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4020" yWindow="7540" windowWidth="25380" windowHeight="19260" tabRatio="500"/>
  </bookViews>
  <sheets>
    <sheet name="Identify and Convert" sheetId="1" r:id="rId1"/>
    <sheet name="Bulk Convert" sheetId="3" r:id="rId2"/>
  </sheets>
  <definedNames>
    <definedName name="_xlnm.Print_Area" localSheetId="1">'Bulk Convert'!$A$1:$G$53</definedName>
    <definedName name="_xlnm.Print_Area" localSheetId="0">'Identify and Convert'!$A$1:$K$47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1" l="1"/>
  <c r="B10" i="1"/>
  <c r="J16" i="1"/>
  <c r="G19" i="1"/>
  <c r="G16" i="1"/>
  <c r="B17" i="1"/>
  <c r="F16" i="1"/>
  <c r="H19" i="1"/>
  <c r="H21" i="1"/>
  <c r="I19" i="1"/>
  <c r="H20" i="1"/>
  <c r="G20" i="1"/>
  <c r="F24" i="1"/>
  <c r="I20" i="1"/>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D6" i="3"/>
  <c r="E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alcChain>
</file>

<file path=xl/sharedStrings.xml><?xml version="1.0" encoding="utf-8"?>
<sst xmlns="http://schemas.openxmlformats.org/spreadsheetml/2006/main" count="22" uniqueCount="18">
  <si>
    <t>TAP Options</t>
  </si>
  <si>
    <t>PP Options</t>
  </si>
  <si>
    <t>DB Options</t>
  </si>
  <si>
    <t>CEC</t>
  </si>
  <si>
    <t>Figure out address format:</t>
  </si>
  <si>
    <t>Description</t>
  </si>
  <si>
    <t>Identify</t>
  </si>
  <si>
    <t>Convert</t>
  </si>
  <si>
    <t>used for:</t>
  </si>
  <si>
    <t>© Somfy Systems, Inc 07/2013</t>
  </si>
  <si>
    <t>Converted Address</t>
  </si>
  <si>
    <t>Address to Convert</t>
  </si>
  <si>
    <t>Decimal Addresses
 (for Savant)</t>
  </si>
  <si>
    <t>This address is a:</t>
  </si>
  <si>
    <t>Type</t>
  </si>
  <si>
    <t>to convert, Text, to show</t>
  </si>
  <si>
    <t>Enter Known Address:</t>
  </si>
  <si>
    <t>This address will be used for: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</si>
</sst>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22"/>
      <color theme="1"/>
      <name val="Arial"/>
    </font>
    <font>
      <sz val="12"/>
      <color theme="1"/>
      <name val="Arial"/>
    </font>
    <font>
      <sz val="8"/>
      <color theme="1"/>
      <name val="Arial"/>
    </font>
    <font>
      <sz val="12"/>
      <name val="Arial"/>
    </font>
    <font>
      <sz val="14"/>
      <color theme="1"/>
      <name val="Arial"/>
    </font>
    <font>
      <sz val="16"/>
      <color theme="1"/>
      <name val="Arial"/>
    </font>
    <font>
      <sz val="10"/>
      <color theme="1"/>
      <name val="Arial"/>
    </font>
    <font>
      <sz val="9"/>
      <color theme="1"/>
      <name val="Arial"/>
    </font>
    <font>
      <b/>
      <sz val="14"/>
      <color theme="9"/>
      <name val="Arial"/>
    </font>
    <font>
      <b/>
      <sz val="12"/>
      <color theme="1"/>
      <name val="Calibri"/>
      <family val="2"/>
      <scheme val="minor"/>
    </font>
    <font>
      <b/>
      <sz val="24"/>
      <color rgb="FFA6A6A6"/>
      <name val="Arial"/>
    </font>
    <font>
      <b/>
      <sz val="16"/>
      <color theme="9"/>
      <name val="Arial"/>
    </font>
    <font>
      <sz val="18"/>
      <color theme="1"/>
      <name val="Arial"/>
    </font>
    <font>
      <sz val="12"/>
      <color theme="0"/>
      <name val="Arial"/>
    </font>
    <font>
      <sz val="12"/>
      <color rgb="FF000000"/>
      <name val="Calibri"/>
    </font>
    <font>
      <sz val="10"/>
      <color rgb="FF000000"/>
      <name val="Geneva"/>
    </font>
    <font>
      <b/>
      <sz val="8"/>
      <color theme="1"/>
      <name val="Arial"/>
    </font>
    <font>
      <b/>
      <sz val="18"/>
      <color theme="1"/>
      <name val="Arial"/>
    </font>
  </fonts>
  <fills count="5">
    <fill>
      <patternFill patternType="none"/>
    </fill>
    <fill>
      <patternFill patternType="gray125"/>
    </fill>
    <fill>
      <patternFill patternType="solid">
        <fgColor theme="9"/>
        <bgColor indexed="64"/>
      </patternFill>
    </fill>
    <fill>
      <patternFill patternType="solid">
        <fgColor theme="0" tint="-4.9989318521683403E-2"/>
        <bgColor indexed="64"/>
      </patternFill>
    </fill>
    <fill>
      <patternFill patternType="solid">
        <fgColor rgb="FF637786"/>
        <bgColor indexed="64"/>
      </patternFill>
    </fill>
  </fills>
  <borders count="3">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1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0" fontId="5" fillId="0" borderId="0" xfId="0" applyFont="1"/>
    <xf numFmtId="0" fontId="5" fillId="0" borderId="0" xfId="0" applyFont="1" applyBorder="1"/>
    <xf numFmtId="0" fontId="7" fillId="0" borderId="0" xfId="0" applyFont="1" applyBorder="1"/>
    <xf numFmtId="0" fontId="4" fillId="0" borderId="0" xfId="0" applyFont="1" applyBorder="1" applyAlignment="1"/>
    <xf numFmtId="0" fontId="5" fillId="0" borderId="0" xfId="0" applyFont="1" applyAlignment="1"/>
    <xf numFmtId="0" fontId="5" fillId="3" borderId="0" xfId="0" applyFont="1" applyFill="1"/>
    <xf numFmtId="0" fontId="5" fillId="0" borderId="0" xfId="0" applyFont="1" applyFill="1" applyAlignment="1"/>
    <xf numFmtId="0" fontId="5" fillId="0" borderId="0" xfId="0" applyFont="1" applyFill="1"/>
    <xf numFmtId="0" fontId="10" fillId="0" borderId="0" xfId="0" applyFont="1" applyFill="1" applyAlignment="1"/>
    <xf numFmtId="0" fontId="10" fillId="0" borderId="0" xfId="0" applyFont="1" applyFill="1"/>
    <xf numFmtId="0" fontId="8" fillId="0" borderId="0" xfId="0" applyFont="1" applyFill="1" applyAlignment="1">
      <alignment horizontal="left"/>
    </xf>
    <xf numFmtId="0" fontId="5" fillId="0" borderId="0" xfId="0" applyFont="1" applyFill="1" applyProtection="1">
      <protection locked="0"/>
    </xf>
    <xf numFmtId="0" fontId="6" fillId="0" borderId="0" xfId="0" applyFont="1" applyFill="1" applyAlignment="1"/>
    <xf numFmtId="0" fontId="11" fillId="0" borderId="0" xfId="0" applyFont="1" applyFill="1" applyAlignment="1"/>
    <xf numFmtId="0" fontId="6" fillId="0" borderId="0" xfId="0" applyFont="1" applyFill="1"/>
    <xf numFmtId="1" fontId="6" fillId="0" borderId="0" xfId="0" applyNumberFormat="1" applyFont="1" applyFill="1"/>
    <xf numFmtId="0" fontId="5" fillId="0" borderId="0" xfId="0" applyFont="1" applyFill="1" applyAlignment="1" applyProtection="1">
      <alignment horizontal="right"/>
      <protection locked="0"/>
    </xf>
    <xf numFmtId="0" fontId="14" fillId="0" borderId="0" xfId="0" applyFont="1" applyAlignment="1">
      <alignment vertical="center"/>
    </xf>
    <xf numFmtId="49" fontId="5" fillId="2" borderId="0" xfId="0" applyNumberFormat="1" applyFont="1" applyFill="1" applyAlignment="1" applyProtection="1">
      <alignment horizontal="center" vertical="center"/>
      <protection locked="0"/>
    </xf>
    <xf numFmtId="0" fontId="14" fillId="0" borderId="0" xfId="0" applyFont="1" applyAlignment="1"/>
    <xf numFmtId="0" fontId="5" fillId="0" borderId="0" xfId="0" applyFont="1" applyBorder="1" applyAlignment="1"/>
    <xf numFmtId="0" fontId="10" fillId="3" borderId="0" xfId="0" applyFont="1" applyFill="1"/>
    <xf numFmtId="0" fontId="10" fillId="3" borderId="0" xfId="0" applyFont="1" applyFill="1" applyAlignment="1"/>
    <xf numFmtId="0" fontId="8" fillId="3" borderId="0" xfId="0" applyFont="1" applyFill="1" applyAlignment="1">
      <alignment horizontal="left"/>
    </xf>
    <xf numFmtId="0" fontId="10" fillId="3" borderId="0" xfId="0" applyFont="1" applyFill="1" applyAlignment="1">
      <alignment horizontal="right"/>
    </xf>
    <xf numFmtId="0" fontId="5" fillId="3" borderId="0" xfId="0" applyFont="1" applyFill="1" applyAlignment="1">
      <alignment horizontal="right"/>
    </xf>
    <xf numFmtId="0" fontId="5" fillId="0" borderId="0" xfId="0" applyFont="1" applyFill="1" applyAlignment="1">
      <alignment vertical="center"/>
    </xf>
    <xf numFmtId="0" fontId="16" fillId="3" borderId="0" xfId="0" applyFont="1" applyFill="1" applyAlignment="1">
      <alignment vertical="center"/>
    </xf>
    <xf numFmtId="0" fontId="9" fillId="0" borderId="0" xfId="0" applyFont="1" applyFill="1"/>
    <xf numFmtId="0" fontId="12" fillId="0" borderId="0" xfId="0" applyFont="1" applyFill="1"/>
    <xf numFmtId="1" fontId="12" fillId="0" borderId="0" xfId="0" applyNumberFormat="1" applyFont="1" applyFill="1"/>
    <xf numFmtId="0" fontId="5" fillId="0" borderId="0" xfId="0" applyFont="1" applyFill="1" applyBorder="1"/>
    <xf numFmtId="0" fontId="6" fillId="0" borderId="0" xfId="0" applyFont="1" applyFill="1" applyBorder="1"/>
    <xf numFmtId="0" fontId="13" fillId="0" borderId="0" xfId="0" applyFont="1" applyFill="1" applyBorder="1" applyAlignment="1">
      <alignment horizontal="center"/>
    </xf>
    <xf numFmtId="0" fontId="6" fillId="3" borderId="0" xfId="0" applyFont="1" applyFill="1" applyAlignment="1">
      <alignment vertical="center"/>
    </xf>
    <xf numFmtId="0" fontId="5" fillId="3" borderId="0" xfId="0" applyFont="1" applyFill="1" applyAlignment="1">
      <alignment horizontal="right" vertical="center"/>
    </xf>
    <xf numFmtId="0" fontId="4" fillId="0" borderId="0" xfId="0" applyFont="1" applyFill="1" applyBorder="1" applyAlignment="1"/>
    <xf numFmtId="49" fontId="5" fillId="0" borderId="0" xfId="0" applyNumberFormat="1" applyFont="1" applyFill="1" applyAlignment="1" applyProtection="1">
      <alignment horizontal="center" vertical="center"/>
      <protection locked="0"/>
    </xf>
    <xf numFmtId="0" fontId="16" fillId="0" borderId="0" xfId="0" applyFont="1" applyFill="1" applyAlignment="1">
      <alignment horizontal="left" vertical="center"/>
    </xf>
    <xf numFmtId="0" fontId="16" fillId="0" borderId="0" xfId="0" applyFont="1" applyFill="1" applyAlignment="1">
      <alignment vertical="center"/>
    </xf>
    <xf numFmtId="0" fontId="15" fillId="0" borderId="0" xfId="0" applyFont="1" applyFill="1" applyAlignment="1"/>
    <xf numFmtId="0" fontId="0" fillId="0" borderId="1" xfId="0" applyBorder="1" applyAlignment="1">
      <alignment horizontal="center" vertical="center"/>
    </xf>
    <xf numFmtId="0" fontId="17" fillId="4" borderId="0" xfId="0" applyFont="1" applyFill="1" applyAlignment="1">
      <alignment horizontal="center" vertical="center"/>
    </xf>
    <xf numFmtId="0" fontId="17" fillId="4" borderId="2" xfId="0" applyFont="1" applyFill="1" applyBorder="1" applyAlignment="1"/>
    <xf numFmtId="0" fontId="5" fillId="2" borderId="2" xfId="0" applyFont="1" applyFill="1" applyBorder="1" applyAlignment="1" applyProtection="1">
      <alignment horizontal="center" vertical="center"/>
      <protection locked="0"/>
    </xf>
    <xf numFmtId="0" fontId="8" fillId="3" borderId="0" xfId="0" applyFont="1" applyFill="1" applyAlignment="1" applyProtection="1">
      <alignment horizontal="left"/>
      <protection locked="0"/>
    </xf>
    <xf numFmtId="0" fontId="17" fillId="4" borderId="0" xfId="0" applyFont="1" applyFill="1" applyAlignment="1">
      <alignment horizontal="center" vertical="center" wrapText="1"/>
    </xf>
    <xf numFmtId="0" fontId="0" fillId="0" borderId="1" xfId="0" applyBorder="1" applyAlignment="1" applyProtection="1">
      <alignment horizontal="center" vertical="center"/>
    </xf>
    <xf numFmtId="0" fontId="20" fillId="3" borderId="0" xfId="0" applyFont="1" applyFill="1" applyAlignment="1">
      <alignment vertical="center"/>
    </xf>
    <xf numFmtId="0" fontId="21" fillId="3" borderId="0" xfId="0" applyFont="1" applyFill="1" applyAlignment="1">
      <alignment vertical="center"/>
    </xf>
    <xf numFmtId="0" fontId="16" fillId="3" borderId="0" xfId="0" applyFont="1" applyFill="1" applyAlignment="1">
      <alignment horizontal="center" vertical="center"/>
    </xf>
    <xf numFmtId="0" fontId="8" fillId="3" borderId="0" xfId="0" applyFont="1" applyFill="1" applyAlignment="1">
      <alignment horizontal="right"/>
    </xf>
    <xf numFmtId="0" fontId="5" fillId="3" borderId="0" xfId="0" applyFont="1" applyFill="1" applyProtection="1">
      <protection locked="0"/>
    </xf>
    <xf numFmtId="0" fontId="5" fillId="0" borderId="0" xfId="0" applyFont="1" applyAlignment="1">
      <alignment horizontal="center"/>
    </xf>
    <xf numFmtId="0" fontId="5" fillId="0" borderId="0" xfId="0" applyFont="1" applyFill="1" applyAlignment="1">
      <alignment horizontal="right"/>
    </xf>
    <xf numFmtId="0" fontId="15" fillId="3" borderId="0" xfId="0" applyFont="1" applyFill="1" applyAlignment="1">
      <alignment horizontal="center"/>
    </xf>
    <xf numFmtId="0" fontId="15" fillId="0" borderId="0" xfId="0" applyFont="1" applyFill="1" applyAlignment="1">
      <alignment horizontal="center" shrinkToFit="1"/>
    </xf>
  </cellXfs>
  <cellStyles count="1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Radio" checked="Checked" firstButton="1" fmlaLink="$H$7"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firstButton="1" fmlaLink="$J$7"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10</xdr:col>
      <xdr:colOff>660400</xdr:colOff>
      <xdr:row>2</xdr:row>
      <xdr:rowOff>409553</xdr:rowOff>
    </xdr:to>
    <xdr:pic>
      <xdr:nvPicPr>
        <xdr:cNvPr id="8" name="Picture 7"/>
        <xdr:cNvPicPr>
          <a:picLocks noChangeAspect="1"/>
        </xdr:cNvPicPr>
      </xdr:nvPicPr>
      <xdr:blipFill>
        <a:blip xmlns:r="http://schemas.openxmlformats.org/officeDocument/2006/relationships" r:embed="rId1"/>
        <a:stretch>
          <a:fillRect/>
        </a:stretch>
      </xdr:blipFill>
      <xdr:spPr>
        <a:xfrm>
          <a:off x="1" y="0"/>
          <a:ext cx="10553699" cy="1831953"/>
        </a:xfrm>
        <a:prstGeom prst="rect">
          <a:avLst/>
        </a:prstGeom>
      </xdr:spPr>
    </xdr:pic>
    <xdr:clientData/>
  </xdr:twoCellAnchor>
  <xdr:twoCellAnchor editAs="oneCell">
    <xdr:from>
      <xdr:col>9</xdr:col>
      <xdr:colOff>859358</xdr:colOff>
      <xdr:row>37</xdr:row>
      <xdr:rowOff>183555</xdr:rowOff>
    </xdr:from>
    <xdr:to>
      <xdr:col>10</xdr:col>
      <xdr:colOff>292092</xdr:colOff>
      <xdr:row>46</xdr:row>
      <xdr:rowOff>122477</xdr:rowOff>
    </xdr:to>
    <xdr:pic>
      <xdr:nvPicPr>
        <xdr:cNvPr id="6" name="Picture 5"/>
        <xdr:cNvPicPr>
          <a:picLocks noChangeAspect="1"/>
        </xdr:cNvPicPr>
      </xdr:nvPicPr>
      <xdr:blipFill>
        <a:blip xmlns:r="http://schemas.openxmlformats.org/officeDocument/2006/relationships" r:embed="rId2"/>
        <a:stretch>
          <a:fillRect/>
        </a:stretch>
      </xdr:blipFill>
      <xdr:spPr>
        <a:xfrm>
          <a:off x="8060258" y="14636155"/>
          <a:ext cx="1693334" cy="535822"/>
        </a:xfrm>
        <a:prstGeom prst="rect">
          <a:avLst/>
        </a:prstGeom>
      </xdr:spPr>
    </xdr:pic>
    <xdr:clientData/>
  </xdr:twoCellAnchor>
  <xdr:oneCellAnchor>
    <xdr:from>
      <xdr:col>0</xdr:col>
      <xdr:colOff>0</xdr:colOff>
      <xdr:row>35</xdr:row>
      <xdr:rowOff>0</xdr:rowOff>
    </xdr:from>
    <xdr:ext cx="10083800" cy="705197"/>
    <xdr:sp macro="" textlink="">
      <xdr:nvSpPr>
        <xdr:cNvPr id="11" name="TextBox 10"/>
        <xdr:cNvSpPr txBox="1"/>
      </xdr:nvSpPr>
      <xdr:spPr>
        <a:xfrm>
          <a:off x="0" y="12827000"/>
          <a:ext cx="10083800" cy="705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t>NOTE: This Excel document Requires the "analysis Toolpak add-in" to be loaded. If the "Address to use" field shows "#NAME?", please go to "http://office.microsoft.com/en-us/excel-help/dec2hex-HP005209054.aspx" for instructions to enable.</a:t>
          </a:r>
        </a:p>
        <a:p>
          <a:endParaRPr lang="en-US" sz="1100" b="1" baseline="0"/>
        </a:p>
      </xdr:txBody>
    </xdr:sp>
    <xdr:clientData/>
  </xdr:oneCellAnchor>
  <xdr:twoCellAnchor>
    <xdr:from>
      <xdr:col>0</xdr:col>
      <xdr:colOff>101599</xdr:colOff>
      <xdr:row>0</xdr:row>
      <xdr:rowOff>114300</xdr:rowOff>
    </xdr:from>
    <xdr:to>
      <xdr:col>9</xdr:col>
      <xdr:colOff>1706802</xdr:colOff>
      <xdr:row>1</xdr:row>
      <xdr:rowOff>294922</xdr:rowOff>
    </xdr:to>
    <xdr:sp macro="" textlink="">
      <xdr:nvSpPr>
        <xdr:cNvPr id="10" name="Text Box 6"/>
        <xdr:cNvSpPr txBox="1">
          <a:spLocks noChangeArrowheads="1"/>
        </xdr:cNvSpPr>
      </xdr:nvSpPr>
      <xdr:spPr bwMode="auto">
        <a:xfrm>
          <a:off x="101599" y="114300"/>
          <a:ext cx="8729903" cy="1056922"/>
        </a:xfrm>
        <a:prstGeom prst="rect">
          <a:avLst/>
        </a:prstGeom>
        <a:noFill/>
        <a:ln w="9525">
          <a:noFill/>
          <a:miter lim="800000"/>
          <a:headEnd/>
          <a:tailEnd/>
        </a:ln>
      </xdr:spPr>
      <xdr:txBody>
        <a:bodyPr vertOverflow="clip" wrap="square" lIns="27432" tIns="22860" rIns="0" bIns="0" anchor="t" upright="1"/>
        <a:lstStyle/>
        <a:p>
          <a:pPr algn="l" rtl="0">
            <a:defRPr sz="1000"/>
          </a:pPr>
          <a:r>
            <a:rPr lang="en-US" sz="2800" b="0" i="0" u="none" strike="noStrike" baseline="0">
              <a:solidFill>
                <a:schemeClr val="bg1"/>
              </a:solidFill>
              <a:latin typeface="+mn-lt"/>
              <a:ea typeface="Calibri"/>
              <a:cs typeface="Calibri"/>
            </a:rPr>
            <a:t>Somfy Digital Network Address Converter</a:t>
          </a:r>
        </a:p>
        <a:p>
          <a:pPr algn="l" rtl="0">
            <a:defRPr sz="1000"/>
          </a:pPr>
          <a:r>
            <a:rPr lang="en-US" sz="1800" b="0" i="0" u="none" strike="noStrike" baseline="0">
              <a:solidFill>
                <a:schemeClr val="bg1"/>
              </a:solidFill>
              <a:latin typeface="+mn-lt"/>
              <a:ea typeface="Calibri"/>
              <a:cs typeface="Calibri"/>
            </a:rPr>
            <a:t>For Stand-alone SDN and animeo IP</a:t>
          </a:r>
        </a:p>
      </xdr:txBody>
    </xdr:sp>
    <xdr:clientData/>
  </xdr:twoCellAnchor>
  <xdr:oneCellAnchor>
    <xdr:from>
      <xdr:col>0</xdr:col>
      <xdr:colOff>160864</xdr:colOff>
      <xdr:row>2</xdr:row>
      <xdr:rowOff>778936</xdr:rowOff>
    </xdr:from>
    <xdr:ext cx="9719736" cy="3056464"/>
    <xdr:sp macro="" textlink="">
      <xdr:nvSpPr>
        <xdr:cNvPr id="9" name="TextBox 8"/>
        <xdr:cNvSpPr txBox="1"/>
      </xdr:nvSpPr>
      <xdr:spPr>
        <a:xfrm>
          <a:off x="160864" y="2201336"/>
          <a:ext cx="9719736" cy="3056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latin typeface="Arial"/>
              <a:cs typeface="Arial"/>
            </a:rPr>
            <a:t>Somfy Digital Network (SDN) utilizes a three byte hexadecimal number to address all components. These addresses are used to direct commands to specific devices on the bus. Third party control solutions can also utilize these addresses to send commands on</a:t>
          </a:r>
          <a:r>
            <a:rPr lang="en-US" sz="1400" baseline="0">
              <a:latin typeface="Arial"/>
              <a:cs typeface="Arial"/>
            </a:rPr>
            <a:t> the SDN bus</a:t>
          </a:r>
          <a:r>
            <a:rPr lang="en-US" sz="1400">
              <a:latin typeface="Arial"/>
              <a:cs typeface="Arial"/>
            </a:rPr>
            <a:t>. </a:t>
          </a:r>
        </a:p>
        <a:p>
          <a:endParaRPr lang="en-US" sz="1400">
            <a:latin typeface="Arial"/>
            <a:cs typeface="Arial"/>
          </a:endParaRPr>
        </a:p>
        <a:p>
          <a:r>
            <a:rPr lang="en-US" sz="1400">
              <a:latin typeface="Arial"/>
              <a:cs typeface="Arial"/>
            </a:rPr>
            <a:t>There are two different address formats within the Somfy Digital Network, Readable and Inverted. When using animeo IP or a third party control system, addresses must be in the correct format for the controller to properly communicate This tool will assist integrators in identifying the correct format required and converting between the formats.</a:t>
          </a:r>
        </a:p>
        <a:p>
          <a:endParaRPr lang="en-US" sz="1400">
            <a:latin typeface="Arial"/>
            <a:cs typeface="Arial"/>
          </a:endParaRPr>
        </a:p>
        <a:p>
          <a:r>
            <a:rPr lang="en-US" sz="1400">
              <a:latin typeface="Arial"/>
              <a:cs typeface="Arial"/>
            </a:rPr>
            <a:t>To find a Motor Address:</a:t>
          </a:r>
        </a:p>
        <a:p>
          <a:r>
            <a:rPr lang="en-US" sz="1400">
              <a:latin typeface="Arial"/>
              <a:cs typeface="Arial"/>
            </a:rPr>
            <a:t>	ST-30 - The motor comes with a label attached to the tube of the motor showing "Node ID".</a:t>
          </a:r>
        </a:p>
        <a:p>
          <a:r>
            <a:rPr lang="en-US" sz="1400">
              <a:latin typeface="Arial"/>
              <a:cs typeface="Arial"/>
            </a:rPr>
            <a:t>	ILT - Connect to the motor head with the Address Reader tool (9015137).</a:t>
          </a:r>
        </a:p>
        <a:p>
          <a:r>
            <a:rPr lang="en-US" sz="1400">
              <a:latin typeface="Arial"/>
              <a:cs typeface="Arial"/>
            </a:rPr>
            <a:t>	ST-30 or ILT- Connect to a single motor with PC Motor Configuration Software and press "Get MTR Adr".</a:t>
          </a:r>
        </a:p>
        <a:p>
          <a:endParaRPr lang="en-US" sz="1400">
            <a:latin typeface="Arial"/>
            <a:cs typeface="Arial"/>
          </a:endParaRPr>
        </a:p>
      </xdr:txBody>
    </xdr:sp>
    <xdr:clientData/>
  </xdr:oneCellAnchor>
  <xdr:twoCellAnchor editAs="oneCell">
    <xdr:from>
      <xdr:col>0</xdr:col>
      <xdr:colOff>160864</xdr:colOff>
      <xdr:row>2</xdr:row>
      <xdr:rowOff>423336</xdr:rowOff>
    </xdr:from>
    <xdr:to>
      <xdr:col>1</xdr:col>
      <xdr:colOff>529164</xdr:colOff>
      <xdr:row>2</xdr:row>
      <xdr:rowOff>626536</xdr:rowOff>
    </xdr:to>
    <xdr:pic>
      <xdr:nvPicPr>
        <xdr:cNvPr id="2" name="Picture 1"/>
        <xdr:cNvPicPr>
          <a:picLocks noChangeAspect="1"/>
        </xdr:cNvPicPr>
      </xdr:nvPicPr>
      <xdr:blipFill>
        <a:blip xmlns:r="http://schemas.openxmlformats.org/officeDocument/2006/relationships" r:embed="rId3"/>
        <a:stretch>
          <a:fillRect/>
        </a:stretch>
      </xdr:blipFill>
      <xdr:spPr>
        <a:xfrm>
          <a:off x="160864" y="1854203"/>
          <a:ext cx="977900" cy="203200"/>
        </a:xfrm>
        <a:prstGeom prst="rect">
          <a:avLst/>
        </a:prstGeom>
      </xdr:spPr>
    </xdr:pic>
    <xdr:clientData/>
  </xdr:twoCellAnchor>
  <xdr:oneCellAnchor>
    <xdr:from>
      <xdr:col>0</xdr:col>
      <xdr:colOff>215896</xdr:colOff>
      <xdr:row>11</xdr:row>
      <xdr:rowOff>596902</xdr:rowOff>
    </xdr:from>
    <xdr:ext cx="9601203" cy="711197"/>
    <xdr:sp macro="" textlink="">
      <xdr:nvSpPr>
        <xdr:cNvPr id="13" name="TextBox 12"/>
        <xdr:cNvSpPr txBox="1"/>
      </xdr:nvSpPr>
      <xdr:spPr>
        <a:xfrm>
          <a:off x="215896" y="6477002"/>
          <a:ext cx="9601203" cy="711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latin typeface="Arial"/>
              <a:cs typeface="Arial"/>
            </a:rPr>
            <a:t>Converting</a:t>
          </a:r>
          <a:r>
            <a:rPr lang="en-US" sz="1400" baseline="0">
              <a:latin typeface="Arial"/>
              <a:cs typeface="Arial"/>
            </a:rPr>
            <a:t> between each format is done with hexadecimial math and byte reording; </a:t>
          </a:r>
          <a:r>
            <a:rPr lang="en-US" sz="1400">
              <a:latin typeface="Arial"/>
              <a:cs typeface="Arial"/>
            </a:rPr>
            <a:t>subtracting the address from the address of FFFFFF, then swapping byte 1 and byte 3 (12,34,56 becomes 56,34,12).</a:t>
          </a:r>
        </a:p>
        <a:p>
          <a:r>
            <a:rPr lang="en-US" sz="1400">
              <a:latin typeface="Arial"/>
              <a:cs typeface="Arial"/>
            </a:rPr>
            <a:t>  </a:t>
          </a:r>
        </a:p>
      </xdr:txBody>
    </xdr:sp>
    <xdr:clientData/>
  </xdr:oneCellAnchor>
  <mc:AlternateContent xmlns:mc="http://schemas.openxmlformats.org/markup-compatibility/2006">
    <mc:Choice xmlns:a14="http://schemas.microsoft.com/office/drawing/2010/main" Requires="a14">
      <xdr:twoCellAnchor editAs="oneCell">
        <xdr:from>
          <xdr:col>7</xdr:col>
          <xdr:colOff>114300</xdr:colOff>
          <xdr:row>8</xdr:row>
          <xdr:rowOff>177800</xdr:rowOff>
        </xdr:from>
        <xdr:to>
          <xdr:col>8</xdr:col>
          <xdr:colOff>444500</xdr:colOff>
          <xdr:row>8</xdr:row>
          <xdr:rowOff>406400</xdr:rowOff>
        </xdr:to>
        <xdr:sp macro="" textlink="">
          <xdr:nvSpPr>
            <xdr:cNvPr id="1035" name="Option Button 11" hidden="1">
              <a:extLst>
                <a:ext uri="{63B3BB69-23CF-44E3-9099-C40C66FF867C}">
                  <a14:compatExt spid="_x0000_s1035"/>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it-IT" sz="1200" b="0" i="0" u="none" strike="noStrike" baseline="0">
                  <a:solidFill>
                    <a:srgbClr val="000000"/>
                  </a:solidFill>
                  <a:latin typeface="Calibri"/>
                  <a:ea typeface="Calibri"/>
                  <a:cs typeface="Calibri"/>
                </a:rPr>
                <a:t>Stand-alone SDN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482600</xdr:colOff>
          <xdr:row>8</xdr:row>
          <xdr:rowOff>177800</xdr:rowOff>
        </xdr:from>
        <xdr:to>
          <xdr:col>9</xdr:col>
          <xdr:colOff>266700</xdr:colOff>
          <xdr:row>8</xdr:row>
          <xdr:rowOff>419100</xdr:rowOff>
        </xdr:to>
        <xdr:sp macro="" textlink="">
          <xdr:nvSpPr>
            <xdr:cNvPr id="1036" name="Option Button 12" hidden="1">
              <a:extLst>
                <a:ext uri="{63B3BB69-23CF-44E3-9099-C40C66FF867C}">
                  <a14:compatExt spid="_x0000_s10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fi-FI" sz="1000" b="0" i="0" u="none" strike="noStrike" baseline="0">
                  <a:solidFill>
                    <a:srgbClr val="000000"/>
                  </a:solidFill>
                  <a:latin typeface="Geneva"/>
                  <a:ea typeface="Geneva"/>
                  <a:cs typeface="Geneva"/>
                </a:rPr>
                <a:t>animeo IP</a:t>
              </a:r>
            </a:p>
          </xdr:txBody>
        </xdr:sp>
        <xdr:clientData fLocksWithSheet="0"/>
      </xdr:twoCellAnchor>
    </mc:Choice>
    <mc:Fallback/>
  </mc:AlternateContent>
  <xdr:oneCellAnchor>
    <xdr:from>
      <xdr:col>6</xdr:col>
      <xdr:colOff>584200</xdr:colOff>
      <xdr:row>45</xdr:row>
      <xdr:rowOff>127000</xdr:rowOff>
    </xdr:from>
    <xdr:ext cx="905935" cy="499533"/>
    <xdr:sp macro="" textlink="">
      <xdr:nvSpPr>
        <xdr:cNvPr id="19" name="TextBox 18"/>
        <xdr:cNvSpPr txBox="1"/>
      </xdr:nvSpPr>
      <xdr:spPr>
        <a:xfrm>
          <a:off x="4699000" y="12903200"/>
          <a:ext cx="905935" cy="4995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FF0000"/>
              </a:solidFill>
              <a:latin typeface="Arial"/>
              <a:cs typeface="Arial"/>
            </a:rPr>
            <a:t>v2</a:t>
          </a:r>
        </a:p>
      </xdr:txBody>
    </xdr:sp>
    <xdr:clientData/>
  </xdr:oneCellAnchor>
  <mc:AlternateContent xmlns:mc="http://schemas.openxmlformats.org/markup-compatibility/2006">
    <mc:Choice xmlns:a14="http://schemas.microsoft.com/office/drawing/2010/main" Requires="a14">
      <xdr:twoCellAnchor editAs="oneCell">
        <xdr:from>
          <xdr:col>7</xdr:col>
          <xdr:colOff>114300</xdr:colOff>
          <xdr:row>7</xdr:row>
          <xdr:rowOff>177800</xdr:rowOff>
        </xdr:from>
        <xdr:to>
          <xdr:col>7</xdr:col>
          <xdr:colOff>838200</xdr:colOff>
          <xdr:row>8</xdr:row>
          <xdr:rowOff>50800</xdr:rowOff>
        </xdr:to>
        <xdr:sp macro="" textlink="">
          <xdr:nvSpPr>
            <xdr:cNvPr id="1043" name="Option Button 19" hidden="1">
              <a:extLst>
                <a:ext uri="{63B3BB69-23CF-44E3-9099-C40C66FF867C}">
                  <a14:compatExt spid="_x0000_s1043"/>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200" b="0" i="0" u="none" strike="noStrike" baseline="0">
                  <a:solidFill>
                    <a:srgbClr val="000000"/>
                  </a:solidFill>
                  <a:latin typeface="Calibri"/>
                  <a:ea typeface="Calibri"/>
                  <a:cs typeface="Calibri"/>
                </a:rPr>
                <a:t>Motor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1104900</xdr:colOff>
          <xdr:row>7</xdr:row>
          <xdr:rowOff>177800</xdr:rowOff>
        </xdr:from>
        <xdr:to>
          <xdr:col>8</xdr:col>
          <xdr:colOff>1168400</xdr:colOff>
          <xdr:row>8</xdr:row>
          <xdr:rowOff>50800</xdr:rowOff>
        </xdr:to>
        <xdr:sp macro="" textlink="">
          <xdr:nvSpPr>
            <xdr:cNvPr id="1044" name="Option Button 20" hidden="1">
              <a:extLst>
                <a:ext uri="{63B3BB69-23CF-44E3-9099-C40C66FF867C}">
                  <a14:compatExt spid="_x0000_s10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fr-FR" sz="1000" b="0" i="0" u="none" strike="noStrike" baseline="0">
                  <a:solidFill>
                    <a:srgbClr val="000000"/>
                  </a:solidFill>
                  <a:latin typeface="Geneva"/>
                  <a:ea typeface="Geneva"/>
                  <a:cs typeface="Geneva"/>
                </a:rPr>
                <a:t>Group</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7</xdr:row>
          <xdr:rowOff>88900</xdr:rowOff>
        </xdr:from>
        <xdr:to>
          <xdr:col>9</xdr:col>
          <xdr:colOff>444500</xdr:colOff>
          <xdr:row>8</xdr:row>
          <xdr:rowOff>114300</xdr:rowOff>
        </xdr:to>
        <xdr:sp macro="" textlink="">
          <xdr:nvSpPr>
            <xdr:cNvPr id="1049" name="Group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8</xdr:row>
          <xdr:rowOff>114300</xdr:rowOff>
        </xdr:from>
        <xdr:to>
          <xdr:col>9</xdr:col>
          <xdr:colOff>444500</xdr:colOff>
          <xdr:row>9</xdr:row>
          <xdr:rowOff>25400</xdr:rowOff>
        </xdr:to>
        <xdr:sp macro="" textlink="">
          <xdr:nvSpPr>
            <xdr:cNvPr id="1050" name="Group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825500</xdr:colOff>
          <xdr:row>7</xdr:row>
          <xdr:rowOff>165100</xdr:rowOff>
        </xdr:from>
        <xdr:to>
          <xdr:col>9</xdr:col>
          <xdr:colOff>393700</xdr:colOff>
          <xdr:row>8</xdr:row>
          <xdr:rowOff>63500</xdr:rowOff>
        </xdr:to>
        <xdr:sp macro="" textlink="">
          <xdr:nvSpPr>
            <xdr:cNvPr id="1052" name="Option Button 28" hidden="1">
              <a:extLst>
                <a:ext uri="{63B3BB69-23CF-44E3-9099-C40C66FF867C}">
                  <a14:compatExt spid="_x0000_s1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l-PL" sz="1000" b="0" i="0" u="none" strike="noStrike" baseline="0">
                  <a:solidFill>
                    <a:srgbClr val="000000"/>
                  </a:solidFill>
                  <a:latin typeface="Geneva"/>
                  <a:ea typeface="Geneva"/>
                  <a:cs typeface="Geneva"/>
                </a:rPr>
                <a:t>Keypad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6</xdr:col>
      <xdr:colOff>3162300</xdr:colOff>
      <xdr:row>2</xdr:row>
      <xdr:rowOff>288305</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0"/>
          <a:ext cx="9855199" cy="1710705"/>
        </a:xfrm>
        <a:prstGeom prst="rect">
          <a:avLst/>
        </a:prstGeom>
      </xdr:spPr>
    </xdr:pic>
    <xdr:clientData/>
  </xdr:twoCellAnchor>
  <xdr:twoCellAnchor editAs="oneCell">
    <xdr:from>
      <xdr:col>6</xdr:col>
      <xdr:colOff>1341958</xdr:colOff>
      <xdr:row>43</xdr:row>
      <xdr:rowOff>132755</xdr:rowOff>
    </xdr:from>
    <xdr:to>
      <xdr:col>6</xdr:col>
      <xdr:colOff>3035292</xdr:colOff>
      <xdr:row>52</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8034858" y="12324755"/>
          <a:ext cx="1693334" cy="527645"/>
        </a:xfrm>
        <a:prstGeom prst="rect">
          <a:avLst/>
        </a:prstGeom>
      </xdr:spPr>
    </xdr:pic>
    <xdr:clientData/>
  </xdr:twoCellAnchor>
  <xdr:oneCellAnchor>
    <xdr:from>
      <xdr:col>0</xdr:col>
      <xdr:colOff>0</xdr:colOff>
      <xdr:row>40</xdr:row>
      <xdr:rowOff>165100</xdr:rowOff>
    </xdr:from>
    <xdr:ext cx="10007600" cy="705197"/>
    <xdr:sp macro="" textlink="">
      <xdr:nvSpPr>
        <xdr:cNvPr id="4" name="TextBox 3"/>
        <xdr:cNvSpPr txBox="1"/>
      </xdr:nvSpPr>
      <xdr:spPr>
        <a:xfrm>
          <a:off x="0" y="11442700"/>
          <a:ext cx="10007600" cy="705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t>NOTE: This Excel document Requires the "analysis Toolpak add-in" to be loaded. If the "Converted Address" field shows "#NAME?", please go to "http://office.microsoft.com/en-us/excel-help/dec2hex-HP005209054.aspx" for instructions to enable.</a:t>
          </a:r>
        </a:p>
        <a:p>
          <a:endParaRPr lang="en-US" sz="1100" b="1" baseline="0"/>
        </a:p>
      </xdr:txBody>
    </xdr:sp>
    <xdr:clientData/>
  </xdr:oneCellAnchor>
  <xdr:twoCellAnchor>
    <xdr:from>
      <xdr:col>0</xdr:col>
      <xdr:colOff>101599</xdr:colOff>
      <xdr:row>0</xdr:row>
      <xdr:rowOff>114300</xdr:rowOff>
    </xdr:from>
    <xdr:to>
      <xdr:col>7</xdr:col>
      <xdr:colOff>1054100</xdr:colOff>
      <xdr:row>1</xdr:row>
      <xdr:rowOff>215900</xdr:rowOff>
    </xdr:to>
    <xdr:sp macro="" textlink="">
      <xdr:nvSpPr>
        <xdr:cNvPr id="5" name="Text Box 6"/>
        <xdr:cNvSpPr txBox="1">
          <a:spLocks noChangeArrowheads="1"/>
        </xdr:cNvSpPr>
      </xdr:nvSpPr>
      <xdr:spPr bwMode="auto">
        <a:xfrm>
          <a:off x="101599" y="114300"/>
          <a:ext cx="8013701" cy="9779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2800" b="0" i="0" u="none" strike="noStrike" baseline="0">
              <a:solidFill>
                <a:schemeClr val="bg1"/>
              </a:solidFill>
              <a:latin typeface="+mn-lt"/>
              <a:ea typeface="Calibri"/>
              <a:cs typeface="Calibri"/>
            </a:rPr>
            <a:t>Somfy Digital Network Address Converter</a:t>
          </a:r>
        </a:p>
        <a:p>
          <a:pPr algn="l" rtl="0">
            <a:defRPr sz="1000"/>
          </a:pPr>
          <a:r>
            <a:rPr lang="en-US" sz="1800" b="0" i="0" u="none" strike="noStrike" baseline="0">
              <a:solidFill>
                <a:schemeClr val="bg1"/>
              </a:solidFill>
              <a:latin typeface="+mn-lt"/>
              <a:ea typeface="Calibri"/>
              <a:cs typeface="Calibri"/>
            </a:rPr>
            <a:t>For ILT and ST-30 Motor Addresses</a:t>
          </a:r>
        </a:p>
      </xdr:txBody>
    </xdr:sp>
    <xdr:clientData/>
  </xdr:twoCellAnchor>
  <xdr:oneCellAnchor>
    <xdr:from>
      <xdr:col>0</xdr:col>
      <xdr:colOff>160864</xdr:colOff>
      <xdr:row>2</xdr:row>
      <xdr:rowOff>639236</xdr:rowOff>
    </xdr:from>
    <xdr:ext cx="9719736" cy="376764"/>
    <xdr:sp macro="" textlink="">
      <xdr:nvSpPr>
        <xdr:cNvPr id="6" name="TextBox 5"/>
        <xdr:cNvSpPr txBox="1"/>
      </xdr:nvSpPr>
      <xdr:spPr>
        <a:xfrm>
          <a:off x="160864" y="2061636"/>
          <a:ext cx="9719736" cy="37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latin typeface="Arial"/>
              <a:cs typeface="Arial"/>
            </a:rPr>
            <a:t>Once determined that address conversion is required,</a:t>
          </a:r>
          <a:r>
            <a:rPr lang="en-US" sz="1400" baseline="0">
              <a:latin typeface="Arial"/>
              <a:cs typeface="Arial"/>
            </a:rPr>
            <a:t> using this tool will convert 35 addreses at a time.</a:t>
          </a:r>
          <a:endParaRPr lang="en-US" sz="1400">
            <a:latin typeface="Arial"/>
            <a:cs typeface="Arial"/>
          </a:endParaRPr>
        </a:p>
      </xdr:txBody>
    </xdr:sp>
    <xdr:clientData/>
  </xdr:oneCellAnchor>
  <xdr:twoCellAnchor editAs="oneCell">
    <xdr:from>
      <xdr:col>0</xdr:col>
      <xdr:colOff>160864</xdr:colOff>
      <xdr:row>2</xdr:row>
      <xdr:rowOff>423336</xdr:rowOff>
    </xdr:from>
    <xdr:to>
      <xdr:col>2</xdr:col>
      <xdr:colOff>211664</xdr:colOff>
      <xdr:row>2</xdr:row>
      <xdr:rowOff>626536</xdr:rowOff>
    </xdr:to>
    <xdr:pic>
      <xdr:nvPicPr>
        <xdr:cNvPr id="7" name="Picture 6"/>
        <xdr:cNvPicPr>
          <a:picLocks noChangeAspect="1"/>
        </xdr:cNvPicPr>
      </xdr:nvPicPr>
      <xdr:blipFill>
        <a:blip xmlns:r="http://schemas.openxmlformats.org/officeDocument/2006/relationships" r:embed="rId3"/>
        <a:stretch>
          <a:fillRect/>
        </a:stretch>
      </xdr:blipFill>
      <xdr:spPr>
        <a:xfrm>
          <a:off x="160864" y="1845736"/>
          <a:ext cx="977900" cy="20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J47"/>
  <sheetViews>
    <sheetView showGridLines="0" tabSelected="1" showWhiteSpace="0" view="pageLayout" workbookViewId="0">
      <selection activeCell="H6" sqref="H6"/>
    </sheetView>
  </sheetViews>
  <sheetFormatPr baseColWidth="10" defaultColWidth="10.83203125" defaultRowHeight="15" x14ac:dyDescent="0"/>
  <cols>
    <col min="1" max="1" width="8" style="1" customWidth="1"/>
    <col min="2" max="2" width="17.5" style="1" customWidth="1"/>
    <col min="3" max="3" width="4" style="1" customWidth="1"/>
    <col min="4" max="4" width="2.33203125" style="1" customWidth="1"/>
    <col min="5" max="5" width="3.5" style="1" customWidth="1"/>
    <col min="6" max="6" width="18.6640625" style="1" customWidth="1"/>
    <col min="7" max="7" width="12.33203125" style="1" customWidth="1"/>
    <col min="8" max="8" width="16.33203125" style="1" customWidth="1"/>
    <col min="9" max="9" width="17.5" style="1" customWidth="1"/>
    <col min="10" max="10" width="29.6640625" style="1" customWidth="1"/>
    <col min="11" max="11" width="11" style="1" customWidth="1"/>
    <col min="12" max="13" width="10.83203125" style="1" customWidth="1"/>
    <col min="14" max="16384" width="10.83203125" style="1"/>
  </cols>
  <sheetData>
    <row r="1" spans="1:10" ht="69" customHeight="1"/>
    <row r="2" spans="1:10" s="2" customFormat="1" ht="43" customHeight="1">
      <c r="B2" s="4"/>
      <c r="C2" s="4"/>
      <c r="D2" s="4"/>
      <c r="E2" s="4"/>
      <c r="F2" s="4"/>
      <c r="G2" s="4"/>
      <c r="H2" s="4"/>
      <c r="I2" s="4"/>
      <c r="J2" s="4"/>
    </row>
    <row r="3" spans="1:10" s="2" customFormat="1" ht="96" customHeight="1">
      <c r="A3" s="18" t="s">
        <v>5</v>
      </c>
      <c r="B3" s="4"/>
      <c r="C3" s="4"/>
      <c r="D3" s="4"/>
      <c r="E3" s="4"/>
      <c r="F3" s="4"/>
      <c r="G3" s="4"/>
      <c r="H3" s="4"/>
      <c r="I3" s="4"/>
      <c r="J3" s="4"/>
    </row>
    <row r="4" spans="1:10" ht="187" customHeight="1">
      <c r="B4" s="54"/>
      <c r="C4" s="54"/>
      <c r="D4" s="54"/>
      <c r="E4" s="54"/>
      <c r="F4" s="54"/>
      <c r="G4" s="54"/>
      <c r="H4" s="54"/>
      <c r="I4" s="5"/>
    </row>
    <row r="5" spans="1:10" s="21" customFormat="1" ht="38" customHeight="1">
      <c r="A5" s="20" t="s">
        <v>6</v>
      </c>
      <c r="B5" s="4"/>
      <c r="C5" s="4"/>
      <c r="D5" s="4"/>
      <c r="E5" s="4"/>
      <c r="F5" s="4"/>
      <c r="G5" s="4"/>
      <c r="H5" s="4"/>
      <c r="I5" s="4"/>
      <c r="J5" s="4"/>
    </row>
    <row r="6" spans="1:10" s="10" customFormat="1" ht="21" customHeight="1">
      <c r="B6" s="22"/>
      <c r="C6" s="22"/>
      <c r="D6" s="23"/>
      <c r="E6" s="22"/>
      <c r="F6" s="22"/>
      <c r="G6" s="26" t="s">
        <v>16</v>
      </c>
      <c r="H6" s="19"/>
      <c r="I6" s="23"/>
      <c r="J6" s="22"/>
    </row>
    <row r="7" spans="1:10" s="8" customFormat="1" ht="15" hidden="1" customHeight="1">
      <c r="B7" s="24" t="s">
        <v>4</v>
      </c>
      <c r="C7" s="24"/>
      <c r="D7" s="24" t="str">
        <f>IF(OR(LEFT(H6,2)=TEXT(0,"00"),LEFT(H6,2)=TEXT(1,"00"),LEFT(H6,2)=TEXT(5,"00"),LEFT(H6,2)=TEXT(6,"00")),"FR",IF(H6="","","US"))</f>
        <v/>
      </c>
      <c r="E7" s="24"/>
      <c r="F7" s="24"/>
      <c r="G7" s="24" t="s">
        <v>8</v>
      </c>
      <c r="H7" s="46">
        <v>1</v>
      </c>
      <c r="I7" s="52" t="s">
        <v>14</v>
      </c>
      <c r="J7" s="53">
        <v>1</v>
      </c>
    </row>
    <row r="8" spans="1:10" s="8" customFormat="1" ht="28" customHeight="1">
      <c r="B8" s="24"/>
      <c r="C8" s="24"/>
      <c r="D8" s="24"/>
      <c r="E8" s="24"/>
      <c r="F8" s="24"/>
      <c r="G8" s="25" t="s">
        <v>13</v>
      </c>
      <c r="H8" s="24"/>
      <c r="I8" s="24"/>
      <c r="J8" s="6"/>
    </row>
    <row r="9" spans="1:10" s="8" customFormat="1" ht="35" customHeight="1">
      <c r="B9" s="24"/>
      <c r="C9" s="24"/>
      <c r="D9" s="24"/>
      <c r="E9" s="24"/>
      <c r="F9" s="24"/>
      <c r="G9" s="25" t="s">
        <v>17</v>
      </c>
      <c r="H9" s="24"/>
      <c r="I9" s="24"/>
      <c r="J9" s="6"/>
    </row>
    <row r="10" spans="1:10" s="8" customFormat="1" ht="23" customHeight="1">
      <c r="B10" s="56" t="str">
        <f>IF(H6="","Please enter an address.",IF(OR(J7={2,3}),"This Address is currently in the Readable format.",IF(D7="FR","This Address is currently in the Inverterd format.",IF(D7="US","This Address is currently in the Readable format.",IF(D7="","Please enter an address.")))))</f>
        <v>Please enter an address.</v>
      </c>
      <c r="C10" s="56"/>
      <c r="D10" s="56"/>
      <c r="E10" s="56"/>
      <c r="F10" s="56"/>
      <c r="G10" s="56"/>
      <c r="H10" s="56"/>
      <c r="I10" s="56"/>
      <c r="J10" s="56"/>
    </row>
    <row r="11" spans="1:10" ht="6" customHeight="1"/>
    <row r="12" spans="1:10" s="2" customFormat="1" ht="59" customHeight="1">
      <c r="A12" s="18" t="s">
        <v>7</v>
      </c>
      <c r="B12" s="4"/>
      <c r="C12" s="4"/>
      <c r="D12" s="4"/>
      <c r="E12" s="4"/>
      <c r="F12" s="4"/>
      <c r="G12" s="4"/>
      <c r="H12" s="4"/>
      <c r="I12" s="4"/>
      <c r="J12" s="4"/>
    </row>
    <row r="13" spans="1:10" s="8" customFormat="1" ht="15" customHeight="1">
      <c r="B13" s="7"/>
      <c r="C13" s="7"/>
      <c r="D13" s="12"/>
      <c r="E13" s="13"/>
      <c r="F13" s="13"/>
      <c r="G13" s="14"/>
      <c r="H13" s="7"/>
      <c r="I13" s="7"/>
    </row>
    <row r="14" spans="1:10" s="8" customFormat="1" ht="15" customHeight="1">
      <c r="D14" s="15"/>
      <c r="E14" s="15"/>
      <c r="F14" s="15"/>
      <c r="G14" s="15"/>
      <c r="H14" s="15"/>
      <c r="I14" s="15"/>
    </row>
    <row r="15" spans="1:10" s="8" customFormat="1" ht="15" customHeight="1">
      <c r="D15" s="15"/>
      <c r="E15" s="15"/>
      <c r="F15" s="15"/>
      <c r="G15" s="15"/>
      <c r="H15" s="15"/>
      <c r="I15" s="15"/>
    </row>
    <row r="16" spans="1:10" s="8" customFormat="1" ht="15" hidden="1" customHeight="1">
      <c r="B16" s="8" t="s">
        <v>15</v>
      </c>
      <c r="D16" s="15"/>
      <c r="E16" s="15"/>
      <c r="F16" s="15" t="b">
        <f>IF(H7=1,IF(D7="US",IF(J7=1,0,IF(J7=2,0,IF(J7=3,0))),IF(D7="FR",IF(J7=1,1,IF(J7=2,0,IF(J7=3,0))))),IF(H7=2,IF(D7="US",IF(J7=1,1,IF(J7=2,0,IF(J7=3,1))),IF(D7="FR",IF(J7=1,0,IF(J7=2,0,IF(J7=3,1)))))))</f>
        <v>0</v>
      </c>
      <c r="G16" s="15" t="b">
        <f>IF(H7=1,IF(D7="US",IF(J7=1,CONCATENATE("Using the motor address '",UPPER(H6),"' with third party control does not requires conversion."),IF(J7=2,"Stand-alone SDN group addresses do not get converted when working with third party controls.",IF(J7=3,"There is no use for keypad addresses when using third party controls."))),IF(D7="FR",IF(J7=1,CONCATENATE("Using the address '",UPPER(H6),"' with third party control requires conversion."),IF(J7=2,"Stand-alone SDN group addresses do not get converted when working with third party controls.",IF(J7=3,"There is no use for keypad addresses when using third party controls."))))),IF(H7=2,IF(D7="US",IF(J7=1,CONCATENATE("Using the address '",UPPER(H6),"' with animeo IP requires conversion."),IF(J7=2,"There are no animeo IP group addresses please use keypad address.",IF(J7=3,CONCATENATE("Using the animeo IP keypad address '",UPPER(H6),"' within 'Somfy Switch' or with third party controls requires conversion.")))),IF(D7="FR",IF(J7=1,CONCATENATE("Using the motor address '",UPPER(H6),"' with animeo IP does not require conversion."),IF(J7=2,"There are no animeo IP group addresses please use keypad address.",IF(J7=3,CONCATENATE("Using the animeo IP keypad address '",UPPER(H6),"' within 'Somfy Switch' or with third party controls requires conversion."))))))))</f>
        <v>0</v>
      </c>
      <c r="H16" s="15"/>
      <c r="I16" s="15"/>
      <c r="J16" s="8" t="b">
        <f>IF(H7=1,IF(D7="US",IF(J7=1,1,IF(J7=2,1,IF(J7=3,0))),IF(D7="FR",IF(J7=1,1,IF(J7=2,1,IF(J7=3,0))))),IF(H7=2,IF(D7="US",IF(J7=1,1,IF(J7=2,0,IF(J7=3,1))),IF(D7="FR",IF(J7=1,1,IF(J7=2,0,IF(J7=3,1)))))))</f>
        <v>0</v>
      </c>
    </row>
    <row r="17" spans="1:10" s="8" customFormat="1" ht="25" customHeight="1">
      <c r="B17" s="57" t="str">
        <f>IF(G16=FALSE,"",G16)</f>
        <v/>
      </c>
      <c r="C17" s="57"/>
      <c r="D17" s="57"/>
      <c r="E17" s="57"/>
      <c r="F17" s="57"/>
      <c r="G17" s="57"/>
      <c r="H17" s="57"/>
      <c r="I17" s="57"/>
      <c r="J17" s="57"/>
    </row>
    <row r="18" spans="1:10" s="8" customFormat="1" ht="15" customHeight="1">
      <c r="B18" s="55"/>
      <c r="C18" s="55"/>
      <c r="D18" s="12"/>
      <c r="E18" s="13"/>
      <c r="F18" s="13"/>
      <c r="G18" s="7"/>
      <c r="H18" s="7"/>
      <c r="I18" s="7"/>
    </row>
    <row r="19" spans="1:10" s="8" customFormat="1" ht="30" customHeight="1">
      <c r="D19" s="15"/>
      <c r="E19" s="15"/>
      <c r="F19" s="35"/>
      <c r="G19" s="36" t="str">
        <f>IF(OR(J16=0,J16=FALSE)," ","Address to use:")</f>
        <v xml:space="preserve"> </v>
      </c>
      <c r="H19" s="51" t="str">
        <f>IF(J16=0,"",IF(F16=1,IF(H6="","",DEC2HEX(255-HEX2DEC(RIGHT(H6,2)),2)&amp;IF(H6="","",DEC2HEX(255-HEX2DEC(MID(H6,3,2)),2)&amp;IF(H6="","",DEC2HEX(255-HEX2DEC(LEFT(H6,2)),2)))),UPPER(H6)))</f>
        <v/>
      </c>
      <c r="I19" s="28" t="str">
        <f>IF(H19="","",IF(F16=1,"*",""))</f>
        <v/>
      </c>
    </row>
    <row r="20" spans="1:10" s="8" customFormat="1" ht="30" customHeight="1">
      <c r="D20" s="15"/>
      <c r="E20" s="15"/>
      <c r="F20" s="49"/>
      <c r="G20" s="36" t="str">
        <f>IF(H19="","",IF(H7=1,"Address in decimal (For Savant):",""))</f>
        <v/>
      </c>
      <c r="H20" s="51" t="str">
        <f>IF(H19="","",IF(H7=1,HEX2DEC(H19),""))</f>
        <v/>
      </c>
      <c r="I20" s="50" t="str">
        <f>IF(B17=1,"*","")</f>
        <v/>
      </c>
    </row>
    <row r="21" spans="1:10" s="8" customFormat="1" ht="18" customHeight="1">
      <c r="D21" s="15"/>
      <c r="E21" s="15"/>
      <c r="F21" s="15"/>
      <c r="G21" s="15"/>
      <c r="H21" s="10" t="str">
        <f>IF(H19="","",IF(F16=1,"* Address has been converted",""))</f>
        <v/>
      </c>
      <c r="I21" s="15"/>
    </row>
    <row r="22" spans="1:10" s="8" customFormat="1" ht="15" customHeight="1">
      <c r="B22" s="55"/>
      <c r="C22" s="55"/>
      <c r="D22" s="12"/>
      <c r="E22" s="7"/>
      <c r="F22" s="7"/>
      <c r="G22" s="7"/>
      <c r="H22" s="7"/>
      <c r="I22" s="7"/>
    </row>
    <row r="23" spans="1:10" s="8" customFormat="1" ht="15" customHeight="1">
      <c r="B23" s="55"/>
      <c r="C23" s="55"/>
      <c r="D23" s="12"/>
      <c r="E23" s="7"/>
      <c r="F23" s="7"/>
      <c r="G23" s="7"/>
      <c r="H23" s="7"/>
      <c r="I23" s="7"/>
    </row>
    <row r="24" spans="1:10" s="8" customFormat="1" ht="15" hidden="1" customHeight="1">
      <c r="B24" s="55"/>
      <c r="C24" s="55"/>
      <c r="D24" s="12"/>
      <c r="E24" s="7"/>
      <c r="F24" s="7" t="str">
        <f>IF(H7=1,IF(D7="FR",CONCATENATE("Using the address '",UPPER(H6),"' with third party control requires conversion."),IF(D7="US",CONCATENATE("Using the address '",UPPER(H6),"' with third party control does not require conversion.")," ")),IF(H7=2,IF(D7="US",CONCATENATE("Using the address '",UPPER(H6),"' with animeo IP requires conversion."),IF(D7="FR",CONCATENATE("Using the address '",UPPER(H6),"' with animeo does not require conversion.")," "))))</f>
        <v xml:space="preserve"> </v>
      </c>
      <c r="G24" s="7"/>
      <c r="H24" s="7"/>
      <c r="I24" s="27"/>
    </row>
    <row r="25" spans="1:10" s="8" customFormat="1" ht="15" customHeight="1">
      <c r="D25" s="15"/>
      <c r="E25" s="15"/>
      <c r="F25" s="15"/>
      <c r="G25" s="15"/>
      <c r="H25" s="15"/>
      <c r="I25" s="15"/>
    </row>
    <row r="26" spans="1:10" s="8" customFormat="1" ht="15" customHeight="1">
      <c r="D26" s="15"/>
      <c r="E26" s="15"/>
      <c r="F26" s="15"/>
      <c r="G26" s="15"/>
      <c r="H26" s="15"/>
      <c r="I26" s="15"/>
    </row>
    <row r="27" spans="1:10" s="8" customFormat="1" ht="15" customHeight="1">
      <c r="B27" s="55"/>
      <c r="C27" s="55"/>
      <c r="D27" s="12"/>
      <c r="E27" s="7"/>
      <c r="F27" s="7"/>
      <c r="G27" s="7"/>
      <c r="H27" s="7"/>
      <c r="I27" s="7"/>
    </row>
    <row r="28" spans="1:10" s="8" customFormat="1" ht="15" customHeight="1">
      <c r="D28" s="15"/>
      <c r="E28" s="16"/>
    </row>
    <row r="29" spans="1:10" s="8" customFormat="1" ht="15" customHeight="1">
      <c r="B29" s="55"/>
      <c r="C29" s="55"/>
      <c r="D29" s="17"/>
      <c r="E29" s="13"/>
      <c r="F29" s="13"/>
      <c r="G29" s="13"/>
      <c r="H29" s="13"/>
      <c r="I29" s="13"/>
    </row>
    <row r="30" spans="1:10" s="8" customFormat="1" ht="15" customHeight="1">
      <c r="A30" s="32"/>
      <c r="B30" s="32"/>
      <c r="C30" s="32"/>
      <c r="D30" s="33"/>
      <c r="E30" s="15"/>
      <c r="F30" s="15"/>
      <c r="G30" s="15"/>
      <c r="H30" s="15"/>
      <c r="I30" s="15"/>
    </row>
    <row r="31" spans="1:10" s="8" customFormat="1" ht="15" customHeight="1">
      <c r="A31" s="32"/>
      <c r="B31" s="34"/>
      <c r="C31" s="34"/>
      <c r="D31" s="32"/>
    </row>
    <row r="32" spans="1:10" s="8" customFormat="1" ht="10" customHeight="1">
      <c r="B32" s="29"/>
    </row>
    <row r="33" spans="1:9" s="8" customFormat="1" ht="7" customHeight="1">
      <c r="B33" s="7"/>
      <c r="C33" s="7"/>
      <c r="D33" s="7"/>
      <c r="E33" s="7"/>
      <c r="F33" s="7"/>
      <c r="G33" s="7"/>
      <c r="H33" s="7"/>
      <c r="I33" s="7"/>
    </row>
    <row r="34" spans="1:9" s="8" customFormat="1" ht="13" customHeight="1">
      <c r="B34" s="7"/>
      <c r="C34" s="7"/>
      <c r="D34" s="7"/>
      <c r="E34" s="7"/>
      <c r="F34" s="7"/>
      <c r="G34" s="7"/>
      <c r="H34" s="7"/>
      <c r="I34" s="7"/>
    </row>
    <row r="35" spans="1:9" s="8" customFormat="1" ht="7.5" customHeight="1"/>
    <row r="36" spans="1:9" s="8" customFormat="1" ht="17">
      <c r="B36" s="30"/>
    </row>
    <row r="37" spans="1:9" s="8" customFormat="1" ht="17">
      <c r="B37" s="31"/>
    </row>
    <row r="38" spans="1:9" s="8" customFormat="1" ht="17">
      <c r="B38" s="30"/>
    </row>
    <row r="40" spans="1:9" ht="15" hidden="1" customHeight="1">
      <c r="B40" s="3" t="s">
        <v>0</v>
      </c>
      <c r="C40" s="3" t="s">
        <v>1</v>
      </c>
      <c r="D40" s="1" t="s">
        <v>2</v>
      </c>
    </row>
    <row r="41" spans="1:9" ht="15" hidden="1" customHeight="1">
      <c r="B41" s="3">
        <v>0</v>
      </c>
      <c r="C41" s="3">
        <v>0</v>
      </c>
      <c r="D41" s="1">
        <v>5</v>
      </c>
    </row>
    <row r="42" spans="1:9" ht="15" hidden="1" customHeight="1">
      <c r="B42" s="3">
        <v>1</v>
      </c>
      <c r="C42" s="3">
        <v>5</v>
      </c>
      <c r="D42" s="1">
        <v>12</v>
      </c>
    </row>
    <row r="43" spans="1:9" ht="15" hidden="1" customHeight="1">
      <c r="B43" s="3">
        <v>2</v>
      </c>
      <c r="C43" s="3">
        <v>10</v>
      </c>
    </row>
    <row r="44" spans="1:9" ht="15" hidden="1" customHeight="1">
      <c r="B44" s="3">
        <v>3</v>
      </c>
      <c r="C44" s="3">
        <v>15</v>
      </c>
    </row>
    <row r="45" spans="1:9" ht="15" hidden="1" customHeight="1">
      <c r="B45" s="3">
        <v>4</v>
      </c>
      <c r="C45" s="3">
        <v>20</v>
      </c>
    </row>
    <row r="46" spans="1:9">
      <c r="A46" s="1" t="s">
        <v>9</v>
      </c>
    </row>
    <row r="47" spans="1:9">
      <c r="A47" s="1" t="s">
        <v>3</v>
      </c>
    </row>
  </sheetData>
  <sheetProtection password="C53C" sheet="1" objects="1" scenarios="1" selectLockedCells="1"/>
  <dataConsolidate/>
  <mergeCells count="9">
    <mergeCell ref="B4:H4"/>
    <mergeCell ref="B18:C18"/>
    <mergeCell ref="B10:J10"/>
    <mergeCell ref="B17:J17"/>
    <mergeCell ref="B29:C29"/>
    <mergeCell ref="B27:C27"/>
    <mergeCell ref="B24:C24"/>
    <mergeCell ref="B23:C23"/>
    <mergeCell ref="B22:C22"/>
  </mergeCells>
  <phoneticPr fontId="1" type="noConversion"/>
  <dataValidations count="3">
    <dataValidation type="list" allowBlank="1" showInputMessage="1" showErrorMessage="1" sqref="D18">
      <formula1>$C$41:$C$45</formula1>
    </dataValidation>
    <dataValidation type="list" allowBlank="1" showInputMessage="1" showErrorMessage="1" sqref="D24">
      <formula1>$D$41:$D$42</formula1>
    </dataValidation>
    <dataValidation type="textLength" operator="equal" allowBlank="1" showInputMessage="1" showErrorMessage="1" sqref="H6">
      <formula1>6</formula1>
    </dataValidation>
  </dataValidations>
  <printOptions horizontalCentered="1" verticalCentered="1"/>
  <pageMargins left="0" right="0.02" top="0.02" bottom="0.02" header="0.02" footer="0.02"/>
  <pageSetup scale="67"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35" r:id="rId3" name="Option Button 11">
              <controlPr locked="0" defaultSize="0" autoFill="0" autoLine="0" autoPict="0">
                <anchor moveWithCells="1">
                  <from>
                    <xdr:col>7</xdr:col>
                    <xdr:colOff>114300</xdr:colOff>
                    <xdr:row>8</xdr:row>
                    <xdr:rowOff>177800</xdr:rowOff>
                  </from>
                  <to>
                    <xdr:col>8</xdr:col>
                    <xdr:colOff>444500</xdr:colOff>
                    <xdr:row>8</xdr:row>
                    <xdr:rowOff>406400</xdr:rowOff>
                  </to>
                </anchor>
              </controlPr>
            </control>
          </mc:Choice>
          <mc:Fallback/>
        </mc:AlternateContent>
        <mc:AlternateContent xmlns:mc="http://schemas.openxmlformats.org/markup-compatibility/2006">
          <mc:Choice Requires="x14">
            <control shapeId="1036" r:id="rId4" name="Option Button 12">
              <controlPr locked="0" defaultSize="0" autoFill="0" autoLine="0" autoPict="0">
                <anchor moveWithCells="1">
                  <from>
                    <xdr:col>8</xdr:col>
                    <xdr:colOff>482600</xdr:colOff>
                    <xdr:row>8</xdr:row>
                    <xdr:rowOff>177800</xdr:rowOff>
                  </from>
                  <to>
                    <xdr:col>9</xdr:col>
                    <xdr:colOff>266700</xdr:colOff>
                    <xdr:row>8</xdr:row>
                    <xdr:rowOff>419100</xdr:rowOff>
                  </to>
                </anchor>
              </controlPr>
            </control>
          </mc:Choice>
          <mc:Fallback/>
        </mc:AlternateContent>
        <mc:AlternateContent xmlns:mc="http://schemas.openxmlformats.org/markup-compatibility/2006">
          <mc:Choice Requires="x14">
            <control shapeId="1043" r:id="rId5" name="Option Button 19">
              <controlPr locked="0" defaultSize="0" autoFill="0" autoLine="0" autoPict="0">
                <anchor moveWithCells="1">
                  <from>
                    <xdr:col>7</xdr:col>
                    <xdr:colOff>114300</xdr:colOff>
                    <xdr:row>7</xdr:row>
                    <xdr:rowOff>177800</xdr:rowOff>
                  </from>
                  <to>
                    <xdr:col>7</xdr:col>
                    <xdr:colOff>838200</xdr:colOff>
                    <xdr:row>8</xdr:row>
                    <xdr:rowOff>50800</xdr:rowOff>
                  </to>
                </anchor>
              </controlPr>
            </control>
          </mc:Choice>
          <mc:Fallback/>
        </mc:AlternateContent>
        <mc:AlternateContent xmlns:mc="http://schemas.openxmlformats.org/markup-compatibility/2006">
          <mc:Choice Requires="x14">
            <control shapeId="1044" r:id="rId6" name="Option Button 20">
              <controlPr locked="0" defaultSize="0" autoFill="0" autoLine="0" autoPict="0">
                <anchor moveWithCells="1">
                  <from>
                    <xdr:col>7</xdr:col>
                    <xdr:colOff>1104900</xdr:colOff>
                    <xdr:row>7</xdr:row>
                    <xdr:rowOff>177800</xdr:rowOff>
                  </from>
                  <to>
                    <xdr:col>8</xdr:col>
                    <xdr:colOff>1168400</xdr:colOff>
                    <xdr:row>8</xdr:row>
                    <xdr:rowOff>50800</xdr:rowOff>
                  </to>
                </anchor>
              </controlPr>
            </control>
          </mc:Choice>
          <mc:Fallback/>
        </mc:AlternateContent>
        <mc:AlternateContent xmlns:mc="http://schemas.openxmlformats.org/markup-compatibility/2006">
          <mc:Choice Requires="x14">
            <control shapeId="1049" r:id="rId7" name="Group Box 25">
              <controlPr defaultSize="0" autoFill="0" autoPict="0">
                <anchor moveWithCells="1">
                  <from>
                    <xdr:col>7</xdr:col>
                    <xdr:colOff>38100</xdr:colOff>
                    <xdr:row>7</xdr:row>
                    <xdr:rowOff>88900</xdr:rowOff>
                  </from>
                  <to>
                    <xdr:col>9</xdr:col>
                    <xdr:colOff>444500</xdr:colOff>
                    <xdr:row>8</xdr:row>
                    <xdr:rowOff>114300</xdr:rowOff>
                  </to>
                </anchor>
              </controlPr>
            </control>
          </mc:Choice>
          <mc:Fallback/>
        </mc:AlternateContent>
        <mc:AlternateContent xmlns:mc="http://schemas.openxmlformats.org/markup-compatibility/2006">
          <mc:Choice Requires="x14">
            <control shapeId="1050" r:id="rId8" name="Group Box 26">
              <controlPr defaultSize="0" autoFill="0" autoPict="0">
                <anchor moveWithCells="1">
                  <from>
                    <xdr:col>7</xdr:col>
                    <xdr:colOff>38100</xdr:colOff>
                    <xdr:row>8</xdr:row>
                    <xdr:rowOff>114300</xdr:rowOff>
                  </from>
                  <to>
                    <xdr:col>9</xdr:col>
                    <xdr:colOff>444500</xdr:colOff>
                    <xdr:row>9</xdr:row>
                    <xdr:rowOff>25400</xdr:rowOff>
                  </to>
                </anchor>
              </controlPr>
            </control>
          </mc:Choice>
          <mc:Fallback/>
        </mc:AlternateContent>
        <mc:AlternateContent xmlns:mc="http://schemas.openxmlformats.org/markup-compatibility/2006">
          <mc:Choice Requires="x14">
            <control shapeId="1052" r:id="rId9" name="Option Button 28">
              <controlPr defaultSize="0" autoFill="0" autoLine="0" autoPict="0">
                <anchor moveWithCells="1">
                  <from>
                    <xdr:col>8</xdr:col>
                    <xdr:colOff>825500</xdr:colOff>
                    <xdr:row>7</xdr:row>
                    <xdr:rowOff>165100</xdr:rowOff>
                  </from>
                  <to>
                    <xdr:col>9</xdr:col>
                    <xdr:colOff>393700</xdr:colOff>
                    <xdr:row>8</xdr:row>
                    <xdr:rowOff>63500</xdr:rowOff>
                  </to>
                </anchor>
              </controlPr>
            </control>
          </mc:Choice>
          <mc:Fallback/>
        </mc:AlternateContent>
      </controls>
    </mc:Choice>
    <mc:Fallback/>
  </mc:AlternateContent>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3"/>
  <sheetViews>
    <sheetView showGridLines="0" showWhiteSpace="0" view="pageLayout" zoomScaleNormal="150" zoomScalePageLayoutView="150" workbookViewId="0">
      <selection activeCell="E34" sqref="E34"/>
    </sheetView>
  </sheetViews>
  <sheetFormatPr baseColWidth="10" defaultColWidth="10.83203125" defaultRowHeight="15" x14ac:dyDescent="0"/>
  <cols>
    <col min="1" max="1" width="8" style="1" customWidth="1"/>
    <col min="2" max="2" width="4.1640625" style="1" customWidth="1"/>
    <col min="3" max="5" width="21.1640625" style="1" customWidth="1"/>
    <col min="6" max="6" width="12.1640625" style="1" customWidth="1"/>
    <col min="7" max="7" width="41.6640625" style="1" customWidth="1"/>
    <col min="8" max="8" width="37.5" style="1" customWidth="1"/>
    <col min="9" max="16384" width="10.83203125" style="1"/>
  </cols>
  <sheetData>
    <row r="1" spans="1:8" ht="69" customHeight="1"/>
    <row r="2" spans="1:8" s="2" customFormat="1" ht="43" customHeight="1">
      <c r="C2" s="4"/>
      <c r="D2" s="4"/>
      <c r="E2" s="4"/>
      <c r="F2" s="4"/>
      <c r="G2" s="4"/>
      <c r="H2" s="4"/>
    </row>
    <row r="3" spans="1:8" s="2" customFormat="1" ht="75" customHeight="1">
      <c r="A3" s="18" t="s">
        <v>5</v>
      </c>
      <c r="B3" s="18"/>
      <c r="C3" s="4"/>
      <c r="D3" s="4"/>
      <c r="E3" s="4"/>
      <c r="F3" s="4"/>
      <c r="G3" s="4"/>
      <c r="H3" s="4"/>
    </row>
    <row r="4" spans="1:8" s="2" customFormat="1" ht="12" customHeight="1">
      <c r="A4" s="18"/>
      <c r="B4" s="18"/>
      <c r="C4" s="4"/>
      <c r="D4" s="4"/>
      <c r="E4" s="4"/>
      <c r="F4" s="4"/>
      <c r="G4" s="4"/>
      <c r="H4" s="4"/>
    </row>
    <row r="5" spans="1:8" ht="43" customHeight="1">
      <c r="C5" s="43" t="s">
        <v>11</v>
      </c>
      <c r="D5" s="43" t="s">
        <v>10</v>
      </c>
      <c r="E5" s="47" t="s">
        <v>12</v>
      </c>
      <c r="F5" s="5"/>
      <c r="G5" s="5"/>
    </row>
    <row r="6" spans="1:8" s="21" customFormat="1" ht="19" customHeight="1" thickBot="1">
      <c r="A6" s="20"/>
      <c r="B6" s="44">
        <v>1</v>
      </c>
      <c r="C6" s="45"/>
      <c r="D6" s="42" t="str">
        <f>IF(C6="","",DEC2HEX(255-HEX2DEC(RIGHT(C6,2)),2)&amp;IF(C6="","",DEC2HEX(255-HEX2DEC(MID(C6,3,2)),2)&amp;IF(C6="","",DEC2HEX(255-HEX2DEC(LEFT(C6,2)),2))))</f>
        <v/>
      </c>
      <c r="E6" s="48" t="str">
        <f>IF(C6="","",HEX2DEC(D6))</f>
        <v/>
      </c>
      <c r="F6" s="37"/>
      <c r="G6" s="37"/>
      <c r="H6" s="37"/>
    </row>
    <row r="7" spans="1:8" s="10" customFormat="1" ht="19" customHeight="1" thickBot="1">
      <c r="B7" s="44">
        <v>2</v>
      </c>
      <c r="C7" s="45"/>
      <c r="D7" s="42" t="str">
        <f t="shared" ref="D7:D40" si="0">IF(C7="","",DEC2HEX(255-HEX2DEC(RIGHT(C7,2)),2)&amp;IF(C7="","",DEC2HEX(255-HEX2DEC(MID(C7,3,2)),2)&amp;IF(C7="","",DEC2HEX(255-HEX2DEC(LEFT(C7,2)),2))))</f>
        <v/>
      </c>
      <c r="E7" s="48" t="str">
        <f t="shared" ref="E7:E40" si="1">IF(C7="","",HEX2DEC(D7))</f>
        <v/>
      </c>
      <c r="F7" s="38"/>
      <c r="G7" s="9"/>
    </row>
    <row r="8" spans="1:8" s="8" customFormat="1" ht="19" customHeight="1" thickBot="1">
      <c r="B8" s="44">
        <v>3</v>
      </c>
      <c r="C8" s="45"/>
      <c r="D8" s="42" t="str">
        <f t="shared" si="0"/>
        <v/>
      </c>
      <c r="E8" s="48" t="str">
        <f t="shared" si="1"/>
        <v/>
      </c>
      <c r="F8" s="11"/>
      <c r="G8" s="11"/>
    </row>
    <row r="9" spans="1:8" s="8" customFormat="1" ht="19" customHeight="1" thickBot="1">
      <c r="B9" s="44">
        <v>4</v>
      </c>
      <c r="C9" s="45"/>
      <c r="D9" s="42" t="str">
        <f t="shared" si="0"/>
        <v/>
      </c>
      <c r="E9" s="48" t="str">
        <f t="shared" si="1"/>
        <v/>
      </c>
      <c r="F9" s="11"/>
      <c r="G9" s="11"/>
    </row>
    <row r="10" spans="1:8" s="8" customFormat="1" ht="19" customHeight="1" thickBot="1">
      <c r="B10" s="44">
        <v>5</v>
      </c>
      <c r="C10" s="45"/>
      <c r="D10" s="42" t="str">
        <f t="shared" si="0"/>
        <v/>
      </c>
      <c r="E10" s="48" t="str">
        <f t="shared" si="1"/>
        <v/>
      </c>
      <c r="F10" s="41"/>
      <c r="G10" s="41"/>
      <c r="H10" s="41"/>
    </row>
    <row r="11" spans="1:8" ht="19" customHeight="1" thickBot="1">
      <c r="B11" s="44">
        <v>6</v>
      </c>
      <c r="C11" s="45"/>
      <c r="D11" s="42" t="str">
        <f t="shared" si="0"/>
        <v/>
      </c>
      <c r="E11" s="48" t="str">
        <f t="shared" si="1"/>
        <v/>
      </c>
      <c r="F11" s="8"/>
      <c r="G11" s="8"/>
      <c r="H11" s="8"/>
    </row>
    <row r="12" spans="1:8" s="2" customFormat="1" ht="19" customHeight="1" thickBot="1">
      <c r="A12" s="18"/>
      <c r="B12" s="44">
        <v>7</v>
      </c>
      <c r="C12" s="45"/>
      <c r="D12" s="42" t="str">
        <f t="shared" si="0"/>
        <v/>
      </c>
      <c r="E12" s="48" t="str">
        <f t="shared" si="1"/>
        <v/>
      </c>
      <c r="F12" s="37"/>
      <c r="G12" s="37"/>
      <c r="H12" s="37"/>
    </row>
    <row r="13" spans="1:8" s="8" customFormat="1" ht="19" customHeight="1" thickBot="1">
      <c r="B13" s="44">
        <v>8</v>
      </c>
      <c r="C13" s="45"/>
      <c r="D13" s="42" t="str">
        <f t="shared" si="0"/>
        <v/>
      </c>
      <c r="E13" s="48" t="str">
        <f t="shared" si="1"/>
        <v/>
      </c>
      <c r="F13" s="7"/>
      <c r="G13" s="7"/>
    </row>
    <row r="14" spans="1:8" s="8" customFormat="1" ht="19" customHeight="1" thickBot="1">
      <c r="B14" s="44">
        <v>9</v>
      </c>
      <c r="C14" s="45"/>
      <c r="D14" s="42" t="str">
        <f t="shared" si="0"/>
        <v/>
      </c>
      <c r="E14" s="48" t="str">
        <f t="shared" si="1"/>
        <v/>
      </c>
      <c r="F14" s="15"/>
      <c r="G14" s="15"/>
    </row>
    <row r="15" spans="1:8" s="8" customFormat="1" ht="19" customHeight="1" thickBot="1">
      <c r="B15" s="44">
        <v>10</v>
      </c>
      <c r="C15" s="45"/>
      <c r="D15" s="42" t="str">
        <f t="shared" si="0"/>
        <v/>
      </c>
      <c r="E15" s="48" t="str">
        <f t="shared" si="1"/>
        <v/>
      </c>
      <c r="F15" s="15"/>
      <c r="G15" s="15"/>
    </row>
    <row r="16" spans="1:8" s="8" customFormat="1" ht="19" customHeight="1" thickBot="1">
      <c r="B16" s="44">
        <v>11</v>
      </c>
      <c r="C16" s="45"/>
      <c r="D16" s="42" t="str">
        <f t="shared" si="0"/>
        <v/>
      </c>
      <c r="E16" s="48" t="str">
        <f t="shared" si="1"/>
        <v/>
      </c>
      <c r="F16" s="15"/>
      <c r="G16" s="15"/>
    </row>
    <row r="17" spans="1:8" s="8" customFormat="1" ht="19" customHeight="1" thickBot="1">
      <c r="B17" s="44">
        <v>12</v>
      </c>
      <c r="C17" s="45"/>
      <c r="D17" s="42" t="str">
        <f t="shared" si="0"/>
        <v/>
      </c>
      <c r="E17" s="48" t="str">
        <f t="shared" si="1"/>
        <v/>
      </c>
      <c r="F17" s="41"/>
      <c r="G17" s="41"/>
      <c r="H17" s="41"/>
    </row>
    <row r="18" spans="1:8" s="8" customFormat="1" ht="19" customHeight="1" thickBot="1">
      <c r="B18" s="44">
        <v>13</v>
      </c>
      <c r="C18" s="45"/>
      <c r="D18" s="42" t="str">
        <f t="shared" si="0"/>
        <v/>
      </c>
      <c r="E18" s="48" t="str">
        <f t="shared" si="1"/>
        <v/>
      </c>
      <c r="F18" s="7"/>
      <c r="G18" s="7"/>
    </row>
    <row r="19" spans="1:8" s="8" customFormat="1" ht="19" customHeight="1" thickBot="1">
      <c r="B19" s="44">
        <v>14</v>
      </c>
      <c r="C19" s="45"/>
      <c r="D19" s="42" t="str">
        <f t="shared" si="0"/>
        <v/>
      </c>
      <c r="E19" s="48" t="str">
        <f t="shared" si="1"/>
        <v/>
      </c>
      <c r="F19" s="39"/>
      <c r="G19" s="40"/>
    </row>
    <row r="20" spans="1:8" s="8" customFormat="1" ht="19" customHeight="1" thickBot="1">
      <c r="B20" s="44">
        <v>15</v>
      </c>
      <c r="C20" s="45"/>
      <c r="D20" s="42" t="str">
        <f t="shared" si="0"/>
        <v/>
      </c>
      <c r="E20" s="48" t="str">
        <f t="shared" si="1"/>
        <v/>
      </c>
      <c r="F20" s="10"/>
      <c r="G20" s="15"/>
    </row>
    <row r="21" spans="1:8" s="8" customFormat="1" ht="19" customHeight="1" thickBot="1">
      <c r="B21" s="44">
        <v>16</v>
      </c>
      <c r="C21" s="45"/>
      <c r="D21" s="42" t="str">
        <f t="shared" si="0"/>
        <v/>
      </c>
      <c r="E21" s="48" t="str">
        <f t="shared" si="1"/>
        <v/>
      </c>
      <c r="F21" s="15"/>
      <c r="G21" s="15"/>
    </row>
    <row r="22" spans="1:8" s="8" customFormat="1" ht="19" customHeight="1" thickBot="1">
      <c r="B22" s="44">
        <v>17</v>
      </c>
      <c r="C22" s="45"/>
      <c r="D22" s="42" t="str">
        <f t="shared" si="0"/>
        <v/>
      </c>
      <c r="E22" s="48" t="str">
        <f t="shared" si="1"/>
        <v/>
      </c>
      <c r="F22" s="7"/>
      <c r="G22" s="7"/>
    </row>
    <row r="23" spans="1:8" s="8" customFormat="1" ht="19" customHeight="1" thickBot="1">
      <c r="B23" s="44">
        <v>18</v>
      </c>
      <c r="C23" s="45"/>
      <c r="D23" s="42" t="str">
        <f t="shared" si="0"/>
        <v/>
      </c>
      <c r="E23" s="48" t="str">
        <f t="shared" si="1"/>
        <v/>
      </c>
      <c r="F23" s="7"/>
      <c r="G23" s="7"/>
    </row>
    <row r="24" spans="1:8" s="8" customFormat="1" ht="19" customHeight="1" thickBot="1">
      <c r="B24" s="44">
        <v>19</v>
      </c>
      <c r="C24" s="45"/>
      <c r="D24" s="42" t="str">
        <f t="shared" si="0"/>
        <v/>
      </c>
      <c r="E24" s="48" t="str">
        <f t="shared" si="1"/>
        <v/>
      </c>
      <c r="F24" s="7"/>
      <c r="G24" s="27"/>
    </row>
    <row r="25" spans="1:8" s="8" customFormat="1" ht="19" customHeight="1" thickBot="1">
      <c r="B25" s="44">
        <v>20</v>
      </c>
      <c r="C25" s="45"/>
      <c r="D25" s="42" t="str">
        <f t="shared" si="0"/>
        <v/>
      </c>
      <c r="E25" s="48" t="str">
        <f t="shared" si="1"/>
        <v/>
      </c>
      <c r="F25" s="15"/>
      <c r="G25" s="15"/>
    </row>
    <row r="26" spans="1:8" s="8" customFormat="1" ht="19" customHeight="1" thickBot="1">
      <c r="B26" s="44">
        <v>21</v>
      </c>
      <c r="C26" s="45"/>
      <c r="D26" s="42" t="str">
        <f t="shared" si="0"/>
        <v/>
      </c>
      <c r="E26" s="48" t="str">
        <f t="shared" si="1"/>
        <v/>
      </c>
      <c r="F26" s="15"/>
      <c r="G26" s="15"/>
    </row>
    <row r="27" spans="1:8" s="8" customFormat="1" ht="19" customHeight="1" thickBot="1">
      <c r="B27" s="44">
        <v>22</v>
      </c>
      <c r="C27" s="45"/>
      <c r="D27" s="42" t="str">
        <f t="shared" si="0"/>
        <v/>
      </c>
      <c r="E27" s="48" t="str">
        <f t="shared" si="1"/>
        <v/>
      </c>
      <c r="F27" s="7"/>
      <c r="G27" s="7"/>
    </row>
    <row r="28" spans="1:8" s="8" customFormat="1" ht="19" customHeight="1" thickBot="1">
      <c r="B28" s="44">
        <v>23</v>
      </c>
      <c r="C28" s="45"/>
      <c r="D28" s="42" t="str">
        <f t="shared" si="0"/>
        <v/>
      </c>
      <c r="E28" s="48" t="str">
        <f t="shared" si="1"/>
        <v/>
      </c>
    </row>
    <row r="29" spans="1:8" s="8" customFormat="1" ht="19" customHeight="1" thickBot="1">
      <c r="B29" s="44">
        <v>24</v>
      </c>
      <c r="C29" s="45"/>
      <c r="D29" s="42" t="str">
        <f t="shared" si="0"/>
        <v/>
      </c>
      <c r="E29" s="48" t="str">
        <f t="shared" si="1"/>
        <v/>
      </c>
      <c r="F29" s="13"/>
      <c r="G29" s="13"/>
    </row>
    <row r="30" spans="1:8" s="8" customFormat="1" ht="19" customHeight="1" thickBot="1">
      <c r="A30" s="32"/>
      <c r="B30" s="44">
        <v>25</v>
      </c>
      <c r="C30" s="45"/>
      <c r="D30" s="42" t="str">
        <f t="shared" si="0"/>
        <v/>
      </c>
      <c r="E30" s="48" t="str">
        <f t="shared" si="1"/>
        <v/>
      </c>
      <c r="F30" s="15"/>
      <c r="G30" s="15"/>
    </row>
    <row r="31" spans="1:8" s="8" customFormat="1" ht="19" customHeight="1" thickBot="1">
      <c r="A31" s="32"/>
      <c r="B31" s="44">
        <v>26</v>
      </c>
      <c r="C31" s="45"/>
      <c r="D31" s="42" t="str">
        <f t="shared" si="0"/>
        <v/>
      </c>
      <c r="E31" s="48" t="str">
        <f t="shared" si="1"/>
        <v/>
      </c>
    </row>
    <row r="32" spans="1:8" s="8" customFormat="1" ht="19" customHeight="1" thickBot="1">
      <c r="B32" s="44">
        <v>27</v>
      </c>
      <c r="C32" s="45"/>
      <c r="D32" s="42" t="str">
        <f t="shared" si="0"/>
        <v/>
      </c>
      <c r="E32" s="48" t="str">
        <f t="shared" si="1"/>
        <v/>
      </c>
    </row>
    <row r="33" spans="2:7" s="8" customFormat="1" ht="19" customHeight="1" thickBot="1">
      <c r="B33" s="44">
        <v>28</v>
      </c>
      <c r="C33" s="45"/>
      <c r="D33" s="42" t="str">
        <f t="shared" si="0"/>
        <v/>
      </c>
      <c r="E33" s="48" t="str">
        <f t="shared" si="1"/>
        <v/>
      </c>
      <c r="F33" s="7"/>
      <c r="G33" s="7"/>
    </row>
    <row r="34" spans="2:7" s="8" customFormat="1" ht="19" customHeight="1" thickBot="1">
      <c r="B34" s="44">
        <v>29</v>
      </c>
      <c r="C34" s="45"/>
      <c r="D34" s="42" t="str">
        <f t="shared" si="0"/>
        <v/>
      </c>
      <c r="E34" s="48" t="str">
        <f t="shared" si="1"/>
        <v/>
      </c>
      <c r="F34" s="7"/>
      <c r="G34" s="7"/>
    </row>
    <row r="35" spans="2:7" s="8" customFormat="1" ht="19" customHeight="1" thickBot="1">
      <c r="B35" s="44">
        <v>30</v>
      </c>
      <c r="C35" s="45"/>
      <c r="D35" s="42" t="str">
        <f t="shared" si="0"/>
        <v/>
      </c>
      <c r="E35" s="48" t="str">
        <f t="shared" si="1"/>
        <v/>
      </c>
    </row>
    <row r="36" spans="2:7" s="8" customFormat="1" ht="19" customHeight="1" thickBot="1">
      <c r="B36" s="44">
        <v>31</v>
      </c>
      <c r="C36" s="45"/>
      <c r="D36" s="42" t="str">
        <f t="shared" si="0"/>
        <v/>
      </c>
      <c r="E36" s="48" t="str">
        <f t="shared" si="1"/>
        <v/>
      </c>
    </row>
    <row r="37" spans="2:7" s="8" customFormat="1" ht="19" customHeight="1" thickBot="1">
      <c r="B37" s="44">
        <v>32</v>
      </c>
      <c r="C37" s="45"/>
      <c r="D37" s="42" t="str">
        <f t="shared" si="0"/>
        <v/>
      </c>
      <c r="E37" s="48" t="str">
        <f t="shared" si="1"/>
        <v/>
      </c>
    </row>
    <row r="38" spans="2:7" s="8" customFormat="1" ht="19" customHeight="1" thickBot="1">
      <c r="B38" s="44">
        <v>33</v>
      </c>
      <c r="C38" s="45"/>
      <c r="D38" s="42" t="str">
        <f t="shared" si="0"/>
        <v/>
      </c>
      <c r="E38" s="48" t="str">
        <f t="shared" si="1"/>
        <v/>
      </c>
    </row>
    <row r="39" spans="2:7" s="8" customFormat="1" ht="19" customHeight="1" thickBot="1">
      <c r="B39" s="44">
        <v>34</v>
      </c>
      <c r="C39" s="45"/>
      <c r="D39" s="42" t="str">
        <f t="shared" si="0"/>
        <v/>
      </c>
      <c r="E39" s="48" t="str">
        <f t="shared" si="1"/>
        <v/>
      </c>
    </row>
    <row r="40" spans="2:7" s="8" customFormat="1" ht="19" customHeight="1" thickBot="1">
      <c r="B40" s="44">
        <v>35</v>
      </c>
      <c r="C40" s="45"/>
      <c r="D40" s="42" t="str">
        <f t="shared" si="0"/>
        <v/>
      </c>
      <c r="E40" s="48" t="str">
        <f t="shared" si="1"/>
        <v/>
      </c>
    </row>
    <row r="41" spans="2:7" s="8" customFormat="1" ht="19" customHeight="1">
      <c r="C41" s="30"/>
    </row>
    <row r="42" spans="2:7" s="8" customFormat="1" ht="17">
      <c r="C42" s="30"/>
    </row>
    <row r="43" spans="2:7" s="8" customFormat="1" ht="17">
      <c r="C43" s="31"/>
    </row>
    <row r="44" spans="2:7" s="8" customFormat="1" ht="17">
      <c r="C44" s="30"/>
    </row>
    <row r="46" spans="2:7" ht="15" hidden="1" customHeight="1">
      <c r="C46" s="3" t="s">
        <v>0</v>
      </c>
    </row>
    <row r="47" spans="2:7" ht="15" hidden="1" customHeight="1">
      <c r="C47" s="3">
        <v>0</v>
      </c>
    </row>
    <row r="48" spans="2:7" ht="15" hidden="1" customHeight="1">
      <c r="C48" s="3">
        <v>1</v>
      </c>
    </row>
    <row r="49" spans="1:3" ht="15" hidden="1" customHeight="1">
      <c r="C49" s="3">
        <v>2</v>
      </c>
    </row>
    <row r="50" spans="1:3" ht="15" hidden="1" customHeight="1">
      <c r="C50" s="3">
        <v>3</v>
      </c>
    </row>
    <row r="51" spans="1:3" ht="15" hidden="1" customHeight="1">
      <c r="C51" s="3">
        <v>4</v>
      </c>
    </row>
    <row r="52" spans="1:3">
      <c r="A52" s="1" t="s">
        <v>9</v>
      </c>
    </row>
    <row r="53" spans="1:3">
      <c r="A53" s="1" t="s">
        <v>3</v>
      </c>
    </row>
  </sheetData>
  <sheetProtection password="C53C" sheet="1" objects="1" scenarios="1"/>
  <dataConsolidate/>
  <phoneticPr fontId="1" type="noConversion"/>
  <dataValidations disablePrompts="1" count="1">
    <dataValidation type="textLength" operator="equal" allowBlank="1" showInputMessage="1" showErrorMessage="1" sqref="F7 C6:C40">
      <formula1>6</formula1>
    </dataValidation>
  </dataValidations>
  <printOptions horizontalCentered="1" verticalCentered="1"/>
  <pageMargins left="0" right="0.02" top="0.02" bottom="0.02" header="0.02" footer="0.02"/>
  <pageSetup scale="71" orientation="portrait" horizontalDpi="4294967292" verticalDpi="4294967292"/>
  <drawing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Identify and Convert</vt:lpstr>
      <vt:lpstr>Bulk Convert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Clark</dc:creator>
  <cp:lastModifiedBy>Christopher Clark</cp:lastModifiedBy>
  <cp:lastPrinted>2013-07-15T17:27:55Z</cp:lastPrinted>
  <dcterms:created xsi:type="dcterms:W3CDTF">2013-05-13T12:30:47Z</dcterms:created>
  <dcterms:modified xsi:type="dcterms:W3CDTF">2013-07-18T16:15:59Z</dcterms:modified>
</cp:coreProperties>
</file>