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2" windowWidth="20376" windowHeight="11760"/>
  </bookViews>
  <sheets>
    <sheet name="Récaptitulatif " sheetId="1" r:id="rId1"/>
    <sheet name="2018 vs 2019" sheetId="2" r:id="rId2"/>
    <sheet name="Hors années" sheetId="3" r:id="rId3"/>
    <sheet name="Par ordre à 1,5" sheetId="4" r:id="rId4"/>
  </sheets>
  <definedNames>
    <definedName name="_xlnm._FilterDatabase" localSheetId="0" hidden="1">'Récaptitulatif '!$A$2:$AG$38</definedName>
  </definedNames>
  <calcPr calcId="145621"/>
</workbook>
</file>

<file path=xl/calcChain.xml><?xml version="1.0" encoding="utf-8"?>
<calcChain xmlns="http://schemas.openxmlformats.org/spreadsheetml/2006/main">
  <c r="H39" i="4"/>
  <c r="H12"/>
  <c r="H33"/>
  <c r="H15"/>
  <c r="H37"/>
  <c r="H32"/>
  <c r="H38"/>
  <c r="H58"/>
  <c r="H36"/>
  <c r="H22"/>
  <c r="H51"/>
  <c r="H31"/>
  <c r="H21"/>
  <c r="H27"/>
  <c r="H20"/>
  <c r="H44"/>
  <c r="H8"/>
  <c r="H35"/>
  <c r="H60"/>
  <c r="H34"/>
  <c r="H49"/>
  <c r="H11"/>
  <c r="H59"/>
  <c r="H48"/>
  <c r="H47"/>
  <c r="H26"/>
  <c r="H7"/>
  <c r="H3"/>
  <c r="H30"/>
  <c r="H24"/>
  <c r="H10"/>
  <c r="H23"/>
  <c r="H41"/>
  <c r="H19"/>
  <c r="H57"/>
  <c r="H50"/>
  <c r="H1"/>
  <c r="H18"/>
  <c r="H25"/>
  <c r="H6"/>
  <c r="H2"/>
  <c r="H16"/>
  <c r="H56"/>
  <c r="H55"/>
  <c r="H43"/>
  <c r="H54"/>
  <c r="H4"/>
  <c r="H14"/>
  <c r="H29"/>
  <c r="H46"/>
  <c r="H42"/>
  <c r="H9"/>
  <c r="H28"/>
  <c r="H53"/>
  <c r="H45"/>
  <c r="H17"/>
  <c r="H52"/>
  <c r="H40"/>
  <c r="H5"/>
  <c r="H75" i="3"/>
  <c r="H74"/>
  <c r="H37"/>
  <c r="H73"/>
  <c r="H36"/>
  <c r="H72"/>
  <c r="H35"/>
  <c r="H71"/>
  <c r="H34"/>
  <c r="H70"/>
  <c r="H33"/>
  <c r="H69"/>
  <c r="H32"/>
  <c r="H68"/>
  <c r="H31"/>
  <c r="H67"/>
  <c r="H30"/>
  <c r="H66"/>
  <c r="H29"/>
  <c r="H65"/>
  <c r="H28"/>
  <c r="H64"/>
  <c r="H27"/>
  <c r="H63"/>
  <c r="H26"/>
  <c r="H62"/>
  <c r="H25"/>
  <c r="H61"/>
  <c r="H24"/>
  <c r="H60"/>
  <c r="H23"/>
  <c r="H59"/>
  <c r="H22"/>
  <c r="H21"/>
  <c r="H20"/>
  <c r="H19"/>
  <c r="H18"/>
  <c r="H17"/>
  <c r="H16"/>
  <c r="H15"/>
  <c r="H51"/>
  <c r="H14"/>
  <c r="H50"/>
  <c r="H13"/>
  <c r="H49"/>
  <c r="H12"/>
  <c r="H48"/>
  <c r="H11"/>
  <c r="H47"/>
  <c r="H10"/>
  <c r="H46"/>
  <c r="H9"/>
  <c r="H45"/>
  <c r="H8"/>
  <c r="H44"/>
  <c r="H7"/>
  <c r="H43"/>
  <c r="H6"/>
  <c r="H5"/>
  <c r="H41"/>
  <c r="H4"/>
  <c r="H40"/>
  <c r="H3"/>
  <c r="H39"/>
  <c r="H2"/>
  <c r="Q16" i="2"/>
  <c r="G16"/>
  <c r="Q20"/>
  <c r="G20"/>
  <c r="Q15"/>
  <c r="G15"/>
  <c r="Q8"/>
  <c r="G8"/>
  <c r="Q27"/>
  <c r="G27"/>
  <c r="Q7"/>
  <c r="G7"/>
  <c r="Q26"/>
  <c r="G26"/>
  <c r="Q25"/>
  <c r="G25"/>
  <c r="Q6"/>
  <c r="G6"/>
  <c r="Q5"/>
  <c r="G5"/>
  <c r="Q4"/>
  <c r="G4"/>
  <c r="Q24"/>
  <c r="G24"/>
  <c r="Q19"/>
  <c r="G19"/>
  <c r="Q28"/>
  <c r="G28"/>
  <c r="Q14"/>
  <c r="G14"/>
  <c r="Q3"/>
  <c r="G3"/>
  <c r="Q29"/>
  <c r="G29"/>
  <c r="Q2"/>
  <c r="G2"/>
  <c r="Q13"/>
  <c r="G13"/>
  <c r="Q12"/>
  <c r="G12"/>
  <c r="Q21"/>
  <c r="G21"/>
  <c r="Q11"/>
  <c r="G11"/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2"/>
  <c r="W130" l="1"/>
  <c r="Y130" s="1"/>
  <c r="W129"/>
  <c r="Y129" s="1"/>
  <c r="W125"/>
  <c r="Y125" s="1"/>
  <c r="W126"/>
  <c r="Y126" s="1"/>
  <c r="W119"/>
  <c r="Y119" s="1"/>
  <c r="W106"/>
  <c r="Y106" s="1"/>
  <c r="W115"/>
  <c r="Y115" s="1"/>
  <c r="W122"/>
  <c r="Y122" s="1"/>
  <c r="W110"/>
  <c r="Y110" s="1"/>
  <c r="W127"/>
  <c r="Y127" s="1"/>
  <c r="W112"/>
  <c r="Y112" s="1"/>
  <c r="W123"/>
  <c r="Y123" s="1"/>
  <c r="W121"/>
  <c r="Y121" s="1"/>
  <c r="W128"/>
  <c r="Y128" s="1"/>
  <c r="W113"/>
  <c r="Y113" s="1"/>
  <c r="W104"/>
  <c r="Y104" s="1"/>
  <c r="W108"/>
  <c r="Y108" s="1"/>
  <c r="W120"/>
  <c r="Y120" s="1"/>
  <c r="W117"/>
  <c r="Y117" s="1"/>
  <c r="W124"/>
  <c r="Y124" s="1"/>
  <c r="W114"/>
  <c r="Y114" s="1"/>
  <c r="W116"/>
  <c r="Y116" s="1"/>
  <c r="W118"/>
  <c r="Y118" s="1"/>
  <c r="W105"/>
  <c r="Y105" s="1"/>
  <c r="W109"/>
  <c r="Y109" s="1"/>
  <c r="W107"/>
  <c r="Y107" s="1"/>
  <c r="W111"/>
  <c r="Y111" s="1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42"/>
  <c r="AB35"/>
  <c r="AB28"/>
  <c r="AB27"/>
  <c r="AB11"/>
  <c r="AB6"/>
  <c r="AB30"/>
  <c r="AB26"/>
  <c r="AB2"/>
  <c r="AB8"/>
  <c r="AB3"/>
  <c r="AB4"/>
  <c r="AB23"/>
  <c r="AB10"/>
  <c r="AB13"/>
  <c r="AB12"/>
  <c r="AB9"/>
  <c r="AB29"/>
  <c r="AB24"/>
  <c r="AB25"/>
  <c r="AB34"/>
  <c r="AB38"/>
  <c r="AB31"/>
  <c r="AB32"/>
  <c r="AB14"/>
  <c r="AB22"/>
  <c r="AB33"/>
  <c r="AB36"/>
  <c r="AB37"/>
  <c r="AB7"/>
  <c r="Y27" l="1"/>
  <c r="Z70"/>
  <c r="AA70"/>
  <c r="Z43"/>
  <c r="AA43"/>
  <c r="Z44"/>
  <c r="AA44"/>
  <c r="Z45"/>
  <c r="AA45"/>
  <c r="Z46"/>
  <c r="AA46"/>
  <c r="Z47"/>
  <c r="AA47"/>
  <c r="Z48"/>
  <c r="AA48"/>
  <c r="Z49"/>
  <c r="AA49"/>
  <c r="Z50"/>
  <c r="AA50"/>
  <c r="Z51"/>
  <c r="AA51"/>
  <c r="Z52"/>
  <c r="AA52"/>
  <c r="Z53"/>
  <c r="AA53"/>
  <c r="Z54"/>
  <c r="AA54"/>
  <c r="Z55"/>
  <c r="AA55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42"/>
  <c r="AA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42"/>
  <c r="Y4"/>
  <c r="Y22"/>
  <c r="Y10"/>
  <c r="Y37"/>
  <c r="Y35"/>
  <c r="Y29"/>
  <c r="Y26"/>
  <c r="Y24"/>
  <c r="Y25"/>
  <c r="Y6"/>
  <c r="Y2"/>
  <c r="Y33"/>
  <c r="Y36"/>
  <c r="Y12"/>
  <c r="Y14"/>
  <c r="Y30"/>
  <c r="Y34"/>
  <c r="Y32"/>
  <c r="Y38"/>
  <c r="Y23"/>
  <c r="Y7"/>
  <c r="Y8"/>
  <c r="Y11"/>
  <c r="Y28"/>
  <c r="Y31"/>
  <c r="Y9"/>
  <c r="Y13"/>
  <c r="Y3"/>
  <c r="Y44" l="1"/>
  <c r="AB42"/>
  <c r="AB68"/>
  <c r="AB66"/>
  <c r="AB64"/>
  <c r="AB62"/>
  <c r="AB60"/>
  <c r="AB58"/>
  <c r="AB56"/>
  <c r="AB54"/>
  <c r="AB52"/>
  <c r="AB50"/>
  <c r="AB48"/>
  <c r="AB46"/>
  <c r="AB44"/>
  <c r="AB70"/>
  <c r="AB69"/>
  <c r="AB67"/>
  <c r="AB65"/>
  <c r="AB63"/>
  <c r="AB61"/>
  <c r="AB59"/>
  <c r="AB57"/>
  <c r="AB55"/>
  <c r="AB53"/>
  <c r="AB51"/>
  <c r="AB49"/>
  <c r="AB47"/>
  <c r="AB45"/>
  <c r="AB43"/>
  <c r="Y54"/>
  <c r="Y58"/>
  <c r="Y65"/>
  <c r="Y52"/>
  <c r="Y66"/>
  <c r="Y57"/>
  <c r="Y55"/>
  <c r="Y62"/>
  <c r="Y43"/>
  <c r="Y42"/>
  <c r="Y47"/>
  <c r="Y61"/>
  <c r="Y53"/>
  <c r="Y48"/>
  <c r="Y46"/>
  <c r="Y51"/>
  <c r="Y45"/>
  <c r="Y49"/>
  <c r="Y64"/>
  <c r="Y69"/>
  <c r="Y59"/>
  <c r="Y67"/>
  <c r="Y68"/>
  <c r="Y56"/>
  <c r="Y63"/>
  <c r="Y50"/>
  <c r="Y60"/>
  <c r="Y70"/>
</calcChain>
</file>

<file path=xl/sharedStrings.xml><?xml version="1.0" encoding="utf-8"?>
<sst xmlns="http://schemas.openxmlformats.org/spreadsheetml/2006/main" count="415" uniqueCount="115">
  <si>
    <t>Couesnon  à Romazy</t>
  </si>
  <si>
    <t>Conductivité</t>
  </si>
  <si>
    <t>1m</t>
  </si>
  <si>
    <t>1,5m</t>
  </si>
  <si>
    <t>rmq v et kva cran haut</t>
  </si>
  <si>
    <t>Pont du roch' à Nostang</t>
  </si>
  <si>
    <t>Sedon à Guegon</t>
  </si>
  <si>
    <t>Aer à Le Croisty</t>
  </si>
  <si>
    <t>Sarre à Melrand</t>
  </si>
  <si>
    <t>Ellé à Le Faouët</t>
  </si>
  <si>
    <t>Inam à Lanvenegen</t>
  </si>
  <si>
    <t>Réglage à priori trop faible</t>
  </si>
  <si>
    <t>Rau du moulin du duc à Langonnet</t>
  </si>
  <si>
    <t>Marzan à Marzan</t>
  </si>
  <si>
    <t>Jet à Elliant</t>
  </si>
  <si>
    <t>trop faible, réglage monté à 450V 1,25 kVA</t>
  </si>
  <si>
    <t>Pont l'abbé à Peumerit</t>
  </si>
  <si>
    <t>Garvan à Dineault</t>
  </si>
  <si>
    <t>Kerambellec à Brasparts</t>
  </si>
  <si>
    <t>Elorn à Commana</t>
  </si>
  <si>
    <t>Aulne à Locmaria Berrien</t>
  </si>
  <si>
    <t>Aven à Melgven</t>
  </si>
  <si>
    <t>Isole à Saint Thurien</t>
  </si>
  <si>
    <t>Trieux à Plesidy</t>
  </si>
  <si>
    <t>Milin Prat à Loguivy Plougras</t>
  </si>
  <si>
    <t>Leguer à Ploubezre</t>
  </si>
  <si>
    <t>Cran haut trop fort 300V 1,3 kVA</t>
  </si>
  <si>
    <t>Erve à Chammes</t>
  </si>
  <si>
    <t>cran bas 220V 1,05 kvA trop faible</t>
  </si>
  <si>
    <t>Mayenne à Saint Sulpice</t>
  </si>
  <si>
    <t>Vaudelle à Saint Germain de Coulamer</t>
  </si>
  <si>
    <t>anomalie premier test : 4,48 avec 1 épuisette/ 0,48 avec 2 épuisettes</t>
  </si>
  <si>
    <t>Sarthe à Saint Aubin du locquenay</t>
  </si>
  <si>
    <t>Merdereau à Saint paul le Gaultier</t>
  </si>
  <si>
    <t>Sarthe à Dureil</t>
  </si>
  <si>
    <t>Neufchatel à neufchatel en Saosnois</t>
  </si>
  <si>
    <t>Palais à joué en Charnie</t>
  </si>
  <si>
    <t>Sèvre Nantaise à Saint Malo du Bois</t>
  </si>
  <si>
    <t>cran bas: 223V 0,95kVA</t>
  </si>
  <si>
    <t>Le cran au dessus disjoncte/ cran dessous 228V 1,65 kVa / Essai échantillonnage cran cran bas = pas de différences flagrantes (même essai et même résultat sur la cher à pierric)</t>
  </si>
  <si>
    <t>réglage ok</t>
  </si>
  <si>
    <t>Réglage peut-être trop faible ?</t>
  </si>
  <si>
    <t>Bien encaissé par les poissons</t>
  </si>
  <si>
    <t>Cran haut mis ensuite : 450V 0,9 KvA - 2,5 bien encaissé par les poissons</t>
  </si>
  <si>
    <t>Cran bas : 220 V 0,7 KvA baisse car le premier réglage à 1,7 mal encaissé par les poissons</t>
  </si>
  <si>
    <t>Cran haut: 312 V 1,25 KvA bien encaissé par poissons</t>
  </si>
  <si>
    <t>Cran bas, trop faible = 300V/ 0,5 kvA -4,9 ok pour les poissons</t>
  </si>
  <si>
    <t>Puiss autre</t>
  </si>
  <si>
    <t>KVA autre</t>
  </si>
  <si>
    <t>Cran haut trop fort</t>
  </si>
  <si>
    <t>Intensité</t>
  </si>
  <si>
    <t>Une certaine relation entre conductivité et puissance</t>
  </si>
  <si>
    <t>Voltage semble être inverse à la puissance et conductivité</t>
  </si>
  <si>
    <t>Corrélation inverse entre intensité et 1m 1,5m</t>
  </si>
  <si>
    <t>Temp</t>
  </si>
  <si>
    <t>Voltage réglé</t>
  </si>
  <si>
    <t xml:space="preserve">Puissance réglée </t>
  </si>
  <si>
    <t>Penny à 1 m</t>
  </si>
  <si>
    <t>Penny à 1,5m</t>
  </si>
  <si>
    <t>rapport 1/1,5</t>
  </si>
  <si>
    <t>Rapport 1/1,5</t>
  </si>
  <si>
    <t>V18</t>
  </si>
  <si>
    <t>V17</t>
  </si>
  <si>
    <t>V16</t>
  </si>
  <si>
    <t>Conductivité 2018</t>
  </si>
  <si>
    <t>Voltage 2018</t>
  </si>
  <si>
    <t>kVA 2018</t>
  </si>
  <si>
    <t>Conductivité 2017</t>
  </si>
  <si>
    <t>Voltage 2017</t>
  </si>
  <si>
    <t>kVA 2017</t>
  </si>
  <si>
    <t>Conductivité 2016</t>
  </si>
  <si>
    <t>Voltage 2016</t>
  </si>
  <si>
    <t>kVA 2016</t>
  </si>
  <si>
    <t>Nombre anodes</t>
  </si>
  <si>
    <t>Intensité/ Anode</t>
  </si>
  <si>
    <t>Voltage</t>
  </si>
  <si>
    <t>Puissance</t>
  </si>
  <si>
    <t xml:space="preserve">DDP 1 m </t>
  </si>
  <si>
    <t>DDP 1,5 m</t>
  </si>
  <si>
    <t>Lié à la Prenessaye</t>
  </si>
  <si>
    <t>Vilaine à Langon</t>
  </si>
  <si>
    <t>Vilaine à Guichen</t>
  </si>
  <si>
    <t>Semnon à Plechatel</t>
  </si>
  <si>
    <t>Gesvres à Treillères</t>
  </si>
  <si>
    <t>Erdre à Nort</t>
  </si>
  <si>
    <t>Loire à Gennes</t>
  </si>
  <si>
    <t>Loire à Montjean</t>
  </si>
  <si>
    <t xml:space="preserve">Puissance 2018 </t>
  </si>
  <si>
    <t>Intensité 2018</t>
  </si>
  <si>
    <t>Penny à 1 m 2018</t>
  </si>
  <si>
    <t>Penny à 1,5m 2018</t>
  </si>
  <si>
    <t>Temp 2018</t>
  </si>
  <si>
    <t>trop faible</t>
  </si>
  <si>
    <t>trop fort</t>
  </si>
  <si>
    <t>Intensité 2019</t>
  </si>
  <si>
    <t>Penny à 1 m 2019</t>
  </si>
  <si>
    <t>Penny à 1,5m 2019</t>
  </si>
  <si>
    <t xml:space="preserve">Puissance 2019 </t>
  </si>
  <si>
    <t>Voltage 2019</t>
  </si>
  <si>
    <t>Temp 2019</t>
  </si>
  <si>
    <t>Conductivité 2019</t>
  </si>
  <si>
    <t>Similaire à 1,5m réglage différent</t>
  </si>
  <si>
    <t>différent à 1,5m réglage différent</t>
  </si>
  <si>
    <t>différent à 1,5m réglage similaire</t>
  </si>
  <si>
    <t xml:space="preserve">Conductivité </t>
  </si>
  <si>
    <t>Type de pêche</t>
  </si>
  <si>
    <t>Inv</t>
  </si>
  <si>
    <t>EPA pied</t>
  </si>
  <si>
    <t>EPA bateau</t>
  </si>
  <si>
    <t>Distance Anode Cathode</t>
  </si>
  <si>
    <t>Larg moy</t>
  </si>
  <si>
    <t>Prof moy</t>
  </si>
  <si>
    <t>Larg mesure</t>
  </si>
  <si>
    <t>Prof mesure</t>
  </si>
  <si>
    <t xml:space="preserve">                               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</si>
</sst>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/>
    <xf numFmtId="0" fontId="0" fillId="2" borderId="0" xfId="0" applyFill="1" applyBorder="1" applyAlignment="1">
      <alignment vertical="center" wrapText="1"/>
    </xf>
    <xf numFmtId="0" fontId="0" fillId="0" borderId="0" xfId="0" applyBorder="1"/>
    <xf numFmtId="0" fontId="2" fillId="0" borderId="0" xfId="0" applyFont="1"/>
    <xf numFmtId="0" fontId="0" fillId="0" borderId="2" xfId="0" applyFill="1" applyBorder="1"/>
    <xf numFmtId="0" fontId="0" fillId="0" borderId="3" xfId="0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0" fillId="2" borderId="3" xfId="0" applyFill="1" applyBorder="1" applyAlignment="1">
      <alignment vertical="center" wrapText="1"/>
    </xf>
    <xf numFmtId="0" fontId="1" fillId="0" borderId="1" xfId="0" applyFont="1" applyBorder="1"/>
    <xf numFmtId="0" fontId="1" fillId="0" borderId="7" xfId="0" applyFont="1" applyFill="1" applyBorder="1"/>
    <xf numFmtId="0" fontId="1" fillId="0" borderId="1" xfId="0" applyFont="1" applyFill="1" applyBorder="1"/>
    <xf numFmtId="0" fontId="4" fillId="0" borderId="1" xfId="0" applyFont="1" applyFill="1" applyBorder="1"/>
    <xf numFmtId="0" fontId="5" fillId="2" borderId="1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0" borderId="13" xfId="0" applyFont="1" applyBorder="1"/>
    <xf numFmtId="0" fontId="5" fillId="0" borderId="7" xfId="0" applyFont="1" applyBorder="1"/>
    <xf numFmtId="0" fontId="5" fillId="0" borderId="1" xfId="0" applyFont="1" applyBorder="1"/>
    <xf numFmtId="0" fontId="5" fillId="0" borderId="8" xfId="0" applyFont="1" applyBorder="1"/>
    <xf numFmtId="0" fontId="5" fillId="0" borderId="7" xfId="0" applyFont="1" applyFill="1" applyBorder="1"/>
    <xf numFmtId="0" fontId="5" fillId="0" borderId="1" xfId="0" applyFont="1" applyFill="1" applyBorder="1"/>
    <xf numFmtId="0" fontId="5" fillId="0" borderId="8" xfId="0" applyFont="1" applyFill="1" applyBorder="1"/>
    <xf numFmtId="0" fontId="6" fillId="0" borderId="7" xfId="0" applyFont="1" applyFill="1" applyBorder="1"/>
    <xf numFmtId="0" fontId="6" fillId="0" borderId="1" xfId="0" applyFont="1" applyFill="1" applyBorder="1"/>
    <xf numFmtId="0" fontId="6" fillId="0" borderId="8" xfId="0" applyFont="1" applyFill="1" applyBorder="1"/>
    <xf numFmtId="0" fontId="5" fillId="0" borderId="14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3" borderId="1" xfId="0" applyFont="1" applyFill="1" applyBorder="1"/>
    <xf numFmtId="0" fontId="5" fillId="2" borderId="15" xfId="0" applyFont="1" applyFill="1" applyBorder="1" applyAlignment="1">
      <alignment vertical="center" wrapText="1"/>
    </xf>
    <xf numFmtId="0" fontId="5" fillId="0" borderId="16" xfId="0" applyFont="1" applyBorder="1"/>
    <xf numFmtId="0" fontId="5" fillId="0" borderId="17" xfId="0" applyFont="1" applyBorder="1"/>
    <xf numFmtId="2" fontId="0" fillId="0" borderId="0" xfId="0" applyNumberFormat="1"/>
    <xf numFmtId="0" fontId="5" fillId="3" borderId="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2" fontId="0" fillId="2" borderId="1" xfId="0" applyNumberFormat="1" applyFill="1" applyBorder="1" applyAlignment="1">
      <alignment vertical="center" wrapText="1"/>
    </xf>
    <xf numFmtId="2" fontId="0" fillId="0" borderId="0" xfId="0" applyNumberFormat="1" applyAlignment="1">
      <alignment wrapText="1"/>
    </xf>
    <xf numFmtId="2" fontId="5" fillId="2" borderId="15" xfId="0" applyNumberFormat="1" applyFont="1" applyFill="1" applyBorder="1" applyAlignment="1">
      <alignment vertical="center" wrapText="1"/>
    </xf>
    <xf numFmtId="2" fontId="5" fillId="0" borderId="16" xfId="0" applyNumberFormat="1" applyFont="1" applyBorder="1"/>
    <xf numFmtId="2" fontId="5" fillId="0" borderId="17" xfId="0" applyNumberFormat="1" applyFont="1" applyBorder="1"/>
    <xf numFmtId="0" fontId="5" fillId="3" borderId="1" xfId="0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/>
    <xf numFmtId="0" fontId="0" fillId="0" borderId="23" xfId="0" applyBorder="1"/>
    <xf numFmtId="0" fontId="0" fillId="0" borderId="20" xfId="0" applyBorder="1"/>
    <xf numFmtId="0" fontId="0" fillId="0" borderId="0" xfId="0" applyFill="1" applyBorder="1"/>
    <xf numFmtId="0" fontId="0" fillId="0" borderId="20" xfId="0" applyFill="1" applyBorder="1"/>
    <xf numFmtId="0" fontId="5" fillId="2" borderId="24" xfId="0" applyFont="1" applyFill="1" applyBorder="1" applyAlignment="1">
      <alignment vertical="center" wrapText="1"/>
    </xf>
    <xf numFmtId="0" fontId="5" fillId="0" borderId="23" xfId="0" applyFont="1" applyBorder="1"/>
    <xf numFmtId="0" fontId="5" fillId="0" borderId="25" xfId="0" applyFont="1" applyBorder="1"/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strRef>
              <c:f>'Récaptitulatif '!$X$41</c:f>
              <c:strCache>
                <c:ptCount val="1"/>
                <c:pt idx="0">
                  <c:v>Puissance</c:v>
                </c:pt>
              </c:strCache>
            </c:strRef>
          </c:tx>
          <c:val>
            <c:numRef>
              <c:f>'Récaptitulatif '!$X$42:$X$70</c:f>
              <c:numCache>
                <c:formatCode>General</c:formatCode>
                <c:ptCount val="29"/>
                <c:pt idx="0">
                  <c:v>1.35</c:v>
                </c:pt>
                <c:pt idx="1">
                  <c:v>2.9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3.5</c:v>
                </c:pt>
                <c:pt idx="8">
                  <c:v>4</c:v>
                </c:pt>
                <c:pt idx="9">
                  <c:v>3.75</c:v>
                </c:pt>
                <c:pt idx="10">
                  <c:v>6.25</c:v>
                </c:pt>
                <c:pt idx="11">
                  <c:v>5.8</c:v>
                </c:pt>
                <c:pt idx="12">
                  <c:v>10</c:v>
                </c:pt>
                <c:pt idx="13">
                  <c:v>3.4499999999999997</c:v>
                </c:pt>
                <c:pt idx="14">
                  <c:v>14.25</c:v>
                </c:pt>
                <c:pt idx="15">
                  <c:v>6.25</c:v>
                </c:pt>
                <c:pt idx="16">
                  <c:v>1.75</c:v>
                </c:pt>
                <c:pt idx="17">
                  <c:v>0.5</c:v>
                </c:pt>
                <c:pt idx="18">
                  <c:v>4.5</c:v>
                </c:pt>
                <c:pt idx="19">
                  <c:v>3.5</c:v>
                </c:pt>
                <c:pt idx="20">
                  <c:v>2.15</c:v>
                </c:pt>
                <c:pt idx="21">
                  <c:v>2</c:v>
                </c:pt>
                <c:pt idx="22">
                  <c:v>2.8000000000000003</c:v>
                </c:pt>
                <c:pt idx="23">
                  <c:v>4.2</c:v>
                </c:pt>
                <c:pt idx="24">
                  <c:v>6</c:v>
                </c:pt>
                <c:pt idx="25">
                  <c:v>1.5</c:v>
                </c:pt>
                <c:pt idx="26">
                  <c:v>5.05</c:v>
                </c:pt>
                <c:pt idx="27">
                  <c:v>14</c:v>
                </c:pt>
                <c:pt idx="28">
                  <c:v>9</c:v>
                </c:pt>
              </c:numCache>
            </c:numRef>
          </c:val>
        </c:ser>
        <c:ser>
          <c:idx val="1"/>
          <c:order val="1"/>
          <c:tx>
            <c:strRef>
              <c:f>'Récaptitulatif '!$Z$41</c:f>
              <c:strCache>
                <c:ptCount val="1"/>
                <c:pt idx="0">
                  <c:v>DDP 1 m </c:v>
                </c:pt>
              </c:strCache>
            </c:strRef>
          </c:tx>
          <c:val>
            <c:numRef>
              <c:f>'Récaptitulatif '!$Z$42:$Z$70</c:f>
              <c:numCache>
                <c:formatCode>General</c:formatCode>
                <c:ptCount val="29"/>
                <c:pt idx="0">
                  <c:v>2.2000000000000002</c:v>
                </c:pt>
                <c:pt idx="1">
                  <c:v>1.4</c:v>
                </c:pt>
                <c:pt idx="2">
                  <c:v>1.5</c:v>
                </c:pt>
                <c:pt idx="3">
                  <c:v>3.7</c:v>
                </c:pt>
                <c:pt idx="4">
                  <c:v>3.4</c:v>
                </c:pt>
                <c:pt idx="5">
                  <c:v>5</c:v>
                </c:pt>
                <c:pt idx="6">
                  <c:v>5</c:v>
                </c:pt>
                <c:pt idx="7">
                  <c:v>4.5999999999999996</c:v>
                </c:pt>
                <c:pt idx="8">
                  <c:v>7.27</c:v>
                </c:pt>
                <c:pt idx="9">
                  <c:v>3</c:v>
                </c:pt>
                <c:pt idx="10">
                  <c:v>9.6</c:v>
                </c:pt>
                <c:pt idx="11">
                  <c:v>2.8</c:v>
                </c:pt>
                <c:pt idx="12">
                  <c:v>1.2</c:v>
                </c:pt>
                <c:pt idx="13">
                  <c:v>4.3</c:v>
                </c:pt>
                <c:pt idx="14">
                  <c:v>3.2</c:v>
                </c:pt>
                <c:pt idx="15">
                  <c:v>3.1</c:v>
                </c:pt>
                <c:pt idx="16">
                  <c:v>2.85</c:v>
                </c:pt>
                <c:pt idx="17">
                  <c:v>2.4500000000000002</c:v>
                </c:pt>
                <c:pt idx="18">
                  <c:v>4.5</c:v>
                </c:pt>
                <c:pt idx="19">
                  <c:v>2.1</c:v>
                </c:pt>
                <c:pt idx="20">
                  <c:v>3.26</c:v>
                </c:pt>
                <c:pt idx="21">
                  <c:v>8.1999999999999993</c:v>
                </c:pt>
                <c:pt idx="22">
                  <c:v>3.02</c:v>
                </c:pt>
                <c:pt idx="23">
                  <c:v>3.54</c:v>
                </c:pt>
                <c:pt idx="24">
                  <c:v>3.95</c:v>
                </c:pt>
                <c:pt idx="25">
                  <c:v>1.84</c:v>
                </c:pt>
                <c:pt idx="26">
                  <c:v>3.5</c:v>
                </c:pt>
                <c:pt idx="27">
                  <c:v>3.85</c:v>
                </c:pt>
                <c:pt idx="28">
                  <c:v>3.04</c:v>
                </c:pt>
              </c:numCache>
            </c:numRef>
          </c:val>
        </c:ser>
        <c:ser>
          <c:idx val="2"/>
          <c:order val="2"/>
          <c:tx>
            <c:strRef>
              <c:f>'Récaptitulatif '!$AA$41</c:f>
              <c:strCache>
                <c:ptCount val="1"/>
                <c:pt idx="0">
                  <c:v>DDP 1,5 m</c:v>
                </c:pt>
              </c:strCache>
            </c:strRef>
          </c:tx>
          <c:val>
            <c:numRef>
              <c:f>'Récaptitulatif '!$AA$42:$AA$70</c:f>
              <c:numCache>
                <c:formatCode>General</c:formatCode>
                <c:ptCount val="29"/>
                <c:pt idx="0">
                  <c:v>1.5</c:v>
                </c:pt>
                <c:pt idx="1">
                  <c:v>0.5</c:v>
                </c:pt>
                <c:pt idx="2">
                  <c:v>0.8</c:v>
                </c:pt>
                <c:pt idx="3">
                  <c:v>1.4</c:v>
                </c:pt>
                <c:pt idx="4">
                  <c:v>2.2999999999999998</c:v>
                </c:pt>
                <c:pt idx="5">
                  <c:v>2.35</c:v>
                </c:pt>
                <c:pt idx="6">
                  <c:v>3.6</c:v>
                </c:pt>
                <c:pt idx="7">
                  <c:v>0.95</c:v>
                </c:pt>
                <c:pt idx="8">
                  <c:v>2.4</c:v>
                </c:pt>
                <c:pt idx="9">
                  <c:v>1.6</c:v>
                </c:pt>
                <c:pt idx="10">
                  <c:v>4.9000000000000004</c:v>
                </c:pt>
                <c:pt idx="11">
                  <c:v>1.65</c:v>
                </c:pt>
                <c:pt idx="12">
                  <c:v>0.8</c:v>
                </c:pt>
                <c:pt idx="13">
                  <c:v>2.1</c:v>
                </c:pt>
                <c:pt idx="14">
                  <c:v>1.2</c:v>
                </c:pt>
                <c:pt idx="15">
                  <c:v>1.4</c:v>
                </c:pt>
                <c:pt idx="16">
                  <c:v>1.2</c:v>
                </c:pt>
                <c:pt idx="17">
                  <c:v>1.5</c:v>
                </c:pt>
                <c:pt idx="18">
                  <c:v>2.5</c:v>
                </c:pt>
                <c:pt idx="19">
                  <c:v>1.2</c:v>
                </c:pt>
                <c:pt idx="20">
                  <c:v>1.7</c:v>
                </c:pt>
                <c:pt idx="21">
                  <c:v>3.15</c:v>
                </c:pt>
                <c:pt idx="22">
                  <c:v>1.75</c:v>
                </c:pt>
                <c:pt idx="23">
                  <c:v>1.55</c:v>
                </c:pt>
                <c:pt idx="24">
                  <c:v>1.7</c:v>
                </c:pt>
                <c:pt idx="25">
                  <c:v>1</c:v>
                </c:pt>
                <c:pt idx="26">
                  <c:v>1.57</c:v>
                </c:pt>
                <c:pt idx="27">
                  <c:v>0.97</c:v>
                </c:pt>
                <c:pt idx="28">
                  <c:v>1.75</c:v>
                </c:pt>
              </c:numCache>
            </c:numRef>
          </c:val>
        </c:ser>
        <c:dLbls/>
        <c:marker val="1"/>
        <c:axId val="89543808"/>
        <c:axId val="89545344"/>
      </c:lineChart>
      <c:catAx>
        <c:axId val="89543808"/>
        <c:scaling>
          <c:orientation val="minMax"/>
        </c:scaling>
        <c:axPos val="b"/>
        <c:tickLblPos val="nextTo"/>
        <c:crossAx val="89545344"/>
        <c:crosses val="autoZero"/>
        <c:auto val="1"/>
        <c:lblAlgn val="ctr"/>
        <c:lblOffset val="100"/>
      </c:catAx>
      <c:valAx>
        <c:axId val="89545344"/>
        <c:scaling>
          <c:orientation val="minMax"/>
        </c:scaling>
        <c:axPos val="l"/>
        <c:majorGridlines/>
        <c:numFmt formatCode="General" sourceLinked="1"/>
        <c:tickLblPos val="nextTo"/>
        <c:crossAx val="895438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504825</xdr:colOff>
      <xdr:row>44</xdr:row>
      <xdr:rowOff>171450</xdr:rowOff>
    </xdr:from>
    <xdr:to>
      <xdr:col>39</xdr:col>
      <xdr:colOff>657225</xdr:colOff>
      <xdr:row>71</xdr:row>
      <xdr:rowOff>123825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30"/>
  <sheetViews>
    <sheetView tabSelected="1" zoomScale="85" zoomScaleNormal="85" workbookViewId="0">
      <selection activeCell="F38" sqref="F38"/>
    </sheetView>
  </sheetViews>
  <sheetFormatPr baseColWidth="10" defaultRowHeight="14.4"/>
  <cols>
    <col min="1" max="1" width="35.5546875" bestFit="1" customWidth="1"/>
    <col min="2" max="2" width="3.109375" bestFit="1" customWidth="1"/>
    <col min="3" max="3" width="11.44140625" bestFit="1" customWidth="1"/>
    <col min="4" max="4" width="8.44140625" bestFit="1" customWidth="1"/>
    <col min="5" max="5" width="9.5546875" customWidth="1"/>
    <col min="6" max="9" width="8.44140625" customWidth="1"/>
    <col min="10" max="10" width="12" customWidth="1"/>
    <col min="11" max="11" width="6.6640625" customWidth="1"/>
    <col min="12" max="12" width="9.109375" customWidth="1"/>
    <col min="13" max="13" width="10.44140625" customWidth="1"/>
    <col min="14" max="14" width="9.44140625" style="44" customWidth="1"/>
    <col min="15" max="16" width="8" customWidth="1"/>
    <col min="17" max="17" width="3.109375" customWidth="1"/>
    <col min="18" max="18" width="10.88671875" bestFit="1" customWidth="1"/>
    <col min="19" max="20" width="13" customWidth="1"/>
    <col min="21" max="22" width="9.109375" customWidth="1"/>
    <col min="23" max="23" width="12.44140625" customWidth="1"/>
    <col min="24" max="24" width="9.6640625" bestFit="1" customWidth="1"/>
    <col min="25" max="25" width="12" bestFit="1" customWidth="1"/>
    <col min="26" max="26" width="12.6640625" customWidth="1"/>
    <col min="27" max="27" width="8.33203125" customWidth="1"/>
    <col min="28" max="28" width="7.33203125" customWidth="1"/>
  </cols>
  <sheetData>
    <row r="1" spans="1:33" s="5" customFormat="1" ht="43.2">
      <c r="A1" s="4"/>
      <c r="B1" s="4"/>
      <c r="C1" s="4" t="s">
        <v>105</v>
      </c>
      <c r="D1" s="4" t="s">
        <v>73</v>
      </c>
      <c r="E1" s="4" t="s">
        <v>109</v>
      </c>
      <c r="F1" s="4" t="s">
        <v>110</v>
      </c>
      <c r="G1" s="4" t="s">
        <v>111</v>
      </c>
      <c r="H1" s="4" t="s">
        <v>112</v>
      </c>
      <c r="I1" s="4" t="s">
        <v>113</v>
      </c>
      <c r="J1" s="4" t="s">
        <v>100</v>
      </c>
      <c r="K1" s="4" t="s">
        <v>99</v>
      </c>
      <c r="L1" s="4" t="s">
        <v>98</v>
      </c>
      <c r="M1" s="4" t="s">
        <v>97</v>
      </c>
      <c r="N1" s="49" t="s">
        <v>94</v>
      </c>
      <c r="O1" s="4" t="s">
        <v>95</v>
      </c>
      <c r="P1" s="4" t="s">
        <v>96</v>
      </c>
      <c r="Q1" s="4"/>
      <c r="R1" s="4"/>
      <c r="S1" s="4"/>
      <c r="T1" s="4"/>
      <c r="U1" s="4" t="s">
        <v>64</v>
      </c>
      <c r="V1" s="4" t="s">
        <v>91</v>
      </c>
      <c r="W1" s="4" t="s">
        <v>65</v>
      </c>
      <c r="X1" s="4" t="s">
        <v>87</v>
      </c>
      <c r="Y1" s="4" t="s">
        <v>88</v>
      </c>
      <c r="Z1" s="4" t="s">
        <v>89</v>
      </c>
      <c r="AA1" s="4" t="s">
        <v>90</v>
      </c>
      <c r="AB1" s="7" t="s">
        <v>59</v>
      </c>
      <c r="AC1" s="5" t="s">
        <v>47</v>
      </c>
      <c r="AD1" s="5" t="s">
        <v>48</v>
      </c>
      <c r="AE1" s="5" t="s">
        <v>2</v>
      </c>
      <c r="AF1" s="5" t="s">
        <v>3</v>
      </c>
    </row>
    <row r="2" spans="1:33">
      <c r="A2" s="2" t="s">
        <v>24</v>
      </c>
      <c r="B2" s="2">
        <v>22</v>
      </c>
      <c r="C2" s="57" t="s">
        <v>106</v>
      </c>
      <c r="D2" s="57">
        <v>1</v>
      </c>
      <c r="E2" s="57">
        <v>45</v>
      </c>
      <c r="F2" s="57">
        <v>2.52</v>
      </c>
      <c r="G2" s="57">
        <v>16</v>
      </c>
      <c r="H2" s="57">
        <v>2.5</v>
      </c>
      <c r="I2" s="57">
        <v>15</v>
      </c>
      <c r="J2" s="45">
        <v>150</v>
      </c>
      <c r="K2">
        <v>12.3</v>
      </c>
      <c r="L2" s="46">
        <v>323</v>
      </c>
      <c r="M2" s="47">
        <v>0.55000000000000004</v>
      </c>
      <c r="N2" s="6">
        <f>M2*1000/L2</f>
        <v>1.7027863777089782</v>
      </c>
      <c r="Q2" s="2"/>
      <c r="R2" s="2"/>
      <c r="S2" s="3">
        <v>43368</v>
      </c>
      <c r="T2" s="3"/>
      <c r="U2" s="2">
        <v>180</v>
      </c>
      <c r="V2" s="2">
        <v>10.6</v>
      </c>
      <c r="W2" s="2">
        <v>239</v>
      </c>
      <c r="X2" s="2">
        <v>0.27</v>
      </c>
      <c r="Y2" s="6">
        <f>X2*1000/W2</f>
        <v>1.1297071129707112</v>
      </c>
      <c r="Z2" s="2">
        <v>2.2000000000000002</v>
      </c>
      <c r="AA2" s="2">
        <v>1.5</v>
      </c>
      <c r="AB2" s="8">
        <f>Z2/AA2</f>
        <v>1.4666666666666668</v>
      </c>
    </row>
    <row r="3" spans="1:33">
      <c r="A3" s="2" t="s">
        <v>23</v>
      </c>
      <c r="B3" s="2">
        <v>22</v>
      </c>
      <c r="C3" s="57" t="s">
        <v>106</v>
      </c>
      <c r="D3" s="57">
        <v>2</v>
      </c>
      <c r="E3" s="57">
        <v>130</v>
      </c>
      <c r="F3" s="57">
        <v>6.2</v>
      </c>
      <c r="G3" s="57">
        <v>16</v>
      </c>
      <c r="H3" s="57">
        <v>6.5</v>
      </c>
      <c r="I3" s="57">
        <v>20</v>
      </c>
      <c r="J3" s="45">
        <v>220</v>
      </c>
      <c r="K3">
        <v>14.1</v>
      </c>
      <c r="L3" s="46">
        <v>310</v>
      </c>
      <c r="M3" s="47">
        <v>0.8</v>
      </c>
      <c r="N3" s="6">
        <f t="shared" ref="N3:N37" si="0">M3*1000/L3</f>
        <v>2.5806451612903225</v>
      </c>
      <c r="O3" s="2">
        <v>1.6</v>
      </c>
      <c r="P3" s="2">
        <v>0.8</v>
      </c>
      <c r="Q3" s="2"/>
      <c r="R3" s="2" t="s">
        <v>92</v>
      </c>
      <c r="S3" s="3">
        <v>43369</v>
      </c>
      <c r="T3" s="3"/>
      <c r="U3" s="2">
        <v>210</v>
      </c>
      <c r="V3" s="2">
        <v>11</v>
      </c>
      <c r="W3" s="2">
        <v>235</v>
      </c>
      <c r="X3" s="2">
        <v>0.57999999999999996</v>
      </c>
      <c r="Y3" s="6">
        <f>X3*1000/W3</f>
        <v>2.4680851063829787</v>
      </c>
      <c r="Z3" s="2">
        <v>1.4</v>
      </c>
      <c r="AA3" s="2">
        <v>0.5</v>
      </c>
      <c r="AB3" s="8">
        <f>Z3/AA3</f>
        <v>2.8</v>
      </c>
    </row>
    <row r="4" spans="1:33">
      <c r="A4" s="2" t="s">
        <v>25</v>
      </c>
      <c r="B4" s="2">
        <v>22</v>
      </c>
      <c r="C4" s="57" t="s">
        <v>107</v>
      </c>
      <c r="D4" s="57">
        <v>1</v>
      </c>
      <c r="E4" s="57">
        <v>250</v>
      </c>
      <c r="F4" s="57">
        <v>16.57</v>
      </c>
      <c r="G4" s="57">
        <v>46</v>
      </c>
      <c r="H4" s="57">
        <v>17.5</v>
      </c>
      <c r="I4" s="57">
        <v>75</v>
      </c>
      <c r="J4" s="45">
        <v>230</v>
      </c>
      <c r="L4" s="46">
        <v>315</v>
      </c>
      <c r="M4" s="47">
        <v>0.9</v>
      </c>
      <c r="N4" s="6">
        <f t="shared" si="0"/>
        <v>2.8571428571428572</v>
      </c>
      <c r="O4" s="2">
        <v>2.34</v>
      </c>
      <c r="P4" s="2">
        <v>1.88</v>
      </c>
      <c r="Q4" s="2"/>
      <c r="R4" s="2"/>
      <c r="S4" s="3">
        <v>43368</v>
      </c>
      <c r="T4" s="3"/>
      <c r="U4" s="2">
        <v>210</v>
      </c>
      <c r="V4" s="2">
        <v>11.3</v>
      </c>
      <c r="W4" s="2">
        <v>212</v>
      </c>
      <c r="X4" s="2">
        <v>0.8</v>
      </c>
      <c r="Y4" s="6">
        <f>X4*1000/W4</f>
        <v>3.7735849056603774</v>
      </c>
      <c r="Z4" s="2">
        <v>1.5</v>
      </c>
      <c r="AA4" s="2">
        <v>0.8</v>
      </c>
      <c r="AB4" s="8">
        <f>Z4/AA4</f>
        <v>1.875</v>
      </c>
    </row>
    <row r="5" spans="1:33">
      <c r="A5" s="2" t="s">
        <v>79</v>
      </c>
      <c r="B5" s="2">
        <v>22</v>
      </c>
      <c r="C5" s="57" t="s">
        <v>107</v>
      </c>
      <c r="D5" s="57">
        <v>1</v>
      </c>
      <c r="E5" s="57">
        <v>70</v>
      </c>
      <c r="F5" s="57">
        <v>9.14</v>
      </c>
      <c r="G5" s="57">
        <v>23</v>
      </c>
      <c r="H5" s="57">
        <v>8</v>
      </c>
      <c r="I5" s="57">
        <v>25</v>
      </c>
      <c r="J5" s="45">
        <v>250</v>
      </c>
      <c r="K5" s="59">
        <v>14.3</v>
      </c>
      <c r="L5" s="46">
        <v>450</v>
      </c>
      <c r="M5" s="47">
        <v>1.4</v>
      </c>
      <c r="N5" s="6">
        <f t="shared" si="0"/>
        <v>3.1111111111111112</v>
      </c>
      <c r="O5" s="2">
        <v>3.4</v>
      </c>
      <c r="P5" s="2">
        <v>2.5499999999999998</v>
      </c>
      <c r="Q5" s="2"/>
      <c r="R5" s="2"/>
      <c r="S5" s="3"/>
      <c r="T5" s="3"/>
      <c r="U5" s="2"/>
      <c r="V5" s="2"/>
      <c r="W5" s="2"/>
      <c r="X5" s="2"/>
      <c r="Y5" s="6"/>
      <c r="Z5" s="2"/>
      <c r="AA5" s="2"/>
      <c r="AB5" s="8"/>
    </row>
    <row r="6" spans="1:33">
      <c r="A6" s="2" t="s">
        <v>20</v>
      </c>
      <c r="B6" s="2">
        <v>29</v>
      </c>
      <c r="C6" s="57" t="s">
        <v>107</v>
      </c>
      <c r="D6" s="57">
        <v>1</v>
      </c>
      <c r="E6" s="57">
        <v>320</v>
      </c>
      <c r="F6" s="57">
        <v>13.29</v>
      </c>
      <c r="G6" s="57">
        <v>44</v>
      </c>
      <c r="H6" s="57">
        <v>8.5</v>
      </c>
      <c r="I6" s="57">
        <v>35</v>
      </c>
      <c r="J6" s="45">
        <v>150</v>
      </c>
      <c r="K6">
        <v>13</v>
      </c>
      <c r="L6" s="46">
        <v>450</v>
      </c>
      <c r="M6" s="47">
        <v>1.1499999999999999</v>
      </c>
      <c r="N6" s="6">
        <f t="shared" si="0"/>
        <v>2.5555555555555554</v>
      </c>
      <c r="O6" s="2">
        <v>3.4</v>
      </c>
      <c r="P6" s="2">
        <v>1.06</v>
      </c>
      <c r="Q6" s="2"/>
      <c r="R6" s="2"/>
      <c r="S6" s="3">
        <v>43375</v>
      </c>
      <c r="T6" s="3">
        <v>45</v>
      </c>
      <c r="U6" s="2">
        <v>170</v>
      </c>
      <c r="V6" s="2">
        <v>10.1</v>
      </c>
      <c r="W6" s="2">
        <v>330</v>
      </c>
      <c r="X6" s="2">
        <v>0.6</v>
      </c>
      <c r="Y6" s="6">
        <f t="shared" ref="Y6:Y14" si="1">X6*1000/W6</f>
        <v>1.8181818181818181</v>
      </c>
      <c r="Z6" s="2">
        <v>3.7</v>
      </c>
      <c r="AA6" s="2">
        <v>1.4</v>
      </c>
      <c r="AB6" s="8">
        <f t="shared" ref="AB6:AB14" si="2">Z6/AA6</f>
        <v>2.6428571428571432</v>
      </c>
    </row>
    <row r="7" spans="1:33">
      <c r="A7" s="2" t="s">
        <v>19</v>
      </c>
      <c r="B7" s="2">
        <v>29</v>
      </c>
      <c r="C7" s="2" t="s">
        <v>106</v>
      </c>
      <c r="D7" s="2">
        <v>1</v>
      </c>
      <c r="E7" s="2">
        <v>20</v>
      </c>
      <c r="F7" s="2">
        <v>2.86</v>
      </c>
      <c r="G7" s="2">
        <v>21</v>
      </c>
      <c r="H7" s="2">
        <v>3.1</v>
      </c>
      <c r="I7" s="2">
        <v>15</v>
      </c>
      <c r="J7" s="2">
        <v>60</v>
      </c>
      <c r="K7" s="2">
        <v>12.6</v>
      </c>
      <c r="L7" s="2">
        <v>450</v>
      </c>
      <c r="M7" s="2">
        <v>0.75</v>
      </c>
      <c r="N7" s="6">
        <f t="shared" si="0"/>
        <v>1.6666666666666667</v>
      </c>
      <c r="O7" s="2">
        <v>5.2</v>
      </c>
      <c r="P7" s="2">
        <v>2.12</v>
      </c>
      <c r="Q7" s="2"/>
      <c r="R7" s="2" t="s">
        <v>93</v>
      </c>
      <c r="S7" s="3">
        <v>43375</v>
      </c>
      <c r="T7" s="3"/>
      <c r="U7" s="2">
        <v>60</v>
      </c>
      <c r="V7" s="2">
        <v>10.8</v>
      </c>
      <c r="W7" s="2">
        <v>320</v>
      </c>
      <c r="X7" s="2">
        <v>0.4</v>
      </c>
      <c r="Y7" s="6">
        <f t="shared" si="1"/>
        <v>1.25</v>
      </c>
      <c r="Z7" s="2">
        <v>3.4</v>
      </c>
      <c r="AA7" s="2">
        <v>2.2999999999999998</v>
      </c>
      <c r="AB7" s="8">
        <f t="shared" si="2"/>
        <v>1.4782608695652175</v>
      </c>
      <c r="AC7">
        <v>325</v>
      </c>
      <c r="AD7">
        <v>1.5</v>
      </c>
      <c r="AE7">
        <v>2.8</v>
      </c>
      <c r="AF7" s="9">
        <v>0.9</v>
      </c>
      <c r="AG7" t="s">
        <v>49</v>
      </c>
    </row>
    <row r="8" spans="1:33">
      <c r="A8" s="2" t="s">
        <v>22</v>
      </c>
      <c r="B8" s="2">
        <v>29</v>
      </c>
      <c r="C8" s="57" t="s">
        <v>107</v>
      </c>
      <c r="D8" s="57">
        <v>1</v>
      </c>
      <c r="E8" s="57">
        <v>110</v>
      </c>
      <c r="F8" s="57">
        <v>13.2</v>
      </c>
      <c r="G8" s="57">
        <v>33</v>
      </c>
      <c r="H8" s="57">
        <v>12.4</v>
      </c>
      <c r="I8" s="57">
        <v>30</v>
      </c>
      <c r="J8" s="45">
        <v>160</v>
      </c>
      <c r="K8" s="59">
        <v>15.5</v>
      </c>
      <c r="L8" s="46">
        <v>450</v>
      </c>
      <c r="M8" s="47">
        <v>0.6</v>
      </c>
      <c r="N8" s="6">
        <f t="shared" si="0"/>
        <v>1.3333333333333333</v>
      </c>
      <c r="O8" s="2">
        <v>4.7</v>
      </c>
      <c r="P8" s="2">
        <v>2.6</v>
      </c>
      <c r="Q8" s="2"/>
      <c r="R8" s="2"/>
      <c r="S8" s="3">
        <v>43378</v>
      </c>
      <c r="T8" s="3"/>
      <c r="U8" s="2">
        <v>180</v>
      </c>
      <c r="V8" s="2">
        <v>10.8</v>
      </c>
      <c r="W8" s="2">
        <v>450</v>
      </c>
      <c r="X8" s="2">
        <v>0.4</v>
      </c>
      <c r="Y8" s="6">
        <f t="shared" si="1"/>
        <v>0.88888888888888884</v>
      </c>
      <c r="Z8" s="2">
        <v>5</v>
      </c>
      <c r="AA8" s="2">
        <v>2.35</v>
      </c>
      <c r="AB8" s="8">
        <f t="shared" si="2"/>
        <v>2.1276595744680851</v>
      </c>
      <c r="AC8">
        <v>300</v>
      </c>
      <c r="AD8">
        <v>1.3</v>
      </c>
      <c r="AE8">
        <v>2.2999999999999998</v>
      </c>
      <c r="AF8" s="9">
        <v>1.5</v>
      </c>
      <c r="AG8" t="s">
        <v>26</v>
      </c>
    </row>
    <row r="9" spans="1:33">
      <c r="A9" s="2" t="s">
        <v>16</v>
      </c>
      <c r="B9" s="2">
        <v>29</v>
      </c>
      <c r="C9" s="58" t="s">
        <v>106</v>
      </c>
      <c r="D9" s="58">
        <v>2</v>
      </c>
      <c r="E9" s="58">
        <v>140</v>
      </c>
      <c r="F9" s="58">
        <v>4.5</v>
      </c>
      <c r="G9" s="58">
        <v>19</v>
      </c>
      <c r="H9" s="58">
        <v>5.3</v>
      </c>
      <c r="I9" s="58">
        <v>12</v>
      </c>
      <c r="J9" s="48">
        <v>230</v>
      </c>
      <c r="K9" s="60">
        <v>14.3</v>
      </c>
      <c r="N9" s="6" t="e">
        <f t="shared" si="0"/>
        <v>#DIV/0!</v>
      </c>
      <c r="O9" s="2">
        <v>4.0999999999999996</v>
      </c>
      <c r="P9" s="2">
        <v>1.5</v>
      </c>
      <c r="Q9" s="2"/>
      <c r="R9" s="2"/>
      <c r="S9" s="3">
        <v>43377</v>
      </c>
      <c r="T9" s="3"/>
      <c r="U9" s="2">
        <v>240</v>
      </c>
      <c r="V9" s="2">
        <v>12.4</v>
      </c>
      <c r="W9" s="2">
        <v>325</v>
      </c>
      <c r="X9" s="2">
        <v>0.8</v>
      </c>
      <c r="Y9" s="6">
        <f t="shared" si="1"/>
        <v>2.4615384615384617</v>
      </c>
      <c r="Z9" s="2">
        <v>5</v>
      </c>
      <c r="AA9" s="2">
        <v>3.6</v>
      </c>
      <c r="AB9" s="8">
        <f t="shared" si="2"/>
        <v>1.3888888888888888</v>
      </c>
    </row>
    <row r="10" spans="1:33">
      <c r="A10" s="2" t="s">
        <v>18</v>
      </c>
      <c r="B10" s="2">
        <v>29</v>
      </c>
      <c r="C10" s="57" t="s">
        <v>106</v>
      </c>
      <c r="D10" s="57">
        <v>1</v>
      </c>
      <c r="E10" s="57">
        <v>30</v>
      </c>
      <c r="F10" s="57">
        <v>2.97</v>
      </c>
      <c r="G10" s="57">
        <v>19</v>
      </c>
      <c r="H10" s="57">
        <v>3.15</v>
      </c>
      <c r="I10" s="57">
        <v>15</v>
      </c>
      <c r="J10" s="45">
        <v>140</v>
      </c>
      <c r="K10">
        <v>11.6</v>
      </c>
      <c r="L10" s="46">
        <v>320</v>
      </c>
      <c r="M10" s="47">
        <v>0.5</v>
      </c>
      <c r="N10" s="6">
        <f t="shared" si="0"/>
        <v>1.5625</v>
      </c>
      <c r="O10" s="2">
        <v>2.2999999999999998</v>
      </c>
      <c r="P10" s="2">
        <v>0.9</v>
      </c>
      <c r="Q10" s="2"/>
      <c r="R10" s="2"/>
      <c r="S10" s="3">
        <v>43376</v>
      </c>
      <c r="T10" s="3"/>
      <c r="U10" s="2">
        <v>220</v>
      </c>
      <c r="V10" s="2">
        <v>12.6</v>
      </c>
      <c r="W10" s="2">
        <v>310</v>
      </c>
      <c r="X10" s="2">
        <v>0.7</v>
      </c>
      <c r="Y10" s="6">
        <f t="shared" si="1"/>
        <v>2.2580645161290325</v>
      </c>
      <c r="Z10" s="2">
        <v>4.5999999999999996</v>
      </c>
      <c r="AA10" s="2">
        <v>0.95</v>
      </c>
      <c r="AB10" s="8">
        <f t="shared" si="2"/>
        <v>4.8421052631578947</v>
      </c>
    </row>
    <row r="11" spans="1:33">
      <c r="A11" s="2" t="s">
        <v>14</v>
      </c>
      <c r="B11" s="2">
        <v>29</v>
      </c>
      <c r="C11" s="57" t="s">
        <v>106</v>
      </c>
      <c r="D11" s="57">
        <v>2</v>
      </c>
      <c r="E11" s="57">
        <v>20</v>
      </c>
      <c r="F11" s="57">
        <v>5.58</v>
      </c>
      <c r="G11" s="57">
        <v>25</v>
      </c>
      <c r="H11" s="57">
        <v>5.9</v>
      </c>
      <c r="I11" s="57">
        <v>25</v>
      </c>
      <c r="J11" s="45">
        <v>180</v>
      </c>
      <c r="K11">
        <v>15.6</v>
      </c>
      <c r="L11" s="46">
        <v>450</v>
      </c>
      <c r="M11" s="47">
        <v>1.05</v>
      </c>
      <c r="N11" s="6">
        <f t="shared" si="0"/>
        <v>2.3333333333333335</v>
      </c>
      <c r="O11" s="2">
        <v>3.53</v>
      </c>
      <c r="P11" s="2">
        <v>2.0499999999999998</v>
      </c>
      <c r="Q11" s="2"/>
      <c r="R11" s="2"/>
      <c r="S11" s="3">
        <v>43377</v>
      </c>
      <c r="T11" s="3"/>
      <c r="U11" s="2">
        <v>160</v>
      </c>
      <c r="V11" s="2">
        <v>12.8</v>
      </c>
      <c r="W11" s="2">
        <v>375</v>
      </c>
      <c r="X11" s="2">
        <v>0.8</v>
      </c>
      <c r="Y11" s="6">
        <f t="shared" si="1"/>
        <v>2.1333333333333333</v>
      </c>
      <c r="Z11" s="2">
        <v>7.27</v>
      </c>
      <c r="AA11" s="2">
        <v>2.4</v>
      </c>
      <c r="AB11" s="8">
        <f t="shared" si="2"/>
        <v>3.0291666666666668</v>
      </c>
      <c r="AG11" t="s">
        <v>15</v>
      </c>
    </row>
    <row r="12" spans="1:33">
      <c r="A12" s="2" t="s">
        <v>17</v>
      </c>
      <c r="B12" s="2">
        <v>29</v>
      </c>
      <c r="C12" s="2" t="s">
        <v>106</v>
      </c>
      <c r="D12" s="2">
        <v>1</v>
      </c>
      <c r="E12" s="2">
        <v>15</v>
      </c>
      <c r="F12" s="2">
        <v>3.66</v>
      </c>
      <c r="G12" s="2">
        <v>17</v>
      </c>
      <c r="H12" s="2">
        <v>3.3</v>
      </c>
      <c r="I12" s="2">
        <v>12</v>
      </c>
      <c r="J12" s="2">
        <v>210</v>
      </c>
      <c r="K12" s="2">
        <v>15</v>
      </c>
      <c r="L12" s="2">
        <v>320</v>
      </c>
      <c r="M12" s="2">
        <v>0.7</v>
      </c>
      <c r="N12" s="6">
        <f t="shared" si="0"/>
        <v>2.1875</v>
      </c>
      <c r="O12" s="2">
        <v>3.3</v>
      </c>
      <c r="P12" s="2">
        <v>2.2000000000000002</v>
      </c>
      <c r="Q12" s="2"/>
      <c r="R12" s="2" t="s">
        <v>93</v>
      </c>
      <c r="S12" s="3">
        <v>43376</v>
      </c>
      <c r="T12" s="3"/>
      <c r="U12" s="2">
        <v>240</v>
      </c>
      <c r="V12" s="2">
        <v>13.4</v>
      </c>
      <c r="W12" s="2">
        <v>320</v>
      </c>
      <c r="X12" s="2">
        <v>0.75</v>
      </c>
      <c r="Y12" s="6">
        <f t="shared" si="1"/>
        <v>2.34375</v>
      </c>
      <c r="Z12" s="2">
        <v>3</v>
      </c>
      <c r="AA12" s="2">
        <v>1.6</v>
      </c>
      <c r="AB12" s="8">
        <f t="shared" si="2"/>
        <v>1.875</v>
      </c>
      <c r="AC12">
        <v>226</v>
      </c>
      <c r="AD12">
        <v>0.7</v>
      </c>
      <c r="AE12">
        <v>1.8</v>
      </c>
      <c r="AF12">
        <v>0.9</v>
      </c>
      <c r="AG12" t="s">
        <v>45</v>
      </c>
    </row>
    <row r="13" spans="1:33">
      <c r="A13" s="2" t="s">
        <v>21</v>
      </c>
      <c r="B13" s="2">
        <v>29</v>
      </c>
      <c r="C13" s="57" t="s">
        <v>106</v>
      </c>
      <c r="D13" s="57">
        <v>2</v>
      </c>
      <c r="E13" s="57">
        <v>70</v>
      </c>
      <c r="F13" s="57">
        <v>7.87</v>
      </c>
      <c r="G13" s="57">
        <v>26</v>
      </c>
      <c r="H13" s="57">
        <v>10.5</v>
      </c>
      <c r="I13" s="57">
        <v>25</v>
      </c>
      <c r="J13" s="45">
        <v>200</v>
      </c>
      <c r="K13" s="11">
        <v>15.7</v>
      </c>
      <c r="L13" s="46">
        <v>316</v>
      </c>
      <c r="M13" s="47">
        <v>0.6</v>
      </c>
      <c r="N13" s="6">
        <f t="shared" si="0"/>
        <v>1.8987341772151898</v>
      </c>
      <c r="O13" s="2">
        <v>2.2000000000000002</v>
      </c>
      <c r="P13" s="2">
        <v>1.5</v>
      </c>
      <c r="Q13" s="2"/>
      <c r="R13" s="2"/>
      <c r="S13" s="3">
        <v>43374</v>
      </c>
      <c r="T13" s="3"/>
      <c r="U13" s="2">
        <v>230</v>
      </c>
      <c r="V13" s="2">
        <v>14.8</v>
      </c>
      <c r="W13" s="2">
        <v>470</v>
      </c>
      <c r="X13" s="2">
        <v>1.25</v>
      </c>
      <c r="Y13" s="6">
        <f t="shared" si="1"/>
        <v>2.6595744680851063</v>
      </c>
      <c r="Z13" s="2">
        <v>9.6</v>
      </c>
      <c r="AA13" s="2">
        <v>4.9000000000000004</v>
      </c>
      <c r="AB13" s="8">
        <f t="shared" si="2"/>
        <v>1.9591836734693875</v>
      </c>
    </row>
    <row r="14" spans="1:33">
      <c r="A14" s="2" t="s">
        <v>0</v>
      </c>
      <c r="B14" s="2">
        <v>35</v>
      </c>
      <c r="C14" s="57" t="s">
        <v>107</v>
      </c>
      <c r="D14" s="57">
        <v>1</v>
      </c>
      <c r="E14" s="57">
        <v>25</v>
      </c>
      <c r="F14" s="57">
        <v>11.87</v>
      </c>
      <c r="G14" s="57">
        <v>28</v>
      </c>
      <c r="H14" s="57">
        <v>12.9</v>
      </c>
      <c r="I14" s="57">
        <v>30</v>
      </c>
      <c r="J14" s="45"/>
      <c r="L14" s="46">
        <v>326</v>
      </c>
      <c r="M14" s="47">
        <v>0.93</v>
      </c>
      <c r="N14" s="6">
        <f t="shared" si="0"/>
        <v>2.852760736196319</v>
      </c>
      <c r="O14" s="2">
        <v>2.2999999999999998</v>
      </c>
      <c r="P14" s="2">
        <v>1</v>
      </c>
      <c r="Q14" s="2"/>
      <c r="R14" s="2"/>
      <c r="S14" s="3">
        <v>43347</v>
      </c>
      <c r="T14" s="3"/>
      <c r="U14" s="2">
        <v>370</v>
      </c>
      <c r="V14" s="2">
        <v>17.399999999999999</v>
      </c>
      <c r="W14" s="2">
        <v>320</v>
      </c>
      <c r="X14" s="2">
        <v>1.1599999999999999</v>
      </c>
      <c r="Y14" s="6">
        <f t="shared" si="1"/>
        <v>3.625</v>
      </c>
      <c r="Z14" s="2">
        <v>2.8</v>
      </c>
      <c r="AA14" s="2">
        <v>1.65</v>
      </c>
      <c r="AB14" s="8">
        <f t="shared" si="2"/>
        <v>1.696969696969697</v>
      </c>
      <c r="AC14">
        <v>300</v>
      </c>
      <c r="AD14">
        <v>0.5</v>
      </c>
      <c r="AG14" t="s">
        <v>46</v>
      </c>
    </row>
    <row r="15" spans="1:33">
      <c r="A15" s="2" t="s">
        <v>80</v>
      </c>
      <c r="B15" s="2">
        <v>35</v>
      </c>
      <c r="C15" s="57" t="s">
        <v>108</v>
      </c>
      <c r="D15" s="57">
        <v>1</v>
      </c>
      <c r="E15" s="57">
        <v>2</v>
      </c>
      <c r="F15" s="57">
        <v>58.72</v>
      </c>
      <c r="G15" s="57">
        <v>367</v>
      </c>
      <c r="H15" s="57">
        <v>60</v>
      </c>
      <c r="I15" s="57">
        <v>40</v>
      </c>
      <c r="J15" s="45">
        <v>430</v>
      </c>
      <c r="K15">
        <v>24</v>
      </c>
      <c r="L15" s="46">
        <v>220</v>
      </c>
      <c r="M15" s="47">
        <v>2.1</v>
      </c>
      <c r="N15" s="6">
        <f t="shared" si="0"/>
        <v>9.545454545454545</v>
      </c>
      <c r="O15" s="2"/>
      <c r="P15" s="2">
        <v>0.6</v>
      </c>
      <c r="Q15" s="2"/>
      <c r="R15" s="2"/>
      <c r="S15" s="3"/>
      <c r="T15" s="3"/>
      <c r="U15" s="2"/>
      <c r="V15" s="2"/>
      <c r="W15" s="2"/>
      <c r="X15" s="2"/>
      <c r="Y15" s="6"/>
      <c r="Z15" s="2"/>
      <c r="AA15" s="2"/>
      <c r="AB15" s="8"/>
    </row>
    <row r="16" spans="1:33">
      <c r="A16" s="2" t="s">
        <v>81</v>
      </c>
      <c r="B16" s="2">
        <v>35</v>
      </c>
      <c r="C16" s="57" t="s">
        <v>108</v>
      </c>
      <c r="D16" s="57">
        <v>1</v>
      </c>
      <c r="E16" s="57">
        <v>2</v>
      </c>
      <c r="F16" s="57">
        <v>32.22</v>
      </c>
      <c r="G16" s="57">
        <v>146</v>
      </c>
      <c r="H16" s="57">
        <v>30</v>
      </c>
      <c r="I16" s="57">
        <v>70</v>
      </c>
      <c r="J16" s="45">
        <v>500</v>
      </c>
      <c r="K16">
        <v>19.2</v>
      </c>
      <c r="L16" s="46">
        <v>223</v>
      </c>
      <c r="M16" s="47">
        <v>2.7</v>
      </c>
      <c r="N16" s="6">
        <f t="shared" si="0"/>
        <v>12.107623318385651</v>
      </c>
      <c r="O16" s="2">
        <v>5.7</v>
      </c>
      <c r="P16" s="2">
        <v>2.7</v>
      </c>
      <c r="Q16" s="2"/>
      <c r="R16" s="2"/>
      <c r="S16" s="3"/>
      <c r="T16" s="3"/>
      <c r="U16" s="2"/>
      <c r="V16" s="2"/>
      <c r="W16" s="2"/>
      <c r="X16" s="2"/>
      <c r="Y16" s="6"/>
      <c r="Z16" s="2"/>
      <c r="AA16" s="2"/>
      <c r="AB16" s="8"/>
    </row>
    <row r="17" spans="1:33">
      <c r="A17" s="2" t="s">
        <v>82</v>
      </c>
      <c r="B17" s="2">
        <v>35</v>
      </c>
      <c r="C17" s="57" t="s">
        <v>107</v>
      </c>
      <c r="D17" s="57">
        <v>1</v>
      </c>
      <c r="E17" s="57">
        <v>20</v>
      </c>
      <c r="F17" s="57">
        <v>10.77</v>
      </c>
      <c r="G17" s="57">
        <v>67</v>
      </c>
      <c r="H17" s="57">
        <v>12.5</v>
      </c>
      <c r="I17" s="57">
        <v>95</v>
      </c>
      <c r="J17" s="45"/>
      <c r="L17" s="46">
        <v>325</v>
      </c>
      <c r="M17" s="47">
        <v>2.12</v>
      </c>
      <c r="N17" s="6">
        <f t="shared" si="0"/>
        <v>6.523076923076923</v>
      </c>
      <c r="O17" s="2">
        <v>5.2</v>
      </c>
      <c r="P17" s="2">
        <v>2.1</v>
      </c>
      <c r="Q17" s="2"/>
      <c r="R17" s="2"/>
      <c r="S17" s="3"/>
      <c r="T17" s="3"/>
      <c r="U17" s="2"/>
      <c r="V17" s="2"/>
      <c r="W17" s="2"/>
      <c r="X17" s="2"/>
      <c r="Y17" s="6"/>
      <c r="Z17" s="2"/>
      <c r="AA17" s="2"/>
      <c r="AB17" s="8"/>
    </row>
    <row r="18" spans="1:33">
      <c r="A18" s="2" t="s">
        <v>83</v>
      </c>
      <c r="B18" s="2">
        <v>44</v>
      </c>
      <c r="C18" s="57" t="s">
        <v>106</v>
      </c>
      <c r="D18" s="57">
        <v>2</v>
      </c>
      <c r="E18" s="57">
        <v>15</v>
      </c>
      <c r="F18" s="57">
        <v>4.13</v>
      </c>
      <c r="G18" s="57">
        <v>28</v>
      </c>
      <c r="H18" s="57">
        <v>4.4000000000000004</v>
      </c>
      <c r="I18" s="57">
        <v>60</v>
      </c>
      <c r="J18" s="45">
        <v>270</v>
      </c>
      <c r="K18">
        <v>16.3</v>
      </c>
      <c r="L18" s="46">
        <v>225</v>
      </c>
      <c r="M18" s="47">
        <v>0.99</v>
      </c>
      <c r="N18" s="6">
        <f t="shared" si="0"/>
        <v>4.4000000000000004</v>
      </c>
      <c r="O18" s="2">
        <v>4.4000000000000004</v>
      </c>
      <c r="P18" s="2">
        <v>2.8</v>
      </c>
      <c r="Q18" s="2"/>
      <c r="R18" s="2"/>
      <c r="S18" s="3"/>
      <c r="T18" s="3"/>
      <c r="U18" s="2"/>
      <c r="V18" s="2"/>
      <c r="W18" s="2"/>
      <c r="X18" s="2"/>
      <c r="Y18" s="6"/>
      <c r="Z18" s="2"/>
      <c r="AA18" s="2"/>
      <c r="AB18" s="8"/>
    </row>
    <row r="19" spans="1:33">
      <c r="A19" s="2" t="s">
        <v>84</v>
      </c>
      <c r="B19" s="2">
        <v>44</v>
      </c>
      <c r="C19" s="57" t="s">
        <v>106</v>
      </c>
      <c r="D19" s="57">
        <v>1</v>
      </c>
      <c r="E19" s="57">
        <v>225</v>
      </c>
      <c r="F19" s="57">
        <v>8.67</v>
      </c>
      <c r="G19" s="57">
        <v>27</v>
      </c>
      <c r="H19" s="57"/>
      <c r="I19" s="57"/>
      <c r="J19" s="45">
        <v>420</v>
      </c>
      <c r="K19">
        <v>19.5</v>
      </c>
      <c r="L19" s="46">
        <v>320</v>
      </c>
      <c r="M19" s="47">
        <v>1.58</v>
      </c>
      <c r="N19" s="6">
        <f t="shared" si="0"/>
        <v>4.9375</v>
      </c>
      <c r="O19" s="2">
        <v>4.66</v>
      </c>
      <c r="P19" s="2">
        <v>2.8</v>
      </c>
      <c r="Q19" s="2"/>
      <c r="R19" s="2"/>
      <c r="S19" s="3"/>
      <c r="T19" s="3"/>
      <c r="U19" s="2"/>
      <c r="V19" s="2"/>
      <c r="W19" s="2"/>
      <c r="X19" s="2"/>
      <c r="Y19" s="6"/>
      <c r="Z19" s="2"/>
      <c r="AA19" s="2"/>
      <c r="AB19" s="8"/>
    </row>
    <row r="20" spans="1:33">
      <c r="A20" s="2" t="s">
        <v>85</v>
      </c>
      <c r="B20" s="2">
        <v>49</v>
      </c>
      <c r="C20" s="57" t="s">
        <v>108</v>
      </c>
      <c r="D20" s="57">
        <v>1</v>
      </c>
      <c r="E20" s="57">
        <v>2</v>
      </c>
      <c r="F20" s="57">
        <v>450</v>
      </c>
      <c r="G20" s="57">
        <v>115</v>
      </c>
      <c r="H20" s="57"/>
      <c r="I20" s="57">
        <v>35</v>
      </c>
      <c r="J20" s="45">
        <v>380</v>
      </c>
      <c r="K20">
        <v>16.399999999999999</v>
      </c>
      <c r="L20" s="46">
        <v>315</v>
      </c>
      <c r="M20" s="47">
        <v>2.8</v>
      </c>
      <c r="N20" s="6">
        <f t="shared" si="0"/>
        <v>8.8888888888888893</v>
      </c>
      <c r="O20" s="2">
        <v>1.3</v>
      </c>
      <c r="P20" s="2">
        <v>1.03</v>
      </c>
      <c r="Q20" s="2"/>
      <c r="R20" s="2"/>
      <c r="S20" s="3"/>
      <c r="T20" s="3"/>
      <c r="U20" s="2"/>
      <c r="V20" s="2"/>
      <c r="W20" s="2"/>
      <c r="X20" s="2"/>
      <c r="Y20" s="6"/>
      <c r="Z20" s="2"/>
      <c r="AA20" s="2"/>
      <c r="AB20" s="8"/>
    </row>
    <row r="21" spans="1:33">
      <c r="A21" s="2" t="s">
        <v>86</v>
      </c>
      <c r="B21" s="2">
        <v>49</v>
      </c>
      <c r="C21" s="57" t="s">
        <v>108</v>
      </c>
      <c r="D21" s="57">
        <v>1</v>
      </c>
      <c r="E21" s="57">
        <v>2</v>
      </c>
      <c r="F21" s="57">
        <v>112</v>
      </c>
      <c r="G21" s="57">
        <v>220</v>
      </c>
      <c r="H21" s="57"/>
      <c r="I21" s="57">
        <v>80</v>
      </c>
      <c r="J21" s="45">
        <v>410</v>
      </c>
      <c r="K21">
        <v>15.7</v>
      </c>
      <c r="L21" s="46">
        <v>300</v>
      </c>
      <c r="M21" s="47">
        <v>2.2000000000000002</v>
      </c>
      <c r="N21" s="6">
        <f t="shared" si="0"/>
        <v>7.333333333333333</v>
      </c>
      <c r="O21" s="2"/>
      <c r="P21" s="2">
        <v>0.3</v>
      </c>
      <c r="Q21" s="2"/>
      <c r="R21" s="2"/>
      <c r="S21" s="3"/>
      <c r="T21" s="3"/>
      <c r="U21" s="2"/>
      <c r="V21" s="2"/>
      <c r="W21" s="2"/>
      <c r="X21" s="2"/>
      <c r="Y21" s="6"/>
      <c r="Z21" s="2"/>
      <c r="AA21" s="2"/>
      <c r="AB21" s="8"/>
    </row>
    <row r="22" spans="1:33">
      <c r="A22" s="2" t="s">
        <v>27</v>
      </c>
      <c r="B22" s="2">
        <v>53</v>
      </c>
      <c r="C22" s="57" t="s">
        <v>106</v>
      </c>
      <c r="D22" s="57">
        <v>2</v>
      </c>
      <c r="E22" s="57">
        <v>65</v>
      </c>
      <c r="F22" s="57">
        <v>5.51</v>
      </c>
      <c r="G22" s="57">
        <v>18</v>
      </c>
      <c r="H22" s="57">
        <v>3.6</v>
      </c>
      <c r="I22" s="57">
        <v>18</v>
      </c>
      <c r="J22" s="45">
        <v>450</v>
      </c>
      <c r="K22" s="59">
        <v>13.7</v>
      </c>
      <c r="L22" s="46">
        <v>316</v>
      </c>
      <c r="M22" s="47">
        <v>2</v>
      </c>
      <c r="N22" s="6">
        <f t="shared" si="0"/>
        <v>6.3291139240506329</v>
      </c>
      <c r="O22" s="2">
        <v>2.6</v>
      </c>
      <c r="P22" s="2">
        <v>0.8</v>
      </c>
      <c r="Q22" s="2"/>
      <c r="R22" s="2"/>
      <c r="S22" s="3">
        <v>43361</v>
      </c>
      <c r="T22" s="3"/>
      <c r="U22" s="2">
        <v>410</v>
      </c>
      <c r="V22" s="2">
        <v>16</v>
      </c>
      <c r="W22" s="2">
        <v>310</v>
      </c>
      <c r="X22" s="2">
        <v>2</v>
      </c>
      <c r="Y22" s="6">
        <f t="shared" ref="Y22:Y38" si="3">X22*1000/W22</f>
        <v>6.4516129032258061</v>
      </c>
      <c r="Z22" s="2">
        <v>1.2</v>
      </c>
      <c r="AA22" s="2">
        <v>0.8</v>
      </c>
      <c r="AB22" s="8">
        <f t="shared" ref="AB22:AB38" si="4">Z22/AA22</f>
        <v>1.4999999999999998</v>
      </c>
      <c r="AG22" t="s">
        <v>11</v>
      </c>
    </row>
    <row r="23" spans="1:33">
      <c r="A23" s="2" t="s">
        <v>30</v>
      </c>
      <c r="B23" s="2">
        <v>53</v>
      </c>
      <c r="C23" s="57" t="s">
        <v>106</v>
      </c>
      <c r="D23" s="57">
        <v>2</v>
      </c>
      <c r="E23" s="57">
        <v>10</v>
      </c>
      <c r="F23" s="57">
        <v>3.95</v>
      </c>
      <c r="G23" s="57">
        <v>13</v>
      </c>
      <c r="H23" s="57">
        <v>4</v>
      </c>
      <c r="I23" s="57">
        <v>10</v>
      </c>
      <c r="J23" s="45">
        <v>210</v>
      </c>
      <c r="K23" s="59">
        <v>15.3</v>
      </c>
      <c r="L23" s="46">
        <v>310</v>
      </c>
      <c r="M23" s="47">
        <v>1</v>
      </c>
      <c r="N23" s="6">
        <f t="shared" si="0"/>
        <v>3.225806451612903</v>
      </c>
      <c r="O23" s="2">
        <v>3.4</v>
      </c>
      <c r="P23" s="2">
        <v>1.4</v>
      </c>
      <c r="Q23" s="2"/>
      <c r="R23" s="2"/>
      <c r="S23" s="3">
        <v>43361</v>
      </c>
      <c r="T23" s="3"/>
      <c r="U23" s="2">
        <v>210</v>
      </c>
      <c r="V23" s="2">
        <v>17.399999999999999</v>
      </c>
      <c r="W23" s="2">
        <v>320</v>
      </c>
      <c r="X23" s="2">
        <v>0.69</v>
      </c>
      <c r="Y23" s="6">
        <f t="shared" si="3"/>
        <v>2.15625</v>
      </c>
      <c r="Z23" s="2">
        <v>4.3</v>
      </c>
      <c r="AA23" s="2">
        <v>2.1</v>
      </c>
      <c r="AB23" s="8">
        <f t="shared" si="4"/>
        <v>2.0476190476190474</v>
      </c>
      <c r="AG23" t="s">
        <v>42</v>
      </c>
    </row>
    <row r="24" spans="1:33">
      <c r="A24" s="2" t="s">
        <v>29</v>
      </c>
      <c r="B24" s="2">
        <v>53</v>
      </c>
      <c r="C24" s="57" t="s">
        <v>108</v>
      </c>
      <c r="D24" s="57">
        <v>1</v>
      </c>
      <c r="E24" s="57">
        <v>2</v>
      </c>
      <c r="F24" s="57">
        <v>69.010000000000005</v>
      </c>
      <c r="G24" s="57">
        <v>3.03</v>
      </c>
      <c r="H24" s="57">
        <v>65</v>
      </c>
      <c r="I24" s="57">
        <v>60</v>
      </c>
      <c r="J24" s="45">
        <v>340</v>
      </c>
      <c r="L24" s="46">
        <v>306</v>
      </c>
      <c r="M24" s="47">
        <v>2.6</v>
      </c>
      <c r="N24" s="6">
        <f t="shared" si="0"/>
        <v>8.4967320261437909</v>
      </c>
      <c r="O24" s="2"/>
      <c r="P24" s="2"/>
      <c r="Q24" s="2"/>
      <c r="R24" s="2"/>
      <c r="S24" s="3">
        <v>43349</v>
      </c>
      <c r="T24" s="3"/>
      <c r="U24" s="2">
        <v>260</v>
      </c>
      <c r="V24" s="2">
        <v>20.100000000000001</v>
      </c>
      <c r="W24" s="2">
        <v>308</v>
      </c>
      <c r="X24" s="2">
        <v>2.85</v>
      </c>
      <c r="Y24" s="6">
        <f t="shared" si="3"/>
        <v>9.2532467532467528</v>
      </c>
      <c r="Z24" s="2">
        <v>3.2</v>
      </c>
      <c r="AA24" s="2">
        <v>1.2</v>
      </c>
      <c r="AB24" s="8">
        <f t="shared" si="4"/>
        <v>2.666666666666667</v>
      </c>
      <c r="AC24">
        <v>332</v>
      </c>
      <c r="AD24">
        <v>0.5</v>
      </c>
      <c r="AE24">
        <v>2.1</v>
      </c>
      <c r="AF24" s="9">
        <v>1.8</v>
      </c>
      <c r="AG24" t="s">
        <v>43</v>
      </c>
    </row>
    <row r="25" spans="1:33">
      <c r="A25" s="2" t="s">
        <v>6</v>
      </c>
      <c r="B25" s="2">
        <v>56</v>
      </c>
      <c r="C25" s="57" t="s">
        <v>106</v>
      </c>
      <c r="D25" s="57">
        <v>2</v>
      </c>
      <c r="E25" s="57">
        <v>35</v>
      </c>
      <c r="F25" s="57">
        <v>3.74</v>
      </c>
      <c r="G25" s="57">
        <v>20</v>
      </c>
      <c r="H25" s="57">
        <v>4.0999999999999996</v>
      </c>
      <c r="I25" s="57">
        <v>15</v>
      </c>
      <c r="J25" s="45">
        <v>250</v>
      </c>
      <c r="K25" s="59">
        <v>11.6</v>
      </c>
      <c r="L25" s="46">
        <v>320</v>
      </c>
      <c r="M25" s="47">
        <v>1.3</v>
      </c>
      <c r="N25" s="6">
        <f t="shared" si="0"/>
        <v>4.0625</v>
      </c>
      <c r="O25" s="2">
        <v>2</v>
      </c>
      <c r="P25" s="2">
        <v>1.1200000000000001</v>
      </c>
      <c r="Q25" s="2"/>
      <c r="R25" s="2"/>
      <c r="S25" s="3">
        <v>43357</v>
      </c>
      <c r="T25" s="3"/>
      <c r="U25" s="2">
        <v>260</v>
      </c>
      <c r="V25" s="2">
        <v>13.2</v>
      </c>
      <c r="W25" s="2">
        <v>312</v>
      </c>
      <c r="X25" s="2">
        <v>1.25</v>
      </c>
      <c r="Y25" s="6">
        <f t="shared" si="3"/>
        <v>4.0064102564102564</v>
      </c>
      <c r="Z25" s="2">
        <v>3.1</v>
      </c>
      <c r="AA25" s="2">
        <v>1.4</v>
      </c>
      <c r="AB25" s="8">
        <f t="shared" si="4"/>
        <v>2.2142857142857144</v>
      </c>
      <c r="AG25" t="s">
        <v>28</v>
      </c>
    </row>
    <row r="26" spans="1:33">
      <c r="A26" s="2" t="s">
        <v>10</v>
      </c>
      <c r="B26" s="2">
        <v>56</v>
      </c>
      <c r="C26" s="57" t="s">
        <v>107</v>
      </c>
      <c r="D26" s="57">
        <v>1</v>
      </c>
      <c r="E26" s="57">
        <v>85</v>
      </c>
      <c r="F26" s="57">
        <v>10.9</v>
      </c>
      <c r="G26" s="57">
        <v>31</v>
      </c>
      <c r="H26" s="57">
        <v>11.7</v>
      </c>
      <c r="I26" s="57">
        <v>25</v>
      </c>
      <c r="J26" s="45">
        <v>180</v>
      </c>
      <c r="K26" s="59">
        <v>15.1</v>
      </c>
      <c r="L26" s="46">
        <v>318</v>
      </c>
      <c r="M26" s="47">
        <v>0.57999999999999996</v>
      </c>
      <c r="N26" s="6">
        <f t="shared" si="0"/>
        <v>1.8238993710691824</v>
      </c>
      <c r="O26" s="2">
        <v>0.4</v>
      </c>
      <c r="P26" s="2">
        <v>0.2</v>
      </c>
      <c r="Q26" s="2"/>
      <c r="R26" s="2"/>
      <c r="S26" s="3">
        <v>43354</v>
      </c>
      <c r="T26" s="3"/>
      <c r="U26" s="2">
        <v>180</v>
      </c>
      <c r="V26" s="2">
        <v>15</v>
      </c>
      <c r="W26" s="2">
        <v>285</v>
      </c>
      <c r="X26" s="2">
        <v>0.35</v>
      </c>
      <c r="Y26" s="6">
        <f t="shared" si="3"/>
        <v>1.2280701754385965</v>
      </c>
      <c r="Z26" s="2">
        <v>2.85</v>
      </c>
      <c r="AA26" s="2">
        <v>1.2</v>
      </c>
      <c r="AB26" s="8">
        <f t="shared" si="4"/>
        <v>2.375</v>
      </c>
      <c r="AC26">
        <v>313</v>
      </c>
      <c r="AD26">
        <v>0.65</v>
      </c>
      <c r="AE26">
        <v>2.8</v>
      </c>
      <c r="AF26" s="9">
        <v>1.7</v>
      </c>
      <c r="AG26" t="s">
        <v>44</v>
      </c>
    </row>
    <row r="27" spans="1:33">
      <c r="A27" s="2" t="s">
        <v>12</v>
      </c>
      <c r="B27" s="2">
        <v>56</v>
      </c>
      <c r="C27" s="57" t="s">
        <v>106</v>
      </c>
      <c r="D27" s="57">
        <v>1</v>
      </c>
      <c r="E27" s="57">
        <v>30</v>
      </c>
      <c r="F27" s="57">
        <v>3.06</v>
      </c>
      <c r="G27" s="57">
        <v>10</v>
      </c>
      <c r="H27" s="57">
        <v>3.45</v>
      </c>
      <c r="I27" s="57">
        <v>10</v>
      </c>
      <c r="J27" s="45">
        <v>150</v>
      </c>
      <c r="K27" s="59">
        <v>13.8</v>
      </c>
      <c r="L27" s="46">
        <v>318</v>
      </c>
      <c r="M27" s="47">
        <v>0.31</v>
      </c>
      <c r="N27" s="6">
        <f t="shared" si="0"/>
        <v>0.97484276729559749</v>
      </c>
      <c r="O27" s="2">
        <v>4.8</v>
      </c>
      <c r="P27" s="2">
        <v>2.5</v>
      </c>
      <c r="Q27" s="2"/>
      <c r="R27" s="2"/>
      <c r="S27" s="3">
        <v>43355</v>
      </c>
      <c r="T27" s="3"/>
      <c r="U27" s="2">
        <v>160</v>
      </c>
      <c r="V27" s="2">
        <v>15.2</v>
      </c>
      <c r="W27" s="2">
        <v>320</v>
      </c>
      <c r="X27" s="2">
        <v>0.1</v>
      </c>
      <c r="Y27" s="6">
        <f t="shared" si="3"/>
        <v>0.3125</v>
      </c>
      <c r="Z27" s="2">
        <v>2.4500000000000002</v>
      </c>
      <c r="AA27" s="2">
        <v>1.5</v>
      </c>
      <c r="AB27" s="8">
        <f t="shared" si="4"/>
        <v>1.6333333333333335</v>
      </c>
    </row>
    <row r="28" spans="1:33">
      <c r="A28" s="2" t="s">
        <v>7</v>
      </c>
      <c r="B28" s="2">
        <v>56</v>
      </c>
      <c r="C28" s="57" t="s">
        <v>106</v>
      </c>
      <c r="D28" s="57">
        <v>2</v>
      </c>
      <c r="E28" s="57">
        <v>20</v>
      </c>
      <c r="F28" s="57">
        <v>6.64</v>
      </c>
      <c r="G28" s="57">
        <v>14</v>
      </c>
      <c r="H28" s="57">
        <v>5.6</v>
      </c>
      <c r="I28" s="57">
        <v>20</v>
      </c>
      <c r="J28" s="45">
        <v>150</v>
      </c>
      <c r="K28" s="59">
        <v>12.5</v>
      </c>
      <c r="L28" s="46">
        <v>450</v>
      </c>
      <c r="M28" s="47">
        <v>0.86</v>
      </c>
      <c r="N28" s="6">
        <f t="shared" si="0"/>
        <v>1.9111111111111112</v>
      </c>
      <c r="O28" s="2">
        <v>5</v>
      </c>
      <c r="P28" s="2">
        <v>2.95</v>
      </c>
      <c r="Q28" s="2"/>
      <c r="R28" s="2"/>
      <c r="S28" s="3">
        <v>43355</v>
      </c>
      <c r="T28" s="3"/>
      <c r="U28" s="2">
        <v>150</v>
      </c>
      <c r="V28" s="2">
        <v>15.2</v>
      </c>
      <c r="W28" s="2">
        <v>450</v>
      </c>
      <c r="X28" s="2">
        <v>0.9</v>
      </c>
      <c r="Y28" s="6">
        <f t="shared" si="3"/>
        <v>2</v>
      </c>
      <c r="Z28" s="2">
        <v>4.5</v>
      </c>
      <c r="AA28" s="2">
        <v>2.5</v>
      </c>
      <c r="AB28" s="8">
        <f t="shared" si="4"/>
        <v>1.8</v>
      </c>
      <c r="AG28" t="s">
        <v>40</v>
      </c>
    </row>
    <row r="29" spans="1:33">
      <c r="A29" s="2" t="s">
        <v>5</v>
      </c>
      <c r="B29" s="2">
        <v>56</v>
      </c>
      <c r="C29" s="8"/>
      <c r="D29" s="8"/>
      <c r="E29" s="8"/>
      <c r="F29" s="8"/>
      <c r="G29" s="8"/>
      <c r="H29" s="8"/>
      <c r="I29" s="8"/>
      <c r="M29" s="2"/>
      <c r="N29" s="6" t="e">
        <f t="shared" si="0"/>
        <v>#DIV/0!</v>
      </c>
      <c r="O29" s="2"/>
      <c r="P29" s="2"/>
      <c r="Q29" s="2"/>
      <c r="R29" s="2"/>
      <c r="S29" s="3">
        <v>43356</v>
      </c>
      <c r="T29" s="3"/>
      <c r="U29" s="2">
        <v>260</v>
      </c>
      <c r="V29" s="2">
        <v>16.5</v>
      </c>
      <c r="W29" s="2">
        <v>220</v>
      </c>
      <c r="X29" s="2">
        <v>0.7</v>
      </c>
      <c r="Y29" s="6">
        <f t="shared" si="3"/>
        <v>3.1818181818181817</v>
      </c>
      <c r="Z29" s="2">
        <v>2.1</v>
      </c>
      <c r="AA29" s="2">
        <v>1.2</v>
      </c>
      <c r="AB29" s="8">
        <f t="shared" si="4"/>
        <v>1.7500000000000002</v>
      </c>
    </row>
    <row r="30" spans="1:33">
      <c r="A30" s="2" t="s">
        <v>8</v>
      </c>
      <c r="B30" s="2">
        <v>56</v>
      </c>
      <c r="C30" s="57" t="s">
        <v>106</v>
      </c>
      <c r="D30" s="57">
        <v>2</v>
      </c>
      <c r="E30" s="57">
        <v>190</v>
      </c>
      <c r="F30" s="57">
        <v>7.1</v>
      </c>
      <c r="G30" s="57">
        <v>20</v>
      </c>
      <c r="H30" s="57">
        <v>7.6</v>
      </c>
      <c r="I30" s="57">
        <v>15</v>
      </c>
      <c r="J30" s="45">
        <v>180</v>
      </c>
      <c r="K30" s="59">
        <v>16.8</v>
      </c>
      <c r="L30" s="46">
        <v>320</v>
      </c>
      <c r="M30" s="47">
        <v>0.76</v>
      </c>
      <c r="N30" s="6">
        <f t="shared" si="0"/>
        <v>2.375</v>
      </c>
      <c r="O30" s="2"/>
      <c r="P30" s="2"/>
      <c r="Q30" s="2"/>
      <c r="R30" s="2"/>
      <c r="S30" s="3">
        <v>43353</v>
      </c>
      <c r="T30" s="3"/>
      <c r="U30" s="2">
        <v>170</v>
      </c>
      <c r="V30" s="2">
        <v>17</v>
      </c>
      <c r="W30" s="2">
        <v>230</v>
      </c>
      <c r="X30" s="2">
        <v>0.43</v>
      </c>
      <c r="Y30" s="6">
        <f t="shared" si="3"/>
        <v>1.8695652173913044</v>
      </c>
      <c r="Z30" s="2">
        <v>3.26</v>
      </c>
      <c r="AA30" s="2">
        <v>1.7</v>
      </c>
      <c r="AB30" s="8">
        <f t="shared" si="4"/>
        <v>1.9176470588235293</v>
      </c>
      <c r="AG30" t="s">
        <v>42</v>
      </c>
    </row>
    <row r="31" spans="1:33">
      <c r="A31" s="2" t="s">
        <v>13</v>
      </c>
      <c r="B31" s="2">
        <v>56</v>
      </c>
      <c r="C31" s="57" t="s">
        <v>106</v>
      </c>
      <c r="D31" s="57">
        <v>1</v>
      </c>
      <c r="E31" s="57">
        <v>80</v>
      </c>
      <c r="F31" s="57">
        <v>1.37</v>
      </c>
      <c r="G31" s="57">
        <v>5</v>
      </c>
      <c r="H31" s="57">
        <v>1</v>
      </c>
      <c r="I31" s="57">
        <v>3</v>
      </c>
      <c r="J31" s="45">
        <v>240</v>
      </c>
      <c r="K31" s="59">
        <v>13.7</v>
      </c>
      <c r="L31" s="46">
        <v>316</v>
      </c>
      <c r="M31" s="47">
        <v>0.48</v>
      </c>
      <c r="N31" s="6">
        <f t="shared" si="0"/>
        <v>1.518987341772152</v>
      </c>
      <c r="O31" s="2">
        <v>5</v>
      </c>
      <c r="P31" s="2">
        <v>1.2</v>
      </c>
      <c r="Q31" s="2"/>
      <c r="R31" s="2"/>
      <c r="S31" s="3">
        <v>43356</v>
      </c>
      <c r="T31" s="3"/>
      <c r="U31" s="2">
        <v>270</v>
      </c>
      <c r="V31" s="2">
        <v>17.100000000000001</v>
      </c>
      <c r="W31" s="2">
        <v>320</v>
      </c>
      <c r="X31" s="2">
        <v>0.4</v>
      </c>
      <c r="Y31" s="6">
        <f t="shared" si="3"/>
        <v>1.25</v>
      </c>
      <c r="Z31" s="2">
        <v>8.1999999999999993</v>
      </c>
      <c r="AA31" s="2">
        <v>3.15</v>
      </c>
      <c r="AB31" s="8">
        <f t="shared" si="4"/>
        <v>2.6031746031746028</v>
      </c>
      <c r="AE31">
        <v>1.7</v>
      </c>
      <c r="AF31">
        <v>1.08</v>
      </c>
      <c r="AG31" t="s">
        <v>4</v>
      </c>
    </row>
    <row r="32" spans="1:33">
      <c r="A32" s="2" t="s">
        <v>9</v>
      </c>
      <c r="B32" s="2">
        <v>56</v>
      </c>
      <c r="C32" s="57" t="s">
        <v>107</v>
      </c>
      <c r="D32" s="57">
        <v>1</v>
      </c>
      <c r="E32" s="57">
        <v>35</v>
      </c>
      <c r="F32" s="57">
        <v>14.74</v>
      </c>
      <c r="G32" s="57">
        <v>38</v>
      </c>
      <c r="H32" s="57">
        <v>12.4</v>
      </c>
      <c r="I32" s="57">
        <v>60</v>
      </c>
      <c r="J32" s="45">
        <v>280</v>
      </c>
      <c r="K32" s="46">
        <v>16.2</v>
      </c>
      <c r="L32" s="47"/>
      <c r="M32" s="2"/>
      <c r="N32" s="6" t="e">
        <f t="shared" si="0"/>
        <v>#DIV/0!</v>
      </c>
      <c r="O32" s="2">
        <v>3.1</v>
      </c>
      <c r="P32" s="2">
        <v>2</v>
      </c>
      <c r="Q32" s="2"/>
      <c r="R32" s="2"/>
      <c r="S32" s="3">
        <v>43354</v>
      </c>
      <c r="T32" s="3"/>
      <c r="U32" s="2">
        <v>280</v>
      </c>
      <c r="V32" s="2">
        <v>17.600000000000001</v>
      </c>
      <c r="W32" s="2">
        <v>225</v>
      </c>
      <c r="X32" s="2">
        <v>0.56000000000000005</v>
      </c>
      <c r="Y32" s="6">
        <f t="shared" si="3"/>
        <v>2.4888888888888889</v>
      </c>
      <c r="Z32" s="2">
        <v>3.02</v>
      </c>
      <c r="AA32" s="2">
        <v>1.75</v>
      </c>
      <c r="AB32" s="8">
        <f t="shared" si="4"/>
        <v>1.7257142857142858</v>
      </c>
      <c r="AG32" t="s">
        <v>31</v>
      </c>
    </row>
    <row r="33" spans="1:33">
      <c r="A33" s="2" t="s">
        <v>36</v>
      </c>
      <c r="B33" s="2">
        <v>72</v>
      </c>
      <c r="C33" s="57" t="s">
        <v>106</v>
      </c>
      <c r="D33" s="57">
        <v>1</v>
      </c>
      <c r="E33" s="57">
        <v>105</v>
      </c>
      <c r="F33" s="57">
        <v>3.31</v>
      </c>
      <c r="G33" s="57">
        <v>18</v>
      </c>
      <c r="H33" s="57">
        <v>3.3</v>
      </c>
      <c r="I33" s="57">
        <v>25</v>
      </c>
      <c r="J33" s="45">
        <v>470</v>
      </c>
      <c r="K33">
        <v>17.5</v>
      </c>
      <c r="L33" s="46">
        <v>315</v>
      </c>
      <c r="M33" s="47">
        <v>1.5</v>
      </c>
      <c r="N33" s="6">
        <f t="shared" si="0"/>
        <v>4.7619047619047619</v>
      </c>
      <c r="O33" s="2">
        <v>2.7</v>
      </c>
      <c r="P33" s="2">
        <v>1.29</v>
      </c>
      <c r="Q33" s="2"/>
      <c r="R33" s="2"/>
      <c r="S33" s="3">
        <v>43341</v>
      </c>
      <c r="T33" s="3"/>
      <c r="U33" s="2">
        <v>440</v>
      </c>
      <c r="V33" s="2">
        <v>16.8</v>
      </c>
      <c r="W33" s="2">
        <v>222</v>
      </c>
      <c r="X33" s="2">
        <v>0.84</v>
      </c>
      <c r="Y33" s="6">
        <f t="shared" si="3"/>
        <v>3.7837837837837838</v>
      </c>
      <c r="Z33" s="2">
        <v>3.54</v>
      </c>
      <c r="AA33" s="2">
        <v>1.55</v>
      </c>
      <c r="AB33" s="8">
        <f t="shared" si="4"/>
        <v>2.2838709677419353</v>
      </c>
    </row>
    <row r="34" spans="1:33">
      <c r="A34" s="2" t="s">
        <v>33</v>
      </c>
      <c r="B34" s="2">
        <v>72</v>
      </c>
      <c r="C34" s="57" t="s">
        <v>106</v>
      </c>
      <c r="D34" s="57">
        <v>2</v>
      </c>
      <c r="E34" s="57">
        <v>40</v>
      </c>
      <c r="F34" s="57">
        <v>4.3899999999999997</v>
      </c>
      <c r="G34" s="57">
        <v>17</v>
      </c>
      <c r="H34" s="57">
        <v>2.15</v>
      </c>
      <c r="I34" s="57">
        <v>40</v>
      </c>
      <c r="J34" s="45">
        <v>280</v>
      </c>
      <c r="K34" s="59">
        <v>16.8</v>
      </c>
      <c r="L34" s="46">
        <v>320</v>
      </c>
      <c r="M34" s="47">
        <v>0.8</v>
      </c>
      <c r="N34" s="6">
        <f t="shared" si="0"/>
        <v>2.5</v>
      </c>
      <c r="O34" s="2">
        <v>2</v>
      </c>
      <c r="P34" s="2">
        <v>0.95</v>
      </c>
      <c r="Q34" s="2"/>
      <c r="R34" s="2"/>
      <c r="S34" s="3">
        <v>43372</v>
      </c>
      <c r="T34" s="3"/>
      <c r="U34" s="2">
        <v>260</v>
      </c>
      <c r="V34" s="2">
        <v>17.100000000000001</v>
      </c>
      <c r="W34" s="2">
        <v>210</v>
      </c>
      <c r="X34" s="2">
        <v>1.2</v>
      </c>
      <c r="Y34" s="6">
        <f t="shared" si="3"/>
        <v>5.7142857142857144</v>
      </c>
      <c r="Z34" s="2">
        <v>3.95</v>
      </c>
      <c r="AA34" s="2">
        <v>1.7</v>
      </c>
      <c r="AB34" s="8">
        <f t="shared" si="4"/>
        <v>2.3235294117647061</v>
      </c>
      <c r="AG34" t="s">
        <v>41</v>
      </c>
    </row>
    <row r="35" spans="1:33">
      <c r="A35" s="2" t="s">
        <v>35</v>
      </c>
      <c r="B35" s="2">
        <v>72</v>
      </c>
      <c r="C35" s="57" t="s">
        <v>106</v>
      </c>
      <c r="D35" s="57">
        <v>1</v>
      </c>
      <c r="E35" s="57">
        <v>130</v>
      </c>
      <c r="F35" s="57">
        <v>1.67</v>
      </c>
      <c r="G35" s="57">
        <v>9</v>
      </c>
      <c r="H35" s="57">
        <v>3.5</v>
      </c>
      <c r="I35" s="57">
        <v>25</v>
      </c>
      <c r="J35" s="45">
        <v>70</v>
      </c>
      <c r="K35" s="59">
        <v>18</v>
      </c>
      <c r="L35" s="46">
        <v>335</v>
      </c>
      <c r="M35" s="47">
        <v>0.3</v>
      </c>
      <c r="N35" s="6">
        <f t="shared" si="0"/>
        <v>0.89552238805970152</v>
      </c>
      <c r="O35" s="2"/>
      <c r="P35" s="2"/>
      <c r="Q35" s="2"/>
      <c r="R35" s="2"/>
      <c r="S35" s="3">
        <v>43340</v>
      </c>
      <c r="T35" s="3"/>
      <c r="U35" s="2">
        <v>70</v>
      </c>
      <c r="V35" s="2">
        <v>17.5</v>
      </c>
      <c r="W35" s="2">
        <v>325</v>
      </c>
      <c r="X35" s="2">
        <v>0.3</v>
      </c>
      <c r="Y35" s="6">
        <f t="shared" si="3"/>
        <v>0.92307692307692313</v>
      </c>
      <c r="Z35" s="2">
        <v>1.84</v>
      </c>
      <c r="AA35" s="2">
        <v>1</v>
      </c>
      <c r="AB35" s="8">
        <f t="shared" si="4"/>
        <v>1.84</v>
      </c>
      <c r="AG35" t="s">
        <v>38</v>
      </c>
    </row>
    <row r="36" spans="1:33">
      <c r="A36" s="2" t="s">
        <v>32</v>
      </c>
      <c r="B36" s="2">
        <v>72</v>
      </c>
      <c r="C36" s="57" t="s">
        <v>107</v>
      </c>
      <c r="D36" s="57">
        <v>1</v>
      </c>
      <c r="E36" s="57">
        <v>90</v>
      </c>
      <c r="F36" s="57">
        <v>24.24</v>
      </c>
      <c r="G36" s="57">
        <v>19</v>
      </c>
      <c r="H36" s="57">
        <v>31</v>
      </c>
      <c r="I36" s="57">
        <v>25</v>
      </c>
      <c r="J36" s="45">
        <v>450</v>
      </c>
      <c r="K36" s="59">
        <v>21.1</v>
      </c>
      <c r="L36" s="46">
        <v>320</v>
      </c>
      <c r="M36" s="47">
        <v>1.36</v>
      </c>
      <c r="N36" s="6">
        <f t="shared" si="0"/>
        <v>4.25</v>
      </c>
      <c r="O36" s="2">
        <v>2.5</v>
      </c>
      <c r="P36" s="2">
        <v>1.36</v>
      </c>
      <c r="Q36" s="2"/>
      <c r="R36" s="2"/>
      <c r="S36" s="3">
        <v>43340</v>
      </c>
      <c r="T36" s="3"/>
      <c r="U36" s="2">
        <v>490</v>
      </c>
      <c r="V36" s="2">
        <v>19.100000000000001</v>
      </c>
      <c r="W36" s="2">
        <v>224</v>
      </c>
      <c r="X36" s="2">
        <v>1.01</v>
      </c>
      <c r="Y36" s="6">
        <f t="shared" si="3"/>
        <v>4.5089285714285712</v>
      </c>
      <c r="Z36" s="2">
        <v>3.5</v>
      </c>
      <c r="AA36" s="2">
        <v>1.57</v>
      </c>
      <c r="AB36" s="8">
        <f t="shared" si="4"/>
        <v>2.2292993630573248</v>
      </c>
    </row>
    <row r="37" spans="1:33">
      <c r="A37" s="2" t="s">
        <v>34</v>
      </c>
      <c r="B37" s="2">
        <v>72</v>
      </c>
      <c r="C37" s="57" t="s">
        <v>108</v>
      </c>
      <c r="D37" s="57">
        <v>1</v>
      </c>
      <c r="E37" s="57">
        <v>2</v>
      </c>
      <c r="F37" s="57">
        <v>61.47</v>
      </c>
      <c r="G37" s="57">
        <v>2.67</v>
      </c>
      <c r="H37" s="57">
        <v>65</v>
      </c>
      <c r="I37" s="57">
        <v>50</v>
      </c>
      <c r="J37" s="45">
        <v>630</v>
      </c>
      <c r="K37" s="59">
        <v>21</v>
      </c>
      <c r="L37" s="46">
        <v>218</v>
      </c>
      <c r="M37" s="47">
        <v>2.65</v>
      </c>
      <c r="N37" s="6">
        <f t="shared" si="0"/>
        <v>12.155963302752294</v>
      </c>
      <c r="O37" s="2"/>
      <c r="P37" s="2"/>
      <c r="Q37" s="2"/>
      <c r="R37" s="2"/>
      <c r="S37" s="3">
        <v>43342</v>
      </c>
      <c r="T37" s="3"/>
      <c r="U37" s="2">
        <v>650</v>
      </c>
      <c r="V37" s="2">
        <v>21.8</v>
      </c>
      <c r="W37" s="2">
        <v>224</v>
      </c>
      <c r="X37" s="2">
        <v>2.8</v>
      </c>
      <c r="Y37" s="6">
        <f t="shared" si="3"/>
        <v>12.5</v>
      </c>
      <c r="Z37" s="2">
        <v>3.85</v>
      </c>
      <c r="AA37" s="2">
        <v>0.97</v>
      </c>
      <c r="AB37" s="8">
        <f t="shared" si="4"/>
        <v>3.9690721649484537</v>
      </c>
      <c r="AG37" t="s">
        <v>39</v>
      </c>
    </row>
    <row r="38" spans="1:33">
      <c r="A38" s="2" t="s">
        <v>37</v>
      </c>
      <c r="B38" s="2">
        <v>85</v>
      </c>
      <c r="C38" s="2" t="s">
        <v>108</v>
      </c>
      <c r="D38" s="2">
        <v>1</v>
      </c>
      <c r="E38" s="2">
        <v>2</v>
      </c>
      <c r="F38" s="2"/>
      <c r="G38" s="2"/>
      <c r="H38" s="2" t="s">
        <v>114</v>
      </c>
      <c r="I38" s="2"/>
      <c r="J38" s="2"/>
      <c r="K38" s="2"/>
      <c r="L38" s="2"/>
      <c r="M38" s="2"/>
      <c r="N38" s="6"/>
      <c r="O38" s="2"/>
      <c r="P38" s="2"/>
      <c r="Q38" s="2"/>
      <c r="R38" s="2"/>
      <c r="S38" s="3">
        <v>43350</v>
      </c>
      <c r="T38" s="3"/>
      <c r="U38" s="2">
        <v>260</v>
      </c>
      <c r="V38" s="2">
        <v>18.8</v>
      </c>
      <c r="W38" s="2">
        <v>327</v>
      </c>
      <c r="X38" s="2">
        <v>1.8</v>
      </c>
      <c r="Y38" s="6">
        <f t="shared" si="3"/>
        <v>5.5045871559633026</v>
      </c>
      <c r="Z38" s="2">
        <v>3.04</v>
      </c>
      <c r="AA38" s="2">
        <v>1.75</v>
      </c>
      <c r="AB38" s="8">
        <f t="shared" si="4"/>
        <v>1.7371428571428571</v>
      </c>
    </row>
    <row r="41" spans="1:33" s="1" customFormat="1" ht="28.8">
      <c r="N41" s="50"/>
      <c r="U41" s="1" t="s">
        <v>1</v>
      </c>
      <c r="V41" s="4" t="s">
        <v>54</v>
      </c>
      <c r="W41" s="1" t="s">
        <v>75</v>
      </c>
      <c r="X41" s="1" t="s">
        <v>76</v>
      </c>
      <c r="Y41" s="1" t="s">
        <v>50</v>
      </c>
      <c r="Z41" s="1" t="s">
        <v>77</v>
      </c>
      <c r="AA41" s="1" t="s">
        <v>78</v>
      </c>
      <c r="AB41" s="1" t="s">
        <v>60</v>
      </c>
    </row>
    <row r="42" spans="1:33">
      <c r="U42">
        <f>U2/50</f>
        <v>3.6</v>
      </c>
      <c r="V42" s="2">
        <f>V2</f>
        <v>10.6</v>
      </c>
      <c r="W42">
        <f>W2/50</f>
        <v>4.78</v>
      </c>
      <c r="X42">
        <f>X2*5</f>
        <v>1.35</v>
      </c>
      <c r="Y42">
        <f t="shared" ref="Y42:AA44" si="5">Y2</f>
        <v>1.1297071129707112</v>
      </c>
      <c r="Z42">
        <f t="shared" si="5"/>
        <v>2.2000000000000002</v>
      </c>
      <c r="AA42">
        <f t="shared" si="5"/>
        <v>1.5</v>
      </c>
      <c r="AB42">
        <f>Z42/AA42</f>
        <v>1.4666666666666668</v>
      </c>
    </row>
    <row r="43" spans="1:33">
      <c r="U43">
        <f>U3/50</f>
        <v>4.2</v>
      </c>
      <c r="V43" s="2">
        <f>V3</f>
        <v>11</v>
      </c>
      <c r="W43">
        <f>W3/50</f>
        <v>4.7</v>
      </c>
      <c r="X43">
        <f>X3*5</f>
        <v>2.9</v>
      </c>
      <c r="Y43">
        <f t="shared" si="5"/>
        <v>2.4680851063829787</v>
      </c>
      <c r="Z43">
        <f t="shared" si="5"/>
        <v>1.4</v>
      </c>
      <c r="AA43">
        <f t="shared" si="5"/>
        <v>0.5</v>
      </c>
      <c r="AB43">
        <f t="shared" ref="AB43:AB70" si="6">Z43/AA43</f>
        <v>2.8</v>
      </c>
    </row>
    <row r="44" spans="1:33">
      <c r="U44">
        <f>U4/50</f>
        <v>4.2</v>
      </c>
      <c r="V44" s="2">
        <f>V4</f>
        <v>11.3</v>
      </c>
      <c r="W44">
        <f>W4/50</f>
        <v>4.24</v>
      </c>
      <c r="X44">
        <f>X4*5</f>
        <v>4</v>
      </c>
      <c r="Y44">
        <f t="shared" si="5"/>
        <v>3.7735849056603774</v>
      </c>
      <c r="Z44">
        <f t="shared" si="5"/>
        <v>1.5</v>
      </c>
      <c r="AA44">
        <f t="shared" si="5"/>
        <v>0.8</v>
      </c>
      <c r="AB44">
        <f t="shared" si="6"/>
        <v>1.875</v>
      </c>
    </row>
    <row r="45" spans="1:33">
      <c r="U45">
        <f t="shared" ref="U45:U53" si="7">U6/50</f>
        <v>3.4</v>
      </c>
      <c r="V45" s="2">
        <f t="shared" ref="V45:V53" si="8">V6</f>
        <v>10.1</v>
      </c>
      <c r="W45">
        <f t="shared" ref="W45:W53" si="9">W6/50</f>
        <v>6.6</v>
      </c>
      <c r="X45">
        <f t="shared" ref="X45:X53" si="10">X6*5</f>
        <v>3</v>
      </c>
      <c r="Y45">
        <f t="shared" ref="Y45:AA53" si="11">Y6</f>
        <v>1.8181818181818181</v>
      </c>
      <c r="Z45">
        <f t="shared" si="11"/>
        <v>3.7</v>
      </c>
      <c r="AA45">
        <f t="shared" si="11"/>
        <v>1.4</v>
      </c>
      <c r="AB45">
        <f t="shared" si="6"/>
        <v>2.6428571428571432</v>
      </c>
    </row>
    <row r="46" spans="1:33">
      <c r="U46">
        <f t="shared" si="7"/>
        <v>1.2</v>
      </c>
      <c r="V46" s="2">
        <f t="shared" si="8"/>
        <v>10.8</v>
      </c>
      <c r="W46">
        <f t="shared" si="9"/>
        <v>6.4</v>
      </c>
      <c r="X46">
        <f t="shared" si="10"/>
        <v>2</v>
      </c>
      <c r="Y46">
        <f t="shared" si="11"/>
        <v>1.25</v>
      </c>
      <c r="Z46">
        <f t="shared" si="11"/>
        <v>3.4</v>
      </c>
      <c r="AA46">
        <f t="shared" si="11"/>
        <v>2.2999999999999998</v>
      </c>
      <c r="AB46">
        <f t="shared" si="6"/>
        <v>1.4782608695652175</v>
      </c>
    </row>
    <row r="47" spans="1:33">
      <c r="U47">
        <f t="shared" si="7"/>
        <v>3.6</v>
      </c>
      <c r="V47" s="2">
        <f t="shared" si="8"/>
        <v>10.8</v>
      </c>
      <c r="W47">
        <f t="shared" si="9"/>
        <v>9</v>
      </c>
      <c r="X47">
        <f t="shared" si="10"/>
        <v>2</v>
      </c>
      <c r="Y47">
        <f t="shared" si="11"/>
        <v>0.88888888888888884</v>
      </c>
      <c r="Z47">
        <f t="shared" si="11"/>
        <v>5</v>
      </c>
      <c r="AA47">
        <f t="shared" si="11"/>
        <v>2.35</v>
      </c>
      <c r="AB47">
        <f t="shared" si="6"/>
        <v>2.1276595744680851</v>
      </c>
    </row>
    <row r="48" spans="1:33">
      <c r="U48">
        <f t="shared" si="7"/>
        <v>4.8</v>
      </c>
      <c r="V48" s="2">
        <f t="shared" si="8"/>
        <v>12.4</v>
      </c>
      <c r="W48">
        <f t="shared" si="9"/>
        <v>6.5</v>
      </c>
      <c r="X48">
        <f t="shared" si="10"/>
        <v>4</v>
      </c>
      <c r="Y48">
        <f t="shared" si="11"/>
        <v>2.4615384615384617</v>
      </c>
      <c r="Z48">
        <f t="shared" si="11"/>
        <v>5</v>
      </c>
      <c r="AA48">
        <f t="shared" si="11"/>
        <v>3.6</v>
      </c>
      <c r="AB48">
        <f t="shared" si="6"/>
        <v>1.3888888888888888</v>
      </c>
    </row>
    <row r="49" spans="21:28">
      <c r="U49">
        <f t="shared" si="7"/>
        <v>4.4000000000000004</v>
      </c>
      <c r="V49" s="2">
        <f t="shared" si="8"/>
        <v>12.6</v>
      </c>
      <c r="W49">
        <f t="shared" si="9"/>
        <v>6.2</v>
      </c>
      <c r="X49">
        <f t="shared" si="10"/>
        <v>3.5</v>
      </c>
      <c r="Y49">
        <f t="shared" si="11"/>
        <v>2.2580645161290325</v>
      </c>
      <c r="Z49">
        <f t="shared" si="11"/>
        <v>4.5999999999999996</v>
      </c>
      <c r="AA49">
        <f t="shared" si="11"/>
        <v>0.95</v>
      </c>
      <c r="AB49">
        <f t="shared" si="6"/>
        <v>4.8421052631578947</v>
      </c>
    </row>
    <row r="50" spans="21:28">
      <c r="U50">
        <f t="shared" si="7"/>
        <v>3.2</v>
      </c>
      <c r="V50" s="2">
        <f t="shared" si="8"/>
        <v>12.8</v>
      </c>
      <c r="W50">
        <f t="shared" si="9"/>
        <v>7.5</v>
      </c>
      <c r="X50">
        <f t="shared" si="10"/>
        <v>4</v>
      </c>
      <c r="Y50">
        <f t="shared" si="11"/>
        <v>2.1333333333333333</v>
      </c>
      <c r="Z50">
        <f t="shared" si="11"/>
        <v>7.27</v>
      </c>
      <c r="AA50">
        <f t="shared" si="11"/>
        <v>2.4</v>
      </c>
      <c r="AB50">
        <f t="shared" si="6"/>
        <v>3.0291666666666668</v>
      </c>
    </row>
    <row r="51" spans="21:28">
      <c r="U51">
        <f t="shared" si="7"/>
        <v>4.8</v>
      </c>
      <c r="V51" s="2">
        <f t="shared" si="8"/>
        <v>13.4</v>
      </c>
      <c r="W51">
        <f t="shared" si="9"/>
        <v>6.4</v>
      </c>
      <c r="X51">
        <f t="shared" si="10"/>
        <v>3.75</v>
      </c>
      <c r="Y51">
        <f t="shared" si="11"/>
        <v>2.34375</v>
      </c>
      <c r="Z51">
        <f t="shared" si="11"/>
        <v>3</v>
      </c>
      <c r="AA51">
        <f t="shared" si="11"/>
        <v>1.6</v>
      </c>
      <c r="AB51">
        <f t="shared" si="6"/>
        <v>1.875</v>
      </c>
    </row>
    <row r="52" spans="21:28">
      <c r="U52">
        <f t="shared" si="7"/>
        <v>4.5999999999999996</v>
      </c>
      <c r="V52" s="2">
        <f t="shared" si="8"/>
        <v>14.8</v>
      </c>
      <c r="W52">
        <f t="shared" si="9"/>
        <v>9.4</v>
      </c>
      <c r="X52">
        <f t="shared" si="10"/>
        <v>6.25</v>
      </c>
      <c r="Y52">
        <f t="shared" si="11"/>
        <v>2.6595744680851063</v>
      </c>
      <c r="Z52">
        <f t="shared" si="11"/>
        <v>9.6</v>
      </c>
      <c r="AA52">
        <f t="shared" si="11"/>
        <v>4.9000000000000004</v>
      </c>
      <c r="AB52">
        <f t="shared" si="6"/>
        <v>1.9591836734693875</v>
      </c>
    </row>
    <row r="53" spans="21:28">
      <c r="U53">
        <f t="shared" si="7"/>
        <v>7.4</v>
      </c>
      <c r="V53" s="2">
        <f t="shared" si="8"/>
        <v>17.399999999999999</v>
      </c>
      <c r="W53">
        <f t="shared" si="9"/>
        <v>6.4</v>
      </c>
      <c r="X53">
        <f t="shared" si="10"/>
        <v>5.8</v>
      </c>
      <c r="Y53">
        <f t="shared" si="11"/>
        <v>3.625</v>
      </c>
      <c r="Z53">
        <f t="shared" si="11"/>
        <v>2.8</v>
      </c>
      <c r="AA53">
        <f t="shared" si="11"/>
        <v>1.65</v>
      </c>
      <c r="AB53">
        <f t="shared" si="6"/>
        <v>1.696969696969697</v>
      </c>
    </row>
    <row r="54" spans="21:28">
      <c r="U54">
        <f t="shared" ref="U54:U70" si="12">U22/50</f>
        <v>8.1999999999999993</v>
      </c>
      <c r="V54" s="2">
        <f t="shared" ref="V54:V70" si="13">V22</f>
        <v>16</v>
      </c>
      <c r="W54">
        <f t="shared" ref="W54:W70" si="14">W22/50</f>
        <v>6.2</v>
      </c>
      <c r="X54">
        <f t="shared" ref="X54:X70" si="15">X22*5</f>
        <v>10</v>
      </c>
      <c r="Y54">
        <f t="shared" ref="Y54:AA54" si="16">Y22</f>
        <v>6.4516129032258061</v>
      </c>
      <c r="Z54">
        <f t="shared" si="16"/>
        <v>1.2</v>
      </c>
      <c r="AA54">
        <f t="shared" si="16"/>
        <v>0.8</v>
      </c>
      <c r="AB54">
        <f t="shared" si="6"/>
        <v>1.4999999999999998</v>
      </c>
    </row>
    <row r="55" spans="21:28">
      <c r="U55">
        <f t="shared" si="12"/>
        <v>4.2</v>
      </c>
      <c r="V55" s="2">
        <f t="shared" si="13"/>
        <v>17.399999999999999</v>
      </c>
      <c r="W55">
        <f t="shared" si="14"/>
        <v>6.4</v>
      </c>
      <c r="X55">
        <f t="shared" si="15"/>
        <v>3.4499999999999997</v>
      </c>
      <c r="Y55">
        <f t="shared" ref="Y55:AA55" si="17">Y23</f>
        <v>2.15625</v>
      </c>
      <c r="Z55">
        <f t="shared" si="17"/>
        <v>4.3</v>
      </c>
      <c r="AA55">
        <f t="shared" si="17"/>
        <v>2.1</v>
      </c>
      <c r="AB55">
        <f t="shared" si="6"/>
        <v>2.0476190476190474</v>
      </c>
    </row>
    <row r="56" spans="21:28">
      <c r="U56">
        <f t="shared" si="12"/>
        <v>5.2</v>
      </c>
      <c r="V56" s="2">
        <f t="shared" si="13"/>
        <v>20.100000000000001</v>
      </c>
      <c r="W56">
        <f t="shared" si="14"/>
        <v>6.16</v>
      </c>
      <c r="X56">
        <f t="shared" si="15"/>
        <v>14.25</v>
      </c>
      <c r="Y56">
        <f t="shared" ref="Y56:AA56" si="18">Y24</f>
        <v>9.2532467532467528</v>
      </c>
      <c r="Z56">
        <f t="shared" si="18"/>
        <v>3.2</v>
      </c>
      <c r="AA56">
        <f t="shared" si="18"/>
        <v>1.2</v>
      </c>
      <c r="AB56">
        <f t="shared" si="6"/>
        <v>2.666666666666667</v>
      </c>
    </row>
    <row r="57" spans="21:28">
      <c r="U57">
        <f t="shared" si="12"/>
        <v>5.2</v>
      </c>
      <c r="V57" s="2">
        <f t="shared" si="13"/>
        <v>13.2</v>
      </c>
      <c r="W57">
        <f t="shared" si="14"/>
        <v>6.24</v>
      </c>
      <c r="X57">
        <f t="shared" si="15"/>
        <v>6.25</v>
      </c>
      <c r="Y57">
        <f t="shared" ref="Y57:AA57" si="19">Y25</f>
        <v>4.0064102564102564</v>
      </c>
      <c r="Z57">
        <f t="shared" si="19"/>
        <v>3.1</v>
      </c>
      <c r="AA57">
        <f t="shared" si="19"/>
        <v>1.4</v>
      </c>
      <c r="AB57">
        <f t="shared" si="6"/>
        <v>2.2142857142857144</v>
      </c>
    </row>
    <row r="58" spans="21:28">
      <c r="U58">
        <f t="shared" si="12"/>
        <v>3.6</v>
      </c>
      <c r="V58" s="2">
        <f t="shared" si="13"/>
        <v>15</v>
      </c>
      <c r="W58">
        <f t="shared" si="14"/>
        <v>5.7</v>
      </c>
      <c r="X58">
        <f t="shared" si="15"/>
        <v>1.75</v>
      </c>
      <c r="Y58">
        <f t="shared" ref="Y58:AA58" si="20">Y26</f>
        <v>1.2280701754385965</v>
      </c>
      <c r="Z58">
        <f t="shared" si="20"/>
        <v>2.85</v>
      </c>
      <c r="AA58">
        <f t="shared" si="20"/>
        <v>1.2</v>
      </c>
      <c r="AB58">
        <f t="shared" si="6"/>
        <v>2.375</v>
      </c>
    </row>
    <row r="59" spans="21:28">
      <c r="U59">
        <f t="shared" si="12"/>
        <v>3.2</v>
      </c>
      <c r="V59" s="2">
        <f t="shared" si="13"/>
        <v>15.2</v>
      </c>
      <c r="W59">
        <f t="shared" si="14"/>
        <v>6.4</v>
      </c>
      <c r="X59">
        <f t="shared" si="15"/>
        <v>0.5</v>
      </c>
      <c r="Y59">
        <f t="shared" ref="Y59:AA59" si="21">Y27</f>
        <v>0.3125</v>
      </c>
      <c r="Z59">
        <f t="shared" si="21"/>
        <v>2.4500000000000002</v>
      </c>
      <c r="AA59">
        <f t="shared" si="21"/>
        <v>1.5</v>
      </c>
      <c r="AB59">
        <f t="shared" si="6"/>
        <v>1.6333333333333335</v>
      </c>
    </row>
    <row r="60" spans="21:28">
      <c r="U60">
        <f t="shared" si="12"/>
        <v>3</v>
      </c>
      <c r="V60" s="2">
        <f t="shared" si="13"/>
        <v>15.2</v>
      </c>
      <c r="W60">
        <f t="shared" si="14"/>
        <v>9</v>
      </c>
      <c r="X60">
        <f t="shared" si="15"/>
        <v>4.5</v>
      </c>
      <c r="Y60">
        <f t="shared" ref="Y60:AA60" si="22">Y28</f>
        <v>2</v>
      </c>
      <c r="Z60">
        <f t="shared" si="22"/>
        <v>4.5</v>
      </c>
      <c r="AA60">
        <f t="shared" si="22"/>
        <v>2.5</v>
      </c>
      <c r="AB60">
        <f t="shared" si="6"/>
        <v>1.8</v>
      </c>
    </row>
    <row r="61" spans="21:28">
      <c r="U61">
        <f t="shared" si="12"/>
        <v>5.2</v>
      </c>
      <c r="V61" s="2">
        <f t="shared" si="13"/>
        <v>16.5</v>
      </c>
      <c r="W61">
        <f t="shared" si="14"/>
        <v>4.4000000000000004</v>
      </c>
      <c r="X61">
        <f t="shared" si="15"/>
        <v>3.5</v>
      </c>
      <c r="Y61">
        <f t="shared" ref="Y61:AA61" si="23">Y29</f>
        <v>3.1818181818181817</v>
      </c>
      <c r="Z61">
        <f t="shared" si="23"/>
        <v>2.1</v>
      </c>
      <c r="AA61">
        <f t="shared" si="23"/>
        <v>1.2</v>
      </c>
      <c r="AB61">
        <f t="shared" si="6"/>
        <v>1.7500000000000002</v>
      </c>
    </row>
    <row r="62" spans="21:28">
      <c r="U62">
        <f t="shared" si="12"/>
        <v>3.4</v>
      </c>
      <c r="V62" s="2">
        <f t="shared" si="13"/>
        <v>17</v>
      </c>
      <c r="W62">
        <f t="shared" si="14"/>
        <v>4.5999999999999996</v>
      </c>
      <c r="X62">
        <f t="shared" si="15"/>
        <v>2.15</v>
      </c>
      <c r="Y62">
        <f t="shared" ref="Y62:AA62" si="24">Y30</f>
        <v>1.8695652173913044</v>
      </c>
      <c r="Z62">
        <f t="shared" si="24"/>
        <v>3.26</v>
      </c>
      <c r="AA62">
        <f t="shared" si="24"/>
        <v>1.7</v>
      </c>
      <c r="AB62">
        <f t="shared" si="6"/>
        <v>1.9176470588235293</v>
      </c>
    </row>
    <row r="63" spans="21:28">
      <c r="U63">
        <f t="shared" si="12"/>
        <v>5.4</v>
      </c>
      <c r="V63" s="2">
        <f t="shared" si="13"/>
        <v>17.100000000000001</v>
      </c>
      <c r="W63">
        <f t="shared" si="14"/>
        <v>6.4</v>
      </c>
      <c r="X63">
        <f t="shared" si="15"/>
        <v>2</v>
      </c>
      <c r="Y63">
        <f t="shared" ref="Y63:AA63" si="25">Y31</f>
        <v>1.25</v>
      </c>
      <c r="Z63">
        <f t="shared" si="25"/>
        <v>8.1999999999999993</v>
      </c>
      <c r="AA63">
        <f t="shared" si="25"/>
        <v>3.15</v>
      </c>
      <c r="AB63">
        <f t="shared" si="6"/>
        <v>2.6031746031746028</v>
      </c>
    </row>
    <row r="64" spans="21:28">
      <c r="U64">
        <f t="shared" si="12"/>
        <v>5.6</v>
      </c>
      <c r="V64" s="2">
        <f t="shared" si="13"/>
        <v>17.600000000000001</v>
      </c>
      <c r="W64">
        <f t="shared" si="14"/>
        <v>4.5</v>
      </c>
      <c r="X64">
        <f t="shared" si="15"/>
        <v>2.8000000000000003</v>
      </c>
      <c r="Y64">
        <f t="shared" ref="Y64:AA64" si="26">Y32</f>
        <v>2.4888888888888889</v>
      </c>
      <c r="Z64">
        <f t="shared" si="26"/>
        <v>3.02</v>
      </c>
      <c r="AA64">
        <f t="shared" si="26"/>
        <v>1.75</v>
      </c>
      <c r="AB64">
        <f t="shared" si="6"/>
        <v>1.7257142857142858</v>
      </c>
    </row>
    <row r="65" spans="1:36">
      <c r="U65">
        <f t="shared" si="12"/>
        <v>8.8000000000000007</v>
      </c>
      <c r="V65" s="2">
        <f t="shared" si="13"/>
        <v>16.8</v>
      </c>
      <c r="W65">
        <f t="shared" si="14"/>
        <v>4.4400000000000004</v>
      </c>
      <c r="X65">
        <f t="shared" si="15"/>
        <v>4.2</v>
      </c>
      <c r="Y65">
        <f t="shared" ref="Y65:AA65" si="27">Y33</f>
        <v>3.7837837837837838</v>
      </c>
      <c r="Z65">
        <f t="shared" si="27"/>
        <v>3.54</v>
      </c>
      <c r="AA65">
        <f t="shared" si="27"/>
        <v>1.55</v>
      </c>
      <c r="AB65">
        <f t="shared" si="6"/>
        <v>2.2838709677419353</v>
      </c>
    </row>
    <row r="66" spans="1:36">
      <c r="U66">
        <f t="shared" si="12"/>
        <v>5.2</v>
      </c>
      <c r="V66" s="2">
        <f t="shared" si="13"/>
        <v>17.100000000000001</v>
      </c>
      <c r="W66">
        <f t="shared" si="14"/>
        <v>4.2</v>
      </c>
      <c r="X66">
        <f t="shared" si="15"/>
        <v>6</v>
      </c>
      <c r="Y66">
        <f t="shared" ref="Y66:AA66" si="28">Y34</f>
        <v>5.7142857142857144</v>
      </c>
      <c r="Z66">
        <f t="shared" si="28"/>
        <v>3.95</v>
      </c>
      <c r="AA66">
        <f t="shared" si="28"/>
        <v>1.7</v>
      </c>
      <c r="AB66">
        <f t="shared" si="6"/>
        <v>2.3235294117647061</v>
      </c>
    </row>
    <row r="67" spans="1:36">
      <c r="U67">
        <f t="shared" si="12"/>
        <v>1.4</v>
      </c>
      <c r="V67" s="2">
        <f t="shared" si="13"/>
        <v>17.5</v>
      </c>
      <c r="W67">
        <f t="shared" si="14"/>
        <v>6.5</v>
      </c>
      <c r="X67">
        <f t="shared" si="15"/>
        <v>1.5</v>
      </c>
      <c r="Y67">
        <f t="shared" ref="Y67:AA67" si="29">Y35</f>
        <v>0.92307692307692313</v>
      </c>
      <c r="Z67">
        <f t="shared" si="29"/>
        <v>1.84</v>
      </c>
      <c r="AA67">
        <f t="shared" si="29"/>
        <v>1</v>
      </c>
      <c r="AB67">
        <f t="shared" si="6"/>
        <v>1.84</v>
      </c>
    </row>
    <row r="68" spans="1:36">
      <c r="U68">
        <f t="shared" si="12"/>
        <v>9.8000000000000007</v>
      </c>
      <c r="V68" s="2">
        <f t="shared" si="13"/>
        <v>19.100000000000001</v>
      </c>
      <c r="W68">
        <f t="shared" si="14"/>
        <v>4.4800000000000004</v>
      </c>
      <c r="X68">
        <f t="shared" si="15"/>
        <v>5.05</v>
      </c>
      <c r="Y68">
        <f t="shared" ref="Y68:AA68" si="30">Y36</f>
        <v>4.5089285714285712</v>
      </c>
      <c r="Z68">
        <f t="shared" si="30"/>
        <v>3.5</v>
      </c>
      <c r="AA68">
        <f t="shared" si="30"/>
        <v>1.57</v>
      </c>
      <c r="AB68">
        <f t="shared" si="6"/>
        <v>2.2292993630573248</v>
      </c>
    </row>
    <row r="69" spans="1:36">
      <c r="U69">
        <f t="shared" si="12"/>
        <v>13</v>
      </c>
      <c r="V69" s="2">
        <f t="shared" si="13"/>
        <v>21.8</v>
      </c>
      <c r="W69">
        <f t="shared" si="14"/>
        <v>4.4800000000000004</v>
      </c>
      <c r="X69">
        <f t="shared" si="15"/>
        <v>14</v>
      </c>
      <c r="Y69">
        <f t="shared" ref="Y69:AA70" si="31">Y37</f>
        <v>12.5</v>
      </c>
      <c r="Z69">
        <f t="shared" si="31"/>
        <v>3.85</v>
      </c>
      <c r="AA69">
        <f t="shared" si="31"/>
        <v>0.97</v>
      </c>
      <c r="AB69">
        <f t="shared" si="6"/>
        <v>3.9690721649484537</v>
      </c>
    </row>
    <row r="70" spans="1:36">
      <c r="U70">
        <f t="shared" si="12"/>
        <v>5.2</v>
      </c>
      <c r="V70" s="2">
        <f t="shared" si="13"/>
        <v>18.8</v>
      </c>
      <c r="W70">
        <f t="shared" si="14"/>
        <v>6.54</v>
      </c>
      <c r="X70">
        <f t="shared" si="15"/>
        <v>9</v>
      </c>
      <c r="Y70">
        <f t="shared" si="31"/>
        <v>5.5045871559633026</v>
      </c>
      <c r="Z70">
        <f t="shared" si="31"/>
        <v>3.04</v>
      </c>
      <c r="AA70">
        <f t="shared" si="31"/>
        <v>1.75</v>
      </c>
      <c r="AB70">
        <f t="shared" si="6"/>
        <v>1.7371428571428571</v>
      </c>
    </row>
    <row r="72" spans="1:36">
      <c r="A72" t="s">
        <v>51</v>
      </c>
    </row>
    <row r="73" spans="1:36">
      <c r="A73" t="s">
        <v>52</v>
      </c>
    </row>
    <row r="74" spans="1:36">
      <c r="A74" t="s">
        <v>53</v>
      </c>
    </row>
    <row r="75" spans="1:36" ht="15" thickBot="1"/>
    <row r="76" spans="1:36" ht="28.8">
      <c r="A76" s="19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51"/>
      <c r="O76" s="41"/>
      <c r="P76" s="41"/>
      <c r="Q76" s="41"/>
      <c r="R76" s="41"/>
      <c r="S76" s="20" t="s">
        <v>64</v>
      </c>
      <c r="T76" s="61"/>
      <c r="U76" s="21" t="s">
        <v>65</v>
      </c>
      <c r="V76" s="22" t="s">
        <v>66</v>
      </c>
      <c r="W76" s="20" t="s">
        <v>67</v>
      </c>
      <c r="X76" s="21" t="s">
        <v>68</v>
      </c>
      <c r="Y76" s="22" t="s">
        <v>69</v>
      </c>
      <c r="Z76" s="20" t="s">
        <v>70</v>
      </c>
      <c r="AA76" s="21" t="s">
        <v>71</v>
      </c>
      <c r="AB76" s="22" t="s">
        <v>72</v>
      </c>
      <c r="AG76" s="4"/>
      <c r="AH76" s="4" t="s">
        <v>61</v>
      </c>
      <c r="AI76" s="14" t="s">
        <v>62</v>
      </c>
      <c r="AJ76" s="7" t="s">
        <v>63</v>
      </c>
    </row>
    <row r="77" spans="1:36">
      <c r="A77" s="23" t="s">
        <v>20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52"/>
      <c r="O77" s="42"/>
      <c r="P77" s="42"/>
      <c r="Q77" s="42"/>
      <c r="R77" s="42"/>
      <c r="S77" s="24">
        <v>170</v>
      </c>
      <c r="T77" s="62"/>
      <c r="U77" s="25">
        <v>330</v>
      </c>
      <c r="V77" s="26">
        <v>0.6</v>
      </c>
      <c r="W77" s="27">
        <v>130</v>
      </c>
      <c r="X77" s="28">
        <v>445</v>
      </c>
      <c r="Y77" s="29">
        <v>1.9</v>
      </c>
      <c r="Z77" s="27">
        <v>160</v>
      </c>
      <c r="AA77" s="28">
        <v>300</v>
      </c>
      <c r="AB77" s="29">
        <v>0.4</v>
      </c>
      <c r="AG77" s="2" t="s">
        <v>20</v>
      </c>
      <c r="AH77" s="2">
        <v>330</v>
      </c>
      <c r="AI77" s="10">
        <v>445</v>
      </c>
      <c r="AJ77" s="10">
        <v>300</v>
      </c>
    </row>
    <row r="78" spans="1:36">
      <c r="A78" s="23" t="s">
        <v>24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52"/>
      <c r="O78" s="42"/>
      <c r="P78" s="42"/>
      <c r="Q78" s="42"/>
      <c r="R78" s="42"/>
      <c r="S78" s="24">
        <v>180</v>
      </c>
      <c r="T78" s="62"/>
      <c r="U78" s="25">
        <v>239</v>
      </c>
      <c r="V78" s="26">
        <v>0.27</v>
      </c>
      <c r="W78" s="30">
        <v>90</v>
      </c>
      <c r="X78" s="40">
        <v>220</v>
      </c>
      <c r="Y78" s="32">
        <v>0.3</v>
      </c>
      <c r="Z78" s="27">
        <v>170</v>
      </c>
      <c r="AA78" s="28">
        <v>300</v>
      </c>
      <c r="AB78" s="29">
        <v>0.5</v>
      </c>
      <c r="AG78" s="2" t="s">
        <v>24</v>
      </c>
      <c r="AH78" s="2">
        <v>239</v>
      </c>
      <c r="AI78" s="12">
        <v>220</v>
      </c>
      <c r="AJ78" s="10">
        <v>300</v>
      </c>
    </row>
    <row r="79" spans="1:36">
      <c r="A79" s="23" t="s">
        <v>19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52"/>
      <c r="O79" s="42"/>
      <c r="P79" s="42"/>
      <c r="Q79" s="42"/>
      <c r="R79" s="42"/>
      <c r="S79" s="24">
        <v>60</v>
      </c>
      <c r="T79" s="62"/>
      <c r="U79" s="25">
        <v>320</v>
      </c>
      <c r="V79" s="26">
        <v>0.4</v>
      </c>
      <c r="W79" s="27">
        <v>60</v>
      </c>
      <c r="X79" s="17">
        <v>210</v>
      </c>
      <c r="Y79" s="29">
        <v>0.35</v>
      </c>
      <c r="Z79" s="27">
        <v>30</v>
      </c>
      <c r="AA79" s="28">
        <v>330</v>
      </c>
      <c r="AB79" s="29">
        <v>0.3</v>
      </c>
      <c r="AG79" s="2" t="s">
        <v>19</v>
      </c>
      <c r="AH79" s="2">
        <v>320</v>
      </c>
      <c r="AI79" s="10">
        <v>210</v>
      </c>
      <c r="AJ79" s="10">
        <v>330</v>
      </c>
    </row>
    <row r="80" spans="1:36">
      <c r="A80" s="23" t="s">
        <v>22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52"/>
      <c r="O80" s="42"/>
      <c r="P80" s="42"/>
      <c r="Q80" s="42"/>
      <c r="R80" s="42"/>
      <c r="S80" s="24">
        <v>180</v>
      </c>
      <c r="T80" s="62"/>
      <c r="U80" s="25">
        <v>450</v>
      </c>
      <c r="V80" s="26">
        <v>0.4</v>
      </c>
      <c r="W80" s="27">
        <v>170</v>
      </c>
      <c r="X80" s="28">
        <v>440</v>
      </c>
      <c r="Y80" s="29">
        <v>0.6</v>
      </c>
      <c r="Z80" s="27">
        <v>210</v>
      </c>
      <c r="AA80" s="28">
        <v>460</v>
      </c>
      <c r="AB80" s="29">
        <v>0.5</v>
      </c>
      <c r="AG80" s="2" t="s">
        <v>22</v>
      </c>
      <c r="AH80" s="2">
        <v>450</v>
      </c>
      <c r="AI80" s="10">
        <v>440</v>
      </c>
      <c r="AJ80" s="10">
        <v>460</v>
      </c>
    </row>
    <row r="81" spans="1:36">
      <c r="A81" s="23" t="s">
        <v>23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52"/>
      <c r="O81" s="42"/>
      <c r="P81" s="42"/>
      <c r="Q81" s="42"/>
      <c r="R81" s="42"/>
      <c r="S81" s="24">
        <v>210</v>
      </c>
      <c r="T81" s="62"/>
      <c r="U81" s="15">
        <v>235</v>
      </c>
      <c r="V81" s="26">
        <v>0.57999999999999996</v>
      </c>
      <c r="W81" s="27">
        <v>220</v>
      </c>
      <c r="X81" s="28">
        <v>300</v>
      </c>
      <c r="Y81" s="29">
        <v>0.8</v>
      </c>
      <c r="Z81" s="27">
        <v>220</v>
      </c>
      <c r="AA81" s="28">
        <v>460</v>
      </c>
      <c r="AB81" s="29">
        <v>1.7</v>
      </c>
      <c r="AG81" s="2" t="s">
        <v>23</v>
      </c>
      <c r="AH81" s="2">
        <v>235</v>
      </c>
      <c r="AI81" s="11">
        <v>300</v>
      </c>
      <c r="AJ81" s="11">
        <v>460</v>
      </c>
    </row>
    <row r="82" spans="1:36">
      <c r="A82" s="23" t="s">
        <v>25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52"/>
      <c r="O82" s="42"/>
      <c r="P82" s="42"/>
      <c r="Q82" s="42"/>
      <c r="R82" s="42"/>
      <c r="S82" s="24">
        <v>210</v>
      </c>
      <c r="T82" s="62"/>
      <c r="U82" s="15">
        <v>212</v>
      </c>
      <c r="V82" s="26">
        <v>0.8</v>
      </c>
      <c r="W82" s="30">
        <v>110</v>
      </c>
      <c r="X82" s="31">
        <v>340</v>
      </c>
      <c r="Y82" s="32">
        <v>0.9</v>
      </c>
      <c r="Z82" s="27">
        <v>250</v>
      </c>
      <c r="AA82" s="28">
        <v>315</v>
      </c>
      <c r="AB82" s="29">
        <v>0.9</v>
      </c>
      <c r="AG82" s="2" t="s">
        <v>25</v>
      </c>
      <c r="AH82" s="2">
        <v>212</v>
      </c>
      <c r="AI82" s="12">
        <v>340</v>
      </c>
      <c r="AJ82" s="10">
        <v>315</v>
      </c>
    </row>
    <row r="83" spans="1:36">
      <c r="A83" s="23" t="s">
        <v>16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52"/>
      <c r="O83" s="42"/>
      <c r="P83" s="42"/>
      <c r="Q83" s="42"/>
      <c r="R83" s="42"/>
      <c r="S83" s="24">
        <v>240</v>
      </c>
      <c r="T83" s="62"/>
      <c r="U83" s="25">
        <v>325</v>
      </c>
      <c r="V83" s="26">
        <v>0.8</v>
      </c>
      <c r="W83" s="27">
        <v>230</v>
      </c>
      <c r="X83" s="28">
        <v>310</v>
      </c>
      <c r="Y83" s="29">
        <v>0.9</v>
      </c>
      <c r="Z83" s="27">
        <v>230</v>
      </c>
      <c r="AA83" s="28">
        <v>460</v>
      </c>
      <c r="AB83" s="29">
        <v>1.3</v>
      </c>
      <c r="AG83" s="2" t="s">
        <v>16</v>
      </c>
      <c r="AH83" s="2">
        <v>325</v>
      </c>
      <c r="AI83" s="10">
        <v>310</v>
      </c>
      <c r="AJ83" s="10">
        <v>460</v>
      </c>
    </row>
    <row r="84" spans="1:36">
      <c r="A84" s="23" t="s">
        <v>18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52"/>
      <c r="O84" s="42"/>
      <c r="P84" s="42"/>
      <c r="Q84" s="42"/>
      <c r="R84" s="42"/>
      <c r="S84" s="24">
        <v>220</v>
      </c>
      <c r="T84" s="62"/>
      <c r="U84" s="25">
        <v>310</v>
      </c>
      <c r="V84" s="26">
        <v>0.7</v>
      </c>
      <c r="W84" s="30">
        <v>140</v>
      </c>
      <c r="X84" s="31">
        <v>290</v>
      </c>
      <c r="Y84" s="32">
        <v>0.5</v>
      </c>
      <c r="Z84" s="27">
        <v>190</v>
      </c>
      <c r="AA84" s="28">
        <v>280</v>
      </c>
      <c r="AB84" s="29">
        <v>0.45</v>
      </c>
      <c r="AG84" s="2" t="s">
        <v>18</v>
      </c>
      <c r="AH84" s="2">
        <v>310</v>
      </c>
      <c r="AI84" s="13">
        <v>290</v>
      </c>
      <c r="AJ84" s="11">
        <v>280</v>
      </c>
    </row>
    <row r="85" spans="1:36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52"/>
      <c r="O85" s="42"/>
      <c r="P85" s="42"/>
      <c r="Q85" s="42"/>
      <c r="R85" s="42"/>
      <c r="S85" s="24">
        <v>160</v>
      </c>
      <c r="T85" s="62"/>
      <c r="U85" s="25">
        <v>375</v>
      </c>
      <c r="V85" s="26">
        <v>0.8</v>
      </c>
      <c r="W85" s="27">
        <v>170</v>
      </c>
      <c r="X85" s="28">
        <v>310</v>
      </c>
      <c r="Y85" s="29">
        <v>0.4</v>
      </c>
      <c r="Z85" s="27">
        <v>170</v>
      </c>
      <c r="AA85" s="28">
        <v>330</v>
      </c>
      <c r="AB85" s="29">
        <v>0.4</v>
      </c>
      <c r="AG85" s="2" t="s">
        <v>14</v>
      </c>
      <c r="AH85" s="2">
        <v>375</v>
      </c>
      <c r="AI85" s="10">
        <v>310</v>
      </c>
      <c r="AJ85" s="10">
        <v>330</v>
      </c>
    </row>
    <row r="86" spans="1:36">
      <c r="A86" s="23" t="s">
        <v>6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52"/>
      <c r="O86" s="42"/>
      <c r="P86" s="42"/>
      <c r="Q86" s="42"/>
      <c r="R86" s="42"/>
      <c r="S86" s="24">
        <v>260</v>
      </c>
      <c r="T86" s="62"/>
      <c r="U86" s="25">
        <v>312</v>
      </c>
      <c r="V86" s="26">
        <v>1.25</v>
      </c>
      <c r="W86" s="27">
        <v>250</v>
      </c>
      <c r="X86" s="17">
        <v>218</v>
      </c>
      <c r="Y86" s="29">
        <v>0.5</v>
      </c>
      <c r="Z86" s="27">
        <v>250</v>
      </c>
      <c r="AA86" s="28">
        <v>320</v>
      </c>
      <c r="AB86" s="29">
        <v>1.03</v>
      </c>
      <c r="AG86" s="2" t="s">
        <v>6</v>
      </c>
      <c r="AH86" s="2">
        <v>312</v>
      </c>
      <c r="AI86" s="10">
        <v>218</v>
      </c>
      <c r="AJ86" s="10">
        <v>320</v>
      </c>
    </row>
    <row r="87" spans="1:36">
      <c r="A87" s="23" t="s">
        <v>17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52"/>
      <c r="O87" s="42"/>
      <c r="P87" s="42"/>
      <c r="Q87" s="42"/>
      <c r="R87" s="42"/>
      <c r="S87" s="24">
        <v>240</v>
      </c>
      <c r="T87" s="62"/>
      <c r="U87" s="25">
        <v>320</v>
      </c>
      <c r="V87" s="26">
        <v>0.75</v>
      </c>
      <c r="W87" s="27">
        <v>200</v>
      </c>
      <c r="X87" s="28">
        <v>300</v>
      </c>
      <c r="Y87" s="29">
        <v>0.9</v>
      </c>
      <c r="Z87" s="27">
        <v>180</v>
      </c>
      <c r="AA87" s="17">
        <v>235</v>
      </c>
      <c r="AB87" s="29">
        <v>0.4</v>
      </c>
      <c r="AG87" s="2" t="s">
        <v>17</v>
      </c>
      <c r="AH87" s="2">
        <v>320</v>
      </c>
      <c r="AI87" s="11">
        <v>300</v>
      </c>
      <c r="AJ87" s="11">
        <v>235</v>
      </c>
    </row>
    <row r="88" spans="1:36">
      <c r="A88" s="23" t="s">
        <v>10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52"/>
      <c r="O88" s="42"/>
      <c r="P88" s="42"/>
      <c r="Q88" s="42"/>
      <c r="R88" s="42"/>
      <c r="S88" s="24">
        <v>180</v>
      </c>
      <c r="T88" s="62"/>
      <c r="U88" s="25">
        <v>285</v>
      </c>
      <c r="V88" s="26">
        <v>0.35</v>
      </c>
      <c r="W88" s="27">
        <v>230</v>
      </c>
      <c r="X88" s="17">
        <v>150</v>
      </c>
      <c r="Y88" s="29">
        <v>0.2</v>
      </c>
      <c r="Z88" s="24"/>
      <c r="AA88" s="28">
        <v>320</v>
      </c>
      <c r="AB88" s="29">
        <v>0.52</v>
      </c>
      <c r="AG88" s="2" t="s">
        <v>10</v>
      </c>
      <c r="AH88" s="2">
        <v>285</v>
      </c>
      <c r="AI88" s="10">
        <v>150</v>
      </c>
      <c r="AJ88" s="10">
        <v>320</v>
      </c>
    </row>
    <row r="89" spans="1:36">
      <c r="A89" s="23" t="s">
        <v>12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52"/>
      <c r="O89" s="42"/>
      <c r="P89" s="42"/>
      <c r="Q89" s="42"/>
      <c r="R89" s="42"/>
      <c r="S89" s="24">
        <v>160</v>
      </c>
      <c r="T89" s="62"/>
      <c r="U89" s="25">
        <v>320</v>
      </c>
      <c r="V89" s="26">
        <v>0.1</v>
      </c>
      <c r="W89" s="27">
        <v>170</v>
      </c>
      <c r="X89" s="17">
        <v>220</v>
      </c>
      <c r="Y89" s="29">
        <v>0.1</v>
      </c>
      <c r="Z89" s="27">
        <v>160</v>
      </c>
      <c r="AA89" s="28">
        <v>400</v>
      </c>
      <c r="AB89" s="29">
        <v>0.3</v>
      </c>
      <c r="AG89" s="2" t="s">
        <v>12</v>
      </c>
      <c r="AH89" s="2">
        <v>320</v>
      </c>
      <c r="AI89" s="10">
        <v>220</v>
      </c>
      <c r="AJ89" s="10">
        <v>400</v>
      </c>
    </row>
    <row r="90" spans="1:36">
      <c r="A90" s="23" t="s">
        <v>7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52"/>
      <c r="O90" s="42"/>
      <c r="P90" s="42"/>
      <c r="Q90" s="42"/>
      <c r="R90" s="42"/>
      <c r="S90" s="24">
        <v>150</v>
      </c>
      <c r="T90" s="62"/>
      <c r="U90" s="25">
        <v>450</v>
      </c>
      <c r="V90" s="26">
        <v>0.9</v>
      </c>
      <c r="W90" s="27">
        <v>150</v>
      </c>
      <c r="X90" s="28">
        <v>308</v>
      </c>
      <c r="Y90" s="29">
        <v>0.4</v>
      </c>
      <c r="Z90" s="27">
        <v>140</v>
      </c>
      <c r="AA90" s="28">
        <v>450</v>
      </c>
      <c r="AB90" s="29">
        <v>0.75</v>
      </c>
      <c r="AG90" s="2" t="s">
        <v>7</v>
      </c>
      <c r="AH90" s="2">
        <v>450</v>
      </c>
      <c r="AI90" s="10">
        <v>308</v>
      </c>
      <c r="AJ90" s="10">
        <v>450</v>
      </c>
    </row>
    <row r="91" spans="1:36">
      <c r="A91" s="23" t="s">
        <v>27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52"/>
      <c r="O91" s="42"/>
      <c r="P91" s="42"/>
      <c r="Q91" s="42"/>
      <c r="R91" s="42"/>
      <c r="S91" s="24">
        <v>410</v>
      </c>
      <c r="T91" s="62"/>
      <c r="U91" s="25">
        <v>310</v>
      </c>
      <c r="V91" s="26">
        <v>2</v>
      </c>
      <c r="W91" s="30">
        <v>220</v>
      </c>
      <c r="X91" s="31">
        <v>310</v>
      </c>
      <c r="Y91" s="32">
        <v>1.5</v>
      </c>
      <c r="Z91" s="27">
        <v>420</v>
      </c>
      <c r="AA91" s="17">
        <v>220</v>
      </c>
      <c r="AB91" s="29">
        <v>1.3</v>
      </c>
      <c r="AG91" s="2" t="s">
        <v>27</v>
      </c>
      <c r="AH91" s="2">
        <v>310</v>
      </c>
      <c r="AI91" s="12">
        <v>310</v>
      </c>
      <c r="AJ91" s="10">
        <v>220</v>
      </c>
    </row>
    <row r="92" spans="1:36">
      <c r="A92" s="23" t="s">
        <v>36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52"/>
      <c r="O92" s="42"/>
      <c r="P92" s="42"/>
      <c r="Q92" s="42"/>
      <c r="R92" s="42"/>
      <c r="S92" s="24">
        <v>440</v>
      </c>
      <c r="T92" s="62"/>
      <c r="U92" s="25">
        <v>222</v>
      </c>
      <c r="V92" s="26">
        <v>0.84</v>
      </c>
      <c r="W92" s="27">
        <v>470</v>
      </c>
      <c r="X92" s="28">
        <v>230</v>
      </c>
      <c r="Y92" s="29">
        <v>0.8</v>
      </c>
      <c r="Z92" s="27">
        <v>380</v>
      </c>
      <c r="AA92" s="28">
        <v>320</v>
      </c>
      <c r="AB92" s="29">
        <v>1.6</v>
      </c>
      <c r="AG92" s="2" t="s">
        <v>36</v>
      </c>
      <c r="AH92" s="2">
        <v>222</v>
      </c>
      <c r="AI92" s="10">
        <v>230</v>
      </c>
      <c r="AJ92" s="10">
        <v>320</v>
      </c>
    </row>
    <row r="93" spans="1:36">
      <c r="A93" s="23" t="s">
        <v>8</v>
      </c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52"/>
      <c r="O93" s="42"/>
      <c r="P93" s="42"/>
      <c r="Q93" s="42"/>
      <c r="R93" s="42"/>
      <c r="S93" s="24">
        <v>170</v>
      </c>
      <c r="T93" s="62"/>
      <c r="U93" s="25">
        <v>230</v>
      </c>
      <c r="V93" s="26">
        <v>0.43</v>
      </c>
      <c r="W93" s="16">
        <v>180</v>
      </c>
      <c r="X93" s="28">
        <v>308</v>
      </c>
      <c r="Y93" s="29">
        <v>0.6</v>
      </c>
      <c r="Z93" s="27">
        <v>180</v>
      </c>
      <c r="AA93" s="28">
        <v>460</v>
      </c>
      <c r="AB93" s="29">
        <v>1.2</v>
      </c>
      <c r="AG93" s="2" t="s">
        <v>8</v>
      </c>
      <c r="AH93" s="2">
        <v>230</v>
      </c>
      <c r="AI93" s="10">
        <v>308</v>
      </c>
      <c r="AJ93" s="10">
        <v>460</v>
      </c>
    </row>
    <row r="94" spans="1:36">
      <c r="A94" s="23" t="s">
        <v>33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52"/>
      <c r="O94" s="42"/>
      <c r="P94" s="42"/>
      <c r="Q94" s="42"/>
      <c r="R94" s="42"/>
      <c r="S94" s="24">
        <v>260</v>
      </c>
      <c r="T94" s="62"/>
      <c r="U94" s="25">
        <v>210</v>
      </c>
      <c r="V94" s="26">
        <v>1.2</v>
      </c>
      <c r="W94" s="27">
        <v>290</v>
      </c>
      <c r="X94" s="28">
        <v>230</v>
      </c>
      <c r="Y94" s="29">
        <v>0.35</v>
      </c>
      <c r="Z94" s="27">
        <v>280</v>
      </c>
      <c r="AA94" s="28">
        <v>350</v>
      </c>
      <c r="AB94" s="29">
        <v>1.2</v>
      </c>
      <c r="AG94" s="2" t="s">
        <v>33</v>
      </c>
      <c r="AH94" s="2">
        <v>210</v>
      </c>
      <c r="AI94" s="10">
        <v>230</v>
      </c>
      <c r="AJ94" s="10">
        <v>350</v>
      </c>
    </row>
    <row r="95" spans="1:36">
      <c r="A95" s="23" t="s">
        <v>13</v>
      </c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52"/>
      <c r="O95" s="42"/>
      <c r="P95" s="42"/>
      <c r="Q95" s="42"/>
      <c r="R95" s="42"/>
      <c r="S95" s="24">
        <v>270</v>
      </c>
      <c r="T95" s="62"/>
      <c r="U95" s="25">
        <v>320</v>
      </c>
      <c r="V95" s="26">
        <v>0.4</v>
      </c>
      <c r="W95" s="27">
        <v>250</v>
      </c>
      <c r="X95" s="17">
        <v>220</v>
      </c>
      <c r="Y95" s="29">
        <v>0.3</v>
      </c>
      <c r="Z95" s="27">
        <v>240</v>
      </c>
      <c r="AA95" s="28">
        <v>320</v>
      </c>
      <c r="AB95" s="29">
        <v>0.35</v>
      </c>
      <c r="AG95" s="2" t="s">
        <v>13</v>
      </c>
      <c r="AH95" s="2">
        <v>320</v>
      </c>
      <c r="AI95" s="11">
        <v>220</v>
      </c>
      <c r="AJ95" s="11">
        <v>320</v>
      </c>
    </row>
    <row r="96" spans="1:36">
      <c r="A96" s="23" t="s">
        <v>30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52"/>
      <c r="O96" s="42"/>
      <c r="P96" s="42"/>
      <c r="Q96" s="42"/>
      <c r="R96" s="42"/>
      <c r="S96" s="24">
        <v>210</v>
      </c>
      <c r="T96" s="62"/>
      <c r="U96" s="25">
        <v>320</v>
      </c>
      <c r="V96" s="26">
        <v>0.69</v>
      </c>
      <c r="W96" s="27">
        <v>180</v>
      </c>
      <c r="X96" s="28">
        <v>315</v>
      </c>
      <c r="Y96" s="29">
        <v>1.1000000000000001</v>
      </c>
      <c r="Z96" s="27">
        <v>210</v>
      </c>
      <c r="AA96" s="28">
        <v>300</v>
      </c>
      <c r="AB96" s="29">
        <v>1.2</v>
      </c>
      <c r="AG96" s="2" t="s">
        <v>30</v>
      </c>
      <c r="AH96" s="2">
        <v>320</v>
      </c>
      <c r="AI96" s="10">
        <v>315</v>
      </c>
      <c r="AJ96" s="10">
        <v>300</v>
      </c>
    </row>
    <row r="97" spans="1:36">
      <c r="A97" s="23" t="s">
        <v>35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52"/>
      <c r="O97" s="42"/>
      <c r="P97" s="42"/>
      <c r="Q97" s="42"/>
      <c r="R97" s="42"/>
      <c r="S97" s="24">
        <v>70</v>
      </c>
      <c r="T97" s="62"/>
      <c r="U97" s="25">
        <v>325</v>
      </c>
      <c r="V97" s="26">
        <v>0.3</v>
      </c>
      <c r="W97" s="27">
        <v>70</v>
      </c>
      <c r="X97" s="28">
        <v>325</v>
      </c>
      <c r="Y97" s="29">
        <v>0.3</v>
      </c>
      <c r="Z97" s="27">
        <v>60</v>
      </c>
      <c r="AA97" s="28">
        <v>335</v>
      </c>
      <c r="AB97" s="29">
        <v>0.2</v>
      </c>
      <c r="AG97" s="2" t="s">
        <v>35</v>
      </c>
      <c r="AH97" s="2">
        <v>325</v>
      </c>
      <c r="AI97" s="10">
        <v>325</v>
      </c>
      <c r="AJ97" s="10">
        <v>335</v>
      </c>
    </row>
    <row r="98" spans="1:36">
      <c r="A98" s="23" t="s">
        <v>9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52"/>
      <c r="O98" s="42"/>
      <c r="P98" s="42"/>
      <c r="Q98" s="42"/>
      <c r="R98" s="42"/>
      <c r="S98" s="24">
        <v>280</v>
      </c>
      <c r="T98" s="62"/>
      <c r="U98" s="25">
        <v>225</v>
      </c>
      <c r="V98" s="26">
        <v>0.56000000000000005</v>
      </c>
      <c r="W98" s="30">
        <v>390</v>
      </c>
      <c r="X98" s="31">
        <v>300</v>
      </c>
      <c r="Y98" s="32">
        <v>0.9</v>
      </c>
      <c r="Z98" s="30">
        <v>420</v>
      </c>
      <c r="AA98" s="31">
        <v>325</v>
      </c>
      <c r="AB98" s="32">
        <v>0.9</v>
      </c>
      <c r="AG98" s="2" t="s">
        <v>9</v>
      </c>
      <c r="AH98" s="2">
        <v>225</v>
      </c>
      <c r="AI98" s="13">
        <v>300</v>
      </c>
      <c r="AJ98" s="13">
        <v>325</v>
      </c>
    </row>
    <row r="99" spans="1:36">
      <c r="A99" s="23" t="s">
        <v>37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52"/>
      <c r="O99" s="42"/>
      <c r="P99" s="42"/>
      <c r="Q99" s="42"/>
      <c r="R99" s="42"/>
      <c r="S99" s="24">
        <v>260</v>
      </c>
      <c r="T99" s="62"/>
      <c r="U99" s="25">
        <v>327</v>
      </c>
      <c r="V99" s="26">
        <v>1.8</v>
      </c>
      <c r="W99" s="30">
        <v>750</v>
      </c>
      <c r="X99" s="31">
        <v>320</v>
      </c>
      <c r="Y99" s="32">
        <v>1.9</v>
      </c>
      <c r="Z99" s="24"/>
      <c r="AA99" s="25"/>
      <c r="AB99" s="26"/>
      <c r="AG99" s="2" t="s">
        <v>37</v>
      </c>
      <c r="AH99" s="2">
        <v>327</v>
      </c>
      <c r="AI99" s="12">
        <v>320</v>
      </c>
    </row>
    <row r="100" spans="1:36">
      <c r="A100" s="23" t="s">
        <v>29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52"/>
      <c r="O100" s="42"/>
      <c r="P100" s="42"/>
      <c r="Q100" s="42"/>
      <c r="R100" s="42"/>
      <c r="S100" s="24">
        <v>260</v>
      </c>
      <c r="T100" s="62"/>
      <c r="U100" s="25">
        <v>308</v>
      </c>
      <c r="V100" s="26">
        <v>2.85</v>
      </c>
      <c r="W100" s="30">
        <v>350</v>
      </c>
      <c r="X100" s="18">
        <v>224</v>
      </c>
      <c r="Y100" s="32">
        <v>1.3</v>
      </c>
      <c r="Z100" s="30">
        <v>380</v>
      </c>
      <c r="AA100" s="31">
        <v>310</v>
      </c>
      <c r="AB100" s="32">
        <v>2.9</v>
      </c>
      <c r="AG100" s="2" t="s">
        <v>29</v>
      </c>
      <c r="AH100" s="2">
        <v>308</v>
      </c>
      <c r="AI100" s="13">
        <v>224</v>
      </c>
      <c r="AJ100" s="13">
        <v>310</v>
      </c>
    </row>
    <row r="101" spans="1:36" ht="15" thickBot="1">
      <c r="A101" s="33" t="s">
        <v>34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53"/>
      <c r="O101" s="43"/>
      <c r="P101" s="43"/>
      <c r="Q101" s="43"/>
      <c r="R101" s="43"/>
      <c r="S101" s="34">
        <v>650</v>
      </c>
      <c r="T101" s="63"/>
      <c r="U101" s="35">
        <v>224</v>
      </c>
      <c r="V101" s="36">
        <v>2.8</v>
      </c>
      <c r="W101" s="37">
        <v>330</v>
      </c>
      <c r="X101" s="38">
        <v>220</v>
      </c>
      <c r="Y101" s="39">
        <v>3</v>
      </c>
      <c r="Z101" s="34"/>
      <c r="AA101" s="35"/>
      <c r="AB101" s="36"/>
      <c r="AG101" s="2" t="s">
        <v>34</v>
      </c>
      <c r="AH101" s="2">
        <v>224</v>
      </c>
      <c r="AI101" s="12">
        <v>220</v>
      </c>
    </row>
    <row r="103" spans="1:36" ht="28.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9"/>
      <c r="O103" s="4"/>
      <c r="P103" s="4"/>
      <c r="Q103" s="4"/>
      <c r="R103" s="4"/>
      <c r="S103" s="4" t="s">
        <v>1</v>
      </c>
      <c r="T103" s="4"/>
      <c r="U103" s="4" t="s">
        <v>55</v>
      </c>
      <c r="V103" s="4" t="s">
        <v>56</v>
      </c>
      <c r="W103" s="4" t="s">
        <v>50</v>
      </c>
      <c r="X103" s="4" t="s">
        <v>73</v>
      </c>
      <c r="Y103" s="4" t="s">
        <v>74</v>
      </c>
    </row>
    <row r="104" spans="1:36">
      <c r="A104" s="2" t="s">
        <v>12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  <c r="O104" s="2"/>
      <c r="P104" s="2"/>
      <c r="Q104" s="2"/>
      <c r="R104" s="2"/>
      <c r="S104" s="2">
        <v>160</v>
      </c>
      <c r="T104" s="2"/>
      <c r="U104" s="2">
        <v>320</v>
      </c>
      <c r="V104" s="2">
        <v>0.1</v>
      </c>
      <c r="W104" s="6">
        <f t="shared" ref="W104:W130" si="32">V104*1000/U104</f>
        <v>0.3125</v>
      </c>
      <c r="X104" s="2">
        <v>1</v>
      </c>
      <c r="Y104" s="6">
        <f>W104/X104</f>
        <v>0.3125</v>
      </c>
    </row>
    <row r="105" spans="1:36">
      <c r="A105" s="2" t="s">
        <v>22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  <c r="O105" s="2"/>
      <c r="P105" s="2"/>
      <c r="Q105" s="2"/>
      <c r="R105" s="2"/>
      <c r="S105" s="2">
        <v>180</v>
      </c>
      <c r="T105" s="2"/>
      <c r="U105" s="2">
        <v>450</v>
      </c>
      <c r="V105" s="2">
        <v>0.4</v>
      </c>
      <c r="W105" s="6">
        <f t="shared" si="32"/>
        <v>0.88888888888888884</v>
      </c>
      <c r="X105" s="2">
        <v>1</v>
      </c>
      <c r="Y105" s="6">
        <f t="shared" ref="Y105:Y130" si="33">W105/X105</f>
        <v>0.88888888888888884</v>
      </c>
    </row>
    <row r="106" spans="1:36">
      <c r="A106" s="2" t="s">
        <v>35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  <c r="O106" s="2"/>
      <c r="P106" s="2"/>
      <c r="Q106" s="2"/>
      <c r="R106" s="2"/>
      <c r="S106" s="2">
        <v>70</v>
      </c>
      <c r="T106" s="2"/>
      <c r="U106" s="2">
        <v>325</v>
      </c>
      <c r="V106" s="2">
        <v>0.3</v>
      </c>
      <c r="W106" s="6">
        <f t="shared" si="32"/>
        <v>0.92307692307692313</v>
      </c>
      <c r="X106" s="2">
        <v>1</v>
      </c>
      <c r="Y106" s="6">
        <f t="shared" si="33"/>
        <v>0.92307692307692313</v>
      </c>
    </row>
    <row r="107" spans="1:36">
      <c r="A107" s="2" t="s">
        <v>24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  <c r="O107" s="2"/>
      <c r="P107" s="2"/>
      <c r="Q107" s="2"/>
      <c r="R107" s="2"/>
      <c r="S107" s="2">
        <v>180</v>
      </c>
      <c r="T107" s="2"/>
      <c r="U107" s="2">
        <v>239</v>
      </c>
      <c r="V107" s="2">
        <v>0.27</v>
      </c>
      <c r="W107" s="6">
        <f t="shared" si="32"/>
        <v>1.1297071129707112</v>
      </c>
      <c r="X107" s="2">
        <v>1</v>
      </c>
      <c r="Y107" s="6">
        <f t="shared" si="33"/>
        <v>1.1297071129707112</v>
      </c>
    </row>
    <row r="108" spans="1:36">
      <c r="A108" s="2" t="s">
        <v>10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  <c r="O108" s="2"/>
      <c r="P108" s="2"/>
      <c r="Q108" s="2"/>
      <c r="R108" s="2"/>
      <c r="S108" s="2">
        <v>180</v>
      </c>
      <c r="T108" s="2"/>
      <c r="U108" s="2">
        <v>285</v>
      </c>
      <c r="V108" s="2">
        <v>0.35</v>
      </c>
      <c r="W108" s="6">
        <f t="shared" si="32"/>
        <v>1.2280701754385965</v>
      </c>
      <c r="X108" s="2">
        <v>1</v>
      </c>
      <c r="Y108" s="6">
        <f t="shared" si="33"/>
        <v>1.2280701754385965</v>
      </c>
    </row>
    <row r="109" spans="1:36">
      <c r="A109" s="2" t="s">
        <v>19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  <c r="O109" s="2"/>
      <c r="P109" s="2"/>
      <c r="Q109" s="2"/>
      <c r="R109" s="2"/>
      <c r="S109" s="2">
        <v>60</v>
      </c>
      <c r="T109" s="2"/>
      <c r="U109" s="2">
        <v>320</v>
      </c>
      <c r="V109" s="2">
        <v>0.4</v>
      </c>
      <c r="W109" s="6">
        <f t="shared" si="32"/>
        <v>1.25</v>
      </c>
      <c r="X109" s="2">
        <v>1</v>
      </c>
      <c r="Y109" s="6">
        <f t="shared" si="33"/>
        <v>1.25</v>
      </c>
    </row>
    <row r="110" spans="1:36">
      <c r="A110" s="2" t="s">
        <v>13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2"/>
      <c r="P110" s="2"/>
      <c r="Q110" s="2"/>
      <c r="R110" s="2"/>
      <c r="S110" s="2">
        <v>270</v>
      </c>
      <c r="T110" s="2"/>
      <c r="U110" s="2">
        <v>320</v>
      </c>
      <c r="V110" s="2">
        <v>0.4</v>
      </c>
      <c r="W110" s="6">
        <f t="shared" si="32"/>
        <v>1.25</v>
      </c>
      <c r="X110" s="2">
        <v>1</v>
      </c>
      <c r="Y110" s="6">
        <f t="shared" si="33"/>
        <v>1.25</v>
      </c>
    </row>
    <row r="111" spans="1:36">
      <c r="A111" s="2" t="s">
        <v>20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2"/>
      <c r="P111" s="2"/>
      <c r="Q111" s="2"/>
      <c r="R111" s="2"/>
      <c r="S111" s="2">
        <v>170</v>
      </c>
      <c r="T111" s="2"/>
      <c r="U111" s="2">
        <v>330</v>
      </c>
      <c r="V111" s="2">
        <v>0.6</v>
      </c>
      <c r="W111" s="6">
        <f t="shared" si="32"/>
        <v>1.8181818181818181</v>
      </c>
      <c r="X111" s="2">
        <v>1</v>
      </c>
      <c r="Y111" s="6">
        <f t="shared" si="33"/>
        <v>1.8181818181818181</v>
      </c>
    </row>
    <row r="112" spans="1:36">
      <c r="A112" s="2" t="s">
        <v>8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2"/>
      <c r="P112" s="2"/>
      <c r="Q112" s="2"/>
      <c r="R112" s="2"/>
      <c r="S112" s="2">
        <v>170</v>
      </c>
      <c r="T112" s="2"/>
      <c r="U112" s="2">
        <v>230</v>
      </c>
      <c r="V112" s="2">
        <v>0.43</v>
      </c>
      <c r="W112" s="6">
        <f t="shared" si="32"/>
        <v>1.8695652173913044</v>
      </c>
      <c r="X112" s="2">
        <v>2</v>
      </c>
      <c r="Y112" s="6">
        <f t="shared" si="33"/>
        <v>0.93478260869565222</v>
      </c>
    </row>
    <row r="113" spans="1:25">
      <c r="A113" s="2" t="s">
        <v>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2"/>
      <c r="P113" s="2"/>
      <c r="Q113" s="2"/>
      <c r="R113" s="2"/>
      <c r="S113" s="2">
        <v>150</v>
      </c>
      <c r="T113" s="2"/>
      <c r="U113" s="2">
        <v>450</v>
      </c>
      <c r="V113" s="2">
        <v>0.9</v>
      </c>
      <c r="W113" s="6">
        <f t="shared" si="32"/>
        <v>2</v>
      </c>
      <c r="X113" s="2">
        <v>2</v>
      </c>
      <c r="Y113" s="6">
        <f t="shared" si="33"/>
        <v>1</v>
      </c>
    </row>
    <row r="114" spans="1:25">
      <c r="A114" s="2" t="s">
        <v>14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2"/>
      <c r="P114" s="2"/>
      <c r="Q114" s="2"/>
      <c r="R114" s="2"/>
      <c r="S114" s="2">
        <v>160</v>
      </c>
      <c r="T114" s="2"/>
      <c r="U114" s="2">
        <v>375</v>
      </c>
      <c r="V114" s="2">
        <v>0.8</v>
      </c>
      <c r="W114" s="6">
        <f t="shared" si="32"/>
        <v>2.1333333333333333</v>
      </c>
      <c r="X114" s="2">
        <v>2</v>
      </c>
      <c r="Y114" s="6">
        <f t="shared" si="33"/>
        <v>1.0666666666666667</v>
      </c>
    </row>
    <row r="115" spans="1:25">
      <c r="A115" s="2" t="s">
        <v>30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2"/>
      <c r="P115" s="2"/>
      <c r="Q115" s="2"/>
      <c r="R115" s="2"/>
      <c r="S115" s="2">
        <v>210</v>
      </c>
      <c r="T115" s="2"/>
      <c r="U115" s="2">
        <v>320</v>
      </c>
      <c r="V115" s="2">
        <v>0.69</v>
      </c>
      <c r="W115" s="6">
        <f t="shared" si="32"/>
        <v>2.15625</v>
      </c>
      <c r="X115" s="2">
        <v>2</v>
      </c>
      <c r="Y115" s="6">
        <f t="shared" si="33"/>
        <v>1.078125</v>
      </c>
    </row>
    <row r="116" spans="1:25">
      <c r="A116" s="2" t="s">
        <v>18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2"/>
      <c r="P116" s="2"/>
      <c r="Q116" s="2"/>
      <c r="R116" s="2"/>
      <c r="S116" s="2">
        <v>220</v>
      </c>
      <c r="T116" s="2"/>
      <c r="U116" s="2">
        <v>310</v>
      </c>
      <c r="V116" s="2">
        <v>0.7</v>
      </c>
      <c r="W116" s="6">
        <f t="shared" si="32"/>
        <v>2.2580645161290325</v>
      </c>
      <c r="X116" s="2">
        <v>1</v>
      </c>
      <c r="Y116" s="6">
        <f t="shared" si="33"/>
        <v>2.2580645161290325</v>
      </c>
    </row>
    <row r="117" spans="1:25">
      <c r="A117" s="2" t="s">
        <v>17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2"/>
      <c r="P117" s="2"/>
      <c r="Q117" s="2"/>
      <c r="R117" s="2"/>
      <c r="S117" s="2">
        <v>240</v>
      </c>
      <c r="T117" s="2"/>
      <c r="U117" s="2">
        <v>320</v>
      </c>
      <c r="V117" s="2">
        <v>0.75</v>
      </c>
      <c r="W117" s="6">
        <f t="shared" si="32"/>
        <v>2.34375</v>
      </c>
      <c r="X117" s="2">
        <v>1</v>
      </c>
      <c r="Y117" s="6">
        <f t="shared" si="33"/>
        <v>2.34375</v>
      </c>
    </row>
    <row r="118" spans="1:25">
      <c r="A118" s="2" t="s">
        <v>16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2"/>
      <c r="P118" s="2"/>
      <c r="Q118" s="2"/>
      <c r="R118" s="2"/>
      <c r="S118" s="2">
        <v>240</v>
      </c>
      <c r="T118" s="2"/>
      <c r="U118" s="2">
        <v>325</v>
      </c>
      <c r="V118" s="2">
        <v>0.8</v>
      </c>
      <c r="W118" s="6">
        <f t="shared" si="32"/>
        <v>2.4615384615384617</v>
      </c>
      <c r="X118" s="2">
        <v>2</v>
      </c>
      <c r="Y118" s="6">
        <f t="shared" si="33"/>
        <v>1.2307692307692308</v>
      </c>
    </row>
    <row r="119" spans="1:25">
      <c r="A119" s="2" t="s">
        <v>9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2"/>
      <c r="P119" s="2"/>
      <c r="Q119" s="2"/>
      <c r="R119" s="2"/>
      <c r="S119" s="2">
        <v>280</v>
      </c>
      <c r="T119" s="2"/>
      <c r="U119" s="2">
        <v>225</v>
      </c>
      <c r="V119" s="2">
        <v>0.56000000000000005</v>
      </c>
      <c r="W119" s="6">
        <f t="shared" si="32"/>
        <v>2.4888888888888889</v>
      </c>
      <c r="X119" s="2">
        <v>1</v>
      </c>
      <c r="Y119" s="6">
        <f t="shared" si="33"/>
        <v>2.4888888888888889</v>
      </c>
    </row>
    <row r="120" spans="1:25">
      <c r="A120" s="2" t="s">
        <v>21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2"/>
      <c r="P120" s="2"/>
      <c r="Q120" s="2"/>
      <c r="R120" s="2"/>
      <c r="S120" s="2">
        <v>230</v>
      </c>
      <c r="T120" s="2"/>
      <c r="U120" s="2">
        <v>470</v>
      </c>
      <c r="V120" s="2">
        <v>1.25</v>
      </c>
      <c r="W120" s="6">
        <f t="shared" si="32"/>
        <v>2.6595744680851063</v>
      </c>
      <c r="X120" s="2">
        <v>2</v>
      </c>
      <c r="Y120" s="6">
        <f t="shared" si="33"/>
        <v>1.3297872340425532</v>
      </c>
    </row>
    <row r="121" spans="1:25">
      <c r="A121" s="2" t="s">
        <v>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2"/>
      <c r="P121" s="2"/>
      <c r="Q121" s="2"/>
      <c r="R121" s="2"/>
      <c r="S121" s="2">
        <v>260</v>
      </c>
      <c r="T121" s="2"/>
      <c r="U121" s="2">
        <v>220</v>
      </c>
      <c r="V121" s="2">
        <v>0.7</v>
      </c>
      <c r="W121" s="6">
        <f t="shared" si="32"/>
        <v>3.1818181818181817</v>
      </c>
      <c r="X121" s="2">
        <v>1</v>
      </c>
      <c r="Y121" s="6">
        <f t="shared" si="33"/>
        <v>3.1818181818181817</v>
      </c>
    </row>
    <row r="122" spans="1:25">
      <c r="A122" s="2" t="s">
        <v>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2"/>
      <c r="P122" s="2"/>
      <c r="Q122" s="2"/>
      <c r="R122" s="2"/>
      <c r="S122" s="2">
        <v>370</v>
      </c>
      <c r="T122" s="2"/>
      <c r="U122" s="2">
        <v>320</v>
      </c>
      <c r="V122" s="2">
        <v>1.1599999999999999</v>
      </c>
      <c r="W122" s="6">
        <f t="shared" si="32"/>
        <v>3.625</v>
      </c>
      <c r="X122" s="2">
        <v>1</v>
      </c>
      <c r="Y122" s="6">
        <f t="shared" si="33"/>
        <v>3.625</v>
      </c>
    </row>
    <row r="123" spans="1:25">
      <c r="A123" s="2" t="s">
        <v>36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  <c r="O123" s="2"/>
      <c r="P123" s="2"/>
      <c r="Q123" s="2"/>
      <c r="R123" s="2"/>
      <c r="S123" s="2">
        <v>440</v>
      </c>
      <c r="T123" s="2"/>
      <c r="U123" s="2">
        <v>222</v>
      </c>
      <c r="V123" s="2">
        <v>0.84</v>
      </c>
      <c r="W123" s="6">
        <f t="shared" si="32"/>
        <v>3.7837837837837838</v>
      </c>
      <c r="X123" s="2">
        <v>2</v>
      </c>
      <c r="Y123" s="6">
        <f t="shared" si="33"/>
        <v>1.8918918918918919</v>
      </c>
    </row>
    <row r="124" spans="1:25">
      <c r="A124" s="2" t="s">
        <v>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  <c r="O124" s="2"/>
      <c r="P124" s="2"/>
      <c r="Q124" s="2"/>
      <c r="R124" s="2"/>
      <c r="S124" s="2">
        <v>260</v>
      </c>
      <c r="T124" s="2"/>
      <c r="U124" s="2">
        <v>312</v>
      </c>
      <c r="V124" s="2">
        <v>1.25</v>
      </c>
      <c r="W124" s="6">
        <f t="shared" si="32"/>
        <v>4.0064102564102564</v>
      </c>
      <c r="X124" s="2">
        <v>2</v>
      </c>
      <c r="Y124" s="6">
        <f t="shared" si="33"/>
        <v>2.0032051282051282</v>
      </c>
    </row>
    <row r="125" spans="1:25">
      <c r="A125" s="2" t="s">
        <v>32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  <c r="O125" s="2"/>
      <c r="P125" s="2"/>
      <c r="Q125" s="2"/>
      <c r="R125" s="2"/>
      <c r="S125" s="2">
        <v>490</v>
      </c>
      <c r="T125" s="2"/>
      <c r="U125" s="2">
        <v>224</v>
      </c>
      <c r="V125" s="2">
        <v>1.01</v>
      </c>
      <c r="W125" s="6">
        <f t="shared" si="32"/>
        <v>4.5089285714285712</v>
      </c>
      <c r="X125" s="2">
        <v>1</v>
      </c>
      <c r="Y125" s="6">
        <f t="shared" si="33"/>
        <v>4.5089285714285712</v>
      </c>
    </row>
    <row r="126" spans="1:25">
      <c r="A126" s="2" t="s">
        <v>37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  <c r="O126" s="2"/>
      <c r="P126" s="2"/>
      <c r="Q126" s="2"/>
      <c r="R126" s="2"/>
      <c r="S126" s="2">
        <v>260</v>
      </c>
      <c r="T126" s="2"/>
      <c r="U126" s="2">
        <v>327</v>
      </c>
      <c r="V126" s="2">
        <v>1.8</v>
      </c>
      <c r="W126" s="6">
        <f t="shared" si="32"/>
        <v>5.5045871559633026</v>
      </c>
      <c r="X126" s="2">
        <v>1</v>
      </c>
      <c r="Y126" s="6">
        <f t="shared" si="33"/>
        <v>5.5045871559633026</v>
      </c>
    </row>
    <row r="127" spans="1:25">
      <c r="A127" s="2" t="s">
        <v>33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2"/>
      <c r="P127" s="2"/>
      <c r="Q127" s="2"/>
      <c r="R127" s="2"/>
      <c r="S127" s="2">
        <v>260</v>
      </c>
      <c r="T127" s="2"/>
      <c r="U127" s="2">
        <v>210</v>
      </c>
      <c r="V127" s="2">
        <v>1.2</v>
      </c>
      <c r="W127" s="6">
        <f t="shared" si="32"/>
        <v>5.7142857142857144</v>
      </c>
      <c r="X127" s="2">
        <v>2</v>
      </c>
      <c r="Y127" s="6">
        <f t="shared" si="33"/>
        <v>2.8571428571428572</v>
      </c>
    </row>
    <row r="128" spans="1:25">
      <c r="A128" s="2" t="s">
        <v>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2"/>
      <c r="P128" s="2"/>
      <c r="Q128" s="2"/>
      <c r="R128" s="2"/>
      <c r="S128" s="2">
        <v>410</v>
      </c>
      <c r="T128" s="2"/>
      <c r="U128" s="2">
        <v>310</v>
      </c>
      <c r="V128" s="2">
        <v>2</v>
      </c>
      <c r="W128" s="6">
        <f t="shared" si="32"/>
        <v>6.4516129032258061</v>
      </c>
      <c r="X128" s="2">
        <v>2</v>
      </c>
      <c r="Y128" s="6">
        <f t="shared" si="33"/>
        <v>3.225806451612903</v>
      </c>
    </row>
    <row r="129" spans="1:25">
      <c r="A129" s="2" t="s">
        <v>29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  <c r="O129" s="2"/>
      <c r="P129" s="2"/>
      <c r="Q129" s="2"/>
      <c r="R129" s="2"/>
      <c r="S129" s="2">
        <v>260</v>
      </c>
      <c r="T129" s="2"/>
      <c r="U129" s="2">
        <v>308</v>
      </c>
      <c r="V129" s="2">
        <v>2.85</v>
      </c>
      <c r="W129" s="6">
        <f t="shared" si="32"/>
        <v>9.2532467532467528</v>
      </c>
      <c r="X129" s="2">
        <v>1</v>
      </c>
      <c r="Y129" s="6">
        <f t="shared" si="33"/>
        <v>9.2532467532467528</v>
      </c>
    </row>
    <row r="130" spans="1:25">
      <c r="A130" s="2" t="s">
        <v>34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2"/>
      <c r="P130" s="2"/>
      <c r="Q130" s="2"/>
      <c r="R130" s="2"/>
      <c r="S130" s="2">
        <v>650</v>
      </c>
      <c r="T130" s="2"/>
      <c r="U130" s="2">
        <v>224</v>
      </c>
      <c r="V130" s="2">
        <v>2.8</v>
      </c>
      <c r="W130" s="6">
        <f t="shared" si="32"/>
        <v>12.5</v>
      </c>
      <c r="X130" s="2">
        <v>1</v>
      </c>
      <c r="Y130" s="6">
        <f t="shared" si="33"/>
        <v>12.5</v>
      </c>
    </row>
  </sheetData>
  <sortState ref="A2:K30">
    <sortCondition ref="B2:B3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9"/>
  <sheetViews>
    <sheetView topLeftCell="A13" workbookViewId="0">
      <selection activeCell="H13" sqref="H13:I13"/>
    </sheetView>
  </sheetViews>
  <sheetFormatPr baseColWidth="10" defaultColWidth="11.44140625" defaultRowHeight="14.4"/>
  <cols>
    <col min="1" max="16384" width="11.44140625" style="2"/>
  </cols>
  <sheetData>
    <row r="1" spans="1:19" ht="28.8">
      <c r="A1" s="4"/>
      <c r="B1" s="4"/>
      <c r="C1" s="4" t="s">
        <v>100</v>
      </c>
      <c r="D1" s="4" t="s">
        <v>99</v>
      </c>
      <c r="E1" s="4" t="s">
        <v>98</v>
      </c>
      <c r="F1" s="4" t="s">
        <v>97</v>
      </c>
      <c r="G1" s="49" t="s">
        <v>94</v>
      </c>
      <c r="H1" s="4" t="s">
        <v>95</v>
      </c>
      <c r="I1" s="4" t="s">
        <v>96</v>
      </c>
      <c r="J1" s="4"/>
      <c r="K1" s="4"/>
      <c r="L1" s="4"/>
      <c r="M1" s="4" t="s">
        <v>64</v>
      </c>
      <c r="N1" s="4" t="s">
        <v>91</v>
      </c>
      <c r="O1" s="4" t="s">
        <v>65</v>
      </c>
      <c r="P1" s="4" t="s">
        <v>87</v>
      </c>
      <c r="Q1" s="4" t="s">
        <v>88</v>
      </c>
      <c r="R1" s="4" t="s">
        <v>89</v>
      </c>
      <c r="S1" s="4" t="s">
        <v>90</v>
      </c>
    </row>
    <row r="2" spans="1:19">
      <c r="A2" s="2" t="s">
        <v>22</v>
      </c>
      <c r="B2" s="2">
        <v>29</v>
      </c>
      <c r="C2" s="54">
        <v>160</v>
      </c>
      <c r="E2" s="54">
        <v>450</v>
      </c>
      <c r="F2" s="54">
        <v>0.6</v>
      </c>
      <c r="G2" s="55">
        <f t="shared" ref="G2:G8" si="0">F2*1000/E2</f>
        <v>1.3333333333333333</v>
      </c>
      <c r="H2" s="2">
        <v>4.7</v>
      </c>
      <c r="I2" s="2">
        <v>2.6</v>
      </c>
      <c r="L2" s="3">
        <v>43378</v>
      </c>
      <c r="M2" s="2">
        <v>180</v>
      </c>
      <c r="N2" s="2">
        <v>10.8</v>
      </c>
      <c r="O2" s="2">
        <v>450</v>
      </c>
      <c r="P2" s="2">
        <v>0.4</v>
      </c>
      <c r="Q2" s="6">
        <f t="shared" ref="Q2:Q8" si="1">P2*1000/O2</f>
        <v>0.88888888888888884</v>
      </c>
      <c r="R2" s="2">
        <v>5</v>
      </c>
      <c r="S2" s="2">
        <v>2.35</v>
      </c>
    </row>
    <row r="3" spans="1:19">
      <c r="A3" s="2" t="s">
        <v>18</v>
      </c>
      <c r="B3" s="2">
        <v>29</v>
      </c>
      <c r="C3" s="54">
        <v>140</v>
      </c>
      <c r="E3" s="54">
        <v>320</v>
      </c>
      <c r="F3" s="54">
        <v>0.5</v>
      </c>
      <c r="G3" s="55">
        <f t="shared" si="0"/>
        <v>1.5625</v>
      </c>
      <c r="H3" s="2">
        <v>2.2999999999999998</v>
      </c>
      <c r="I3" s="2">
        <v>0.9</v>
      </c>
      <c r="L3" s="3">
        <v>43376</v>
      </c>
      <c r="M3" s="2">
        <v>220</v>
      </c>
      <c r="N3" s="2">
        <v>12.6</v>
      </c>
      <c r="O3" s="2">
        <v>310</v>
      </c>
      <c r="P3" s="2">
        <v>0.7</v>
      </c>
      <c r="Q3" s="6">
        <f t="shared" si="1"/>
        <v>2.2580645161290325</v>
      </c>
      <c r="R3" s="2">
        <v>4.5999999999999996</v>
      </c>
      <c r="S3" s="2">
        <v>0.95</v>
      </c>
    </row>
    <row r="4" spans="1:19">
      <c r="A4" s="2" t="s">
        <v>27</v>
      </c>
      <c r="B4" s="2">
        <v>53</v>
      </c>
      <c r="C4" s="54">
        <v>450</v>
      </c>
      <c r="E4" s="54">
        <v>316</v>
      </c>
      <c r="F4" s="54">
        <v>2</v>
      </c>
      <c r="G4" s="55">
        <f t="shared" si="0"/>
        <v>6.3291139240506329</v>
      </c>
      <c r="H4" s="2">
        <v>2.6</v>
      </c>
      <c r="I4" s="2">
        <v>0.8</v>
      </c>
      <c r="L4" s="3">
        <v>43361</v>
      </c>
      <c r="M4" s="2">
        <v>410</v>
      </c>
      <c r="N4" s="2">
        <v>16</v>
      </c>
      <c r="O4" s="2">
        <v>310</v>
      </c>
      <c r="P4" s="2">
        <v>2</v>
      </c>
      <c r="Q4" s="6">
        <f t="shared" si="1"/>
        <v>6.4516129032258061</v>
      </c>
      <c r="R4" s="2">
        <v>1.2</v>
      </c>
      <c r="S4" s="2">
        <v>0.8</v>
      </c>
    </row>
    <row r="5" spans="1:19">
      <c r="A5" s="2" t="s">
        <v>30</v>
      </c>
      <c r="B5" s="2">
        <v>53</v>
      </c>
      <c r="C5" s="54">
        <v>210</v>
      </c>
      <c r="E5" s="54">
        <v>310</v>
      </c>
      <c r="F5" s="54">
        <v>1</v>
      </c>
      <c r="G5" s="55">
        <f t="shared" si="0"/>
        <v>3.225806451612903</v>
      </c>
      <c r="H5" s="2">
        <v>3.4</v>
      </c>
      <c r="I5" s="2">
        <v>1.4</v>
      </c>
      <c r="L5" s="3">
        <v>43361</v>
      </c>
      <c r="M5" s="2">
        <v>210</v>
      </c>
      <c r="N5" s="2">
        <v>17.399999999999999</v>
      </c>
      <c r="O5" s="2">
        <v>320</v>
      </c>
      <c r="P5" s="2">
        <v>0.69</v>
      </c>
      <c r="Q5" s="6">
        <f t="shared" si="1"/>
        <v>2.15625</v>
      </c>
      <c r="R5" s="2">
        <v>4.3</v>
      </c>
      <c r="S5" s="2">
        <v>2.1</v>
      </c>
    </row>
    <row r="6" spans="1:19">
      <c r="A6" s="2" t="s">
        <v>6</v>
      </c>
      <c r="B6" s="2">
        <v>56</v>
      </c>
      <c r="C6" s="54">
        <v>250</v>
      </c>
      <c r="E6" s="54">
        <v>320</v>
      </c>
      <c r="F6" s="54">
        <v>1.3</v>
      </c>
      <c r="G6" s="55">
        <f t="shared" si="0"/>
        <v>4.0625</v>
      </c>
      <c r="H6" s="2">
        <v>2</v>
      </c>
      <c r="I6" s="2">
        <v>1.1200000000000001</v>
      </c>
      <c r="L6" s="3">
        <v>43357</v>
      </c>
      <c r="M6" s="2">
        <v>260</v>
      </c>
      <c r="N6" s="2">
        <v>13.2</v>
      </c>
      <c r="O6" s="2">
        <v>312</v>
      </c>
      <c r="P6" s="2">
        <v>1.25</v>
      </c>
      <c r="Q6" s="6">
        <f t="shared" si="1"/>
        <v>4.0064102564102564</v>
      </c>
      <c r="R6" s="2">
        <v>3.1</v>
      </c>
      <c r="S6" s="2">
        <v>1.4</v>
      </c>
    </row>
    <row r="7" spans="1:19">
      <c r="A7" s="2" t="s">
        <v>7</v>
      </c>
      <c r="B7" s="2">
        <v>56</v>
      </c>
      <c r="C7" s="54">
        <v>150</v>
      </c>
      <c r="E7" s="54">
        <v>450</v>
      </c>
      <c r="F7" s="54">
        <v>0.86</v>
      </c>
      <c r="G7" s="55">
        <f t="shared" si="0"/>
        <v>1.9111111111111112</v>
      </c>
      <c r="H7" s="2">
        <v>5</v>
      </c>
      <c r="I7" s="2">
        <v>2.95</v>
      </c>
      <c r="L7" s="3">
        <v>43355</v>
      </c>
      <c r="M7" s="2">
        <v>150</v>
      </c>
      <c r="N7" s="2">
        <v>15.2</v>
      </c>
      <c r="O7" s="2">
        <v>450</v>
      </c>
      <c r="P7" s="2">
        <v>0.9</v>
      </c>
      <c r="Q7" s="6">
        <f t="shared" si="1"/>
        <v>2</v>
      </c>
      <c r="R7" s="2">
        <v>4.5</v>
      </c>
      <c r="S7" s="2">
        <v>2.5</v>
      </c>
    </row>
    <row r="8" spans="1:19">
      <c r="A8" s="2" t="s">
        <v>9</v>
      </c>
      <c r="B8" s="2">
        <v>56</v>
      </c>
      <c r="C8" s="54">
        <v>280</v>
      </c>
      <c r="D8" s="54"/>
      <c r="E8" s="54"/>
      <c r="G8" s="6" t="e">
        <f t="shared" si="0"/>
        <v>#DIV/0!</v>
      </c>
      <c r="H8" s="2">
        <v>3.1</v>
      </c>
      <c r="I8" s="2">
        <v>2</v>
      </c>
      <c r="L8" s="3">
        <v>43354</v>
      </c>
      <c r="M8" s="2">
        <v>280</v>
      </c>
      <c r="N8" s="2">
        <v>17.600000000000001</v>
      </c>
      <c r="O8" s="2">
        <v>225</v>
      </c>
      <c r="P8" s="2">
        <v>0.56000000000000005</v>
      </c>
      <c r="Q8" s="6">
        <f t="shared" si="1"/>
        <v>2.4888888888888889</v>
      </c>
      <c r="R8" s="2">
        <v>3.02</v>
      </c>
      <c r="S8" s="2">
        <v>1.75</v>
      </c>
    </row>
    <row r="10" spans="1:19">
      <c r="A10" s="64" t="s">
        <v>101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6"/>
    </row>
    <row r="11" spans="1:19">
      <c r="A11" s="2" t="s">
        <v>23</v>
      </c>
      <c r="B11" s="2">
        <v>22</v>
      </c>
      <c r="C11" s="54">
        <v>220</v>
      </c>
      <c r="E11" s="54">
        <v>310</v>
      </c>
      <c r="F11" s="54">
        <v>0.8</v>
      </c>
      <c r="G11" s="55">
        <f t="shared" ref="G11" si="2">F11*1000/E11</f>
        <v>2.5806451612903225</v>
      </c>
      <c r="H11" s="2">
        <v>1.6</v>
      </c>
      <c r="I11" s="2">
        <v>0.8</v>
      </c>
      <c r="K11" s="2" t="s">
        <v>92</v>
      </c>
      <c r="L11" s="3">
        <v>43369</v>
      </c>
      <c r="M11" s="2">
        <v>210</v>
      </c>
      <c r="N11" s="2">
        <v>11</v>
      </c>
      <c r="O11" s="2">
        <v>235</v>
      </c>
      <c r="P11" s="2">
        <v>0.57999999999999996</v>
      </c>
      <c r="Q11" s="6">
        <f t="shared" ref="Q11:Q16" si="3">P11*1000/O11</f>
        <v>2.4680851063829787</v>
      </c>
      <c r="R11" s="2">
        <v>1.4</v>
      </c>
      <c r="S11" s="2">
        <v>0.5</v>
      </c>
    </row>
    <row r="12" spans="1:19">
      <c r="A12" s="2" t="s">
        <v>20</v>
      </c>
      <c r="B12" s="2">
        <v>29</v>
      </c>
      <c r="C12" s="54">
        <v>150</v>
      </c>
      <c r="E12" s="54">
        <v>450</v>
      </c>
      <c r="F12" s="54">
        <v>1.1499999999999999</v>
      </c>
      <c r="G12" s="55">
        <f>F12*1000/E12</f>
        <v>2.5555555555555554</v>
      </c>
      <c r="H12" s="2">
        <v>3.4</v>
      </c>
      <c r="I12" s="2">
        <v>1.06</v>
      </c>
      <c r="L12" s="3">
        <v>43375</v>
      </c>
      <c r="M12" s="2">
        <v>170</v>
      </c>
      <c r="N12" s="2">
        <v>10.1</v>
      </c>
      <c r="O12" s="2">
        <v>330</v>
      </c>
      <c r="P12" s="2">
        <v>0.6</v>
      </c>
      <c r="Q12" s="6">
        <f t="shared" si="3"/>
        <v>1.8181818181818181</v>
      </c>
      <c r="R12" s="2">
        <v>3.7</v>
      </c>
      <c r="S12" s="2">
        <v>1.4</v>
      </c>
    </row>
    <row r="13" spans="1:19">
      <c r="A13" s="2" t="s">
        <v>19</v>
      </c>
      <c r="B13" s="2">
        <v>29</v>
      </c>
      <c r="C13" s="2">
        <v>60</v>
      </c>
      <c r="E13" s="2">
        <v>450</v>
      </c>
      <c r="F13" s="2">
        <v>0.75</v>
      </c>
      <c r="G13" s="55">
        <f>F13*1000/E13</f>
        <v>1.6666666666666667</v>
      </c>
      <c r="H13" s="2">
        <v>5.2</v>
      </c>
      <c r="I13" s="2">
        <v>2.12</v>
      </c>
      <c r="K13" s="2" t="s">
        <v>93</v>
      </c>
      <c r="L13" s="3">
        <v>43375</v>
      </c>
      <c r="M13" s="2">
        <v>60</v>
      </c>
      <c r="N13" s="2">
        <v>10.8</v>
      </c>
      <c r="O13" s="2">
        <v>320</v>
      </c>
      <c r="P13" s="2">
        <v>0.4</v>
      </c>
      <c r="Q13" s="6">
        <f t="shared" si="3"/>
        <v>1.25</v>
      </c>
      <c r="R13" s="2">
        <v>3.4</v>
      </c>
      <c r="S13" s="2">
        <v>2.2999999999999998</v>
      </c>
    </row>
    <row r="14" spans="1:19">
      <c r="A14" s="2" t="s">
        <v>14</v>
      </c>
      <c r="B14" s="2">
        <v>29</v>
      </c>
      <c r="C14" s="54">
        <v>180</v>
      </c>
      <c r="E14" s="54">
        <v>450</v>
      </c>
      <c r="F14" s="54">
        <v>1.05</v>
      </c>
      <c r="G14" s="55">
        <f>F14*1000/E14</f>
        <v>2.3333333333333335</v>
      </c>
      <c r="H14" s="2">
        <v>3.53</v>
      </c>
      <c r="I14" s="2">
        <v>2.0499999999999998</v>
      </c>
      <c r="L14" s="3">
        <v>43377</v>
      </c>
      <c r="M14" s="2">
        <v>160</v>
      </c>
      <c r="N14" s="2">
        <v>12.8</v>
      </c>
      <c r="O14" s="2">
        <v>375</v>
      </c>
      <c r="P14" s="2">
        <v>0.8</v>
      </c>
      <c r="Q14" s="6">
        <f t="shared" si="3"/>
        <v>2.1333333333333333</v>
      </c>
      <c r="R14" s="2">
        <v>7.27</v>
      </c>
      <c r="S14" s="2">
        <v>2.4</v>
      </c>
    </row>
    <row r="15" spans="1:19">
      <c r="A15" s="2" t="s">
        <v>36</v>
      </c>
      <c r="B15" s="2">
        <v>72</v>
      </c>
      <c r="C15" s="54">
        <v>470</v>
      </c>
      <c r="E15" s="54">
        <v>315</v>
      </c>
      <c r="F15" s="54">
        <v>1.5</v>
      </c>
      <c r="G15" s="55">
        <f>F15*1000/E15</f>
        <v>4.7619047619047619</v>
      </c>
      <c r="H15" s="2">
        <v>2.7</v>
      </c>
      <c r="I15" s="2">
        <v>1.29</v>
      </c>
      <c r="L15" s="3">
        <v>43341</v>
      </c>
      <c r="M15" s="2">
        <v>440</v>
      </c>
      <c r="N15" s="2">
        <v>16.8</v>
      </c>
      <c r="O15" s="2">
        <v>222</v>
      </c>
      <c r="P15" s="2">
        <v>0.84</v>
      </c>
      <c r="Q15" s="6">
        <f t="shared" si="3"/>
        <v>3.7837837837837838</v>
      </c>
      <c r="R15" s="2">
        <v>3.54</v>
      </c>
      <c r="S15" s="2">
        <v>1.55</v>
      </c>
    </row>
    <row r="16" spans="1:19">
      <c r="A16" s="2" t="s">
        <v>32</v>
      </c>
      <c r="B16" s="2">
        <v>72</v>
      </c>
      <c r="C16" s="54">
        <v>450</v>
      </c>
      <c r="E16" s="54">
        <v>320</v>
      </c>
      <c r="F16" s="54">
        <v>1.36</v>
      </c>
      <c r="G16" s="55">
        <f>F16*1000/E16</f>
        <v>4.25</v>
      </c>
      <c r="H16" s="2">
        <v>2.5</v>
      </c>
      <c r="I16" s="2">
        <v>1.36</v>
      </c>
      <c r="L16" s="3">
        <v>43340</v>
      </c>
      <c r="M16" s="2">
        <v>490</v>
      </c>
      <c r="N16" s="2">
        <v>19.100000000000001</v>
      </c>
      <c r="O16" s="2">
        <v>224</v>
      </c>
      <c r="P16" s="2">
        <v>1.01</v>
      </c>
      <c r="Q16" s="6">
        <f t="shared" si="3"/>
        <v>4.5089285714285712</v>
      </c>
      <c r="R16" s="2">
        <v>3.5</v>
      </c>
      <c r="S16" s="2">
        <v>1.57</v>
      </c>
    </row>
    <row r="18" spans="1:19">
      <c r="A18" s="64" t="s">
        <v>102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6"/>
    </row>
    <row r="19" spans="1:19">
      <c r="A19" s="2" t="s">
        <v>21</v>
      </c>
      <c r="B19" s="2">
        <v>29</v>
      </c>
      <c r="C19" s="54">
        <v>200</v>
      </c>
      <c r="E19" s="54">
        <v>316</v>
      </c>
      <c r="F19" s="54">
        <v>0.6</v>
      </c>
      <c r="G19" s="55">
        <f>F19*1000/E19</f>
        <v>1.8987341772151898</v>
      </c>
      <c r="H19" s="2">
        <v>2.2000000000000002</v>
      </c>
      <c r="I19" s="2">
        <v>1.5</v>
      </c>
      <c r="L19" s="3">
        <v>43374</v>
      </c>
      <c r="M19" s="2">
        <v>230</v>
      </c>
      <c r="N19" s="2">
        <v>14.8</v>
      </c>
      <c r="O19" s="56">
        <v>470</v>
      </c>
      <c r="P19" s="2">
        <v>1.25</v>
      </c>
      <c r="Q19" s="6">
        <f>P19*1000/O19</f>
        <v>2.6595744680851063</v>
      </c>
      <c r="R19" s="2">
        <v>9.6</v>
      </c>
      <c r="S19" s="2">
        <v>4.9000000000000004</v>
      </c>
    </row>
    <row r="20" spans="1:19">
      <c r="A20" s="2" t="s">
        <v>33</v>
      </c>
      <c r="B20" s="2">
        <v>72</v>
      </c>
      <c r="C20" s="54">
        <v>280</v>
      </c>
      <c r="E20" s="54">
        <v>320</v>
      </c>
      <c r="F20" s="54">
        <v>0.8</v>
      </c>
      <c r="G20" s="55">
        <f>F20*1000/E20</f>
        <v>2.5</v>
      </c>
      <c r="H20" s="2">
        <v>2</v>
      </c>
      <c r="I20" s="2">
        <v>0.95</v>
      </c>
      <c r="L20" s="3">
        <v>43372</v>
      </c>
      <c r="M20" s="2">
        <v>260</v>
      </c>
      <c r="N20" s="2">
        <v>17.100000000000001</v>
      </c>
      <c r="O20" s="56">
        <v>210</v>
      </c>
      <c r="P20" s="2">
        <v>1.2</v>
      </c>
      <c r="Q20" s="6">
        <f>P20*1000/O20</f>
        <v>5.7142857142857144</v>
      </c>
      <c r="R20" s="2">
        <v>3.95</v>
      </c>
      <c r="S20" s="2">
        <v>1.7</v>
      </c>
    </row>
    <row r="21" spans="1:19">
      <c r="A21" s="2" t="s">
        <v>25</v>
      </c>
      <c r="B21" s="2">
        <v>22</v>
      </c>
      <c r="C21" s="54">
        <v>230</v>
      </c>
      <c r="E21" s="54">
        <v>315</v>
      </c>
      <c r="F21" s="54">
        <v>0.9</v>
      </c>
      <c r="G21" s="55">
        <f>F21*1000/E21</f>
        <v>2.8571428571428572</v>
      </c>
      <c r="H21" s="2">
        <v>2.34</v>
      </c>
      <c r="I21" s="2">
        <v>1.88</v>
      </c>
      <c r="L21" s="3">
        <v>43368</v>
      </c>
      <c r="M21" s="2">
        <v>210</v>
      </c>
      <c r="N21" s="2">
        <v>11.3</v>
      </c>
      <c r="O21" s="56">
        <v>212</v>
      </c>
      <c r="P21" s="2">
        <v>0.8</v>
      </c>
      <c r="Q21" s="6">
        <f>P21*1000/O21</f>
        <v>3.7735849056603774</v>
      </c>
      <c r="R21" s="2">
        <v>1.5</v>
      </c>
      <c r="S21" s="2">
        <v>0.8</v>
      </c>
    </row>
    <row r="23" spans="1:19">
      <c r="A23" s="64" t="s">
        <v>103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6"/>
    </row>
    <row r="24" spans="1:19">
      <c r="A24" s="2" t="s">
        <v>0</v>
      </c>
      <c r="B24" s="2">
        <v>35</v>
      </c>
      <c r="C24" s="54"/>
      <c r="E24" s="54">
        <v>326</v>
      </c>
      <c r="F24" s="54">
        <v>0.93</v>
      </c>
      <c r="G24" s="55">
        <f t="shared" ref="G24:G29" si="4">F24*1000/E24</f>
        <v>2.852760736196319</v>
      </c>
      <c r="H24" s="2">
        <v>2.2999999999999998</v>
      </c>
      <c r="I24" s="2">
        <v>1</v>
      </c>
      <c r="L24" s="3">
        <v>43347</v>
      </c>
      <c r="M24" s="2">
        <v>370</v>
      </c>
      <c r="N24" s="2">
        <v>17.399999999999999</v>
      </c>
      <c r="O24" s="56">
        <v>320</v>
      </c>
      <c r="P24" s="2">
        <v>1.1599999999999999</v>
      </c>
      <c r="Q24" s="6">
        <f t="shared" ref="Q24:Q29" si="5">P24*1000/O24</f>
        <v>3.625</v>
      </c>
      <c r="R24" s="2">
        <v>2.8</v>
      </c>
      <c r="S24" s="2">
        <v>1.65</v>
      </c>
    </row>
    <row r="25" spans="1:19">
      <c r="A25" s="2" t="s">
        <v>10</v>
      </c>
      <c r="B25" s="2">
        <v>56</v>
      </c>
      <c r="C25" s="54">
        <v>180</v>
      </c>
      <c r="E25" s="54">
        <v>318</v>
      </c>
      <c r="F25" s="54">
        <v>0.57999999999999996</v>
      </c>
      <c r="G25" s="55">
        <f t="shared" si="4"/>
        <v>1.8238993710691824</v>
      </c>
      <c r="H25" s="2">
        <v>0.4</v>
      </c>
      <c r="I25" s="2">
        <v>0.2</v>
      </c>
      <c r="L25" s="3">
        <v>43354</v>
      </c>
      <c r="M25" s="2">
        <v>180</v>
      </c>
      <c r="N25" s="2">
        <v>15</v>
      </c>
      <c r="O25" s="56">
        <v>285</v>
      </c>
      <c r="P25" s="2">
        <v>0.35</v>
      </c>
      <c r="Q25" s="6">
        <f t="shared" si="5"/>
        <v>1.2280701754385965</v>
      </c>
      <c r="R25" s="2">
        <v>2.85</v>
      </c>
      <c r="S25" s="2">
        <v>1.2</v>
      </c>
    </row>
    <row r="26" spans="1:19">
      <c r="A26" s="2" t="s">
        <v>12</v>
      </c>
      <c r="B26" s="2">
        <v>56</v>
      </c>
      <c r="C26" s="54">
        <v>150</v>
      </c>
      <c r="E26" s="54">
        <v>318</v>
      </c>
      <c r="F26" s="54">
        <v>0.31</v>
      </c>
      <c r="G26" s="55">
        <f t="shared" si="4"/>
        <v>0.97484276729559749</v>
      </c>
      <c r="H26" s="2">
        <v>4.8</v>
      </c>
      <c r="I26" s="2">
        <v>2.5</v>
      </c>
      <c r="L26" s="3">
        <v>43355</v>
      </c>
      <c r="M26" s="2">
        <v>160</v>
      </c>
      <c r="N26" s="2">
        <v>15.2</v>
      </c>
      <c r="O26" s="56">
        <v>320</v>
      </c>
      <c r="P26" s="2">
        <v>0.1</v>
      </c>
      <c r="Q26" s="6">
        <f t="shared" si="5"/>
        <v>0.3125</v>
      </c>
      <c r="R26" s="2">
        <v>2.4500000000000002</v>
      </c>
      <c r="S26" s="2">
        <v>1.5</v>
      </c>
    </row>
    <row r="27" spans="1:19">
      <c r="A27" s="2" t="s">
        <v>13</v>
      </c>
      <c r="B27" s="2">
        <v>56</v>
      </c>
      <c r="C27" s="54">
        <v>240</v>
      </c>
      <c r="E27" s="54">
        <v>316</v>
      </c>
      <c r="F27" s="54">
        <v>0.48</v>
      </c>
      <c r="G27" s="55">
        <f t="shared" si="4"/>
        <v>1.518987341772152</v>
      </c>
      <c r="H27" s="2">
        <v>5</v>
      </c>
      <c r="I27" s="2">
        <v>1.2</v>
      </c>
      <c r="L27" s="3">
        <v>43356</v>
      </c>
      <c r="M27" s="2">
        <v>270</v>
      </c>
      <c r="N27" s="2">
        <v>17.100000000000001</v>
      </c>
      <c r="O27" s="56">
        <v>320</v>
      </c>
      <c r="P27" s="2">
        <v>0.4</v>
      </c>
      <c r="Q27" s="6">
        <f t="shared" si="5"/>
        <v>1.25</v>
      </c>
      <c r="R27" s="2">
        <v>8.1999999999999993</v>
      </c>
      <c r="S27" s="2">
        <v>3.15</v>
      </c>
    </row>
    <row r="28" spans="1:19">
      <c r="A28" s="2" t="s">
        <v>17</v>
      </c>
      <c r="B28" s="2">
        <v>29</v>
      </c>
      <c r="E28" s="2">
        <v>320</v>
      </c>
      <c r="F28" s="2">
        <v>0.7</v>
      </c>
      <c r="G28" s="55">
        <f t="shared" si="4"/>
        <v>2.1875</v>
      </c>
      <c r="H28" s="2">
        <v>3.3</v>
      </c>
      <c r="I28" s="2">
        <v>2.2000000000000002</v>
      </c>
      <c r="K28" s="2" t="s">
        <v>93</v>
      </c>
      <c r="L28" s="3">
        <v>43376</v>
      </c>
      <c r="M28" s="2">
        <v>240</v>
      </c>
      <c r="N28" s="2">
        <v>13.4</v>
      </c>
      <c r="O28" s="56">
        <v>320</v>
      </c>
      <c r="P28" s="2">
        <v>0.75</v>
      </c>
      <c r="Q28" s="6">
        <f t="shared" si="5"/>
        <v>2.34375</v>
      </c>
      <c r="R28" s="2">
        <v>3</v>
      </c>
      <c r="S28" s="2">
        <v>1.6</v>
      </c>
    </row>
    <row r="29" spans="1:19">
      <c r="A29" s="2" t="s">
        <v>16</v>
      </c>
      <c r="B29" s="2">
        <v>29</v>
      </c>
      <c r="C29" s="54">
        <v>230</v>
      </c>
      <c r="G29" s="55" t="e">
        <f t="shared" si="4"/>
        <v>#DIV/0!</v>
      </c>
      <c r="H29" s="2">
        <v>4.0999999999999996</v>
      </c>
      <c r="I29" s="2">
        <v>1.5</v>
      </c>
      <c r="L29" s="3">
        <v>43377</v>
      </c>
      <c r="M29" s="2">
        <v>240</v>
      </c>
      <c r="N29" s="2">
        <v>12.4</v>
      </c>
      <c r="O29" s="56">
        <v>325</v>
      </c>
      <c r="P29" s="2">
        <v>0.8</v>
      </c>
      <c r="Q29" s="6">
        <f t="shared" si="5"/>
        <v>2.4615384615384617</v>
      </c>
      <c r="R29" s="2">
        <v>5</v>
      </c>
      <c r="S29" s="2">
        <v>3.6</v>
      </c>
    </row>
  </sheetData>
  <mergeCells count="3">
    <mergeCell ref="A10:S10"/>
    <mergeCell ref="A18:S18"/>
    <mergeCell ref="A23:S23"/>
  </mergeCells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5"/>
  <sheetViews>
    <sheetView workbookViewId="0">
      <selection activeCell="J50" sqref="J50"/>
    </sheetView>
  </sheetViews>
  <sheetFormatPr baseColWidth="10" defaultRowHeight="14.4"/>
  <cols>
    <col min="2" max="2" width="35.5546875" bestFit="1" customWidth="1"/>
  </cols>
  <sheetData>
    <row r="1" spans="1:10" ht="28.8">
      <c r="A1" s="2"/>
      <c r="B1" s="4"/>
      <c r="C1" s="4"/>
      <c r="D1" s="4" t="s">
        <v>104</v>
      </c>
      <c r="E1" s="4" t="s">
        <v>54</v>
      </c>
      <c r="F1" s="4" t="s">
        <v>75</v>
      </c>
      <c r="G1" s="4" t="s">
        <v>76</v>
      </c>
      <c r="H1" s="49" t="s">
        <v>50</v>
      </c>
      <c r="I1" s="4" t="s">
        <v>57</v>
      </c>
      <c r="J1" s="4" t="s">
        <v>58</v>
      </c>
    </row>
    <row r="2" spans="1:10">
      <c r="A2" s="2">
        <v>2018</v>
      </c>
      <c r="B2" s="2" t="s">
        <v>24</v>
      </c>
      <c r="C2" s="2">
        <v>22</v>
      </c>
      <c r="D2" s="54">
        <v>150</v>
      </c>
      <c r="E2" s="2"/>
      <c r="F2" s="54">
        <v>323</v>
      </c>
      <c r="G2" s="54">
        <v>0.55000000000000004</v>
      </c>
      <c r="H2" s="6">
        <f t="shared" ref="H2:H37" si="0">G2*1000/F2</f>
        <v>1.7027863777089782</v>
      </c>
      <c r="I2" s="2"/>
      <c r="J2" s="2"/>
    </row>
    <row r="3" spans="1:10">
      <c r="A3" s="2">
        <v>2018</v>
      </c>
      <c r="B3" s="2" t="s">
        <v>23</v>
      </c>
      <c r="C3" s="2">
        <v>22</v>
      </c>
      <c r="D3" s="54">
        <v>220</v>
      </c>
      <c r="E3" s="2"/>
      <c r="F3" s="54">
        <v>310</v>
      </c>
      <c r="G3" s="54">
        <v>0.8</v>
      </c>
      <c r="H3" s="6">
        <f t="shared" si="0"/>
        <v>2.5806451612903225</v>
      </c>
      <c r="I3" s="2">
        <v>1.6</v>
      </c>
      <c r="J3" s="2">
        <v>0.8</v>
      </c>
    </row>
    <row r="4" spans="1:10">
      <c r="A4" s="2">
        <v>2018</v>
      </c>
      <c r="B4" s="2" t="s">
        <v>25</v>
      </c>
      <c r="C4" s="2">
        <v>22</v>
      </c>
      <c r="D4" s="54">
        <v>230</v>
      </c>
      <c r="E4" s="2"/>
      <c r="F4" s="54">
        <v>315</v>
      </c>
      <c r="G4" s="54">
        <v>0.9</v>
      </c>
      <c r="H4" s="6">
        <f t="shared" si="0"/>
        <v>2.8571428571428572</v>
      </c>
      <c r="I4" s="2">
        <v>2.34</v>
      </c>
      <c r="J4" s="2">
        <v>1.88</v>
      </c>
    </row>
    <row r="5" spans="1:10">
      <c r="A5" s="2">
        <v>2018</v>
      </c>
      <c r="B5" s="2" t="s">
        <v>79</v>
      </c>
      <c r="C5" s="2">
        <v>22</v>
      </c>
      <c r="D5" s="54">
        <v>250</v>
      </c>
      <c r="E5" s="2"/>
      <c r="F5" s="54">
        <v>450</v>
      </c>
      <c r="G5" s="54">
        <v>1.4</v>
      </c>
      <c r="H5" s="6">
        <f t="shared" si="0"/>
        <v>3.1111111111111112</v>
      </c>
      <c r="I5" s="2">
        <v>3.4</v>
      </c>
      <c r="J5" s="2">
        <v>2.5499999999999998</v>
      </c>
    </row>
    <row r="6" spans="1:10">
      <c r="A6" s="2">
        <v>2018</v>
      </c>
      <c r="B6" s="2" t="s">
        <v>20</v>
      </c>
      <c r="C6" s="2">
        <v>29</v>
      </c>
      <c r="D6" s="54">
        <v>150</v>
      </c>
      <c r="E6" s="2"/>
      <c r="F6" s="54">
        <v>450</v>
      </c>
      <c r="G6" s="54">
        <v>1.1499999999999999</v>
      </c>
      <c r="H6" s="6">
        <f t="shared" si="0"/>
        <v>2.5555555555555554</v>
      </c>
      <c r="I6" s="2">
        <v>3.4</v>
      </c>
      <c r="J6" s="2">
        <v>1.06</v>
      </c>
    </row>
    <row r="7" spans="1:10">
      <c r="A7" s="2">
        <v>2018</v>
      </c>
      <c r="B7" s="2" t="s">
        <v>19</v>
      </c>
      <c r="C7" s="2">
        <v>29</v>
      </c>
      <c r="D7" s="2">
        <v>60</v>
      </c>
      <c r="E7" s="2"/>
      <c r="F7" s="2">
        <v>450</v>
      </c>
      <c r="G7" s="2">
        <v>0.75</v>
      </c>
      <c r="H7" s="6">
        <f t="shared" si="0"/>
        <v>1.6666666666666667</v>
      </c>
      <c r="I7" s="2">
        <v>5.2</v>
      </c>
      <c r="J7" s="2">
        <v>2.12</v>
      </c>
    </row>
    <row r="8" spans="1:10">
      <c r="A8" s="2">
        <v>2018</v>
      </c>
      <c r="B8" s="2" t="s">
        <v>22</v>
      </c>
      <c r="C8" s="2">
        <v>29</v>
      </c>
      <c r="D8" s="54">
        <v>160</v>
      </c>
      <c r="E8" s="2"/>
      <c r="F8" s="54">
        <v>450</v>
      </c>
      <c r="G8" s="54">
        <v>0.6</v>
      </c>
      <c r="H8" s="6">
        <f t="shared" si="0"/>
        <v>1.3333333333333333</v>
      </c>
      <c r="I8" s="2">
        <v>4.7</v>
      </c>
      <c r="J8" s="2">
        <v>2.6</v>
      </c>
    </row>
    <row r="9" spans="1:10">
      <c r="A9" s="2">
        <v>2018</v>
      </c>
      <c r="B9" s="2" t="s">
        <v>16</v>
      </c>
      <c r="C9" s="2">
        <v>29</v>
      </c>
      <c r="D9" s="54">
        <v>230</v>
      </c>
      <c r="E9" s="2"/>
      <c r="F9" s="2"/>
      <c r="G9" s="2"/>
      <c r="H9" s="6" t="e">
        <f t="shared" si="0"/>
        <v>#DIV/0!</v>
      </c>
      <c r="I9" s="2">
        <v>4.0999999999999996</v>
      </c>
      <c r="J9" s="2">
        <v>1.5</v>
      </c>
    </row>
    <row r="10" spans="1:10">
      <c r="A10" s="2">
        <v>2018</v>
      </c>
      <c r="B10" s="2" t="s">
        <v>18</v>
      </c>
      <c r="C10" s="2">
        <v>29</v>
      </c>
      <c r="D10" s="54">
        <v>140</v>
      </c>
      <c r="E10" s="2"/>
      <c r="F10" s="54">
        <v>320</v>
      </c>
      <c r="G10" s="54">
        <v>0.5</v>
      </c>
      <c r="H10" s="6">
        <f t="shared" si="0"/>
        <v>1.5625</v>
      </c>
      <c r="I10" s="2">
        <v>2.2999999999999998</v>
      </c>
      <c r="J10" s="2">
        <v>0.9</v>
      </c>
    </row>
    <row r="11" spans="1:10">
      <c r="A11" s="2">
        <v>2018</v>
      </c>
      <c r="B11" s="2" t="s">
        <v>14</v>
      </c>
      <c r="C11" s="2">
        <v>29</v>
      </c>
      <c r="D11" s="54">
        <v>180</v>
      </c>
      <c r="E11" s="2"/>
      <c r="F11" s="54">
        <v>450</v>
      </c>
      <c r="G11" s="54">
        <v>1.05</v>
      </c>
      <c r="H11" s="6">
        <f t="shared" si="0"/>
        <v>2.3333333333333335</v>
      </c>
      <c r="I11" s="2">
        <v>3.53</v>
      </c>
      <c r="J11" s="2">
        <v>2.0499999999999998</v>
      </c>
    </row>
    <row r="12" spans="1:10">
      <c r="A12" s="2">
        <v>2018</v>
      </c>
      <c r="B12" s="2" t="s">
        <v>17</v>
      </c>
      <c r="C12" s="2">
        <v>29</v>
      </c>
      <c r="D12" s="2"/>
      <c r="E12" s="2"/>
      <c r="F12" s="2">
        <v>320</v>
      </c>
      <c r="G12" s="2">
        <v>0.7</v>
      </c>
      <c r="H12" s="6">
        <f t="shared" si="0"/>
        <v>2.1875</v>
      </c>
      <c r="I12" s="2">
        <v>3.3</v>
      </c>
      <c r="J12" s="2">
        <v>2.2000000000000002</v>
      </c>
    </row>
    <row r="13" spans="1:10">
      <c r="A13" s="2">
        <v>2018</v>
      </c>
      <c r="B13" s="2" t="s">
        <v>21</v>
      </c>
      <c r="C13" s="2">
        <v>29</v>
      </c>
      <c r="D13" s="54">
        <v>200</v>
      </c>
      <c r="E13" s="2"/>
      <c r="F13" s="54">
        <v>316</v>
      </c>
      <c r="G13" s="54">
        <v>0.6</v>
      </c>
      <c r="H13" s="6">
        <f t="shared" si="0"/>
        <v>1.8987341772151898</v>
      </c>
      <c r="I13" s="2">
        <v>2.2000000000000002</v>
      </c>
      <c r="J13" s="2">
        <v>1.5</v>
      </c>
    </row>
    <row r="14" spans="1:10">
      <c r="A14" s="2">
        <v>2018</v>
      </c>
      <c r="B14" s="2" t="s">
        <v>0</v>
      </c>
      <c r="C14" s="2">
        <v>35</v>
      </c>
      <c r="D14" s="54"/>
      <c r="E14" s="2"/>
      <c r="F14" s="54">
        <v>326</v>
      </c>
      <c r="G14" s="54">
        <v>0.93</v>
      </c>
      <c r="H14" s="6">
        <f t="shared" si="0"/>
        <v>2.852760736196319</v>
      </c>
      <c r="I14" s="2">
        <v>2.2999999999999998</v>
      </c>
      <c r="J14" s="2">
        <v>1</v>
      </c>
    </row>
    <row r="15" spans="1:10">
      <c r="A15" s="2">
        <v>2018</v>
      </c>
      <c r="B15" s="2" t="s">
        <v>80</v>
      </c>
      <c r="C15" s="2">
        <v>35</v>
      </c>
      <c r="D15" s="54">
        <v>430</v>
      </c>
      <c r="E15" s="2"/>
      <c r="F15" s="54">
        <v>220</v>
      </c>
      <c r="G15" s="54">
        <v>2.1</v>
      </c>
      <c r="H15" s="6">
        <f t="shared" si="0"/>
        <v>9.545454545454545</v>
      </c>
      <c r="I15" s="2"/>
      <c r="J15" s="2">
        <v>0.6</v>
      </c>
    </row>
    <row r="16" spans="1:10">
      <c r="A16" s="2">
        <v>2018</v>
      </c>
      <c r="B16" s="2" t="s">
        <v>81</v>
      </c>
      <c r="C16" s="2"/>
      <c r="D16" s="54">
        <v>500</v>
      </c>
      <c r="E16" s="2"/>
      <c r="F16" s="54">
        <v>223</v>
      </c>
      <c r="G16" s="54">
        <v>2.7</v>
      </c>
      <c r="H16" s="6">
        <f t="shared" si="0"/>
        <v>12.107623318385651</v>
      </c>
      <c r="I16" s="2">
        <v>5.7</v>
      </c>
      <c r="J16" s="2">
        <v>2.7</v>
      </c>
    </row>
    <row r="17" spans="1:10">
      <c r="A17" s="2">
        <v>2018</v>
      </c>
      <c r="B17" s="2" t="s">
        <v>82</v>
      </c>
      <c r="C17" s="2"/>
      <c r="D17" s="54"/>
      <c r="E17" s="2"/>
      <c r="F17" s="54">
        <v>325</v>
      </c>
      <c r="G17" s="54">
        <v>2.12</v>
      </c>
      <c r="H17" s="6">
        <f t="shared" si="0"/>
        <v>6.523076923076923</v>
      </c>
      <c r="I17" s="2">
        <v>5.2</v>
      </c>
      <c r="J17" s="2">
        <v>2.1</v>
      </c>
    </row>
    <row r="18" spans="1:10">
      <c r="A18" s="2">
        <v>2018</v>
      </c>
      <c r="B18" s="2" t="s">
        <v>83</v>
      </c>
      <c r="C18" s="2"/>
      <c r="D18" s="54">
        <v>270</v>
      </c>
      <c r="E18" s="2"/>
      <c r="F18" s="54">
        <v>225</v>
      </c>
      <c r="G18" s="54">
        <v>0.99</v>
      </c>
      <c r="H18" s="6">
        <f t="shared" si="0"/>
        <v>4.4000000000000004</v>
      </c>
      <c r="I18" s="2">
        <v>4.4000000000000004</v>
      </c>
      <c r="J18" s="2">
        <v>2.8</v>
      </c>
    </row>
    <row r="19" spans="1:10">
      <c r="A19" s="2">
        <v>2018</v>
      </c>
      <c r="B19" s="2" t="s">
        <v>84</v>
      </c>
      <c r="C19" s="2"/>
      <c r="D19" s="54">
        <v>420</v>
      </c>
      <c r="E19" s="2"/>
      <c r="F19" s="54">
        <v>320</v>
      </c>
      <c r="G19" s="54">
        <v>1.58</v>
      </c>
      <c r="H19" s="6">
        <f t="shared" si="0"/>
        <v>4.9375</v>
      </c>
      <c r="I19" s="2">
        <v>4.66</v>
      </c>
      <c r="J19" s="2">
        <v>2.8</v>
      </c>
    </row>
    <row r="20" spans="1:10">
      <c r="A20" s="2">
        <v>2018</v>
      </c>
      <c r="B20" s="2" t="s">
        <v>85</v>
      </c>
      <c r="C20" s="2"/>
      <c r="D20" s="54">
        <v>380</v>
      </c>
      <c r="E20" s="2"/>
      <c r="F20" s="54">
        <v>315</v>
      </c>
      <c r="G20" s="54">
        <v>2.8</v>
      </c>
      <c r="H20" s="6">
        <f t="shared" si="0"/>
        <v>8.8888888888888893</v>
      </c>
      <c r="I20" s="2">
        <v>1.3</v>
      </c>
      <c r="J20" s="2">
        <v>1.03</v>
      </c>
    </row>
    <row r="21" spans="1:10">
      <c r="A21" s="2">
        <v>2018</v>
      </c>
      <c r="B21" s="2" t="s">
        <v>86</v>
      </c>
      <c r="C21" s="2"/>
      <c r="D21" s="54">
        <v>410</v>
      </c>
      <c r="E21" s="2"/>
      <c r="F21" s="54">
        <v>300</v>
      </c>
      <c r="G21" s="54">
        <v>2.2000000000000002</v>
      </c>
      <c r="H21" s="6">
        <f t="shared" si="0"/>
        <v>7.333333333333333</v>
      </c>
      <c r="I21" s="2"/>
      <c r="J21" s="2">
        <v>0.3</v>
      </c>
    </row>
    <row r="22" spans="1:10">
      <c r="A22" s="2">
        <v>2018</v>
      </c>
      <c r="B22" s="2" t="s">
        <v>27</v>
      </c>
      <c r="C22" s="2">
        <v>53</v>
      </c>
      <c r="D22" s="54">
        <v>450</v>
      </c>
      <c r="E22" s="2"/>
      <c r="F22" s="54">
        <v>316</v>
      </c>
      <c r="G22" s="54">
        <v>2</v>
      </c>
      <c r="H22" s="6">
        <f t="shared" si="0"/>
        <v>6.3291139240506329</v>
      </c>
      <c r="I22" s="2">
        <v>2.6</v>
      </c>
      <c r="J22" s="2">
        <v>0.8</v>
      </c>
    </row>
    <row r="23" spans="1:10">
      <c r="A23" s="2">
        <v>2018</v>
      </c>
      <c r="B23" s="2" t="s">
        <v>30</v>
      </c>
      <c r="C23" s="2">
        <v>53</v>
      </c>
      <c r="D23" s="54">
        <v>210</v>
      </c>
      <c r="E23" s="2"/>
      <c r="F23" s="54">
        <v>310</v>
      </c>
      <c r="G23" s="54">
        <v>1</v>
      </c>
      <c r="H23" s="6">
        <f t="shared" si="0"/>
        <v>3.225806451612903</v>
      </c>
      <c r="I23" s="2">
        <v>3.4</v>
      </c>
      <c r="J23" s="2">
        <v>1.4</v>
      </c>
    </row>
    <row r="24" spans="1:10">
      <c r="A24" s="2">
        <v>2018</v>
      </c>
      <c r="B24" s="2" t="s">
        <v>29</v>
      </c>
      <c r="C24" s="2">
        <v>53</v>
      </c>
      <c r="D24" s="54">
        <v>340</v>
      </c>
      <c r="E24" s="2"/>
      <c r="F24" s="54">
        <v>306</v>
      </c>
      <c r="G24" s="54">
        <v>2.6</v>
      </c>
      <c r="H24" s="6">
        <f t="shared" si="0"/>
        <v>8.4967320261437909</v>
      </c>
      <c r="I24" s="2"/>
      <c r="J24" s="2"/>
    </row>
    <row r="25" spans="1:10">
      <c r="A25" s="2">
        <v>2018</v>
      </c>
      <c r="B25" s="2" t="s">
        <v>6</v>
      </c>
      <c r="C25" s="2">
        <v>56</v>
      </c>
      <c r="D25" s="54">
        <v>250</v>
      </c>
      <c r="E25" s="2"/>
      <c r="F25" s="54">
        <v>320</v>
      </c>
      <c r="G25" s="54">
        <v>1.3</v>
      </c>
      <c r="H25" s="6">
        <f t="shared" si="0"/>
        <v>4.0625</v>
      </c>
      <c r="I25" s="2">
        <v>2</v>
      </c>
      <c r="J25" s="2">
        <v>1.1200000000000001</v>
      </c>
    </row>
    <row r="26" spans="1:10">
      <c r="A26" s="2">
        <v>2018</v>
      </c>
      <c r="B26" s="2" t="s">
        <v>10</v>
      </c>
      <c r="C26" s="2">
        <v>56</v>
      </c>
      <c r="D26" s="54">
        <v>180</v>
      </c>
      <c r="E26" s="2"/>
      <c r="F26" s="54">
        <v>318</v>
      </c>
      <c r="G26" s="54">
        <v>0.57999999999999996</v>
      </c>
      <c r="H26" s="6">
        <f t="shared" si="0"/>
        <v>1.8238993710691824</v>
      </c>
      <c r="I26" s="2">
        <v>0.4</v>
      </c>
      <c r="J26" s="2">
        <v>0.2</v>
      </c>
    </row>
    <row r="27" spans="1:10">
      <c r="A27" s="2">
        <v>2018</v>
      </c>
      <c r="B27" s="2" t="s">
        <v>12</v>
      </c>
      <c r="C27" s="2">
        <v>56</v>
      </c>
      <c r="D27" s="54">
        <v>150</v>
      </c>
      <c r="E27" s="2"/>
      <c r="F27" s="54">
        <v>318</v>
      </c>
      <c r="G27" s="54">
        <v>0.31</v>
      </c>
      <c r="H27" s="6">
        <f t="shared" si="0"/>
        <v>0.97484276729559749</v>
      </c>
      <c r="I27" s="2">
        <v>4.8</v>
      </c>
      <c r="J27" s="2">
        <v>2.5</v>
      </c>
    </row>
    <row r="28" spans="1:10">
      <c r="A28" s="2">
        <v>2018</v>
      </c>
      <c r="B28" s="2" t="s">
        <v>7</v>
      </c>
      <c r="C28" s="2">
        <v>56</v>
      </c>
      <c r="D28" s="54">
        <v>150</v>
      </c>
      <c r="E28" s="2"/>
      <c r="F28" s="54">
        <v>450</v>
      </c>
      <c r="G28" s="54">
        <v>0.86</v>
      </c>
      <c r="H28" s="6">
        <f t="shared" si="0"/>
        <v>1.9111111111111112</v>
      </c>
      <c r="I28" s="2">
        <v>5</v>
      </c>
      <c r="J28" s="2">
        <v>2.95</v>
      </c>
    </row>
    <row r="29" spans="1:10">
      <c r="A29" s="2">
        <v>2018</v>
      </c>
      <c r="B29" s="2" t="s">
        <v>5</v>
      </c>
      <c r="C29" s="2">
        <v>56</v>
      </c>
      <c r="D29" s="2"/>
      <c r="E29" s="2"/>
      <c r="F29" s="2"/>
      <c r="G29" s="2"/>
      <c r="H29" s="6" t="e">
        <f t="shared" si="0"/>
        <v>#DIV/0!</v>
      </c>
      <c r="I29" s="2"/>
      <c r="J29" s="2"/>
    </row>
    <row r="30" spans="1:10">
      <c r="A30" s="2">
        <v>2018</v>
      </c>
      <c r="B30" s="2" t="s">
        <v>8</v>
      </c>
      <c r="C30" s="2">
        <v>56</v>
      </c>
      <c r="D30" s="54">
        <v>180</v>
      </c>
      <c r="E30" s="2"/>
      <c r="F30" s="54">
        <v>320</v>
      </c>
      <c r="G30" s="54">
        <v>0.76</v>
      </c>
      <c r="H30" s="6">
        <f t="shared" si="0"/>
        <v>2.375</v>
      </c>
      <c r="I30" s="2"/>
      <c r="J30" s="2"/>
    </row>
    <row r="31" spans="1:10">
      <c r="A31" s="2">
        <v>2018</v>
      </c>
      <c r="B31" s="2" t="s">
        <v>13</v>
      </c>
      <c r="C31" s="2">
        <v>56</v>
      </c>
      <c r="D31" s="54">
        <v>240</v>
      </c>
      <c r="E31" s="2"/>
      <c r="F31" s="54">
        <v>316</v>
      </c>
      <c r="G31" s="54">
        <v>0.48</v>
      </c>
      <c r="H31" s="6">
        <f t="shared" si="0"/>
        <v>1.518987341772152</v>
      </c>
      <c r="I31" s="2">
        <v>5</v>
      </c>
      <c r="J31" s="2">
        <v>1.2</v>
      </c>
    </row>
    <row r="32" spans="1:10">
      <c r="A32" s="2">
        <v>2018</v>
      </c>
      <c r="B32" s="2" t="s">
        <v>9</v>
      </c>
      <c r="C32" s="2">
        <v>56</v>
      </c>
      <c r="D32" s="54">
        <v>280</v>
      </c>
      <c r="E32" s="54"/>
      <c r="F32" s="54"/>
      <c r="G32" s="2"/>
      <c r="H32" s="6" t="e">
        <f t="shared" si="0"/>
        <v>#DIV/0!</v>
      </c>
      <c r="I32" s="2">
        <v>3.1</v>
      </c>
      <c r="J32" s="2">
        <v>2</v>
      </c>
    </row>
    <row r="33" spans="1:10">
      <c r="A33" s="2">
        <v>2018</v>
      </c>
      <c r="B33" s="2" t="s">
        <v>36</v>
      </c>
      <c r="C33" s="2">
        <v>72</v>
      </c>
      <c r="D33" s="54">
        <v>470</v>
      </c>
      <c r="E33" s="2"/>
      <c r="F33" s="54">
        <v>315</v>
      </c>
      <c r="G33" s="54">
        <v>1.5</v>
      </c>
      <c r="H33" s="6">
        <f t="shared" si="0"/>
        <v>4.7619047619047619</v>
      </c>
      <c r="I33" s="2">
        <v>2.7</v>
      </c>
      <c r="J33" s="2">
        <v>1.29</v>
      </c>
    </row>
    <row r="34" spans="1:10">
      <c r="A34" s="2">
        <v>2018</v>
      </c>
      <c r="B34" s="2" t="s">
        <v>33</v>
      </c>
      <c r="C34" s="2">
        <v>72</v>
      </c>
      <c r="D34" s="54">
        <v>280</v>
      </c>
      <c r="E34" s="2"/>
      <c r="F34" s="54">
        <v>320</v>
      </c>
      <c r="G34" s="54">
        <v>0.8</v>
      </c>
      <c r="H34" s="6">
        <f t="shared" si="0"/>
        <v>2.5</v>
      </c>
      <c r="I34" s="2">
        <v>2</v>
      </c>
      <c r="J34" s="2">
        <v>0.95</v>
      </c>
    </row>
    <row r="35" spans="1:10">
      <c r="A35" s="2">
        <v>2018</v>
      </c>
      <c r="B35" s="2" t="s">
        <v>35</v>
      </c>
      <c r="C35" s="2">
        <v>72</v>
      </c>
      <c r="D35" s="54">
        <v>70</v>
      </c>
      <c r="E35" s="2"/>
      <c r="F35" s="54">
        <v>335</v>
      </c>
      <c r="G35" s="54">
        <v>0.3</v>
      </c>
      <c r="H35" s="6">
        <f t="shared" si="0"/>
        <v>0.89552238805970152</v>
      </c>
      <c r="I35" s="2"/>
      <c r="J35" s="2"/>
    </row>
    <row r="36" spans="1:10">
      <c r="A36" s="2">
        <v>2018</v>
      </c>
      <c r="B36" s="2" t="s">
        <v>32</v>
      </c>
      <c r="C36" s="2">
        <v>72</v>
      </c>
      <c r="D36" s="54">
        <v>450</v>
      </c>
      <c r="E36" s="2"/>
      <c r="F36" s="54">
        <v>320</v>
      </c>
      <c r="G36" s="54">
        <v>1.36</v>
      </c>
      <c r="H36" s="6">
        <f t="shared" si="0"/>
        <v>4.25</v>
      </c>
      <c r="I36" s="2">
        <v>2.5</v>
      </c>
      <c r="J36" s="2">
        <v>1.36</v>
      </c>
    </row>
    <row r="37" spans="1:10">
      <c r="A37" s="2">
        <v>2018</v>
      </c>
      <c r="B37" s="2" t="s">
        <v>34</v>
      </c>
      <c r="C37" s="2">
        <v>72</v>
      </c>
      <c r="D37" s="54">
        <v>630</v>
      </c>
      <c r="E37" s="2"/>
      <c r="F37" s="54">
        <v>218</v>
      </c>
      <c r="G37" s="54">
        <v>2.65</v>
      </c>
      <c r="H37" s="6">
        <f t="shared" si="0"/>
        <v>12.155963302752294</v>
      </c>
      <c r="I37" s="2"/>
      <c r="J37" s="2"/>
    </row>
    <row r="38" spans="1:10">
      <c r="A38" s="2">
        <v>2018</v>
      </c>
      <c r="B38" s="2" t="s">
        <v>37</v>
      </c>
      <c r="C38" s="2">
        <v>85</v>
      </c>
      <c r="D38" s="2"/>
      <c r="E38" s="2"/>
      <c r="F38" s="2"/>
      <c r="G38" s="2"/>
      <c r="H38" s="6"/>
      <c r="I38" s="2"/>
      <c r="J38" s="2"/>
    </row>
    <row r="39" spans="1:10">
      <c r="A39" s="2">
        <v>2019</v>
      </c>
      <c r="B39" s="2" t="s">
        <v>24</v>
      </c>
      <c r="C39" s="2"/>
      <c r="D39" s="2">
        <v>180</v>
      </c>
      <c r="E39" s="2">
        <v>10.6</v>
      </c>
      <c r="F39" s="2">
        <v>239</v>
      </c>
      <c r="G39" s="2">
        <v>0.27</v>
      </c>
      <c r="H39" s="6">
        <f>G39*1000/F39</f>
        <v>1.1297071129707112</v>
      </c>
      <c r="I39" s="2">
        <v>2.2000000000000002</v>
      </c>
      <c r="J39" s="2">
        <v>1.5</v>
      </c>
    </row>
    <row r="40" spans="1:10">
      <c r="A40" s="2">
        <v>2019</v>
      </c>
      <c r="B40" s="2" t="s">
        <v>23</v>
      </c>
      <c r="C40" s="2"/>
      <c r="D40" s="2">
        <v>210</v>
      </c>
      <c r="E40" s="2">
        <v>11</v>
      </c>
      <c r="F40" s="2">
        <v>235</v>
      </c>
      <c r="G40" s="2">
        <v>0.57999999999999996</v>
      </c>
      <c r="H40" s="6">
        <f>G40*1000/F40</f>
        <v>2.4680851063829787</v>
      </c>
      <c r="I40" s="2">
        <v>1.4</v>
      </c>
      <c r="J40" s="2">
        <v>0.5</v>
      </c>
    </row>
    <row r="41" spans="1:10">
      <c r="A41" s="2">
        <v>2019</v>
      </c>
      <c r="B41" s="2" t="s">
        <v>25</v>
      </c>
      <c r="C41" s="2"/>
      <c r="D41" s="2">
        <v>210</v>
      </c>
      <c r="E41" s="2">
        <v>11.3</v>
      </c>
      <c r="F41" s="2">
        <v>212</v>
      </c>
      <c r="G41" s="2">
        <v>0.8</v>
      </c>
      <c r="H41" s="6">
        <f>G41*1000/F41</f>
        <v>3.7735849056603774</v>
      </c>
      <c r="I41" s="2">
        <v>1.5</v>
      </c>
      <c r="J41" s="2">
        <v>0.8</v>
      </c>
    </row>
    <row r="42" spans="1:10">
      <c r="A42" s="2">
        <v>2019</v>
      </c>
      <c r="B42" s="2" t="s">
        <v>79</v>
      </c>
      <c r="C42" s="2"/>
      <c r="D42" s="2"/>
      <c r="E42" s="2"/>
      <c r="F42" s="2"/>
      <c r="G42" s="2"/>
      <c r="H42" s="6"/>
      <c r="I42" s="2"/>
      <c r="J42" s="2"/>
    </row>
    <row r="43" spans="1:10">
      <c r="A43" s="2">
        <v>2019</v>
      </c>
      <c r="B43" s="2" t="s">
        <v>20</v>
      </c>
      <c r="C43" s="2"/>
      <c r="D43" s="2">
        <v>170</v>
      </c>
      <c r="E43" s="2">
        <v>10.1</v>
      </c>
      <c r="F43" s="2">
        <v>330</v>
      </c>
      <c r="G43" s="2">
        <v>0.6</v>
      </c>
      <c r="H43" s="6">
        <f t="shared" ref="H43:H51" si="1">G43*1000/F43</f>
        <v>1.8181818181818181</v>
      </c>
      <c r="I43" s="2">
        <v>3.7</v>
      </c>
      <c r="J43" s="2">
        <v>1.4</v>
      </c>
    </row>
    <row r="44" spans="1:10">
      <c r="A44" s="2">
        <v>2019</v>
      </c>
      <c r="B44" s="2" t="s">
        <v>19</v>
      </c>
      <c r="C44" s="2"/>
      <c r="D44" s="2">
        <v>60</v>
      </c>
      <c r="E44" s="2">
        <v>10.8</v>
      </c>
      <c r="F44" s="2">
        <v>320</v>
      </c>
      <c r="G44" s="2">
        <v>0.4</v>
      </c>
      <c r="H44" s="6">
        <f t="shared" si="1"/>
        <v>1.25</v>
      </c>
      <c r="I44" s="2">
        <v>3.4</v>
      </c>
      <c r="J44" s="2">
        <v>2.2999999999999998</v>
      </c>
    </row>
    <row r="45" spans="1:10">
      <c r="A45" s="2">
        <v>2019</v>
      </c>
      <c r="B45" s="2" t="s">
        <v>22</v>
      </c>
      <c r="C45" s="2"/>
      <c r="D45" s="2">
        <v>180</v>
      </c>
      <c r="E45" s="2">
        <v>10.8</v>
      </c>
      <c r="F45" s="2">
        <v>450</v>
      </c>
      <c r="G45" s="2">
        <v>0.4</v>
      </c>
      <c r="H45" s="6">
        <f t="shared" si="1"/>
        <v>0.88888888888888884</v>
      </c>
      <c r="I45" s="2">
        <v>5</v>
      </c>
      <c r="J45" s="2">
        <v>2.35</v>
      </c>
    </row>
    <row r="46" spans="1:10">
      <c r="A46" s="2">
        <v>2019</v>
      </c>
      <c r="B46" s="2" t="s">
        <v>16</v>
      </c>
      <c r="C46" s="2"/>
      <c r="D46" s="2">
        <v>240</v>
      </c>
      <c r="E46" s="2">
        <v>12.4</v>
      </c>
      <c r="F46" s="2">
        <v>325</v>
      </c>
      <c r="G46" s="2">
        <v>0.8</v>
      </c>
      <c r="H46" s="6">
        <f t="shared" si="1"/>
        <v>2.4615384615384617</v>
      </c>
      <c r="I46" s="2">
        <v>5</v>
      </c>
      <c r="J46" s="2">
        <v>3.6</v>
      </c>
    </row>
    <row r="47" spans="1:10">
      <c r="A47" s="2">
        <v>2019</v>
      </c>
      <c r="B47" s="2" t="s">
        <v>18</v>
      </c>
      <c r="C47" s="2"/>
      <c r="D47" s="2">
        <v>220</v>
      </c>
      <c r="E47" s="2">
        <v>12.6</v>
      </c>
      <c r="F47" s="2">
        <v>310</v>
      </c>
      <c r="G47" s="2">
        <v>0.7</v>
      </c>
      <c r="H47" s="6">
        <f t="shared" si="1"/>
        <v>2.2580645161290325</v>
      </c>
      <c r="I47" s="2">
        <v>4.5999999999999996</v>
      </c>
      <c r="J47" s="2">
        <v>0.95</v>
      </c>
    </row>
    <row r="48" spans="1:10">
      <c r="A48" s="2">
        <v>2019</v>
      </c>
      <c r="B48" s="2" t="s">
        <v>14</v>
      </c>
      <c r="C48" s="2"/>
      <c r="D48" s="2">
        <v>160</v>
      </c>
      <c r="E48" s="2">
        <v>12.8</v>
      </c>
      <c r="F48" s="2">
        <v>375</v>
      </c>
      <c r="G48" s="2">
        <v>0.8</v>
      </c>
      <c r="H48" s="6">
        <f t="shared" si="1"/>
        <v>2.1333333333333333</v>
      </c>
      <c r="I48" s="2">
        <v>7.27</v>
      </c>
      <c r="J48" s="2">
        <v>2.4</v>
      </c>
    </row>
    <row r="49" spans="1:10">
      <c r="A49" s="2">
        <v>2019</v>
      </c>
      <c r="B49" s="2" t="s">
        <v>17</v>
      </c>
      <c r="C49" s="2"/>
      <c r="D49" s="2">
        <v>240</v>
      </c>
      <c r="E49" s="2">
        <v>13.4</v>
      </c>
      <c r="F49" s="2">
        <v>320</v>
      </c>
      <c r="G49" s="2">
        <v>0.75</v>
      </c>
      <c r="H49" s="6">
        <f t="shared" si="1"/>
        <v>2.34375</v>
      </c>
      <c r="I49" s="2">
        <v>3</v>
      </c>
      <c r="J49" s="2">
        <v>1.6</v>
      </c>
    </row>
    <row r="50" spans="1:10">
      <c r="A50" s="2">
        <v>2019</v>
      </c>
      <c r="B50" s="2" t="s">
        <v>21</v>
      </c>
      <c r="C50" s="2"/>
      <c r="D50" s="2">
        <v>230</v>
      </c>
      <c r="E50" s="2">
        <v>14.8</v>
      </c>
      <c r="F50" s="2">
        <v>470</v>
      </c>
      <c r="G50" s="2">
        <v>1.25</v>
      </c>
      <c r="H50" s="6">
        <f t="shared" si="1"/>
        <v>2.6595744680851063</v>
      </c>
      <c r="I50" s="2">
        <v>9.6</v>
      </c>
      <c r="J50" s="2">
        <v>4.9000000000000004</v>
      </c>
    </row>
    <row r="51" spans="1:10">
      <c r="A51" s="2">
        <v>2019</v>
      </c>
      <c r="B51" s="2" t="s">
        <v>0</v>
      </c>
      <c r="C51" s="2"/>
      <c r="D51" s="2">
        <v>370</v>
      </c>
      <c r="E51" s="2">
        <v>17.399999999999999</v>
      </c>
      <c r="F51" s="2">
        <v>320</v>
      </c>
      <c r="G51" s="2">
        <v>1.1599999999999999</v>
      </c>
      <c r="H51" s="6">
        <f t="shared" si="1"/>
        <v>3.625</v>
      </c>
      <c r="I51" s="2">
        <v>2.8</v>
      </c>
      <c r="J51" s="2">
        <v>1.65</v>
      </c>
    </row>
    <row r="52" spans="1:10">
      <c r="A52" s="2">
        <v>2019</v>
      </c>
      <c r="B52" s="2" t="s">
        <v>80</v>
      </c>
      <c r="C52" s="2"/>
      <c r="D52" s="2"/>
      <c r="E52" s="2"/>
      <c r="F52" s="2"/>
      <c r="G52" s="2"/>
      <c r="H52" s="6"/>
      <c r="I52" s="2"/>
      <c r="J52" s="2"/>
    </row>
    <row r="53" spans="1:10">
      <c r="A53" s="2">
        <v>2019</v>
      </c>
      <c r="B53" s="2" t="s">
        <v>81</v>
      </c>
      <c r="C53" s="2"/>
      <c r="D53" s="2"/>
      <c r="E53" s="2"/>
      <c r="F53" s="2"/>
      <c r="G53" s="2"/>
      <c r="H53" s="6"/>
      <c r="I53" s="2"/>
      <c r="J53" s="2"/>
    </row>
    <row r="54" spans="1:10">
      <c r="A54" s="2">
        <v>2019</v>
      </c>
      <c r="B54" s="2" t="s">
        <v>82</v>
      </c>
      <c r="C54" s="2"/>
      <c r="D54" s="2"/>
      <c r="E54" s="2"/>
      <c r="F54" s="2"/>
      <c r="G54" s="2"/>
      <c r="H54" s="6"/>
      <c r="I54" s="2"/>
      <c r="J54" s="2"/>
    </row>
    <row r="55" spans="1:10">
      <c r="A55" s="2">
        <v>2019</v>
      </c>
      <c r="B55" s="2" t="s">
        <v>83</v>
      </c>
      <c r="C55" s="2"/>
      <c r="D55" s="2"/>
      <c r="E55" s="2"/>
      <c r="F55" s="2"/>
      <c r="G55" s="2"/>
      <c r="H55" s="6"/>
      <c r="I55" s="2"/>
      <c r="J55" s="2"/>
    </row>
    <row r="56" spans="1:10">
      <c r="A56" s="2">
        <v>2019</v>
      </c>
      <c r="B56" s="2" t="s">
        <v>84</v>
      </c>
      <c r="C56" s="2"/>
      <c r="D56" s="2"/>
      <c r="E56" s="2"/>
      <c r="F56" s="2"/>
      <c r="G56" s="2"/>
      <c r="H56" s="6"/>
      <c r="I56" s="2"/>
      <c r="J56" s="2"/>
    </row>
    <row r="57" spans="1:10">
      <c r="A57" s="2">
        <v>2019</v>
      </c>
      <c r="B57" s="2" t="s">
        <v>85</v>
      </c>
      <c r="C57" s="2"/>
      <c r="D57" s="2"/>
      <c r="E57" s="2"/>
      <c r="F57" s="2"/>
      <c r="G57" s="2"/>
      <c r="H57" s="6"/>
      <c r="I57" s="2"/>
      <c r="J57" s="2"/>
    </row>
    <row r="58" spans="1:10">
      <c r="A58" s="2">
        <v>2019</v>
      </c>
      <c r="B58" s="2" t="s">
        <v>86</v>
      </c>
      <c r="C58" s="2"/>
      <c r="D58" s="2"/>
      <c r="E58" s="2"/>
      <c r="F58" s="2"/>
      <c r="G58" s="2"/>
      <c r="H58" s="6"/>
      <c r="I58" s="2"/>
      <c r="J58" s="2"/>
    </row>
    <row r="59" spans="1:10">
      <c r="A59" s="2">
        <v>2019</v>
      </c>
      <c r="B59" s="2" t="s">
        <v>27</v>
      </c>
      <c r="C59" s="2"/>
      <c r="D59" s="2">
        <v>410</v>
      </c>
      <c r="E59" s="2">
        <v>16</v>
      </c>
      <c r="F59" s="2">
        <v>310</v>
      </c>
      <c r="G59" s="2">
        <v>2</v>
      </c>
      <c r="H59" s="6">
        <f t="shared" ref="H59:H75" si="2">G59*1000/F59</f>
        <v>6.4516129032258061</v>
      </c>
      <c r="I59" s="2">
        <v>1.2</v>
      </c>
      <c r="J59" s="2">
        <v>0.8</v>
      </c>
    </row>
    <row r="60" spans="1:10">
      <c r="A60" s="2">
        <v>2019</v>
      </c>
      <c r="B60" s="2" t="s">
        <v>30</v>
      </c>
      <c r="C60" s="2"/>
      <c r="D60" s="2">
        <v>210</v>
      </c>
      <c r="E60" s="2">
        <v>17.399999999999999</v>
      </c>
      <c r="F60" s="2">
        <v>320</v>
      </c>
      <c r="G60" s="2">
        <v>0.69</v>
      </c>
      <c r="H60" s="6">
        <f t="shared" si="2"/>
        <v>2.15625</v>
      </c>
      <c r="I60" s="2">
        <v>4.3</v>
      </c>
      <c r="J60" s="2">
        <v>2.1</v>
      </c>
    </row>
    <row r="61" spans="1:10">
      <c r="A61" s="2">
        <v>2019</v>
      </c>
      <c r="B61" s="2" t="s">
        <v>29</v>
      </c>
      <c r="C61" s="2"/>
      <c r="D61" s="2">
        <v>260</v>
      </c>
      <c r="E61" s="2">
        <v>20.100000000000001</v>
      </c>
      <c r="F61" s="2">
        <v>308</v>
      </c>
      <c r="G61" s="2">
        <v>2.85</v>
      </c>
      <c r="H61" s="6">
        <f t="shared" si="2"/>
        <v>9.2532467532467528</v>
      </c>
      <c r="I61" s="2">
        <v>3.2</v>
      </c>
      <c r="J61" s="2">
        <v>1.2</v>
      </c>
    </row>
    <row r="62" spans="1:10">
      <c r="A62" s="2">
        <v>2019</v>
      </c>
      <c r="B62" s="2" t="s">
        <v>6</v>
      </c>
      <c r="C62" s="2"/>
      <c r="D62" s="2">
        <v>260</v>
      </c>
      <c r="E62" s="2">
        <v>13.2</v>
      </c>
      <c r="F62" s="2">
        <v>312</v>
      </c>
      <c r="G62" s="2">
        <v>1.25</v>
      </c>
      <c r="H62" s="6">
        <f t="shared" si="2"/>
        <v>4.0064102564102564</v>
      </c>
      <c r="I62" s="2">
        <v>3.1</v>
      </c>
      <c r="J62" s="2">
        <v>1.4</v>
      </c>
    </row>
    <row r="63" spans="1:10">
      <c r="A63" s="2">
        <v>2019</v>
      </c>
      <c r="B63" s="2" t="s">
        <v>10</v>
      </c>
      <c r="C63" s="2"/>
      <c r="D63" s="2">
        <v>180</v>
      </c>
      <c r="E63" s="2">
        <v>15</v>
      </c>
      <c r="F63" s="2">
        <v>285</v>
      </c>
      <c r="G63" s="2">
        <v>0.35</v>
      </c>
      <c r="H63" s="6">
        <f t="shared" si="2"/>
        <v>1.2280701754385965</v>
      </c>
      <c r="I63" s="2">
        <v>2.85</v>
      </c>
      <c r="J63" s="2">
        <v>1.2</v>
      </c>
    </row>
    <row r="64" spans="1:10">
      <c r="A64" s="2">
        <v>2019</v>
      </c>
      <c r="B64" s="2" t="s">
        <v>12</v>
      </c>
      <c r="C64" s="2"/>
      <c r="D64" s="2">
        <v>160</v>
      </c>
      <c r="E64" s="2">
        <v>15.2</v>
      </c>
      <c r="F64" s="2">
        <v>320</v>
      </c>
      <c r="G64" s="2">
        <v>0.1</v>
      </c>
      <c r="H64" s="6">
        <f t="shared" si="2"/>
        <v>0.3125</v>
      </c>
      <c r="I64" s="2">
        <v>2.4500000000000002</v>
      </c>
      <c r="J64" s="2">
        <v>1.5</v>
      </c>
    </row>
    <row r="65" spans="1:10">
      <c r="A65" s="2">
        <v>2019</v>
      </c>
      <c r="B65" s="2" t="s">
        <v>7</v>
      </c>
      <c r="C65" s="2"/>
      <c r="D65" s="2">
        <v>150</v>
      </c>
      <c r="E65" s="2">
        <v>15.2</v>
      </c>
      <c r="F65" s="2">
        <v>450</v>
      </c>
      <c r="G65" s="2">
        <v>0.9</v>
      </c>
      <c r="H65" s="6">
        <f t="shared" si="2"/>
        <v>2</v>
      </c>
      <c r="I65" s="2">
        <v>4.5</v>
      </c>
      <c r="J65" s="2">
        <v>2.5</v>
      </c>
    </row>
    <row r="66" spans="1:10">
      <c r="A66" s="2">
        <v>2019</v>
      </c>
      <c r="B66" s="2" t="s">
        <v>5</v>
      </c>
      <c r="C66" s="2"/>
      <c r="D66" s="2">
        <v>260</v>
      </c>
      <c r="E66" s="2">
        <v>16.5</v>
      </c>
      <c r="F66" s="2">
        <v>220</v>
      </c>
      <c r="G66" s="2">
        <v>0.7</v>
      </c>
      <c r="H66" s="6">
        <f t="shared" si="2"/>
        <v>3.1818181818181817</v>
      </c>
      <c r="I66" s="2">
        <v>2.1</v>
      </c>
      <c r="J66" s="2">
        <v>1.2</v>
      </c>
    </row>
    <row r="67" spans="1:10">
      <c r="A67" s="2">
        <v>2019</v>
      </c>
      <c r="B67" s="2" t="s">
        <v>8</v>
      </c>
      <c r="C67" s="2"/>
      <c r="D67" s="2">
        <v>170</v>
      </c>
      <c r="E67" s="2">
        <v>17</v>
      </c>
      <c r="F67" s="2">
        <v>230</v>
      </c>
      <c r="G67" s="2">
        <v>0.43</v>
      </c>
      <c r="H67" s="6">
        <f t="shared" si="2"/>
        <v>1.8695652173913044</v>
      </c>
      <c r="I67" s="2">
        <v>3.26</v>
      </c>
      <c r="J67" s="2">
        <v>1.7</v>
      </c>
    </row>
    <row r="68" spans="1:10">
      <c r="A68" s="2">
        <v>2019</v>
      </c>
      <c r="B68" s="2" t="s">
        <v>13</v>
      </c>
      <c r="C68" s="2"/>
      <c r="D68" s="2">
        <v>270</v>
      </c>
      <c r="E68" s="2">
        <v>17.100000000000001</v>
      </c>
      <c r="F68" s="2">
        <v>320</v>
      </c>
      <c r="G68" s="2">
        <v>0.4</v>
      </c>
      <c r="H68" s="6">
        <f t="shared" si="2"/>
        <v>1.25</v>
      </c>
      <c r="I68" s="2">
        <v>8.1999999999999993</v>
      </c>
      <c r="J68" s="2">
        <v>3.15</v>
      </c>
    </row>
    <row r="69" spans="1:10">
      <c r="A69" s="2">
        <v>2019</v>
      </c>
      <c r="B69" s="2" t="s">
        <v>9</v>
      </c>
      <c r="C69" s="2"/>
      <c r="D69" s="2">
        <v>280</v>
      </c>
      <c r="E69" s="2">
        <v>17.600000000000001</v>
      </c>
      <c r="F69" s="2">
        <v>225</v>
      </c>
      <c r="G69" s="2">
        <v>0.56000000000000005</v>
      </c>
      <c r="H69" s="6">
        <f t="shared" si="2"/>
        <v>2.4888888888888889</v>
      </c>
      <c r="I69" s="2">
        <v>3.02</v>
      </c>
      <c r="J69" s="2">
        <v>1.75</v>
      </c>
    </row>
    <row r="70" spans="1:10">
      <c r="A70" s="2">
        <v>2019</v>
      </c>
      <c r="B70" s="2" t="s">
        <v>36</v>
      </c>
      <c r="C70" s="2"/>
      <c r="D70" s="2">
        <v>440</v>
      </c>
      <c r="E70" s="2">
        <v>16.8</v>
      </c>
      <c r="F70" s="2">
        <v>222</v>
      </c>
      <c r="G70" s="2">
        <v>0.84</v>
      </c>
      <c r="H70" s="6">
        <f t="shared" si="2"/>
        <v>3.7837837837837838</v>
      </c>
      <c r="I70" s="2">
        <v>3.54</v>
      </c>
      <c r="J70" s="2">
        <v>1.55</v>
      </c>
    </row>
    <row r="71" spans="1:10">
      <c r="A71" s="2">
        <v>2019</v>
      </c>
      <c r="B71" s="2" t="s">
        <v>33</v>
      </c>
      <c r="C71" s="2"/>
      <c r="D71" s="2">
        <v>260</v>
      </c>
      <c r="E71" s="2">
        <v>17.100000000000001</v>
      </c>
      <c r="F71" s="2">
        <v>210</v>
      </c>
      <c r="G71" s="2">
        <v>1.2</v>
      </c>
      <c r="H71" s="6">
        <f t="shared" si="2"/>
        <v>5.7142857142857144</v>
      </c>
      <c r="I71" s="2">
        <v>3.95</v>
      </c>
      <c r="J71" s="2">
        <v>1.7</v>
      </c>
    </row>
    <row r="72" spans="1:10">
      <c r="A72" s="2">
        <v>2019</v>
      </c>
      <c r="B72" s="2" t="s">
        <v>35</v>
      </c>
      <c r="C72" s="2"/>
      <c r="D72" s="2">
        <v>70</v>
      </c>
      <c r="E72" s="2">
        <v>17.5</v>
      </c>
      <c r="F72" s="2">
        <v>325</v>
      </c>
      <c r="G72" s="2">
        <v>0.3</v>
      </c>
      <c r="H72" s="6">
        <f t="shared" si="2"/>
        <v>0.92307692307692313</v>
      </c>
      <c r="I72" s="2">
        <v>1.84</v>
      </c>
      <c r="J72" s="2">
        <v>1</v>
      </c>
    </row>
    <row r="73" spans="1:10">
      <c r="A73" s="2">
        <v>2019</v>
      </c>
      <c r="B73" s="2" t="s">
        <v>32</v>
      </c>
      <c r="C73" s="2"/>
      <c r="D73" s="2">
        <v>490</v>
      </c>
      <c r="E73" s="2">
        <v>19.100000000000001</v>
      </c>
      <c r="F73" s="2">
        <v>224</v>
      </c>
      <c r="G73" s="2">
        <v>1.01</v>
      </c>
      <c r="H73" s="6">
        <f t="shared" si="2"/>
        <v>4.5089285714285712</v>
      </c>
      <c r="I73" s="2">
        <v>3.5</v>
      </c>
      <c r="J73" s="2">
        <v>1.57</v>
      </c>
    </row>
    <row r="74" spans="1:10">
      <c r="A74" s="2">
        <v>2019</v>
      </c>
      <c r="B74" s="2" t="s">
        <v>34</v>
      </c>
      <c r="C74" s="2"/>
      <c r="D74" s="2">
        <v>650</v>
      </c>
      <c r="E74" s="2">
        <v>21.8</v>
      </c>
      <c r="F74" s="2">
        <v>224</v>
      </c>
      <c r="G74" s="2">
        <v>2.8</v>
      </c>
      <c r="H74" s="6">
        <f t="shared" si="2"/>
        <v>12.5</v>
      </c>
      <c r="I74" s="2">
        <v>3.85</v>
      </c>
      <c r="J74" s="2">
        <v>0.97</v>
      </c>
    </row>
    <row r="75" spans="1:10">
      <c r="A75" s="2">
        <v>2019</v>
      </c>
      <c r="B75" s="2" t="s">
        <v>37</v>
      </c>
      <c r="C75" s="2"/>
      <c r="D75" s="2">
        <v>260</v>
      </c>
      <c r="E75" s="2">
        <v>18.8</v>
      </c>
      <c r="F75" s="2">
        <v>327</v>
      </c>
      <c r="G75" s="2">
        <v>1.8</v>
      </c>
      <c r="H75" s="6">
        <f t="shared" si="2"/>
        <v>5.5045871559633026</v>
      </c>
      <c r="I75" s="2">
        <v>3.04</v>
      </c>
      <c r="J75" s="2">
        <v>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0"/>
  <sheetViews>
    <sheetView topLeftCell="A13" workbookViewId="0">
      <selection activeCell="M18" sqref="M18"/>
    </sheetView>
  </sheetViews>
  <sheetFormatPr baseColWidth="10" defaultRowHeight="14.4"/>
  <cols>
    <col min="2" max="2" width="35.5546875" bestFit="1" customWidth="1"/>
  </cols>
  <sheetData>
    <row r="1" spans="1:10">
      <c r="A1" s="2">
        <v>2018</v>
      </c>
      <c r="B1" s="2" t="s">
        <v>10</v>
      </c>
      <c r="C1" s="2">
        <v>56</v>
      </c>
      <c r="D1" s="54">
        <v>180</v>
      </c>
      <c r="E1" s="2"/>
      <c r="F1" s="54">
        <v>318</v>
      </c>
      <c r="G1" s="54">
        <v>0.57999999999999996</v>
      </c>
      <c r="H1" s="6">
        <f t="shared" ref="H1:H12" si="0">G1*1000/F1</f>
        <v>1.8238993710691824</v>
      </c>
      <c r="I1" s="2">
        <v>0.4</v>
      </c>
      <c r="J1" s="2">
        <v>0.2</v>
      </c>
    </row>
    <row r="2" spans="1:10">
      <c r="A2" s="2">
        <v>2018</v>
      </c>
      <c r="B2" s="2" t="s">
        <v>86</v>
      </c>
      <c r="C2" s="2"/>
      <c r="D2" s="54">
        <v>410</v>
      </c>
      <c r="E2" s="2"/>
      <c r="F2" s="54">
        <v>300</v>
      </c>
      <c r="G2" s="54">
        <v>2.2000000000000002</v>
      </c>
      <c r="H2" s="6">
        <f t="shared" si="0"/>
        <v>7.333333333333333</v>
      </c>
      <c r="I2" s="2"/>
      <c r="J2" s="2">
        <v>0.3</v>
      </c>
    </row>
    <row r="3" spans="1:10">
      <c r="A3" s="2">
        <v>2019</v>
      </c>
      <c r="B3" s="2" t="s">
        <v>23</v>
      </c>
      <c r="C3" s="2"/>
      <c r="D3" s="2">
        <v>210</v>
      </c>
      <c r="E3" s="2">
        <v>11</v>
      </c>
      <c r="F3" s="2">
        <v>235</v>
      </c>
      <c r="G3" s="2">
        <v>0.57999999999999996</v>
      </c>
      <c r="H3" s="6">
        <f t="shared" si="0"/>
        <v>2.4680851063829787</v>
      </c>
      <c r="I3" s="2">
        <v>1.4</v>
      </c>
      <c r="J3" s="2">
        <v>0.5</v>
      </c>
    </row>
    <row r="4" spans="1:10">
      <c r="A4" s="2">
        <v>2018</v>
      </c>
      <c r="B4" s="2" t="s">
        <v>80</v>
      </c>
      <c r="C4" s="2">
        <v>35</v>
      </c>
      <c r="D4" s="54">
        <v>430</v>
      </c>
      <c r="E4" s="2"/>
      <c r="F4" s="54">
        <v>220</v>
      </c>
      <c r="G4" s="54">
        <v>2.1</v>
      </c>
      <c r="H4" s="6">
        <f t="shared" si="0"/>
        <v>9.545454545454545</v>
      </c>
      <c r="I4" s="2"/>
      <c r="J4" s="2">
        <v>0.6</v>
      </c>
    </row>
    <row r="5" spans="1:10">
      <c r="A5" s="2">
        <v>2018</v>
      </c>
      <c r="B5" s="2" t="s">
        <v>23</v>
      </c>
      <c r="C5" s="2">
        <v>22</v>
      </c>
      <c r="D5" s="54">
        <v>220</v>
      </c>
      <c r="E5" s="2"/>
      <c r="F5" s="54">
        <v>310</v>
      </c>
      <c r="G5" s="54">
        <v>0.8</v>
      </c>
      <c r="H5" s="6">
        <f t="shared" si="0"/>
        <v>2.5806451612903225</v>
      </c>
      <c r="I5" s="2">
        <v>1.6</v>
      </c>
      <c r="J5" s="2">
        <v>0.8</v>
      </c>
    </row>
    <row r="6" spans="1:10">
      <c r="A6" s="2">
        <v>2018</v>
      </c>
      <c r="B6" s="2" t="s">
        <v>27</v>
      </c>
      <c r="C6" s="2">
        <v>53</v>
      </c>
      <c r="D6" s="54">
        <v>450</v>
      </c>
      <c r="E6" s="2"/>
      <c r="F6" s="54">
        <v>316</v>
      </c>
      <c r="G6" s="54">
        <v>2</v>
      </c>
      <c r="H6" s="6">
        <f t="shared" si="0"/>
        <v>6.3291139240506329</v>
      </c>
      <c r="I6" s="2">
        <v>2.6</v>
      </c>
      <c r="J6" s="2">
        <v>0.8</v>
      </c>
    </row>
    <row r="7" spans="1:10">
      <c r="A7" s="2">
        <v>2019</v>
      </c>
      <c r="B7" s="2" t="s">
        <v>25</v>
      </c>
      <c r="C7" s="2"/>
      <c r="D7" s="2">
        <v>210</v>
      </c>
      <c r="E7" s="2">
        <v>11.3</v>
      </c>
      <c r="F7" s="2">
        <v>212</v>
      </c>
      <c r="G7" s="2">
        <v>0.8</v>
      </c>
      <c r="H7" s="6">
        <f t="shared" si="0"/>
        <v>3.7735849056603774</v>
      </c>
      <c r="I7" s="2">
        <v>1.5</v>
      </c>
      <c r="J7" s="2">
        <v>0.8</v>
      </c>
    </row>
    <row r="8" spans="1:10">
      <c r="A8" s="2">
        <v>2019</v>
      </c>
      <c r="B8" s="2" t="s">
        <v>27</v>
      </c>
      <c r="C8" s="2"/>
      <c r="D8" s="2">
        <v>410</v>
      </c>
      <c r="E8" s="2">
        <v>16</v>
      </c>
      <c r="F8" s="2">
        <v>310</v>
      </c>
      <c r="G8" s="2">
        <v>2</v>
      </c>
      <c r="H8" s="6">
        <f t="shared" si="0"/>
        <v>6.4516129032258061</v>
      </c>
      <c r="I8" s="2">
        <v>1.2</v>
      </c>
      <c r="J8" s="2">
        <v>0.8</v>
      </c>
    </row>
    <row r="9" spans="1:10">
      <c r="A9" s="2">
        <v>2018</v>
      </c>
      <c r="B9" s="2" t="s">
        <v>18</v>
      </c>
      <c r="C9" s="2">
        <v>29</v>
      </c>
      <c r="D9" s="54">
        <v>140</v>
      </c>
      <c r="E9" s="2"/>
      <c r="F9" s="54">
        <v>320</v>
      </c>
      <c r="G9" s="54">
        <v>0.5</v>
      </c>
      <c r="H9" s="6">
        <f t="shared" si="0"/>
        <v>1.5625</v>
      </c>
      <c r="I9" s="2">
        <v>2.2999999999999998</v>
      </c>
      <c r="J9" s="2">
        <v>0.9</v>
      </c>
    </row>
    <row r="10" spans="1:10">
      <c r="A10" s="2">
        <v>2018</v>
      </c>
      <c r="B10" s="2" t="s">
        <v>33</v>
      </c>
      <c r="C10" s="2">
        <v>72</v>
      </c>
      <c r="D10" s="54">
        <v>280</v>
      </c>
      <c r="E10" s="2"/>
      <c r="F10" s="54">
        <v>320</v>
      </c>
      <c r="G10" s="54">
        <v>0.8</v>
      </c>
      <c r="H10" s="6">
        <f t="shared" si="0"/>
        <v>2.5</v>
      </c>
      <c r="I10" s="2">
        <v>2</v>
      </c>
      <c r="J10" s="2">
        <v>0.95</v>
      </c>
    </row>
    <row r="11" spans="1:10">
      <c r="A11" s="2">
        <v>2019</v>
      </c>
      <c r="B11" s="2" t="s">
        <v>18</v>
      </c>
      <c r="C11" s="2"/>
      <c r="D11" s="2">
        <v>220</v>
      </c>
      <c r="E11" s="2">
        <v>12.6</v>
      </c>
      <c r="F11" s="2">
        <v>310</v>
      </c>
      <c r="G11" s="2">
        <v>0.7</v>
      </c>
      <c r="H11" s="6">
        <f t="shared" si="0"/>
        <v>2.2580645161290325</v>
      </c>
      <c r="I11" s="2">
        <v>4.5999999999999996</v>
      </c>
      <c r="J11" s="2">
        <v>0.95</v>
      </c>
    </row>
    <row r="12" spans="1:10">
      <c r="A12" s="2">
        <v>2019</v>
      </c>
      <c r="B12" s="2" t="s">
        <v>34</v>
      </c>
      <c r="C12" s="2"/>
      <c r="D12" s="2">
        <v>650</v>
      </c>
      <c r="E12" s="2">
        <v>21.8</v>
      </c>
      <c r="F12" s="2">
        <v>224</v>
      </c>
      <c r="G12" s="2">
        <v>2.8</v>
      </c>
      <c r="H12" s="6">
        <f t="shared" si="0"/>
        <v>12.5</v>
      </c>
      <c r="I12" s="2">
        <v>3.85</v>
      </c>
      <c r="J12" s="2">
        <v>0.97</v>
      </c>
    </row>
    <row r="13" spans="1:10" ht="28.8">
      <c r="A13" s="2"/>
      <c r="B13" s="4"/>
      <c r="C13" s="4"/>
      <c r="D13" s="4" t="s">
        <v>104</v>
      </c>
      <c r="E13" s="4" t="s">
        <v>54</v>
      </c>
      <c r="F13" s="4" t="s">
        <v>75</v>
      </c>
      <c r="G13" s="4" t="s">
        <v>76</v>
      </c>
      <c r="H13" s="49" t="s">
        <v>50</v>
      </c>
      <c r="I13" s="4" t="s">
        <v>57</v>
      </c>
      <c r="J13" s="4" t="s">
        <v>58</v>
      </c>
    </row>
    <row r="14" spans="1:10">
      <c r="A14" s="2">
        <v>2018</v>
      </c>
      <c r="B14" s="2" t="s">
        <v>0</v>
      </c>
      <c r="C14" s="2">
        <v>35</v>
      </c>
      <c r="D14" s="54"/>
      <c r="E14" s="2"/>
      <c r="F14" s="54">
        <v>326</v>
      </c>
      <c r="G14" s="54">
        <v>0.93</v>
      </c>
      <c r="H14" s="6">
        <f t="shared" ref="H14:H60" si="1">G14*1000/F14</f>
        <v>2.852760736196319</v>
      </c>
      <c r="I14" s="2">
        <v>2.2999999999999998</v>
      </c>
      <c r="J14" s="2">
        <v>1</v>
      </c>
    </row>
    <row r="15" spans="1:10">
      <c r="A15" s="2">
        <v>2019</v>
      </c>
      <c r="B15" s="2" t="s">
        <v>35</v>
      </c>
      <c r="C15" s="2"/>
      <c r="D15" s="2">
        <v>70</v>
      </c>
      <c r="E15" s="2">
        <v>17.5</v>
      </c>
      <c r="F15" s="2">
        <v>325</v>
      </c>
      <c r="G15" s="2">
        <v>0.3</v>
      </c>
      <c r="H15" s="6">
        <f t="shared" si="1"/>
        <v>0.92307692307692313</v>
      </c>
      <c r="I15" s="2">
        <v>1.84</v>
      </c>
      <c r="J15" s="2">
        <v>1</v>
      </c>
    </row>
    <row r="16" spans="1:10">
      <c r="A16" s="2">
        <v>2018</v>
      </c>
      <c r="B16" s="2" t="s">
        <v>85</v>
      </c>
      <c r="C16" s="2"/>
      <c r="D16" s="54">
        <v>380</v>
      </c>
      <c r="E16" s="2"/>
      <c r="F16" s="54">
        <v>315</v>
      </c>
      <c r="G16" s="54">
        <v>2.8</v>
      </c>
      <c r="H16" s="6">
        <f t="shared" si="1"/>
        <v>8.8888888888888893</v>
      </c>
      <c r="I16" s="2">
        <v>1.3</v>
      </c>
      <c r="J16" s="2">
        <v>1.03</v>
      </c>
    </row>
    <row r="17" spans="1:10">
      <c r="A17" s="2">
        <v>2018</v>
      </c>
      <c r="B17" s="2" t="s">
        <v>20</v>
      </c>
      <c r="C17" s="2">
        <v>29</v>
      </c>
      <c r="D17" s="54">
        <v>150</v>
      </c>
      <c r="E17" s="2"/>
      <c r="F17" s="54">
        <v>450</v>
      </c>
      <c r="G17" s="54">
        <v>1.1499999999999999</v>
      </c>
      <c r="H17" s="6">
        <f t="shared" si="1"/>
        <v>2.5555555555555554</v>
      </c>
      <c r="I17" s="2">
        <v>3.4</v>
      </c>
      <c r="J17" s="2">
        <v>1.06</v>
      </c>
    </row>
    <row r="18" spans="1:10">
      <c r="A18" s="2">
        <v>2018</v>
      </c>
      <c r="B18" s="2" t="s">
        <v>6</v>
      </c>
      <c r="C18" s="2">
        <v>56</v>
      </c>
      <c r="D18" s="54">
        <v>250</v>
      </c>
      <c r="E18" s="2"/>
      <c r="F18" s="54">
        <v>320</v>
      </c>
      <c r="G18" s="54">
        <v>1.3</v>
      </c>
      <c r="H18" s="6">
        <f t="shared" si="1"/>
        <v>4.0625</v>
      </c>
      <c r="I18" s="2">
        <v>2</v>
      </c>
      <c r="J18" s="2">
        <v>1.1200000000000001</v>
      </c>
    </row>
    <row r="19" spans="1:10">
      <c r="A19" s="2">
        <v>2018</v>
      </c>
      <c r="B19" s="2" t="s">
        <v>13</v>
      </c>
      <c r="C19" s="2">
        <v>56</v>
      </c>
      <c r="D19" s="54">
        <v>240</v>
      </c>
      <c r="E19" s="2"/>
      <c r="F19" s="54">
        <v>316</v>
      </c>
      <c r="G19" s="54">
        <v>0.48</v>
      </c>
      <c r="H19" s="6">
        <f t="shared" si="1"/>
        <v>1.518987341772152</v>
      </c>
      <c r="I19" s="2">
        <v>5</v>
      </c>
      <c r="J19" s="2">
        <v>1.2</v>
      </c>
    </row>
    <row r="20" spans="1:10">
      <c r="A20" s="2">
        <v>2019</v>
      </c>
      <c r="B20" s="2" t="s">
        <v>29</v>
      </c>
      <c r="C20" s="2"/>
      <c r="D20" s="2">
        <v>260</v>
      </c>
      <c r="E20" s="2">
        <v>20.100000000000001</v>
      </c>
      <c r="F20" s="2">
        <v>308</v>
      </c>
      <c r="G20" s="2">
        <v>2.85</v>
      </c>
      <c r="H20" s="6">
        <f t="shared" si="1"/>
        <v>9.2532467532467528</v>
      </c>
      <c r="I20" s="2">
        <v>3.2</v>
      </c>
      <c r="J20" s="2">
        <v>1.2</v>
      </c>
    </row>
    <row r="21" spans="1:10">
      <c r="A21" s="2">
        <v>2019</v>
      </c>
      <c r="B21" s="2" t="s">
        <v>10</v>
      </c>
      <c r="C21" s="2"/>
      <c r="D21" s="2">
        <v>180</v>
      </c>
      <c r="E21" s="2">
        <v>15</v>
      </c>
      <c r="F21" s="2">
        <v>285</v>
      </c>
      <c r="G21" s="2">
        <v>0.35</v>
      </c>
      <c r="H21" s="6">
        <f t="shared" si="1"/>
        <v>1.2280701754385965</v>
      </c>
      <c r="I21" s="2">
        <v>2.85</v>
      </c>
      <c r="J21" s="2">
        <v>1.2</v>
      </c>
    </row>
    <row r="22" spans="1:10">
      <c r="A22" s="2">
        <v>2019</v>
      </c>
      <c r="B22" s="2" t="s">
        <v>5</v>
      </c>
      <c r="C22" s="2"/>
      <c r="D22" s="2">
        <v>260</v>
      </c>
      <c r="E22" s="2">
        <v>16.5</v>
      </c>
      <c r="F22" s="2">
        <v>220</v>
      </c>
      <c r="G22" s="2">
        <v>0.7</v>
      </c>
      <c r="H22" s="6">
        <f t="shared" si="1"/>
        <v>3.1818181818181817</v>
      </c>
      <c r="I22" s="2">
        <v>2.1</v>
      </c>
      <c r="J22" s="2">
        <v>1.2</v>
      </c>
    </row>
    <row r="23" spans="1:10">
      <c r="A23" s="2">
        <v>2018</v>
      </c>
      <c r="B23" s="2" t="s">
        <v>36</v>
      </c>
      <c r="C23" s="2">
        <v>72</v>
      </c>
      <c r="D23" s="54">
        <v>470</v>
      </c>
      <c r="E23" s="2"/>
      <c r="F23" s="54">
        <v>315</v>
      </c>
      <c r="G23" s="54">
        <v>1.5</v>
      </c>
      <c r="H23" s="6">
        <f t="shared" si="1"/>
        <v>4.7619047619047619</v>
      </c>
      <c r="I23" s="2">
        <v>2.7</v>
      </c>
      <c r="J23" s="2">
        <v>1.29</v>
      </c>
    </row>
    <row r="24" spans="1:10">
      <c r="A24" s="2">
        <v>2018</v>
      </c>
      <c r="B24" s="2" t="s">
        <v>32</v>
      </c>
      <c r="C24" s="2">
        <v>72</v>
      </c>
      <c r="D24" s="54">
        <v>450</v>
      </c>
      <c r="E24" s="2"/>
      <c r="F24" s="54">
        <v>320</v>
      </c>
      <c r="G24" s="54">
        <v>1.36</v>
      </c>
      <c r="H24" s="6">
        <f t="shared" si="1"/>
        <v>4.25</v>
      </c>
      <c r="I24" s="2">
        <v>2.5</v>
      </c>
      <c r="J24" s="2">
        <v>1.36</v>
      </c>
    </row>
    <row r="25" spans="1:10">
      <c r="A25" s="2">
        <v>2018</v>
      </c>
      <c r="B25" s="2" t="s">
        <v>30</v>
      </c>
      <c r="C25" s="2">
        <v>53</v>
      </c>
      <c r="D25" s="54">
        <v>210</v>
      </c>
      <c r="E25" s="2"/>
      <c r="F25" s="54">
        <v>310</v>
      </c>
      <c r="G25" s="54">
        <v>1</v>
      </c>
      <c r="H25" s="6">
        <f t="shared" si="1"/>
        <v>3.225806451612903</v>
      </c>
      <c r="I25" s="2">
        <v>3.4</v>
      </c>
      <c r="J25" s="2">
        <v>1.4</v>
      </c>
    </row>
    <row r="26" spans="1:10">
      <c r="A26" s="2">
        <v>2019</v>
      </c>
      <c r="B26" s="2" t="s">
        <v>20</v>
      </c>
      <c r="C26" s="2"/>
      <c r="D26" s="2">
        <v>170</v>
      </c>
      <c r="E26" s="2">
        <v>10.1</v>
      </c>
      <c r="F26" s="2">
        <v>330</v>
      </c>
      <c r="G26" s="2">
        <v>0.6</v>
      </c>
      <c r="H26" s="6">
        <f t="shared" si="1"/>
        <v>1.8181818181818181</v>
      </c>
      <c r="I26" s="2">
        <v>3.7</v>
      </c>
      <c r="J26" s="2">
        <v>1.4</v>
      </c>
    </row>
    <row r="27" spans="1:10">
      <c r="A27" s="2">
        <v>2019</v>
      </c>
      <c r="B27" s="2" t="s">
        <v>6</v>
      </c>
      <c r="C27" s="2"/>
      <c r="D27" s="2">
        <v>260</v>
      </c>
      <c r="E27" s="2">
        <v>13.2</v>
      </c>
      <c r="F27" s="2">
        <v>312</v>
      </c>
      <c r="G27" s="2">
        <v>1.25</v>
      </c>
      <c r="H27" s="6">
        <f t="shared" si="1"/>
        <v>4.0064102564102564</v>
      </c>
      <c r="I27" s="2">
        <v>3.1</v>
      </c>
      <c r="J27" s="2">
        <v>1.4</v>
      </c>
    </row>
    <row r="28" spans="1:10">
      <c r="A28" s="2">
        <v>2018</v>
      </c>
      <c r="B28" s="2" t="s">
        <v>16</v>
      </c>
      <c r="C28" s="2">
        <v>29</v>
      </c>
      <c r="D28" s="54">
        <v>230</v>
      </c>
      <c r="E28" s="2"/>
      <c r="F28" s="2"/>
      <c r="G28" s="2"/>
      <c r="H28" s="6" t="e">
        <f t="shared" si="1"/>
        <v>#DIV/0!</v>
      </c>
      <c r="I28" s="2">
        <v>4.0999999999999996</v>
      </c>
      <c r="J28" s="2">
        <v>1.5</v>
      </c>
    </row>
    <row r="29" spans="1:10">
      <c r="A29" s="2">
        <v>2018</v>
      </c>
      <c r="B29" s="2" t="s">
        <v>21</v>
      </c>
      <c r="C29" s="2">
        <v>29</v>
      </c>
      <c r="D29" s="54">
        <v>200</v>
      </c>
      <c r="E29" s="2"/>
      <c r="F29" s="54">
        <v>316</v>
      </c>
      <c r="G29" s="54">
        <v>0.6</v>
      </c>
      <c r="H29" s="6">
        <f t="shared" si="1"/>
        <v>1.8987341772151898</v>
      </c>
      <c r="I29" s="2">
        <v>2.2000000000000002</v>
      </c>
      <c r="J29" s="2">
        <v>1.5</v>
      </c>
    </row>
    <row r="30" spans="1:10">
      <c r="A30" s="2">
        <v>2019</v>
      </c>
      <c r="B30" s="2" t="s">
        <v>24</v>
      </c>
      <c r="C30" s="2"/>
      <c r="D30" s="2">
        <v>180</v>
      </c>
      <c r="E30" s="2">
        <v>10.6</v>
      </c>
      <c r="F30" s="2">
        <v>239</v>
      </c>
      <c r="G30" s="2">
        <v>0.27</v>
      </c>
      <c r="H30" s="6">
        <f t="shared" si="1"/>
        <v>1.1297071129707112</v>
      </c>
      <c r="I30" s="2">
        <v>2.2000000000000002</v>
      </c>
      <c r="J30" s="2">
        <v>1.5</v>
      </c>
    </row>
    <row r="31" spans="1:10">
      <c r="A31" s="2">
        <v>2019</v>
      </c>
      <c r="B31" s="2" t="s">
        <v>12</v>
      </c>
      <c r="C31" s="2"/>
      <c r="D31" s="2">
        <v>160</v>
      </c>
      <c r="E31" s="2">
        <v>15.2</v>
      </c>
      <c r="F31" s="2">
        <v>320</v>
      </c>
      <c r="G31" s="2">
        <v>0.1</v>
      </c>
      <c r="H31" s="6">
        <f t="shared" si="1"/>
        <v>0.3125</v>
      </c>
      <c r="I31" s="2">
        <v>2.4500000000000002</v>
      </c>
      <c r="J31" s="2">
        <v>1.5</v>
      </c>
    </row>
    <row r="32" spans="1:10">
      <c r="A32" s="2">
        <v>2019</v>
      </c>
      <c r="B32" s="2" t="s">
        <v>36</v>
      </c>
      <c r="C32" s="2"/>
      <c r="D32" s="2">
        <v>440</v>
      </c>
      <c r="E32" s="2">
        <v>16.8</v>
      </c>
      <c r="F32" s="2">
        <v>222</v>
      </c>
      <c r="G32" s="2">
        <v>0.84</v>
      </c>
      <c r="H32" s="6">
        <f t="shared" si="1"/>
        <v>3.7837837837837838</v>
      </c>
      <c r="I32" s="2">
        <v>3.54</v>
      </c>
      <c r="J32" s="2">
        <v>1.55</v>
      </c>
    </row>
    <row r="33" spans="1:10">
      <c r="A33" s="2">
        <v>2019</v>
      </c>
      <c r="B33" s="2" t="s">
        <v>32</v>
      </c>
      <c r="C33" s="2"/>
      <c r="D33" s="2">
        <v>490</v>
      </c>
      <c r="E33" s="2">
        <v>19.100000000000001</v>
      </c>
      <c r="F33" s="2">
        <v>224</v>
      </c>
      <c r="G33" s="2">
        <v>1.01</v>
      </c>
      <c r="H33" s="6">
        <f t="shared" si="1"/>
        <v>4.5089285714285712</v>
      </c>
      <c r="I33" s="2">
        <v>3.5</v>
      </c>
      <c r="J33" s="2">
        <v>1.57</v>
      </c>
    </row>
    <row r="34" spans="1:10">
      <c r="A34" s="2">
        <v>2019</v>
      </c>
      <c r="B34" s="2" t="s">
        <v>17</v>
      </c>
      <c r="C34" s="2"/>
      <c r="D34" s="2">
        <v>240</v>
      </c>
      <c r="E34" s="2">
        <v>13.4</v>
      </c>
      <c r="F34" s="2">
        <v>320</v>
      </c>
      <c r="G34" s="2">
        <v>0.75</v>
      </c>
      <c r="H34" s="6">
        <f t="shared" si="1"/>
        <v>2.34375</v>
      </c>
      <c r="I34" s="2">
        <v>3</v>
      </c>
      <c r="J34" s="2">
        <v>1.6</v>
      </c>
    </row>
    <row r="35" spans="1:10">
      <c r="A35" s="2">
        <v>2019</v>
      </c>
      <c r="B35" s="2" t="s">
        <v>0</v>
      </c>
      <c r="C35" s="2"/>
      <c r="D35" s="2">
        <v>370</v>
      </c>
      <c r="E35" s="2">
        <v>17.399999999999999</v>
      </c>
      <c r="F35" s="2">
        <v>320</v>
      </c>
      <c r="G35" s="2">
        <v>1.1599999999999999</v>
      </c>
      <c r="H35" s="6">
        <f t="shared" si="1"/>
        <v>3.625</v>
      </c>
      <c r="I35" s="2">
        <v>2.8</v>
      </c>
      <c r="J35" s="2">
        <v>1.65</v>
      </c>
    </row>
    <row r="36" spans="1:10">
      <c r="A36" s="2">
        <v>2019</v>
      </c>
      <c r="B36" s="2" t="s">
        <v>8</v>
      </c>
      <c r="C36" s="2"/>
      <c r="D36" s="2">
        <v>170</v>
      </c>
      <c r="E36" s="2">
        <v>17</v>
      </c>
      <c r="F36" s="2">
        <v>230</v>
      </c>
      <c r="G36" s="2">
        <v>0.43</v>
      </c>
      <c r="H36" s="6">
        <f t="shared" si="1"/>
        <v>1.8695652173913044</v>
      </c>
      <c r="I36" s="2">
        <v>3.26</v>
      </c>
      <c r="J36" s="2">
        <v>1.7</v>
      </c>
    </row>
    <row r="37" spans="1:10">
      <c r="A37" s="2">
        <v>2019</v>
      </c>
      <c r="B37" s="2" t="s">
        <v>33</v>
      </c>
      <c r="C37" s="2"/>
      <c r="D37" s="2">
        <v>260</v>
      </c>
      <c r="E37" s="2">
        <v>17.100000000000001</v>
      </c>
      <c r="F37" s="2">
        <v>210</v>
      </c>
      <c r="G37" s="2">
        <v>1.2</v>
      </c>
      <c r="H37" s="6">
        <f t="shared" si="1"/>
        <v>5.7142857142857144</v>
      </c>
      <c r="I37" s="2">
        <v>3.95</v>
      </c>
      <c r="J37" s="2">
        <v>1.7</v>
      </c>
    </row>
    <row r="38" spans="1:10">
      <c r="A38" s="2">
        <v>2019</v>
      </c>
      <c r="B38" s="2" t="s">
        <v>9</v>
      </c>
      <c r="C38" s="2"/>
      <c r="D38" s="2">
        <v>280</v>
      </c>
      <c r="E38" s="2">
        <v>17.600000000000001</v>
      </c>
      <c r="F38" s="2">
        <v>225</v>
      </c>
      <c r="G38" s="2">
        <v>0.56000000000000005</v>
      </c>
      <c r="H38" s="6">
        <f t="shared" si="1"/>
        <v>2.4888888888888889</v>
      </c>
      <c r="I38" s="2">
        <v>3.02</v>
      </c>
      <c r="J38" s="2">
        <v>1.75</v>
      </c>
    </row>
    <row r="39" spans="1:10">
      <c r="A39" s="2">
        <v>2019</v>
      </c>
      <c r="B39" s="2" t="s">
        <v>37</v>
      </c>
      <c r="C39" s="2"/>
      <c r="D39" s="2">
        <v>260</v>
      </c>
      <c r="E39" s="2">
        <v>18.8</v>
      </c>
      <c r="F39" s="2">
        <v>327</v>
      </c>
      <c r="G39" s="2">
        <v>1.8</v>
      </c>
      <c r="H39" s="6">
        <f t="shared" si="1"/>
        <v>5.5045871559633026</v>
      </c>
      <c r="I39" s="2">
        <v>3.04</v>
      </c>
      <c r="J39" s="2">
        <v>1.75</v>
      </c>
    </row>
    <row r="40" spans="1:10">
      <c r="A40" s="2">
        <v>2018</v>
      </c>
      <c r="B40" s="2" t="s">
        <v>25</v>
      </c>
      <c r="C40" s="2">
        <v>22</v>
      </c>
      <c r="D40" s="54">
        <v>230</v>
      </c>
      <c r="E40" s="2"/>
      <c r="F40" s="54">
        <v>315</v>
      </c>
      <c r="G40" s="54">
        <v>0.9</v>
      </c>
      <c r="H40" s="6">
        <f t="shared" si="1"/>
        <v>2.8571428571428572</v>
      </c>
      <c r="I40" s="2">
        <v>2.34</v>
      </c>
      <c r="J40" s="2">
        <v>1.88</v>
      </c>
    </row>
    <row r="41" spans="1:10">
      <c r="A41" s="2">
        <v>2018</v>
      </c>
      <c r="B41" s="2" t="s">
        <v>9</v>
      </c>
      <c r="C41" s="2">
        <v>56</v>
      </c>
      <c r="D41" s="54">
        <v>280</v>
      </c>
      <c r="E41" s="54"/>
      <c r="F41" s="54"/>
      <c r="G41" s="2"/>
      <c r="H41" s="6" t="e">
        <f t="shared" si="1"/>
        <v>#DIV/0!</v>
      </c>
      <c r="I41" s="2">
        <v>3.1</v>
      </c>
      <c r="J41" s="2">
        <v>2</v>
      </c>
    </row>
    <row r="42" spans="1:10">
      <c r="A42" s="2">
        <v>2018</v>
      </c>
      <c r="B42" s="2" t="s">
        <v>14</v>
      </c>
      <c r="C42" s="2">
        <v>29</v>
      </c>
      <c r="D42" s="54">
        <v>180</v>
      </c>
      <c r="E42" s="2"/>
      <c r="F42" s="54">
        <v>450</v>
      </c>
      <c r="G42" s="54">
        <v>1.05</v>
      </c>
      <c r="H42" s="6">
        <f t="shared" si="1"/>
        <v>2.3333333333333335</v>
      </c>
      <c r="I42" s="2">
        <v>3.53</v>
      </c>
      <c r="J42" s="2">
        <v>2.0499999999999998</v>
      </c>
    </row>
    <row r="43" spans="1:10">
      <c r="A43" s="2">
        <v>2018</v>
      </c>
      <c r="B43" s="2" t="s">
        <v>82</v>
      </c>
      <c r="C43" s="2"/>
      <c r="D43" s="54"/>
      <c r="E43" s="2"/>
      <c r="F43" s="54">
        <v>325</v>
      </c>
      <c r="G43" s="54">
        <v>2.12</v>
      </c>
      <c r="H43" s="6">
        <f t="shared" si="1"/>
        <v>6.523076923076923</v>
      </c>
      <c r="I43" s="2">
        <v>5.2</v>
      </c>
      <c r="J43" s="2">
        <v>2.1</v>
      </c>
    </row>
    <row r="44" spans="1:10">
      <c r="A44" s="2">
        <v>2019</v>
      </c>
      <c r="B44" s="2" t="s">
        <v>30</v>
      </c>
      <c r="C44" s="2"/>
      <c r="D44" s="2">
        <v>210</v>
      </c>
      <c r="E44" s="2">
        <v>17.399999999999999</v>
      </c>
      <c r="F44" s="2">
        <v>320</v>
      </c>
      <c r="G44" s="2">
        <v>0.69</v>
      </c>
      <c r="H44" s="6">
        <f t="shared" si="1"/>
        <v>2.15625</v>
      </c>
      <c r="I44" s="2">
        <v>4.3</v>
      </c>
      <c r="J44" s="2">
        <v>2.1</v>
      </c>
    </row>
    <row r="45" spans="1:10">
      <c r="A45" s="2">
        <v>2018</v>
      </c>
      <c r="B45" s="2" t="s">
        <v>19</v>
      </c>
      <c r="C45" s="2">
        <v>29</v>
      </c>
      <c r="D45" s="2">
        <v>60</v>
      </c>
      <c r="E45" s="2"/>
      <c r="F45" s="2">
        <v>450</v>
      </c>
      <c r="G45" s="2">
        <v>0.75</v>
      </c>
      <c r="H45" s="6">
        <f t="shared" si="1"/>
        <v>1.6666666666666667</v>
      </c>
      <c r="I45" s="2">
        <v>5.2</v>
      </c>
      <c r="J45" s="2">
        <v>2.12</v>
      </c>
    </row>
    <row r="46" spans="1:10">
      <c r="A46" s="2">
        <v>2018</v>
      </c>
      <c r="B46" s="2" t="s">
        <v>17</v>
      </c>
      <c r="C46" s="2">
        <v>29</v>
      </c>
      <c r="D46" s="2"/>
      <c r="E46" s="2"/>
      <c r="F46" s="2">
        <v>320</v>
      </c>
      <c r="G46" s="2">
        <v>0.7</v>
      </c>
      <c r="H46" s="6">
        <f t="shared" si="1"/>
        <v>2.1875</v>
      </c>
      <c r="I46" s="2">
        <v>3.3</v>
      </c>
      <c r="J46" s="2">
        <v>2.2000000000000002</v>
      </c>
    </row>
    <row r="47" spans="1:10">
      <c r="A47" s="2">
        <v>2019</v>
      </c>
      <c r="B47" s="2" t="s">
        <v>19</v>
      </c>
      <c r="C47" s="2"/>
      <c r="D47" s="2">
        <v>60</v>
      </c>
      <c r="E47" s="2">
        <v>10.8</v>
      </c>
      <c r="F47" s="2">
        <v>320</v>
      </c>
      <c r="G47" s="2">
        <v>0.4</v>
      </c>
      <c r="H47" s="6">
        <f t="shared" si="1"/>
        <v>1.25</v>
      </c>
      <c r="I47" s="2">
        <v>3.4</v>
      </c>
      <c r="J47" s="2">
        <v>2.2999999999999998</v>
      </c>
    </row>
    <row r="48" spans="1:10">
      <c r="A48" s="2">
        <v>2019</v>
      </c>
      <c r="B48" s="2" t="s">
        <v>22</v>
      </c>
      <c r="C48" s="2"/>
      <c r="D48" s="2">
        <v>180</v>
      </c>
      <c r="E48" s="2">
        <v>10.8</v>
      </c>
      <c r="F48" s="2">
        <v>450</v>
      </c>
      <c r="G48" s="2">
        <v>0.4</v>
      </c>
      <c r="H48" s="6">
        <f t="shared" si="1"/>
        <v>0.88888888888888884</v>
      </c>
      <c r="I48" s="2">
        <v>5</v>
      </c>
      <c r="J48" s="2">
        <v>2.35</v>
      </c>
    </row>
    <row r="49" spans="1:10">
      <c r="A49" s="2">
        <v>2019</v>
      </c>
      <c r="B49" s="2" t="s">
        <v>14</v>
      </c>
      <c r="C49" s="2"/>
      <c r="D49" s="2">
        <v>160</v>
      </c>
      <c r="E49" s="2">
        <v>12.8</v>
      </c>
      <c r="F49" s="2">
        <v>375</v>
      </c>
      <c r="G49" s="2">
        <v>0.8</v>
      </c>
      <c r="H49" s="6">
        <f t="shared" si="1"/>
        <v>2.1333333333333333</v>
      </c>
      <c r="I49" s="2">
        <v>7.27</v>
      </c>
      <c r="J49" s="2">
        <v>2.4</v>
      </c>
    </row>
    <row r="50" spans="1:10">
      <c r="A50" s="2">
        <v>2018</v>
      </c>
      <c r="B50" s="2" t="s">
        <v>12</v>
      </c>
      <c r="C50" s="2">
        <v>56</v>
      </c>
      <c r="D50" s="54">
        <v>150</v>
      </c>
      <c r="E50" s="2"/>
      <c r="F50" s="54">
        <v>318</v>
      </c>
      <c r="G50" s="54">
        <v>0.31</v>
      </c>
      <c r="H50" s="6">
        <f t="shared" si="1"/>
        <v>0.97484276729559749</v>
      </c>
      <c r="I50" s="2">
        <v>4.8</v>
      </c>
      <c r="J50" s="2">
        <v>2.5</v>
      </c>
    </row>
    <row r="51" spans="1:10">
      <c r="A51" s="2">
        <v>2019</v>
      </c>
      <c r="B51" s="2" t="s">
        <v>7</v>
      </c>
      <c r="C51" s="2"/>
      <c r="D51" s="2">
        <v>150</v>
      </c>
      <c r="E51" s="2">
        <v>15.2</v>
      </c>
      <c r="F51" s="2">
        <v>450</v>
      </c>
      <c r="G51" s="2">
        <v>0.9</v>
      </c>
      <c r="H51" s="6">
        <f t="shared" si="1"/>
        <v>2</v>
      </c>
      <c r="I51" s="2">
        <v>4.5</v>
      </c>
      <c r="J51" s="2">
        <v>2.5</v>
      </c>
    </row>
    <row r="52" spans="1:10">
      <c r="A52" s="2">
        <v>2018</v>
      </c>
      <c r="B52" s="2" t="s">
        <v>79</v>
      </c>
      <c r="C52" s="2">
        <v>22</v>
      </c>
      <c r="D52" s="54">
        <v>250</v>
      </c>
      <c r="E52" s="2"/>
      <c r="F52" s="54">
        <v>450</v>
      </c>
      <c r="G52" s="54">
        <v>1.4</v>
      </c>
      <c r="H52" s="6">
        <f t="shared" si="1"/>
        <v>3.1111111111111112</v>
      </c>
      <c r="I52" s="2">
        <v>3.4</v>
      </c>
      <c r="J52" s="2">
        <v>2.5499999999999998</v>
      </c>
    </row>
    <row r="53" spans="1:10">
      <c r="A53" s="2">
        <v>2018</v>
      </c>
      <c r="B53" s="2" t="s">
        <v>22</v>
      </c>
      <c r="C53" s="2">
        <v>29</v>
      </c>
      <c r="D53" s="54">
        <v>160</v>
      </c>
      <c r="E53" s="2"/>
      <c r="F53" s="54">
        <v>450</v>
      </c>
      <c r="G53" s="54">
        <v>0.6</v>
      </c>
      <c r="H53" s="6">
        <f t="shared" si="1"/>
        <v>1.3333333333333333</v>
      </c>
      <c r="I53" s="2">
        <v>4.7</v>
      </c>
      <c r="J53" s="2">
        <v>2.6</v>
      </c>
    </row>
    <row r="54" spans="1:10">
      <c r="A54" s="2">
        <v>2018</v>
      </c>
      <c r="B54" s="2" t="s">
        <v>81</v>
      </c>
      <c r="C54" s="2"/>
      <c r="D54" s="54">
        <v>500</v>
      </c>
      <c r="E54" s="2"/>
      <c r="F54" s="54">
        <v>223</v>
      </c>
      <c r="G54" s="54">
        <v>2.7</v>
      </c>
      <c r="H54" s="6">
        <f t="shared" si="1"/>
        <v>12.107623318385651</v>
      </c>
      <c r="I54" s="2">
        <v>5.7</v>
      </c>
      <c r="J54" s="2">
        <v>2.7</v>
      </c>
    </row>
    <row r="55" spans="1:10">
      <c r="A55" s="2">
        <v>2018</v>
      </c>
      <c r="B55" s="2" t="s">
        <v>83</v>
      </c>
      <c r="C55" s="2"/>
      <c r="D55" s="54">
        <v>270</v>
      </c>
      <c r="E55" s="2"/>
      <c r="F55" s="54">
        <v>225</v>
      </c>
      <c r="G55" s="54">
        <v>0.99</v>
      </c>
      <c r="H55" s="6">
        <f t="shared" si="1"/>
        <v>4.4000000000000004</v>
      </c>
      <c r="I55" s="2">
        <v>4.4000000000000004</v>
      </c>
      <c r="J55" s="2">
        <v>2.8</v>
      </c>
    </row>
    <row r="56" spans="1:10">
      <c r="A56" s="2">
        <v>2018</v>
      </c>
      <c r="B56" s="2" t="s">
        <v>84</v>
      </c>
      <c r="C56" s="2"/>
      <c r="D56" s="54">
        <v>420</v>
      </c>
      <c r="E56" s="2"/>
      <c r="F56" s="54">
        <v>320</v>
      </c>
      <c r="G56" s="54">
        <v>1.58</v>
      </c>
      <c r="H56" s="6">
        <f t="shared" si="1"/>
        <v>4.9375</v>
      </c>
      <c r="I56" s="2">
        <v>4.66</v>
      </c>
      <c r="J56" s="2">
        <v>2.8</v>
      </c>
    </row>
    <row r="57" spans="1:10">
      <c r="A57" s="2">
        <v>2018</v>
      </c>
      <c r="B57" s="2" t="s">
        <v>7</v>
      </c>
      <c r="C57" s="2">
        <v>56</v>
      </c>
      <c r="D57" s="54">
        <v>150</v>
      </c>
      <c r="E57" s="2"/>
      <c r="F57" s="54">
        <v>450</v>
      </c>
      <c r="G57" s="54">
        <v>0.86</v>
      </c>
      <c r="H57" s="6">
        <f t="shared" si="1"/>
        <v>1.9111111111111112</v>
      </c>
      <c r="I57" s="2">
        <v>5</v>
      </c>
      <c r="J57" s="2">
        <v>2.95</v>
      </c>
    </row>
    <row r="58" spans="1:10">
      <c r="A58" s="2">
        <v>2019</v>
      </c>
      <c r="B58" s="2" t="s">
        <v>13</v>
      </c>
      <c r="C58" s="2"/>
      <c r="D58" s="2">
        <v>270</v>
      </c>
      <c r="E58" s="2">
        <v>17.100000000000001</v>
      </c>
      <c r="F58" s="2">
        <v>320</v>
      </c>
      <c r="G58" s="2">
        <v>0.4</v>
      </c>
      <c r="H58" s="6">
        <f t="shared" si="1"/>
        <v>1.25</v>
      </c>
      <c r="I58" s="2">
        <v>8.1999999999999993</v>
      </c>
      <c r="J58" s="2">
        <v>3.15</v>
      </c>
    </row>
    <row r="59" spans="1:10">
      <c r="A59" s="2">
        <v>2019</v>
      </c>
      <c r="B59" s="2" t="s">
        <v>16</v>
      </c>
      <c r="C59" s="2"/>
      <c r="D59" s="2">
        <v>240</v>
      </c>
      <c r="E59" s="2">
        <v>12.4</v>
      </c>
      <c r="F59" s="2">
        <v>325</v>
      </c>
      <c r="G59" s="2">
        <v>0.8</v>
      </c>
      <c r="H59" s="6">
        <f t="shared" si="1"/>
        <v>2.4615384615384617</v>
      </c>
      <c r="I59" s="2">
        <v>5</v>
      </c>
      <c r="J59" s="2">
        <v>3.6</v>
      </c>
    </row>
    <row r="60" spans="1:10">
      <c r="A60" s="2">
        <v>2019</v>
      </c>
      <c r="B60" s="2" t="s">
        <v>21</v>
      </c>
      <c r="C60" s="2"/>
      <c r="D60" s="2">
        <v>230</v>
      </c>
      <c r="E60" s="2">
        <v>14.8</v>
      </c>
      <c r="F60" s="2">
        <v>470</v>
      </c>
      <c r="G60" s="2">
        <v>1.25</v>
      </c>
      <c r="H60" s="6">
        <f t="shared" si="1"/>
        <v>2.6595744680851063</v>
      </c>
      <c r="I60" s="2">
        <v>9.6</v>
      </c>
      <c r="J60" s="2">
        <v>4.9000000000000004</v>
      </c>
    </row>
  </sheetData>
  <sortState ref="A1:U76">
    <sortCondition ref="J1:J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Récaptitulatif </vt:lpstr>
      <vt:lpstr>2018 vs 2019</vt:lpstr>
      <vt:lpstr>Hors années</vt:lpstr>
      <vt:lpstr>Par ordre à 1,5</vt:lpstr>
    </vt:vector>
  </TitlesOfParts>
  <Company>Onema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Denis</dc:creator>
  <cp:lastModifiedBy>Famille</cp:lastModifiedBy>
  <dcterms:created xsi:type="dcterms:W3CDTF">2018-11-28T09:18:11Z</dcterms:created>
  <dcterms:modified xsi:type="dcterms:W3CDTF">2020-04-16T07:24:59Z</dcterms:modified>
</cp:coreProperties>
</file>