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l.irz\Documents\collegues\denis\peches_electriques_methodo\raw_data\"/>
    </mc:Choice>
  </mc:AlternateContent>
  <xr:revisionPtr revIDLastSave="0" documentId="13_ncr:1_{8C03C3B2-3A36-44F1-9827-F3177D0D87E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écaptitulatif " sheetId="1" r:id="rId1"/>
    <sheet name="2018 vs 2019" sheetId="2" r:id="rId2"/>
    <sheet name="Hors années" sheetId="3" r:id="rId3"/>
    <sheet name="Par ordre à 1,5" sheetId="4" r:id="rId4"/>
  </sheets>
  <definedNames>
    <definedName name="_xlnm._FilterDatabase" localSheetId="0" hidden="1">'Récaptitulatif '!$A$3:$AN$44</definedName>
  </definedNames>
  <calcPr calcId="191029"/>
</workbook>
</file>

<file path=xl/calcChain.xml><?xml version="1.0" encoding="utf-8"?>
<calcChain xmlns="http://schemas.openxmlformats.org/spreadsheetml/2006/main">
  <c r="H39" i="4" l="1"/>
  <c r="H12" i="4"/>
  <c r="H33" i="4"/>
  <c r="H15" i="4"/>
  <c r="H37" i="4"/>
  <c r="H32" i="4"/>
  <c r="H38" i="4"/>
  <c r="H58" i="4"/>
  <c r="H36" i="4"/>
  <c r="H22" i="4"/>
  <c r="H51" i="4"/>
  <c r="H31" i="4"/>
  <c r="H21" i="4"/>
  <c r="H27" i="4"/>
  <c r="H20" i="4"/>
  <c r="H44" i="4"/>
  <c r="H8" i="4"/>
  <c r="H35" i="4"/>
  <c r="H60" i="4"/>
  <c r="H34" i="4"/>
  <c r="H49" i="4"/>
  <c r="H11" i="4"/>
  <c r="H59" i="4"/>
  <c r="H48" i="4"/>
  <c r="H47" i="4"/>
  <c r="H26" i="4"/>
  <c r="H7" i="4"/>
  <c r="H3" i="4"/>
  <c r="H30" i="4"/>
  <c r="H24" i="4"/>
  <c r="H10" i="4"/>
  <c r="H23" i="4"/>
  <c r="H41" i="4"/>
  <c r="H19" i="4"/>
  <c r="H57" i="4"/>
  <c r="H50" i="4"/>
  <c r="H1" i="4"/>
  <c r="H18" i="4"/>
  <c r="H25" i="4"/>
  <c r="H6" i="4"/>
  <c r="H2" i="4"/>
  <c r="H16" i="4"/>
  <c r="H56" i="4"/>
  <c r="H55" i="4"/>
  <c r="H43" i="4"/>
  <c r="H54" i="4"/>
  <c r="H4" i="4"/>
  <c r="H14" i="4"/>
  <c r="H29" i="4"/>
  <c r="H46" i="4"/>
  <c r="H42" i="4"/>
  <c r="H9" i="4"/>
  <c r="H28" i="4"/>
  <c r="H53" i="4"/>
  <c r="H45" i="4"/>
  <c r="H17" i="4"/>
  <c r="H52" i="4"/>
  <c r="H40" i="4"/>
  <c r="H5" i="4"/>
  <c r="H75" i="3"/>
  <c r="H74" i="3"/>
  <c r="H37" i="3"/>
  <c r="H73" i="3"/>
  <c r="H36" i="3"/>
  <c r="H72" i="3"/>
  <c r="H35" i="3"/>
  <c r="H71" i="3"/>
  <c r="H34" i="3"/>
  <c r="H70" i="3"/>
  <c r="H33" i="3"/>
  <c r="H69" i="3"/>
  <c r="H32" i="3"/>
  <c r="H68" i="3"/>
  <c r="H31" i="3"/>
  <c r="H67" i="3"/>
  <c r="H30" i="3"/>
  <c r="H66" i="3"/>
  <c r="H29" i="3"/>
  <c r="H65" i="3"/>
  <c r="H28" i="3"/>
  <c r="H64" i="3"/>
  <c r="H27" i="3"/>
  <c r="H63" i="3"/>
  <c r="H26" i="3"/>
  <c r="H62" i="3"/>
  <c r="H25" i="3"/>
  <c r="H61" i="3"/>
  <c r="H24" i="3"/>
  <c r="H60" i="3"/>
  <c r="H23" i="3"/>
  <c r="H59" i="3"/>
  <c r="H22" i="3"/>
  <c r="H21" i="3"/>
  <c r="H20" i="3"/>
  <c r="H19" i="3"/>
  <c r="H18" i="3"/>
  <c r="H17" i="3"/>
  <c r="H16" i="3"/>
  <c r="H15" i="3"/>
  <c r="H51" i="3"/>
  <c r="H14" i="3"/>
  <c r="H50" i="3"/>
  <c r="H13" i="3"/>
  <c r="H49" i="3"/>
  <c r="H12" i="3"/>
  <c r="H48" i="3"/>
  <c r="H11" i="3"/>
  <c r="H47" i="3"/>
  <c r="H10" i="3"/>
  <c r="H46" i="3"/>
  <c r="H9" i="3"/>
  <c r="H45" i="3"/>
  <c r="H8" i="3"/>
  <c r="H44" i="3"/>
  <c r="H7" i="3"/>
  <c r="H43" i="3"/>
  <c r="H6" i="3"/>
  <c r="H5" i="3"/>
  <c r="H41" i="3"/>
  <c r="H4" i="3"/>
  <c r="H40" i="3"/>
  <c r="H3" i="3"/>
  <c r="H39" i="3"/>
  <c r="H2" i="3"/>
  <c r="Q16" i="2"/>
  <c r="G16" i="2"/>
  <c r="Q20" i="2"/>
  <c r="G20" i="2"/>
  <c r="Q15" i="2"/>
  <c r="G15" i="2"/>
  <c r="Q8" i="2"/>
  <c r="G8" i="2"/>
  <c r="Q27" i="2"/>
  <c r="G27" i="2"/>
  <c r="Q7" i="2"/>
  <c r="G7" i="2"/>
  <c r="Q26" i="2"/>
  <c r="G26" i="2"/>
  <c r="Q25" i="2"/>
  <c r="G25" i="2"/>
  <c r="Q6" i="2"/>
  <c r="G6" i="2"/>
  <c r="Q5" i="2"/>
  <c r="G5" i="2"/>
  <c r="Q4" i="2"/>
  <c r="G4" i="2"/>
  <c r="Q24" i="2"/>
  <c r="G24" i="2"/>
  <c r="Q19" i="2"/>
  <c r="G19" i="2"/>
  <c r="Q28" i="2"/>
  <c r="G28" i="2"/>
  <c r="Q14" i="2"/>
  <c r="G14" i="2"/>
  <c r="Q3" i="2"/>
  <c r="G3" i="2"/>
  <c r="Q29" i="2"/>
  <c r="G29" i="2"/>
  <c r="Q2" i="2"/>
  <c r="G2" i="2"/>
  <c r="Q13" i="2"/>
  <c r="G13" i="2"/>
  <c r="Q12" i="2"/>
  <c r="G12" i="2"/>
  <c r="Q21" i="2"/>
  <c r="G21" i="2"/>
  <c r="Q11" i="2"/>
  <c r="G11" i="2"/>
  <c r="W4" i="1"/>
  <c r="W5" i="1"/>
  <c r="W6" i="1"/>
  <c r="W7" i="1"/>
  <c r="W8" i="1"/>
  <c r="W9" i="1"/>
  <c r="W10" i="1"/>
  <c r="W11" i="1"/>
  <c r="W12" i="1"/>
  <c r="W13" i="1"/>
  <c r="W14" i="1"/>
  <c r="W16" i="1"/>
  <c r="W17" i="1"/>
  <c r="W18" i="1"/>
  <c r="W19" i="1"/>
  <c r="W21" i="1"/>
  <c r="W23" i="1"/>
  <c r="W24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2" i="1"/>
  <c r="W43" i="1"/>
  <c r="W3" i="1"/>
  <c r="AD136" i="1" l="1"/>
  <c r="AF136" i="1" s="1"/>
  <c r="AD135" i="1"/>
  <c r="AF135" i="1" s="1"/>
  <c r="AD131" i="1"/>
  <c r="AF131" i="1" s="1"/>
  <c r="AD132" i="1"/>
  <c r="AF132" i="1" s="1"/>
  <c r="AD125" i="1"/>
  <c r="AF125" i="1" s="1"/>
  <c r="AD112" i="1"/>
  <c r="AF112" i="1" s="1"/>
  <c r="AD121" i="1"/>
  <c r="AF121" i="1" s="1"/>
  <c r="AD128" i="1"/>
  <c r="AF128" i="1" s="1"/>
  <c r="AD116" i="1"/>
  <c r="AF116" i="1" s="1"/>
  <c r="AD133" i="1"/>
  <c r="AF133" i="1" s="1"/>
  <c r="AD118" i="1"/>
  <c r="AF118" i="1" s="1"/>
  <c r="AD129" i="1"/>
  <c r="AF129" i="1" s="1"/>
  <c r="AD127" i="1"/>
  <c r="AF127" i="1" s="1"/>
  <c r="AD134" i="1"/>
  <c r="AF134" i="1" s="1"/>
  <c r="AD119" i="1"/>
  <c r="AF119" i="1" s="1"/>
  <c r="AD110" i="1"/>
  <c r="AF110" i="1" s="1"/>
  <c r="AD114" i="1"/>
  <c r="AF114" i="1" s="1"/>
  <c r="AD126" i="1"/>
  <c r="AF126" i="1" s="1"/>
  <c r="AD123" i="1"/>
  <c r="AF123" i="1" s="1"/>
  <c r="AD130" i="1"/>
  <c r="AF130" i="1" s="1"/>
  <c r="AD120" i="1"/>
  <c r="AF120" i="1" s="1"/>
  <c r="AD122" i="1"/>
  <c r="AF122" i="1" s="1"/>
  <c r="AD124" i="1"/>
  <c r="AF124" i="1" s="1"/>
  <c r="AD111" i="1"/>
  <c r="AF111" i="1" s="1"/>
  <c r="AD115" i="1"/>
  <c r="AF115" i="1" s="1"/>
  <c r="AD113" i="1"/>
  <c r="AF113" i="1" s="1"/>
  <c r="AD117" i="1"/>
  <c r="AF117" i="1" s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48" i="1"/>
  <c r="AI40" i="1"/>
  <c r="AI33" i="1"/>
  <c r="AI32" i="1"/>
  <c r="AI12" i="1"/>
  <c r="AI7" i="1"/>
  <c r="AI35" i="1"/>
  <c r="AI31" i="1"/>
  <c r="AI3" i="1"/>
  <c r="AI9" i="1"/>
  <c r="AI4" i="1"/>
  <c r="AI5" i="1"/>
  <c r="AI28" i="1"/>
  <c r="AI11" i="1"/>
  <c r="AI14" i="1"/>
  <c r="AI13" i="1"/>
  <c r="AI10" i="1"/>
  <c r="AI34" i="1"/>
  <c r="AI29" i="1"/>
  <c r="AI30" i="1"/>
  <c r="AI39" i="1"/>
  <c r="AI44" i="1"/>
  <c r="AI36" i="1"/>
  <c r="AI37" i="1"/>
  <c r="AI16" i="1"/>
  <c r="AI27" i="1"/>
  <c r="AI38" i="1"/>
  <c r="AI42" i="1"/>
  <c r="AI43" i="1"/>
  <c r="AI8" i="1"/>
  <c r="AF32" i="1" l="1"/>
  <c r="AG76" i="1"/>
  <c r="AH76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48" i="1"/>
  <c r="AH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48" i="1"/>
  <c r="AF5" i="1"/>
  <c r="AF27" i="1"/>
  <c r="AF11" i="1"/>
  <c r="AF43" i="1"/>
  <c r="AF40" i="1"/>
  <c r="AF34" i="1"/>
  <c r="AF31" i="1"/>
  <c r="AF29" i="1"/>
  <c r="AF30" i="1"/>
  <c r="AF7" i="1"/>
  <c r="AF3" i="1"/>
  <c r="AF38" i="1"/>
  <c r="AF42" i="1"/>
  <c r="AF13" i="1"/>
  <c r="AF16" i="1"/>
  <c r="AF35" i="1"/>
  <c r="AF39" i="1"/>
  <c r="AF37" i="1"/>
  <c r="AF44" i="1"/>
  <c r="AF28" i="1"/>
  <c r="AF8" i="1"/>
  <c r="AF9" i="1"/>
  <c r="AF12" i="1"/>
  <c r="AF33" i="1"/>
  <c r="AF36" i="1"/>
  <c r="AF10" i="1"/>
  <c r="AF14" i="1"/>
  <c r="AF4" i="1"/>
  <c r="AF50" i="1" l="1"/>
  <c r="AI48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76" i="1"/>
  <c r="AI75" i="1"/>
  <c r="AI73" i="1"/>
  <c r="AI71" i="1"/>
  <c r="AI69" i="1"/>
  <c r="AI67" i="1"/>
  <c r="AI65" i="1"/>
  <c r="AI63" i="1"/>
  <c r="AI61" i="1"/>
  <c r="AI59" i="1"/>
  <c r="AI57" i="1"/>
  <c r="AI55" i="1"/>
  <c r="AI53" i="1"/>
  <c r="AI51" i="1"/>
  <c r="AI49" i="1"/>
  <c r="AF60" i="1"/>
  <c r="AF64" i="1"/>
  <c r="AF71" i="1"/>
  <c r="AF58" i="1"/>
  <c r="AF72" i="1"/>
  <c r="AF63" i="1"/>
  <c r="AF61" i="1"/>
  <c r="AF68" i="1"/>
  <c r="AF49" i="1"/>
  <c r="AF48" i="1"/>
  <c r="AF53" i="1"/>
  <c r="AF67" i="1"/>
  <c r="AF59" i="1"/>
  <c r="AF54" i="1"/>
  <c r="AF52" i="1"/>
  <c r="AF57" i="1"/>
  <c r="AF51" i="1"/>
  <c r="AF55" i="1"/>
  <c r="AF70" i="1"/>
  <c r="AF75" i="1"/>
  <c r="AF65" i="1"/>
  <c r="AF73" i="1"/>
  <c r="AF74" i="1"/>
  <c r="AF62" i="1"/>
  <c r="AF69" i="1"/>
  <c r="AF56" i="1"/>
  <c r="AF66" i="1"/>
  <c r="AF76" i="1"/>
</calcChain>
</file>

<file path=xl/sharedStrings.xml><?xml version="1.0" encoding="utf-8"?>
<sst xmlns="http://schemas.openxmlformats.org/spreadsheetml/2006/main" count="434" uniqueCount="131">
  <si>
    <t>Couesnon  à Romazy</t>
  </si>
  <si>
    <t>Conductivité</t>
  </si>
  <si>
    <t>1m</t>
  </si>
  <si>
    <t>1,5m</t>
  </si>
  <si>
    <t>rmq v et kva cran haut</t>
  </si>
  <si>
    <t>Pont du roch' à Nostang</t>
  </si>
  <si>
    <t>Sedon à Guegon</t>
  </si>
  <si>
    <t>Aer à Le Croisty</t>
  </si>
  <si>
    <t>Sarre à Melrand</t>
  </si>
  <si>
    <t>Ellé à Le Faouët</t>
  </si>
  <si>
    <t>Inam à Lanvenegen</t>
  </si>
  <si>
    <t>Réglage à priori trop faible</t>
  </si>
  <si>
    <t>Rau du moulin du duc à Langonnet</t>
  </si>
  <si>
    <t>Marzan à Marzan</t>
  </si>
  <si>
    <t>Jet à Elliant</t>
  </si>
  <si>
    <t>trop faible, réglage monté à 450V 1,25 kVA</t>
  </si>
  <si>
    <t>Pont l'abbé à Peumerit</t>
  </si>
  <si>
    <t>Garvan à Dineault</t>
  </si>
  <si>
    <t>Kerambellec à Brasparts</t>
  </si>
  <si>
    <t>Elorn à Commana</t>
  </si>
  <si>
    <t>Aulne à Locmaria Berrien</t>
  </si>
  <si>
    <t>Aven à Melgven</t>
  </si>
  <si>
    <t>Isole à Saint Thurien</t>
  </si>
  <si>
    <t>Trieux à Plesidy</t>
  </si>
  <si>
    <t>Milin Prat à Loguivy Plougras</t>
  </si>
  <si>
    <t>Leguer à Ploubezre</t>
  </si>
  <si>
    <t>Cran haut trop fort 300V 1,3 kVA</t>
  </si>
  <si>
    <t>Erve à Chammes</t>
  </si>
  <si>
    <t>cran bas 220V 1,05 kvA trop faible</t>
  </si>
  <si>
    <t>Mayenne à Saint Sulpice</t>
  </si>
  <si>
    <t>Vaudelle à Saint Germain de Coulamer</t>
  </si>
  <si>
    <t>anomalie premier test : 4,48 avec 1 épuisette/ 0,48 avec 2 épuisettes</t>
  </si>
  <si>
    <t>Sarthe à Saint Aubin du locquenay</t>
  </si>
  <si>
    <t>Merdereau à Saint paul le Gaultier</t>
  </si>
  <si>
    <t>Sarthe à Dureil</t>
  </si>
  <si>
    <t>Neufchatel à neufchatel en Saosnois</t>
  </si>
  <si>
    <t>Palais à joué en Charnie</t>
  </si>
  <si>
    <t>Sèvre Nantaise à Saint Malo du Bois</t>
  </si>
  <si>
    <t>cran bas: 223V 0,95kVA</t>
  </si>
  <si>
    <t>Le cran au dessus disjoncte/ cran dessous 228V 1,65 kVa / Essai échantillonnage cran cran bas = pas de différences flagrantes (même essai et même résultat sur la cher à pierric)</t>
  </si>
  <si>
    <t>réglage ok</t>
  </si>
  <si>
    <t>Réglage peut-être trop faible ?</t>
  </si>
  <si>
    <t>Bien encaissé par les poissons</t>
  </si>
  <si>
    <t>Cran haut mis ensuite : 450V 0,9 KvA - 2,5 bien encaissé par les poissons</t>
  </si>
  <si>
    <t>Cran bas : 220 V 0,7 KvA baisse car le premier réglage à 1,7 mal encaissé par les poissons</t>
  </si>
  <si>
    <t>Cran haut: 312 V 1,25 KvA bien encaissé par poissons</t>
  </si>
  <si>
    <t>Cran bas, trop faible = 300V/ 0,5 kvA -4,9 ok pour les poissons</t>
  </si>
  <si>
    <t>Puiss autre</t>
  </si>
  <si>
    <t>KVA autre</t>
  </si>
  <si>
    <t>Cran haut trop fort</t>
  </si>
  <si>
    <t>Intensité</t>
  </si>
  <si>
    <t>Une certaine relation entre conductivité et puissance</t>
  </si>
  <si>
    <t>Voltage semble être inverse à la puissance et conductivité</t>
  </si>
  <si>
    <t>Corrélation inverse entre intensité et 1m 1,5m</t>
  </si>
  <si>
    <t>Temp</t>
  </si>
  <si>
    <t>Voltage réglé</t>
  </si>
  <si>
    <t xml:space="preserve">Puissance réglée </t>
  </si>
  <si>
    <t>Penny à 1 m</t>
  </si>
  <si>
    <t>Penny à 1,5m</t>
  </si>
  <si>
    <t>rapport 1/1,5</t>
  </si>
  <si>
    <t>Rapport 1/1,5</t>
  </si>
  <si>
    <t>V18</t>
  </si>
  <si>
    <t>V17</t>
  </si>
  <si>
    <t>V16</t>
  </si>
  <si>
    <t>Conductivité 2018</t>
  </si>
  <si>
    <t>Voltage 2018</t>
  </si>
  <si>
    <t>kVA 2018</t>
  </si>
  <si>
    <t>Conductivité 2017</t>
  </si>
  <si>
    <t>Voltage 2017</t>
  </si>
  <si>
    <t>kVA 2017</t>
  </si>
  <si>
    <t>Conductivité 2016</t>
  </si>
  <si>
    <t>Voltage 2016</t>
  </si>
  <si>
    <t>kVA 2016</t>
  </si>
  <si>
    <t>Nombre anodes</t>
  </si>
  <si>
    <t>Intensité/ Anode</t>
  </si>
  <si>
    <t>Voltage</t>
  </si>
  <si>
    <t>Puissance</t>
  </si>
  <si>
    <t xml:space="preserve">DDP 1 m </t>
  </si>
  <si>
    <t>DDP 1,5 m</t>
  </si>
  <si>
    <t>Lié à la Prenessaye</t>
  </si>
  <si>
    <t>Vilaine à Langon</t>
  </si>
  <si>
    <t>Vilaine à Guichen</t>
  </si>
  <si>
    <t>Semnon à Plechatel</t>
  </si>
  <si>
    <t>Gesvres à Treillères</t>
  </si>
  <si>
    <t>Erdre à Nort</t>
  </si>
  <si>
    <t>Loire à Gennes</t>
  </si>
  <si>
    <t>Loire à Montjean</t>
  </si>
  <si>
    <t xml:space="preserve">Puissance 2018 </t>
  </si>
  <si>
    <t>Intensité 2018</t>
  </si>
  <si>
    <t>Penny à 1 m 2018</t>
  </si>
  <si>
    <t>Penny à 1,5m 2018</t>
  </si>
  <si>
    <t>Temp 2018</t>
  </si>
  <si>
    <t>trop faible</t>
  </si>
  <si>
    <t>trop fort</t>
  </si>
  <si>
    <t>Intensité 2019</t>
  </si>
  <si>
    <t>Penny à 1 m 2019</t>
  </si>
  <si>
    <t>Penny à 1,5m 2019</t>
  </si>
  <si>
    <t xml:space="preserve">Puissance 2019 </t>
  </si>
  <si>
    <t>Voltage 2019</t>
  </si>
  <si>
    <t>Temp 2019</t>
  </si>
  <si>
    <t>Conductivité 2019</t>
  </si>
  <si>
    <t>Similaire à 1,5m réglage différent</t>
  </si>
  <si>
    <t>différent à 1,5m réglage différent</t>
  </si>
  <si>
    <t>différent à 1,5m réglage similaire</t>
  </si>
  <si>
    <t xml:space="preserve">Conductivité </t>
  </si>
  <si>
    <t>Type de pêche</t>
  </si>
  <si>
    <t>Inv</t>
  </si>
  <si>
    <t>EPA pied</t>
  </si>
  <si>
    <t>EPA bateau</t>
  </si>
  <si>
    <t>Distance Anode Cathode</t>
  </si>
  <si>
    <t>Larg moy</t>
  </si>
  <si>
    <t>Prof moy</t>
  </si>
  <si>
    <t>Larg mesure</t>
  </si>
  <si>
    <t>Prof mesure</t>
  </si>
  <si>
    <t xml:space="preserve">                                </t>
  </si>
  <si>
    <t>Conductivité 2020</t>
  </si>
  <si>
    <t>Temp 2020</t>
  </si>
  <si>
    <t>Voltage 2020</t>
  </si>
  <si>
    <t>Puissance 2020</t>
  </si>
  <si>
    <t>Intensité 2020</t>
  </si>
  <si>
    <t>Penny à 1,5 m centre 2020</t>
  </si>
  <si>
    <t>Penny à 1,5 m bord 2020</t>
  </si>
  <si>
    <t>Loup a Plougonver</t>
  </si>
  <si>
    <t xml:space="preserve"> </t>
  </si>
  <si>
    <t>trop fort, descendu à 224v/0,6 kva</t>
  </si>
  <si>
    <t>Aff à Paimpont</t>
  </si>
  <si>
    <t>Nancon à Fougères</t>
  </si>
  <si>
    <t>Chere a Pierric</t>
  </si>
  <si>
    <t>Thouet à chacé</t>
  </si>
  <si>
    <t>Huisne à Avezé</t>
  </si>
  <si>
    <t>EPA mixte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</si>
</sst>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1" xfId="0" applyNumberFormat="1" applyBorder="1"/>
    <xf numFmtId="0" fontId="0" fillId="2" borderId="0" xfId="0" applyFill="1" applyBorder="1" applyAlignment="1">
      <alignment vertical="center" wrapText="1"/>
    </xf>
    <xf numFmtId="0" fontId="0" fillId="0" borderId="0" xfId="0" applyBorder="1"/>
    <xf numFmtId="0" fontId="2" fillId="0" borderId="0" xfId="0" applyFont="1"/>
    <xf numFmtId="0" fontId="0" fillId="0" borderId="2" xfId="0" applyFill="1" applyBorder="1"/>
    <xf numFmtId="0" fontId="0" fillId="0" borderId="3" xfId="0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2" borderId="3" xfId="0" applyFill="1" applyBorder="1" applyAlignment="1">
      <alignment vertical="center" wrapText="1"/>
    </xf>
    <xf numFmtId="0" fontId="1" fillId="0" borderId="7" xfId="0" applyFont="1" applyFill="1" applyBorder="1"/>
    <xf numFmtId="0" fontId="1" fillId="0" borderId="1" xfId="0" applyFont="1" applyFill="1" applyBorder="1"/>
    <xf numFmtId="0" fontId="4" fillId="0" borderId="1" xfId="0" applyFont="1" applyFill="1" applyBorder="1"/>
    <xf numFmtId="0" fontId="5" fillId="2" borderId="12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0" borderId="13" xfId="0" applyFont="1" applyBorder="1"/>
    <xf numFmtId="0" fontId="5" fillId="0" borderId="7" xfId="0" applyFont="1" applyBorder="1"/>
    <xf numFmtId="0" fontId="5" fillId="0" borderId="1" xfId="0" applyFont="1" applyBorder="1"/>
    <xf numFmtId="0" fontId="5" fillId="0" borderId="8" xfId="0" applyFont="1" applyBorder="1"/>
    <xf numFmtId="0" fontId="5" fillId="0" borderId="7" xfId="0" applyFont="1" applyFill="1" applyBorder="1"/>
    <xf numFmtId="0" fontId="5" fillId="0" borderId="1" xfId="0" applyFont="1" applyFill="1" applyBorder="1"/>
    <xf numFmtId="0" fontId="5" fillId="0" borderId="8" xfId="0" applyFont="1" applyFill="1" applyBorder="1"/>
    <xf numFmtId="0" fontId="6" fillId="0" borderId="7" xfId="0" applyFont="1" applyFill="1" applyBorder="1"/>
    <xf numFmtId="0" fontId="6" fillId="0" borderId="1" xfId="0" applyFont="1" applyFill="1" applyBorder="1"/>
    <xf numFmtId="0" fontId="6" fillId="0" borderId="8" xfId="0" applyFont="1" applyFill="1" applyBorder="1"/>
    <xf numFmtId="0" fontId="5" fillId="0" borderId="14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3" borderId="1" xfId="0" applyFont="1" applyFill="1" applyBorder="1"/>
    <xf numFmtId="0" fontId="5" fillId="2" borderId="15" xfId="0" applyFont="1" applyFill="1" applyBorder="1" applyAlignment="1">
      <alignment vertical="center" wrapText="1"/>
    </xf>
    <xf numFmtId="0" fontId="5" fillId="0" borderId="16" xfId="0" applyFont="1" applyBorder="1"/>
    <xf numFmtId="0" fontId="5" fillId="0" borderId="17" xfId="0" applyFont="1" applyBorder="1"/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2" fontId="0" fillId="2" borderId="1" xfId="0" applyNumberForma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/>
    <xf numFmtId="0" fontId="0" fillId="0" borderId="23" xfId="0" applyBorder="1"/>
    <xf numFmtId="0" fontId="0" fillId="0" borderId="20" xfId="0" applyBorder="1"/>
    <xf numFmtId="0" fontId="0" fillId="0" borderId="0" xfId="0" applyFill="1" applyBorder="1"/>
    <xf numFmtId="0" fontId="0" fillId="0" borderId="20" xfId="0" applyFill="1" applyBorder="1"/>
    <xf numFmtId="0" fontId="0" fillId="2" borderId="21" xfId="0" applyFill="1" applyBorder="1" applyAlignment="1">
      <alignment vertical="center" wrapText="1"/>
    </xf>
    <xf numFmtId="0" fontId="5" fillId="3" borderId="24" xfId="0" applyFont="1" applyFill="1" applyBorder="1" applyAlignment="1">
      <alignment horizontal="center"/>
    </xf>
    <xf numFmtId="0" fontId="0" fillId="0" borderId="21" xfId="0" applyBorder="1"/>
    <xf numFmtId="2" fontId="0" fillId="0" borderId="3" xfId="0" applyNumberFormat="1" applyBorder="1" applyAlignment="1">
      <alignment wrapText="1"/>
    </xf>
    <xf numFmtId="2" fontId="0" fillId="0" borderId="3" xfId="0" applyNumberFormat="1" applyBorder="1"/>
    <xf numFmtId="2" fontId="5" fillId="2" borderId="25" xfId="0" applyNumberFormat="1" applyFont="1" applyFill="1" applyBorder="1" applyAlignment="1">
      <alignment vertical="center" wrapText="1"/>
    </xf>
    <xf numFmtId="2" fontId="5" fillId="0" borderId="21" xfId="0" applyNumberFormat="1" applyFont="1" applyBorder="1"/>
    <xf numFmtId="2" fontId="5" fillId="0" borderId="26" xfId="0" applyNumberFormat="1" applyFont="1" applyBorder="1"/>
    <xf numFmtId="0" fontId="0" fillId="0" borderId="3" xfId="0" applyBorder="1" applyAlignment="1">
      <alignment wrapText="1"/>
    </xf>
    <xf numFmtId="0" fontId="0" fillId="0" borderId="3" xfId="0" applyBorder="1"/>
    <xf numFmtId="0" fontId="5" fillId="2" borderId="25" xfId="0" applyFont="1" applyFill="1" applyBorder="1" applyAlignment="1">
      <alignment vertical="center" wrapText="1"/>
    </xf>
    <xf numFmtId="0" fontId="5" fillId="0" borderId="21" xfId="0" applyFont="1" applyBorder="1"/>
    <xf numFmtId="0" fontId="5" fillId="0" borderId="26" xfId="0" applyFont="1" applyBorder="1"/>
    <xf numFmtId="0" fontId="0" fillId="0" borderId="28" xfId="0" applyBorder="1"/>
    <xf numFmtId="0" fontId="0" fillId="0" borderId="27" xfId="0" applyBorder="1" applyAlignment="1">
      <alignment wrapText="1"/>
    </xf>
    <xf numFmtId="0" fontId="0" fillId="0" borderId="27" xfId="0" applyBorder="1"/>
    <xf numFmtId="0" fontId="5" fillId="2" borderId="29" xfId="0" applyFont="1" applyFill="1" applyBorder="1" applyAlignment="1">
      <alignment vertical="center" wrapText="1"/>
    </xf>
    <xf numFmtId="0" fontId="5" fillId="0" borderId="30" xfId="0" applyFont="1" applyBorder="1"/>
    <xf numFmtId="0" fontId="5" fillId="0" borderId="31" xfId="0" applyFont="1" applyBorder="1"/>
    <xf numFmtId="0" fontId="0" fillId="2" borderId="28" xfId="0" applyFill="1" applyBorder="1" applyAlignment="1">
      <alignment vertical="center" wrapText="1"/>
    </xf>
    <xf numFmtId="0" fontId="0" fillId="2" borderId="24" xfId="0" applyFill="1" applyBorder="1" applyAlignment="1">
      <alignment vertical="center" wrapText="1"/>
    </xf>
    <xf numFmtId="0" fontId="5" fillId="2" borderId="32" xfId="0" applyFont="1" applyFill="1" applyBorder="1" applyAlignment="1">
      <alignment vertical="center" wrapText="1"/>
    </xf>
    <xf numFmtId="0" fontId="5" fillId="0" borderId="28" xfId="0" applyFont="1" applyBorder="1"/>
    <xf numFmtId="0" fontId="1" fillId="0" borderId="28" xfId="0" applyFont="1" applyBorder="1"/>
    <xf numFmtId="0" fontId="5" fillId="0" borderId="33" xfId="0" applyFont="1" applyBorder="1"/>
    <xf numFmtId="0" fontId="0" fillId="0" borderId="22" xfId="0" applyBorder="1"/>
    <xf numFmtId="0" fontId="0" fillId="0" borderId="34" xfId="0" applyBorder="1"/>
    <xf numFmtId="0" fontId="5" fillId="3" borderId="28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3" borderId="23" xfId="0" applyFill="1" applyBorder="1" applyAlignment="1">
      <alignment vertical="center" wrapText="1"/>
    </xf>
    <xf numFmtId="0" fontId="0" fillId="3" borderId="22" xfId="0" applyFill="1" applyBorder="1" applyAlignment="1">
      <alignment vertical="center" wrapText="1"/>
    </xf>
    <xf numFmtId="0" fontId="0" fillId="3" borderId="28" xfId="0" applyFill="1" applyBorder="1" applyAlignment="1">
      <alignment vertical="center" wrapText="1"/>
    </xf>
    <xf numFmtId="2" fontId="0" fillId="3" borderId="23" xfId="0" applyNumberForma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0" fillId="3" borderId="0" xfId="0" applyFill="1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3" borderId="21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'Récaptitulatif '!$AE$47</c:f>
              <c:strCache>
                <c:ptCount val="1"/>
                <c:pt idx="0">
                  <c:v>Puissance</c:v>
                </c:pt>
              </c:strCache>
            </c:strRef>
          </c:tx>
          <c:val>
            <c:numRef>
              <c:f>'Récaptitulatif '!$AE$48:$AE$76</c:f>
              <c:numCache>
                <c:formatCode>General</c:formatCode>
                <c:ptCount val="29"/>
                <c:pt idx="0">
                  <c:v>1.35</c:v>
                </c:pt>
                <c:pt idx="1">
                  <c:v>2.9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3.5</c:v>
                </c:pt>
                <c:pt idx="8">
                  <c:v>4</c:v>
                </c:pt>
                <c:pt idx="9">
                  <c:v>3.75</c:v>
                </c:pt>
                <c:pt idx="10">
                  <c:v>6.25</c:v>
                </c:pt>
                <c:pt idx="11">
                  <c:v>5.8</c:v>
                </c:pt>
                <c:pt idx="12">
                  <c:v>10</c:v>
                </c:pt>
                <c:pt idx="13">
                  <c:v>3.4499999999999997</c:v>
                </c:pt>
                <c:pt idx="14">
                  <c:v>14.25</c:v>
                </c:pt>
                <c:pt idx="15">
                  <c:v>6.25</c:v>
                </c:pt>
                <c:pt idx="16">
                  <c:v>1.75</c:v>
                </c:pt>
                <c:pt idx="17">
                  <c:v>0.5</c:v>
                </c:pt>
                <c:pt idx="18">
                  <c:v>4.5</c:v>
                </c:pt>
                <c:pt idx="19">
                  <c:v>3.5</c:v>
                </c:pt>
                <c:pt idx="20">
                  <c:v>2.15</c:v>
                </c:pt>
                <c:pt idx="21">
                  <c:v>2</c:v>
                </c:pt>
                <c:pt idx="22">
                  <c:v>2.8000000000000003</c:v>
                </c:pt>
                <c:pt idx="23">
                  <c:v>4.2</c:v>
                </c:pt>
                <c:pt idx="24">
                  <c:v>6</c:v>
                </c:pt>
                <c:pt idx="25">
                  <c:v>1.5</c:v>
                </c:pt>
                <c:pt idx="26">
                  <c:v>5.05</c:v>
                </c:pt>
                <c:pt idx="27">
                  <c:v>14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F-4F91-AB78-85DB00954A68}"/>
            </c:ext>
          </c:extLst>
        </c:ser>
        <c:ser>
          <c:idx val="1"/>
          <c:order val="1"/>
          <c:tx>
            <c:strRef>
              <c:f>'Récaptitulatif '!$AG$47</c:f>
              <c:strCache>
                <c:ptCount val="1"/>
                <c:pt idx="0">
                  <c:v>DDP 1 m </c:v>
                </c:pt>
              </c:strCache>
            </c:strRef>
          </c:tx>
          <c:val>
            <c:numRef>
              <c:f>'Récaptitulatif '!$AG$48:$AG$76</c:f>
              <c:numCache>
                <c:formatCode>General</c:formatCode>
                <c:ptCount val="29"/>
                <c:pt idx="0">
                  <c:v>2.2000000000000002</c:v>
                </c:pt>
                <c:pt idx="1">
                  <c:v>1.4</c:v>
                </c:pt>
                <c:pt idx="2">
                  <c:v>1.5</c:v>
                </c:pt>
                <c:pt idx="3">
                  <c:v>3.7</c:v>
                </c:pt>
                <c:pt idx="4">
                  <c:v>3.4</c:v>
                </c:pt>
                <c:pt idx="5">
                  <c:v>5</c:v>
                </c:pt>
                <c:pt idx="6">
                  <c:v>5</c:v>
                </c:pt>
                <c:pt idx="7">
                  <c:v>4.5999999999999996</c:v>
                </c:pt>
                <c:pt idx="8">
                  <c:v>7.27</c:v>
                </c:pt>
                <c:pt idx="9">
                  <c:v>3</c:v>
                </c:pt>
                <c:pt idx="10">
                  <c:v>9.6</c:v>
                </c:pt>
                <c:pt idx="11">
                  <c:v>2.8</c:v>
                </c:pt>
                <c:pt idx="12">
                  <c:v>1.2</c:v>
                </c:pt>
                <c:pt idx="13">
                  <c:v>4.3</c:v>
                </c:pt>
                <c:pt idx="14">
                  <c:v>3.2</c:v>
                </c:pt>
                <c:pt idx="15">
                  <c:v>3.1</c:v>
                </c:pt>
                <c:pt idx="16">
                  <c:v>2.85</c:v>
                </c:pt>
                <c:pt idx="17">
                  <c:v>2.4500000000000002</c:v>
                </c:pt>
                <c:pt idx="18">
                  <c:v>4.5</c:v>
                </c:pt>
                <c:pt idx="19">
                  <c:v>2.1</c:v>
                </c:pt>
                <c:pt idx="20">
                  <c:v>3.26</c:v>
                </c:pt>
                <c:pt idx="21">
                  <c:v>8.1999999999999993</c:v>
                </c:pt>
                <c:pt idx="22">
                  <c:v>3.02</c:v>
                </c:pt>
                <c:pt idx="23">
                  <c:v>3.54</c:v>
                </c:pt>
                <c:pt idx="24">
                  <c:v>3.95</c:v>
                </c:pt>
                <c:pt idx="25">
                  <c:v>1.84</c:v>
                </c:pt>
                <c:pt idx="26">
                  <c:v>3.5</c:v>
                </c:pt>
                <c:pt idx="27">
                  <c:v>3.85</c:v>
                </c:pt>
                <c:pt idx="28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F-4F91-AB78-85DB00954A68}"/>
            </c:ext>
          </c:extLst>
        </c:ser>
        <c:ser>
          <c:idx val="2"/>
          <c:order val="2"/>
          <c:tx>
            <c:strRef>
              <c:f>'Récaptitulatif '!$AH$47</c:f>
              <c:strCache>
                <c:ptCount val="1"/>
                <c:pt idx="0">
                  <c:v>DDP 1,5 m</c:v>
                </c:pt>
              </c:strCache>
            </c:strRef>
          </c:tx>
          <c:val>
            <c:numRef>
              <c:f>'Récaptitulatif '!$AH$48:$AH$76</c:f>
              <c:numCache>
                <c:formatCode>General</c:formatCode>
                <c:ptCount val="29"/>
                <c:pt idx="0">
                  <c:v>1.5</c:v>
                </c:pt>
                <c:pt idx="1">
                  <c:v>0.5</c:v>
                </c:pt>
                <c:pt idx="2">
                  <c:v>0.8</c:v>
                </c:pt>
                <c:pt idx="3">
                  <c:v>1.4</c:v>
                </c:pt>
                <c:pt idx="4">
                  <c:v>2.2999999999999998</c:v>
                </c:pt>
                <c:pt idx="5">
                  <c:v>2.35</c:v>
                </c:pt>
                <c:pt idx="6">
                  <c:v>3.6</c:v>
                </c:pt>
                <c:pt idx="7">
                  <c:v>0.95</c:v>
                </c:pt>
                <c:pt idx="8">
                  <c:v>2.4</c:v>
                </c:pt>
                <c:pt idx="9">
                  <c:v>1.6</c:v>
                </c:pt>
                <c:pt idx="10">
                  <c:v>4.9000000000000004</c:v>
                </c:pt>
                <c:pt idx="11">
                  <c:v>1.65</c:v>
                </c:pt>
                <c:pt idx="12">
                  <c:v>0.8</c:v>
                </c:pt>
                <c:pt idx="13">
                  <c:v>2.1</c:v>
                </c:pt>
                <c:pt idx="14">
                  <c:v>1.2</c:v>
                </c:pt>
                <c:pt idx="15">
                  <c:v>1.4</c:v>
                </c:pt>
                <c:pt idx="16">
                  <c:v>1.2</c:v>
                </c:pt>
                <c:pt idx="17">
                  <c:v>1.5</c:v>
                </c:pt>
                <c:pt idx="18">
                  <c:v>2.5</c:v>
                </c:pt>
                <c:pt idx="19">
                  <c:v>1.2</c:v>
                </c:pt>
                <c:pt idx="20">
                  <c:v>1.7</c:v>
                </c:pt>
                <c:pt idx="21">
                  <c:v>3.15</c:v>
                </c:pt>
                <c:pt idx="22">
                  <c:v>1.75</c:v>
                </c:pt>
                <c:pt idx="23">
                  <c:v>1.55</c:v>
                </c:pt>
                <c:pt idx="24">
                  <c:v>1.7</c:v>
                </c:pt>
                <c:pt idx="25">
                  <c:v>1</c:v>
                </c:pt>
                <c:pt idx="26">
                  <c:v>1.57</c:v>
                </c:pt>
                <c:pt idx="27">
                  <c:v>0.97</c:v>
                </c:pt>
                <c:pt idx="28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F-4F91-AB78-85DB0095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1520"/>
        <c:axId val="119343936"/>
      </c:lineChart>
      <c:catAx>
        <c:axId val="1041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343936"/>
        <c:crosses val="autoZero"/>
        <c:auto val="1"/>
        <c:lblAlgn val="ctr"/>
        <c:lblOffset val="100"/>
        <c:noMultiLvlLbl val="0"/>
      </c:catAx>
      <c:valAx>
        <c:axId val="1193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7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504825</xdr:colOff>
      <xdr:row>50</xdr:row>
      <xdr:rowOff>171450</xdr:rowOff>
    </xdr:from>
    <xdr:to>
      <xdr:col>46</xdr:col>
      <xdr:colOff>657225</xdr:colOff>
      <xdr:row>77</xdr:row>
      <xdr:rowOff>123825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6"/>
  <sheetViews>
    <sheetView tabSelected="1" zoomScale="70" zoomScaleNormal="70" workbookViewId="0">
      <selection activeCell="K3" sqref="K3"/>
    </sheetView>
  </sheetViews>
  <sheetFormatPr baseColWidth="10" defaultRowHeight="15" x14ac:dyDescent="0.25"/>
  <cols>
    <col min="1" max="1" width="35.5703125" bestFit="1" customWidth="1"/>
    <col min="2" max="2" width="3.140625" bestFit="1" customWidth="1"/>
    <col min="3" max="3" width="11.42578125" bestFit="1" customWidth="1"/>
    <col min="4" max="4" width="8.42578125" bestFit="1" customWidth="1"/>
    <col min="5" max="5" width="9.5703125" customWidth="1"/>
    <col min="6" max="9" width="8.42578125" customWidth="1"/>
    <col min="10" max="10" width="8.42578125" style="68" customWidth="1"/>
    <col min="11" max="18" width="8.42578125" customWidth="1"/>
    <col min="19" max="19" width="12" style="68" customWidth="1"/>
    <col min="20" max="20" width="6.7109375" customWidth="1"/>
    <col min="21" max="21" width="9.140625" customWidth="1"/>
    <col min="22" max="22" width="10.42578125" customWidth="1"/>
    <col min="23" max="23" width="9.42578125" style="57" customWidth="1"/>
    <col min="24" max="25" width="8" customWidth="1"/>
    <col min="26" max="26" width="3.140625" customWidth="1"/>
    <col min="27" max="27" width="10.85546875" style="62" bestFit="1" customWidth="1"/>
    <col min="28" max="28" width="9.140625" style="68" customWidth="1"/>
    <col min="29" max="29" width="9.140625" customWidth="1"/>
    <col min="30" max="30" width="12.42578125" customWidth="1"/>
    <col min="31" max="31" width="9.7109375" bestFit="1" customWidth="1"/>
    <col min="32" max="32" width="12" bestFit="1" customWidth="1"/>
    <col min="33" max="33" width="12.7109375" customWidth="1"/>
    <col min="34" max="34" width="8.28515625" customWidth="1"/>
    <col min="35" max="35" width="7.28515625" customWidth="1"/>
  </cols>
  <sheetData>
    <row r="1" spans="1:40" s="5" customFormat="1" ht="60" x14ac:dyDescent="0.25">
      <c r="A1" s="4"/>
      <c r="B1" s="4"/>
      <c r="C1" s="4" t="s">
        <v>105</v>
      </c>
      <c r="D1" s="4" t="s">
        <v>73</v>
      </c>
      <c r="E1" s="4" t="s">
        <v>109</v>
      </c>
      <c r="F1" s="4" t="s">
        <v>110</v>
      </c>
      <c r="G1" s="4" t="s">
        <v>111</v>
      </c>
      <c r="H1" s="4" t="s">
        <v>112</v>
      </c>
      <c r="I1" s="53" t="s">
        <v>113</v>
      </c>
      <c r="J1" s="72" t="s">
        <v>115</v>
      </c>
      <c r="K1" s="4" t="s">
        <v>116</v>
      </c>
      <c r="L1" s="4" t="s">
        <v>117</v>
      </c>
      <c r="M1" s="53" t="s">
        <v>118</v>
      </c>
      <c r="N1" s="45" t="s">
        <v>119</v>
      </c>
      <c r="O1" s="4" t="s">
        <v>120</v>
      </c>
      <c r="P1" s="4" t="s">
        <v>121</v>
      </c>
      <c r="Q1" s="53"/>
      <c r="R1" s="73"/>
      <c r="S1" s="72" t="s">
        <v>100</v>
      </c>
      <c r="T1" s="4" t="s">
        <v>99</v>
      </c>
      <c r="U1" s="4" t="s">
        <v>98</v>
      </c>
      <c r="V1" s="53" t="s">
        <v>97</v>
      </c>
      <c r="W1" s="45" t="s">
        <v>94</v>
      </c>
      <c r="X1" s="4" t="s">
        <v>95</v>
      </c>
      <c r="Y1" s="4" t="s">
        <v>96</v>
      </c>
      <c r="Z1" s="53"/>
      <c r="AA1" s="73"/>
      <c r="AB1" s="72" t="s">
        <v>64</v>
      </c>
      <c r="AC1" s="4" t="s">
        <v>91</v>
      </c>
      <c r="AD1" s="4" t="s">
        <v>65</v>
      </c>
      <c r="AE1" s="4" t="s">
        <v>87</v>
      </c>
      <c r="AF1" s="4" t="s">
        <v>88</v>
      </c>
      <c r="AG1" s="4" t="s">
        <v>89</v>
      </c>
      <c r="AH1" s="4" t="s">
        <v>90</v>
      </c>
      <c r="AI1" s="7" t="s">
        <v>59</v>
      </c>
      <c r="AJ1" s="5" t="s">
        <v>47</v>
      </c>
      <c r="AK1" s="5" t="s">
        <v>48</v>
      </c>
      <c r="AL1" s="5" t="s">
        <v>2</v>
      </c>
      <c r="AM1" s="5" t="s">
        <v>3</v>
      </c>
    </row>
    <row r="2" spans="1:40" s="93" customFormat="1" x14ac:dyDescent="0.25">
      <c r="A2" s="82" t="s">
        <v>122</v>
      </c>
      <c r="B2" s="82">
        <v>22</v>
      </c>
      <c r="C2" s="83" t="s">
        <v>106</v>
      </c>
      <c r="D2" s="83">
        <v>2</v>
      </c>
      <c r="E2" s="83"/>
      <c r="F2" s="83"/>
      <c r="G2" s="83"/>
      <c r="H2" s="83"/>
      <c r="I2" s="84"/>
      <c r="J2" s="85">
        <v>140</v>
      </c>
      <c r="K2" s="83">
        <v>14</v>
      </c>
      <c r="L2" s="83">
        <v>450</v>
      </c>
      <c r="M2" s="84">
        <v>1.1499999999999999</v>
      </c>
      <c r="N2" s="86"/>
      <c r="O2" s="83"/>
      <c r="P2" s="83"/>
      <c r="Q2" s="84"/>
      <c r="R2" s="87"/>
      <c r="S2" s="85"/>
      <c r="T2" s="88"/>
      <c r="U2" s="89"/>
      <c r="V2" s="90"/>
      <c r="W2" s="91"/>
      <c r="X2" s="88"/>
      <c r="Y2" s="88"/>
      <c r="Z2" s="92"/>
      <c r="AA2" s="90"/>
      <c r="AB2" s="85"/>
      <c r="AC2" s="82"/>
      <c r="AD2" s="82"/>
      <c r="AE2" s="82"/>
      <c r="AF2" s="82"/>
      <c r="AG2" s="82"/>
      <c r="AH2" s="82"/>
      <c r="AI2" s="88"/>
    </row>
    <row r="3" spans="1:40" x14ac:dyDescent="0.25">
      <c r="A3" s="2" t="s">
        <v>24</v>
      </c>
      <c r="B3" s="2">
        <v>22</v>
      </c>
      <c r="C3" s="49" t="s">
        <v>106</v>
      </c>
      <c r="D3" s="49">
        <v>1</v>
      </c>
      <c r="E3" s="49">
        <v>45</v>
      </c>
      <c r="F3" s="49">
        <v>2.52</v>
      </c>
      <c r="G3" s="49">
        <v>16</v>
      </c>
      <c r="H3" s="49">
        <v>2.5</v>
      </c>
      <c r="I3" s="78">
        <v>15</v>
      </c>
      <c r="J3" s="66">
        <v>180</v>
      </c>
      <c r="K3" s="49">
        <v>14.7</v>
      </c>
      <c r="L3" s="49"/>
      <c r="M3" s="49"/>
      <c r="N3" s="49"/>
      <c r="O3" s="49"/>
      <c r="P3" s="49"/>
      <c r="Q3" s="49"/>
      <c r="R3" s="78"/>
      <c r="S3" s="80">
        <v>150</v>
      </c>
      <c r="T3">
        <v>12.3</v>
      </c>
      <c r="U3" s="43">
        <v>323</v>
      </c>
      <c r="V3" s="54">
        <v>0.55000000000000004</v>
      </c>
      <c r="W3" s="6">
        <f>V3*1000/U3</f>
        <v>1.7027863777089782</v>
      </c>
      <c r="Z3" s="55"/>
      <c r="AA3" s="55"/>
      <c r="AB3" s="66">
        <v>180</v>
      </c>
      <c r="AC3" s="2">
        <v>10.6</v>
      </c>
      <c r="AD3" s="2">
        <v>239</v>
      </c>
      <c r="AE3" s="2">
        <v>0.27</v>
      </c>
      <c r="AF3" s="6">
        <f>AE3*1000/AD3</f>
        <v>1.1297071129707112</v>
      </c>
      <c r="AG3" s="2">
        <v>2.2000000000000002</v>
      </c>
      <c r="AH3" s="2">
        <v>1.5</v>
      </c>
      <c r="AI3" s="8">
        <f>AG3/AH3</f>
        <v>1.4666666666666668</v>
      </c>
    </row>
    <row r="4" spans="1:40" x14ac:dyDescent="0.25">
      <c r="A4" s="2" t="s">
        <v>23</v>
      </c>
      <c r="B4" s="2">
        <v>22</v>
      </c>
      <c r="C4" s="49" t="s">
        <v>106</v>
      </c>
      <c r="D4" s="49">
        <v>2</v>
      </c>
      <c r="E4" s="49">
        <v>130</v>
      </c>
      <c r="F4" s="49">
        <v>6.2</v>
      </c>
      <c r="G4" s="49">
        <v>16</v>
      </c>
      <c r="H4" s="49">
        <v>6.5</v>
      </c>
      <c r="I4" s="78">
        <v>20</v>
      </c>
      <c r="J4" s="66">
        <v>220</v>
      </c>
      <c r="K4" s="49">
        <v>15.8</v>
      </c>
      <c r="L4" s="49">
        <v>325</v>
      </c>
      <c r="M4" s="49">
        <v>0.75</v>
      </c>
      <c r="N4" s="49"/>
      <c r="O4" s="49"/>
      <c r="P4" s="49"/>
      <c r="Q4" s="49"/>
      <c r="R4" s="78"/>
      <c r="S4" s="80">
        <v>220</v>
      </c>
      <c r="T4">
        <v>14.1</v>
      </c>
      <c r="U4" s="43">
        <v>310</v>
      </c>
      <c r="V4" s="54">
        <v>0.8</v>
      </c>
      <c r="W4" s="6">
        <f t="shared" ref="W4:W43" si="0">V4*1000/U4</f>
        <v>2.5806451612903225</v>
      </c>
      <c r="X4" s="2">
        <v>1.6</v>
      </c>
      <c r="Y4" s="2">
        <v>0.8</v>
      </c>
      <c r="Z4" s="55"/>
      <c r="AA4" s="55" t="s">
        <v>92</v>
      </c>
      <c r="AB4" s="66">
        <v>210</v>
      </c>
      <c r="AC4" s="2">
        <v>11</v>
      </c>
      <c r="AD4" s="2">
        <v>235</v>
      </c>
      <c r="AE4" s="2">
        <v>0.57999999999999996</v>
      </c>
      <c r="AF4" s="6">
        <f>AE4*1000/AD4</f>
        <v>2.4680851063829787</v>
      </c>
      <c r="AG4" s="2">
        <v>1.4</v>
      </c>
      <c r="AH4" s="2">
        <v>0.5</v>
      </c>
      <c r="AI4" s="8">
        <f>AG4/AH4</f>
        <v>2.8</v>
      </c>
    </row>
    <row r="5" spans="1:40" x14ac:dyDescent="0.25">
      <c r="A5" s="2" t="s">
        <v>25</v>
      </c>
      <c r="B5" s="2">
        <v>22</v>
      </c>
      <c r="C5" s="49" t="s">
        <v>107</v>
      </c>
      <c r="D5" s="49">
        <v>1</v>
      </c>
      <c r="E5" s="49">
        <v>250</v>
      </c>
      <c r="F5" s="49">
        <v>16.57</v>
      </c>
      <c r="G5" s="49">
        <v>46</v>
      </c>
      <c r="H5" s="49">
        <v>17.5</v>
      </c>
      <c r="I5" s="78">
        <v>75</v>
      </c>
      <c r="J5" s="66"/>
      <c r="K5" s="49"/>
      <c r="L5" s="49"/>
      <c r="M5" s="49"/>
      <c r="N5" s="49"/>
      <c r="O5" s="49"/>
      <c r="P5" s="49"/>
      <c r="Q5" s="49"/>
      <c r="R5" s="78"/>
      <c r="S5" s="80">
        <v>230</v>
      </c>
      <c r="U5" s="43">
        <v>315</v>
      </c>
      <c r="V5" s="54">
        <v>0.9</v>
      </c>
      <c r="W5" s="6">
        <f t="shared" si="0"/>
        <v>2.8571428571428572</v>
      </c>
      <c r="X5" s="2">
        <v>2.34</v>
      </c>
      <c r="Y5" s="2">
        <v>1.88</v>
      </c>
      <c r="Z5" s="55"/>
      <c r="AA5" s="55"/>
      <c r="AB5" s="66">
        <v>210</v>
      </c>
      <c r="AC5" s="2">
        <v>11.3</v>
      </c>
      <c r="AD5" s="2">
        <v>212</v>
      </c>
      <c r="AE5" s="2">
        <v>0.8</v>
      </c>
      <c r="AF5" s="6">
        <f>AE5*1000/AD5</f>
        <v>3.7735849056603774</v>
      </c>
      <c r="AG5" s="2">
        <v>1.5</v>
      </c>
      <c r="AH5" s="2">
        <v>0.8</v>
      </c>
      <c r="AI5" s="8">
        <f>AG5/AH5</f>
        <v>1.875</v>
      </c>
    </row>
    <row r="6" spans="1:40" x14ac:dyDescent="0.25">
      <c r="A6" s="2" t="s">
        <v>79</v>
      </c>
      <c r="B6" s="2">
        <v>22</v>
      </c>
      <c r="C6" s="49" t="s">
        <v>107</v>
      </c>
      <c r="D6" s="49">
        <v>1</v>
      </c>
      <c r="E6" s="49">
        <v>70</v>
      </c>
      <c r="F6" s="49">
        <v>9.14</v>
      </c>
      <c r="G6" s="49">
        <v>23</v>
      </c>
      <c r="H6" s="49">
        <v>8</v>
      </c>
      <c r="I6" s="78">
        <v>25</v>
      </c>
      <c r="J6" s="66">
        <v>240</v>
      </c>
      <c r="K6" s="49">
        <v>16.3</v>
      </c>
      <c r="L6" s="49">
        <v>320</v>
      </c>
      <c r="M6" s="49">
        <v>1.3</v>
      </c>
      <c r="N6" s="49"/>
      <c r="O6" s="49"/>
      <c r="P6" s="49"/>
      <c r="Q6" s="49"/>
      <c r="R6" s="78"/>
      <c r="S6" s="80">
        <v>250</v>
      </c>
      <c r="T6" s="51">
        <v>14.3</v>
      </c>
      <c r="U6" s="43">
        <v>450</v>
      </c>
      <c r="V6" s="54">
        <v>1.4</v>
      </c>
      <c r="W6" s="6">
        <f t="shared" si="0"/>
        <v>3.1111111111111112</v>
      </c>
      <c r="X6" s="2">
        <v>3.4</v>
      </c>
      <c r="Y6" s="2">
        <v>2.5499999999999998</v>
      </c>
      <c r="Z6" s="55"/>
      <c r="AA6" s="55"/>
      <c r="AB6" s="66"/>
      <c r="AC6" s="2"/>
      <c r="AD6" s="2"/>
      <c r="AE6" s="2"/>
      <c r="AF6" s="6"/>
      <c r="AG6" s="2"/>
      <c r="AH6" s="2"/>
      <c r="AI6" s="8"/>
    </row>
    <row r="7" spans="1:40" x14ac:dyDescent="0.25">
      <c r="A7" s="2" t="s">
        <v>20</v>
      </c>
      <c r="B7" s="2">
        <v>29</v>
      </c>
      <c r="C7" s="49" t="s">
        <v>107</v>
      </c>
      <c r="D7" s="49">
        <v>1</v>
      </c>
      <c r="E7" s="49">
        <v>320</v>
      </c>
      <c r="F7" s="49">
        <v>13.29</v>
      </c>
      <c r="G7" s="49">
        <v>44</v>
      </c>
      <c r="H7" s="49">
        <v>8.5</v>
      </c>
      <c r="I7" s="78">
        <v>35</v>
      </c>
      <c r="J7" s="66">
        <v>160</v>
      </c>
      <c r="K7" s="49">
        <v>12.8</v>
      </c>
      <c r="L7" s="49">
        <v>320</v>
      </c>
      <c r="M7" s="49">
        <v>0.11</v>
      </c>
      <c r="N7" s="49"/>
      <c r="O7" s="49"/>
      <c r="P7" s="49"/>
      <c r="Q7" s="49"/>
      <c r="R7" s="78"/>
      <c r="S7" s="80">
        <v>150</v>
      </c>
      <c r="T7">
        <v>13</v>
      </c>
      <c r="U7" s="43">
        <v>450</v>
      </c>
      <c r="V7" s="54">
        <v>1.1499999999999999</v>
      </c>
      <c r="W7" s="6">
        <f t="shared" si="0"/>
        <v>2.5555555555555554</v>
      </c>
      <c r="X7" s="2">
        <v>3.4</v>
      </c>
      <c r="Y7" s="2">
        <v>1.06</v>
      </c>
      <c r="Z7" s="55"/>
      <c r="AA7" s="55"/>
      <c r="AB7" s="66">
        <v>170</v>
      </c>
      <c r="AC7" s="2">
        <v>10.1</v>
      </c>
      <c r="AD7" s="2">
        <v>330</v>
      </c>
      <c r="AE7" s="2">
        <v>0.6</v>
      </c>
      <c r="AF7" s="6">
        <f t="shared" ref="AF7:AF16" si="1">AE7*1000/AD7</f>
        <v>1.8181818181818181</v>
      </c>
      <c r="AG7" s="2">
        <v>3.7</v>
      </c>
      <c r="AH7" s="2">
        <v>1.4</v>
      </c>
      <c r="AI7" s="8">
        <f t="shared" ref="AI7:AI16" si="2">AG7/AH7</f>
        <v>2.6428571428571432</v>
      </c>
    </row>
    <row r="8" spans="1:40" x14ac:dyDescent="0.25">
      <c r="A8" s="2" t="s">
        <v>19</v>
      </c>
      <c r="B8" s="2">
        <v>29</v>
      </c>
      <c r="C8" s="2" t="s">
        <v>106</v>
      </c>
      <c r="D8" s="2">
        <v>1</v>
      </c>
      <c r="E8" s="2">
        <v>20</v>
      </c>
      <c r="F8" s="2">
        <v>2.86</v>
      </c>
      <c r="G8" s="2">
        <v>21</v>
      </c>
      <c r="H8" s="2">
        <v>3.1</v>
      </c>
      <c r="I8" s="55">
        <v>15</v>
      </c>
      <c r="J8" s="66">
        <v>70</v>
      </c>
      <c r="K8" s="2">
        <v>13.1</v>
      </c>
      <c r="L8" s="2">
        <v>315</v>
      </c>
      <c r="M8" s="2">
        <v>0.2</v>
      </c>
      <c r="N8" s="2"/>
      <c r="O8" s="2">
        <v>1.5</v>
      </c>
      <c r="P8" s="2">
        <v>1.1000000000000001</v>
      </c>
      <c r="Q8" s="2"/>
      <c r="R8" s="55"/>
      <c r="S8" s="66">
        <v>60</v>
      </c>
      <c r="T8" s="2">
        <v>12.6</v>
      </c>
      <c r="U8" s="2">
        <v>450</v>
      </c>
      <c r="V8" s="55">
        <v>0.75</v>
      </c>
      <c r="W8" s="6">
        <f t="shared" si="0"/>
        <v>1.6666666666666667</v>
      </c>
      <c r="X8" s="2">
        <v>5.2</v>
      </c>
      <c r="Y8" s="2">
        <v>2.12</v>
      </c>
      <c r="Z8" s="55"/>
      <c r="AA8" s="55" t="s">
        <v>93</v>
      </c>
      <c r="AB8" s="66">
        <v>60</v>
      </c>
      <c r="AC8" s="2">
        <v>10.8</v>
      </c>
      <c r="AD8" s="2">
        <v>320</v>
      </c>
      <c r="AE8" s="2">
        <v>0.4</v>
      </c>
      <c r="AF8" s="6">
        <f t="shared" si="1"/>
        <v>1.25</v>
      </c>
      <c r="AG8" s="2">
        <v>3.4</v>
      </c>
      <c r="AH8" s="2">
        <v>2.2999999999999998</v>
      </c>
      <c r="AI8" s="8">
        <f t="shared" si="2"/>
        <v>1.4782608695652175</v>
      </c>
      <c r="AJ8">
        <v>325</v>
      </c>
      <c r="AK8">
        <v>1.5</v>
      </c>
      <c r="AL8">
        <v>2.8</v>
      </c>
      <c r="AM8" s="9">
        <v>0.9</v>
      </c>
      <c r="AN8" t="s">
        <v>49</v>
      </c>
    </row>
    <row r="9" spans="1:40" x14ac:dyDescent="0.25">
      <c r="A9" s="2" t="s">
        <v>22</v>
      </c>
      <c r="B9" s="2">
        <v>29</v>
      </c>
      <c r="C9" s="49" t="s">
        <v>107</v>
      </c>
      <c r="D9" s="49">
        <v>1</v>
      </c>
      <c r="E9" s="49">
        <v>110</v>
      </c>
      <c r="F9" s="49">
        <v>13.2</v>
      </c>
      <c r="G9" s="49">
        <v>33</v>
      </c>
      <c r="H9" s="49">
        <v>12.4</v>
      </c>
      <c r="I9" s="78">
        <v>30</v>
      </c>
      <c r="J9" s="66"/>
      <c r="K9" s="49"/>
      <c r="L9" s="49"/>
      <c r="M9" s="49"/>
      <c r="N9" s="49"/>
      <c r="O9" s="49"/>
      <c r="P9" s="49" t="s">
        <v>123</v>
      </c>
      <c r="Q9" s="49"/>
      <c r="R9" s="78"/>
      <c r="S9" s="80">
        <v>160</v>
      </c>
      <c r="T9" s="51">
        <v>15.5</v>
      </c>
      <c r="U9" s="43">
        <v>450</v>
      </c>
      <c r="V9" s="54">
        <v>0.6</v>
      </c>
      <c r="W9" s="6">
        <f t="shared" si="0"/>
        <v>1.3333333333333333</v>
      </c>
      <c r="X9" s="2">
        <v>4.7</v>
      </c>
      <c r="Y9" s="2">
        <v>2.6</v>
      </c>
      <c r="Z9" s="55"/>
      <c r="AA9" s="55"/>
      <c r="AB9" s="66">
        <v>180</v>
      </c>
      <c r="AC9" s="2">
        <v>10.8</v>
      </c>
      <c r="AD9" s="2">
        <v>450</v>
      </c>
      <c r="AE9" s="2">
        <v>0.4</v>
      </c>
      <c r="AF9" s="6">
        <f t="shared" si="1"/>
        <v>0.88888888888888884</v>
      </c>
      <c r="AG9" s="2">
        <v>5</v>
      </c>
      <c r="AH9" s="2">
        <v>2.35</v>
      </c>
      <c r="AI9" s="8">
        <f t="shared" si="2"/>
        <v>2.1276595744680851</v>
      </c>
      <c r="AJ9">
        <v>300</v>
      </c>
      <c r="AK9">
        <v>1.3</v>
      </c>
      <c r="AL9">
        <v>2.2999999999999998</v>
      </c>
      <c r="AM9" s="9">
        <v>1.5</v>
      </c>
      <c r="AN9" t="s">
        <v>26</v>
      </c>
    </row>
    <row r="10" spans="1:40" x14ac:dyDescent="0.25">
      <c r="A10" s="2" t="s">
        <v>16</v>
      </c>
      <c r="B10" s="2">
        <v>29</v>
      </c>
      <c r="C10" s="50" t="s">
        <v>106</v>
      </c>
      <c r="D10" s="50">
        <v>2</v>
      </c>
      <c r="E10" s="50">
        <v>140</v>
      </c>
      <c r="F10" s="50">
        <v>4.5</v>
      </c>
      <c r="G10" s="50">
        <v>19</v>
      </c>
      <c r="H10" s="50">
        <v>5.3</v>
      </c>
      <c r="I10" s="8">
        <v>12</v>
      </c>
      <c r="J10" s="79">
        <v>200</v>
      </c>
      <c r="K10" s="50">
        <v>12</v>
      </c>
      <c r="L10" s="50">
        <v>300</v>
      </c>
      <c r="M10" s="50">
        <v>0.9</v>
      </c>
      <c r="N10" s="50"/>
      <c r="O10" s="50">
        <v>1.3</v>
      </c>
      <c r="P10" s="50">
        <v>0.7</v>
      </c>
      <c r="Q10" s="50"/>
      <c r="R10" s="8"/>
      <c r="S10" s="81">
        <v>230</v>
      </c>
      <c r="T10" s="52">
        <v>14.3</v>
      </c>
      <c r="W10" s="6" t="e">
        <f t="shared" si="0"/>
        <v>#DIV/0!</v>
      </c>
      <c r="X10" s="2">
        <v>4.0999999999999996</v>
      </c>
      <c r="Y10" s="2">
        <v>1.5</v>
      </c>
      <c r="Z10" s="55"/>
      <c r="AA10" s="55"/>
      <c r="AB10" s="66">
        <v>240</v>
      </c>
      <c r="AC10" s="2">
        <v>12.4</v>
      </c>
      <c r="AD10" s="2">
        <v>325</v>
      </c>
      <c r="AE10" s="2">
        <v>0.8</v>
      </c>
      <c r="AF10" s="6">
        <f t="shared" si="1"/>
        <v>2.4615384615384617</v>
      </c>
      <c r="AG10" s="2">
        <v>5</v>
      </c>
      <c r="AH10" s="2">
        <v>3.6</v>
      </c>
      <c r="AI10" s="8">
        <f t="shared" si="2"/>
        <v>1.3888888888888888</v>
      </c>
    </row>
    <row r="11" spans="1:40" x14ac:dyDescent="0.25">
      <c r="A11" s="2" t="s">
        <v>18</v>
      </c>
      <c r="B11" s="2">
        <v>29</v>
      </c>
      <c r="C11" s="49" t="s">
        <v>106</v>
      </c>
      <c r="D11" s="49">
        <v>1</v>
      </c>
      <c r="E11" s="49">
        <v>30</v>
      </c>
      <c r="F11" s="49">
        <v>2.97</v>
      </c>
      <c r="G11" s="49">
        <v>19</v>
      </c>
      <c r="H11" s="49">
        <v>3.15</v>
      </c>
      <c r="I11" s="78">
        <v>15</v>
      </c>
      <c r="J11" s="66">
        <v>190</v>
      </c>
      <c r="K11" s="49">
        <v>13</v>
      </c>
      <c r="L11" s="49">
        <v>304</v>
      </c>
      <c r="M11" s="49">
        <v>0.63</v>
      </c>
      <c r="N11" s="49"/>
      <c r="O11" s="49">
        <v>0.9</v>
      </c>
      <c r="P11" s="49">
        <v>0.4</v>
      </c>
      <c r="Q11" s="49"/>
      <c r="R11" s="78"/>
      <c r="S11" s="80">
        <v>140</v>
      </c>
      <c r="T11">
        <v>11.6</v>
      </c>
      <c r="U11" s="43">
        <v>320</v>
      </c>
      <c r="V11" s="54">
        <v>0.5</v>
      </c>
      <c r="W11" s="6">
        <f t="shared" si="0"/>
        <v>1.5625</v>
      </c>
      <c r="X11" s="2">
        <v>2.2999999999999998</v>
      </c>
      <c r="Y11" s="2">
        <v>0.9</v>
      </c>
      <c r="Z11" s="55"/>
      <c r="AA11" s="55"/>
      <c r="AB11" s="66">
        <v>220</v>
      </c>
      <c r="AC11" s="2">
        <v>12.6</v>
      </c>
      <c r="AD11" s="2">
        <v>310</v>
      </c>
      <c r="AE11" s="2">
        <v>0.7</v>
      </c>
      <c r="AF11" s="6">
        <f t="shared" si="1"/>
        <v>2.2580645161290325</v>
      </c>
      <c r="AG11" s="2">
        <v>4.5999999999999996</v>
      </c>
      <c r="AH11" s="2">
        <v>0.95</v>
      </c>
      <c r="AI11" s="8">
        <f t="shared" si="2"/>
        <v>4.8421052631578947</v>
      </c>
    </row>
    <row r="12" spans="1:40" x14ac:dyDescent="0.25">
      <c r="A12" s="2" t="s">
        <v>14</v>
      </c>
      <c r="B12" s="2">
        <v>29</v>
      </c>
      <c r="C12" s="49" t="s">
        <v>106</v>
      </c>
      <c r="D12" s="49">
        <v>2</v>
      </c>
      <c r="E12" s="49">
        <v>20</v>
      </c>
      <c r="F12" s="49">
        <v>5.58</v>
      </c>
      <c r="G12" s="49">
        <v>25</v>
      </c>
      <c r="H12" s="49">
        <v>5.9</v>
      </c>
      <c r="I12" s="78">
        <v>25</v>
      </c>
      <c r="J12" s="66">
        <v>160</v>
      </c>
      <c r="K12" s="49">
        <v>13</v>
      </c>
      <c r="L12" s="49">
        <v>310</v>
      </c>
      <c r="M12" s="49">
        <v>0.6</v>
      </c>
      <c r="N12" s="49"/>
      <c r="O12" s="49">
        <v>4.5</v>
      </c>
      <c r="P12" s="49">
        <v>3.5</v>
      </c>
      <c r="Q12" s="49"/>
      <c r="R12" s="78"/>
      <c r="S12" s="80">
        <v>180</v>
      </c>
      <c r="T12">
        <v>15.6</v>
      </c>
      <c r="U12" s="43">
        <v>450</v>
      </c>
      <c r="V12" s="54">
        <v>1.05</v>
      </c>
      <c r="W12" s="6">
        <f t="shared" si="0"/>
        <v>2.3333333333333335</v>
      </c>
      <c r="X12" s="2">
        <v>3.53</v>
      </c>
      <c r="Y12" s="2">
        <v>2.0499999999999998</v>
      </c>
      <c r="Z12" s="55"/>
      <c r="AA12" s="55"/>
      <c r="AB12" s="66">
        <v>160</v>
      </c>
      <c r="AC12" s="2">
        <v>12.8</v>
      </c>
      <c r="AD12" s="2">
        <v>375</v>
      </c>
      <c r="AE12" s="2">
        <v>0.8</v>
      </c>
      <c r="AF12" s="6">
        <f t="shared" si="1"/>
        <v>2.1333333333333333</v>
      </c>
      <c r="AG12" s="2">
        <v>7.27</v>
      </c>
      <c r="AH12" s="2">
        <v>2.4</v>
      </c>
      <c r="AI12" s="8">
        <f t="shared" si="2"/>
        <v>3.0291666666666668</v>
      </c>
      <c r="AN12" t="s">
        <v>15</v>
      </c>
    </row>
    <row r="13" spans="1:40" x14ac:dyDescent="0.25">
      <c r="A13" s="2" t="s">
        <v>17</v>
      </c>
      <c r="B13" s="2">
        <v>29</v>
      </c>
      <c r="C13" s="2" t="s">
        <v>106</v>
      </c>
      <c r="D13" s="2">
        <v>1</v>
      </c>
      <c r="E13" s="2">
        <v>15</v>
      </c>
      <c r="F13" s="2">
        <v>3.66</v>
      </c>
      <c r="G13" s="2">
        <v>17</v>
      </c>
      <c r="H13" s="2">
        <v>3.3</v>
      </c>
      <c r="I13" s="55">
        <v>12</v>
      </c>
      <c r="J13" s="66">
        <v>150</v>
      </c>
      <c r="K13" s="2">
        <v>14.5</v>
      </c>
      <c r="L13" s="2">
        <v>430</v>
      </c>
      <c r="M13" s="2">
        <v>1.2</v>
      </c>
      <c r="N13" s="2"/>
      <c r="O13" s="2">
        <v>2.04</v>
      </c>
      <c r="P13" s="2">
        <v>0.89</v>
      </c>
      <c r="Q13" s="2" t="s">
        <v>124</v>
      </c>
      <c r="R13" s="55"/>
      <c r="S13" s="66">
        <v>210</v>
      </c>
      <c r="T13" s="2">
        <v>15</v>
      </c>
      <c r="U13" s="2">
        <v>320</v>
      </c>
      <c r="V13" s="55">
        <v>0.7</v>
      </c>
      <c r="W13" s="6">
        <f t="shared" si="0"/>
        <v>2.1875</v>
      </c>
      <c r="X13" s="2">
        <v>3.3</v>
      </c>
      <c r="Y13" s="2">
        <v>2.2000000000000002</v>
      </c>
      <c r="Z13" s="55"/>
      <c r="AA13" s="55" t="s">
        <v>93</v>
      </c>
      <c r="AB13" s="66">
        <v>240</v>
      </c>
      <c r="AC13" s="2">
        <v>13.4</v>
      </c>
      <c r="AD13" s="2">
        <v>320</v>
      </c>
      <c r="AE13" s="2">
        <v>0.75</v>
      </c>
      <c r="AF13" s="6">
        <f t="shared" si="1"/>
        <v>2.34375</v>
      </c>
      <c r="AG13" s="2">
        <v>3</v>
      </c>
      <c r="AH13" s="2">
        <v>1.6</v>
      </c>
      <c r="AI13" s="8">
        <f t="shared" si="2"/>
        <v>1.875</v>
      </c>
      <c r="AJ13">
        <v>226</v>
      </c>
      <c r="AK13">
        <v>0.7</v>
      </c>
      <c r="AL13">
        <v>1.8</v>
      </c>
      <c r="AM13">
        <v>0.9</v>
      </c>
      <c r="AN13" t="s">
        <v>45</v>
      </c>
    </row>
    <row r="14" spans="1:40" x14ac:dyDescent="0.25">
      <c r="A14" s="2" t="s">
        <v>21</v>
      </c>
      <c r="B14" s="2">
        <v>29</v>
      </c>
      <c r="C14" s="49" t="s">
        <v>106</v>
      </c>
      <c r="D14" s="49">
        <v>2</v>
      </c>
      <c r="E14" s="49">
        <v>70</v>
      </c>
      <c r="F14" s="49">
        <v>7.87</v>
      </c>
      <c r="G14" s="49">
        <v>26</v>
      </c>
      <c r="H14" s="49">
        <v>10.5</v>
      </c>
      <c r="I14" s="78">
        <v>25</v>
      </c>
      <c r="J14" s="66">
        <v>200</v>
      </c>
      <c r="K14" s="49">
        <v>14.5</v>
      </c>
      <c r="L14" s="49">
        <v>315</v>
      </c>
      <c r="M14" s="49"/>
      <c r="N14" s="49"/>
      <c r="O14" s="49"/>
      <c r="P14" s="49"/>
      <c r="Q14" s="49"/>
      <c r="R14" s="78"/>
      <c r="S14" s="80">
        <v>200</v>
      </c>
      <c r="T14" s="11">
        <v>15.7</v>
      </c>
      <c r="U14" s="43">
        <v>316</v>
      </c>
      <c r="V14" s="54">
        <v>0.6</v>
      </c>
      <c r="W14" s="6">
        <f t="shared" si="0"/>
        <v>1.8987341772151898</v>
      </c>
      <c r="X14" s="2">
        <v>2.2000000000000002</v>
      </c>
      <c r="Y14" s="2">
        <v>1.5</v>
      </c>
      <c r="Z14" s="55"/>
      <c r="AA14" s="55"/>
      <c r="AB14" s="66">
        <v>230</v>
      </c>
      <c r="AC14" s="2">
        <v>14.8</v>
      </c>
      <c r="AD14" s="2">
        <v>470</v>
      </c>
      <c r="AE14" s="2">
        <v>1.25</v>
      </c>
      <c r="AF14" s="6">
        <f t="shared" si="1"/>
        <v>2.6595744680851063</v>
      </c>
      <c r="AG14" s="2">
        <v>9.6</v>
      </c>
      <c r="AH14" s="2">
        <v>4.9000000000000004</v>
      </c>
      <c r="AI14" s="8">
        <f t="shared" si="2"/>
        <v>1.9591836734693875</v>
      </c>
    </row>
    <row r="15" spans="1:40" x14ac:dyDescent="0.25">
      <c r="A15" s="2" t="s">
        <v>125</v>
      </c>
      <c r="B15" s="2">
        <v>35</v>
      </c>
      <c r="C15" s="49" t="s">
        <v>106</v>
      </c>
      <c r="D15" s="49"/>
      <c r="E15" s="49"/>
      <c r="F15" s="49"/>
      <c r="G15" s="49"/>
      <c r="H15" s="49"/>
      <c r="I15" s="78"/>
      <c r="J15" s="66">
        <v>90</v>
      </c>
      <c r="K15" s="49">
        <v>13.4</v>
      </c>
      <c r="L15" s="49"/>
      <c r="M15" s="49"/>
      <c r="N15" s="49"/>
      <c r="O15" s="49"/>
      <c r="P15" s="49"/>
      <c r="Q15" s="49"/>
      <c r="R15" s="78"/>
      <c r="S15" s="80"/>
      <c r="T15" s="51"/>
      <c r="U15" s="43"/>
      <c r="V15" s="54"/>
      <c r="W15" s="6"/>
      <c r="X15" s="2"/>
      <c r="Y15" s="2"/>
      <c r="Z15" s="55"/>
      <c r="AA15" s="55"/>
      <c r="AB15" s="66"/>
      <c r="AC15" s="2"/>
      <c r="AD15" s="2"/>
      <c r="AE15" s="2"/>
      <c r="AF15" s="6"/>
      <c r="AG15" s="2"/>
      <c r="AH15" s="2"/>
      <c r="AI15" s="8"/>
    </row>
    <row r="16" spans="1:40" x14ac:dyDescent="0.25">
      <c r="A16" s="2" t="s">
        <v>0</v>
      </c>
      <c r="B16" s="2">
        <v>35</v>
      </c>
      <c r="C16" s="49" t="s">
        <v>107</v>
      </c>
      <c r="D16" s="49">
        <v>1</v>
      </c>
      <c r="E16" s="49">
        <v>25</v>
      </c>
      <c r="F16" s="49">
        <v>11.87</v>
      </c>
      <c r="G16" s="49">
        <v>28</v>
      </c>
      <c r="H16" s="49">
        <v>12.9</v>
      </c>
      <c r="I16" s="78">
        <v>30</v>
      </c>
      <c r="J16" s="66">
        <v>390</v>
      </c>
      <c r="K16" s="49">
        <v>17.8</v>
      </c>
      <c r="L16" s="49">
        <v>308</v>
      </c>
      <c r="M16" s="49">
        <v>1.4</v>
      </c>
      <c r="N16" s="49"/>
      <c r="O16" s="49"/>
      <c r="P16" s="49"/>
      <c r="Q16" s="49"/>
      <c r="R16" s="78"/>
      <c r="S16" s="80"/>
      <c r="U16" s="43">
        <v>326</v>
      </c>
      <c r="V16" s="54">
        <v>0.93</v>
      </c>
      <c r="W16" s="6">
        <f t="shared" si="0"/>
        <v>2.852760736196319</v>
      </c>
      <c r="X16" s="2">
        <v>2.2999999999999998</v>
      </c>
      <c r="Y16" s="2">
        <v>1</v>
      </c>
      <c r="Z16" s="55"/>
      <c r="AA16" s="55"/>
      <c r="AB16" s="66">
        <v>370</v>
      </c>
      <c r="AC16" s="2">
        <v>17.399999999999999</v>
      </c>
      <c r="AD16" s="2">
        <v>320</v>
      </c>
      <c r="AE16" s="2">
        <v>1.1599999999999999</v>
      </c>
      <c r="AF16" s="6">
        <f t="shared" si="1"/>
        <v>3.625</v>
      </c>
      <c r="AG16" s="2">
        <v>2.8</v>
      </c>
      <c r="AH16" s="2">
        <v>1.65</v>
      </c>
      <c r="AI16" s="8">
        <f t="shared" si="2"/>
        <v>1.696969696969697</v>
      </c>
      <c r="AJ16">
        <v>300</v>
      </c>
      <c r="AK16">
        <v>0.5</v>
      </c>
      <c r="AN16" t="s">
        <v>46</v>
      </c>
    </row>
    <row r="17" spans="1:40" x14ac:dyDescent="0.25">
      <c r="A17" s="2" t="s">
        <v>80</v>
      </c>
      <c r="B17" s="2">
        <v>35</v>
      </c>
      <c r="C17" s="49" t="s">
        <v>108</v>
      </c>
      <c r="D17" s="49">
        <v>1</v>
      </c>
      <c r="E17" s="49">
        <v>2</v>
      </c>
      <c r="F17" s="49">
        <v>58.72</v>
      </c>
      <c r="G17" s="49">
        <v>367</v>
      </c>
      <c r="H17" s="49">
        <v>60</v>
      </c>
      <c r="I17" s="78">
        <v>40</v>
      </c>
      <c r="J17" s="66">
        <v>370</v>
      </c>
      <c r="K17" s="49">
        <v>21</v>
      </c>
      <c r="L17" s="49">
        <v>300</v>
      </c>
      <c r="M17" s="49">
        <v>3</v>
      </c>
      <c r="N17" s="49"/>
      <c r="O17" s="49"/>
      <c r="P17" s="49"/>
      <c r="Q17" s="49"/>
      <c r="R17" s="78"/>
      <c r="S17" s="80">
        <v>430</v>
      </c>
      <c r="T17">
        <v>24</v>
      </c>
      <c r="U17" s="43">
        <v>220</v>
      </c>
      <c r="V17" s="54">
        <v>2.1</v>
      </c>
      <c r="W17" s="6">
        <f t="shared" si="0"/>
        <v>9.545454545454545</v>
      </c>
      <c r="X17" s="2"/>
      <c r="Y17" s="2">
        <v>0.6</v>
      </c>
      <c r="Z17" s="55"/>
      <c r="AA17" s="55"/>
      <c r="AB17" s="66"/>
      <c r="AC17" s="2"/>
      <c r="AD17" s="2"/>
      <c r="AE17" s="2"/>
      <c r="AF17" s="6"/>
      <c r="AG17" s="2"/>
      <c r="AH17" s="2"/>
      <c r="AI17" s="8"/>
    </row>
    <row r="18" spans="1:40" x14ac:dyDescent="0.25">
      <c r="A18" s="2" t="s">
        <v>81</v>
      </c>
      <c r="B18" s="2">
        <v>35</v>
      </c>
      <c r="C18" s="49" t="s">
        <v>108</v>
      </c>
      <c r="D18" s="49">
        <v>1</v>
      </c>
      <c r="E18" s="49">
        <v>2</v>
      </c>
      <c r="F18" s="49">
        <v>32.22</v>
      </c>
      <c r="G18" s="49">
        <v>146</v>
      </c>
      <c r="H18" s="49">
        <v>30</v>
      </c>
      <c r="I18" s="78">
        <v>70</v>
      </c>
      <c r="J18" s="66">
        <v>230</v>
      </c>
      <c r="K18" s="49">
        <v>21</v>
      </c>
      <c r="L18" s="49">
        <v>310</v>
      </c>
      <c r="M18" s="49">
        <v>2.9</v>
      </c>
      <c r="N18" s="49"/>
      <c r="O18" s="49"/>
      <c r="P18" s="49"/>
      <c r="Q18" s="49"/>
      <c r="R18" s="78"/>
      <c r="S18" s="80">
        <v>500</v>
      </c>
      <c r="T18">
        <v>19.2</v>
      </c>
      <c r="U18" s="43">
        <v>223</v>
      </c>
      <c r="V18" s="54">
        <v>2.7</v>
      </c>
      <c r="W18" s="6">
        <f t="shared" si="0"/>
        <v>12.107623318385651</v>
      </c>
      <c r="X18" s="2">
        <v>5.7</v>
      </c>
      <c r="Y18" s="2">
        <v>2.7</v>
      </c>
      <c r="Z18" s="55"/>
      <c r="AA18" s="55"/>
      <c r="AB18" s="66"/>
      <c r="AC18" s="2"/>
      <c r="AD18" s="2"/>
      <c r="AE18" s="2"/>
      <c r="AF18" s="6"/>
      <c r="AG18" s="2"/>
      <c r="AH18" s="2"/>
      <c r="AI18" s="8"/>
    </row>
    <row r="19" spans="1:40" x14ac:dyDescent="0.25">
      <c r="A19" s="2" t="s">
        <v>82</v>
      </c>
      <c r="B19" s="2">
        <v>35</v>
      </c>
      <c r="C19" s="49" t="s">
        <v>107</v>
      </c>
      <c r="D19" s="49">
        <v>1</v>
      </c>
      <c r="E19" s="49">
        <v>20</v>
      </c>
      <c r="F19" s="49">
        <v>10.77</v>
      </c>
      <c r="G19" s="49">
        <v>67</v>
      </c>
      <c r="H19" s="49">
        <v>12.5</v>
      </c>
      <c r="I19" s="78">
        <v>95</v>
      </c>
      <c r="J19" s="66"/>
      <c r="K19" s="49"/>
      <c r="L19" s="49">
        <v>300</v>
      </c>
      <c r="M19" s="49">
        <v>1.8</v>
      </c>
      <c r="N19" s="49"/>
      <c r="O19" s="49">
        <v>1.5</v>
      </c>
      <c r="P19" s="49">
        <v>1.2</v>
      </c>
      <c r="Q19" s="49"/>
      <c r="R19" s="78"/>
      <c r="S19" s="80"/>
      <c r="U19" s="43">
        <v>325</v>
      </c>
      <c r="V19" s="54">
        <v>2.12</v>
      </c>
      <c r="W19" s="6">
        <f t="shared" si="0"/>
        <v>6.523076923076923</v>
      </c>
      <c r="X19" s="2">
        <v>5.2</v>
      </c>
      <c r="Y19" s="2">
        <v>2.1</v>
      </c>
      <c r="Z19" s="55"/>
      <c r="AA19" s="55"/>
      <c r="AB19" s="66"/>
      <c r="AC19" s="2"/>
      <c r="AD19" s="2"/>
      <c r="AE19" s="2"/>
      <c r="AF19" s="6"/>
      <c r="AG19" s="2"/>
      <c r="AH19" s="2"/>
      <c r="AI19" s="8"/>
    </row>
    <row r="20" spans="1:40" x14ac:dyDescent="0.25">
      <c r="A20" s="2" t="s">
        <v>126</v>
      </c>
      <c r="B20" s="2">
        <v>35</v>
      </c>
      <c r="C20" s="49" t="s">
        <v>106</v>
      </c>
      <c r="D20" s="49">
        <v>1</v>
      </c>
      <c r="E20" s="49"/>
      <c r="F20" s="49"/>
      <c r="G20" s="49"/>
      <c r="H20" s="49"/>
      <c r="I20" s="78"/>
      <c r="J20" s="66">
        <v>250</v>
      </c>
      <c r="K20" s="49">
        <v>15</v>
      </c>
      <c r="L20" s="49">
        <v>315</v>
      </c>
      <c r="M20" s="49">
        <v>0.7</v>
      </c>
      <c r="N20" s="49"/>
      <c r="O20" s="49"/>
      <c r="P20" s="49"/>
      <c r="Q20" s="49"/>
      <c r="R20" s="78"/>
      <c r="S20" s="80"/>
      <c r="U20" s="43"/>
      <c r="V20" s="54"/>
      <c r="W20" s="6"/>
      <c r="X20" s="2"/>
      <c r="Y20" s="2"/>
      <c r="Z20" s="55"/>
      <c r="AA20" s="55"/>
      <c r="AB20" s="66"/>
      <c r="AC20" s="2"/>
      <c r="AD20" s="2"/>
      <c r="AE20" s="2"/>
      <c r="AF20" s="6"/>
      <c r="AG20" s="2"/>
      <c r="AH20" s="2"/>
      <c r="AI20" s="8"/>
    </row>
    <row r="21" spans="1:40" x14ac:dyDescent="0.25">
      <c r="A21" s="2" t="s">
        <v>83</v>
      </c>
      <c r="B21" s="2">
        <v>44</v>
      </c>
      <c r="C21" s="49" t="s">
        <v>106</v>
      </c>
      <c r="D21" s="49">
        <v>2</v>
      </c>
      <c r="E21" s="49">
        <v>15</v>
      </c>
      <c r="F21" s="49">
        <v>4.13</v>
      </c>
      <c r="G21" s="49">
        <v>28</v>
      </c>
      <c r="H21" s="49">
        <v>4.4000000000000004</v>
      </c>
      <c r="I21" s="78">
        <v>60</v>
      </c>
      <c r="J21" s="66">
        <v>300</v>
      </c>
      <c r="K21" s="49">
        <v>16.899999999999999</v>
      </c>
      <c r="L21" s="49">
        <v>320</v>
      </c>
      <c r="M21" s="49">
        <v>1.2</v>
      </c>
      <c r="N21" s="49"/>
      <c r="O21" s="49"/>
      <c r="P21" s="49"/>
      <c r="Q21" s="49"/>
      <c r="R21" s="78"/>
      <c r="S21" s="80">
        <v>270</v>
      </c>
      <c r="T21">
        <v>16.3</v>
      </c>
      <c r="U21" s="43">
        <v>225</v>
      </c>
      <c r="V21" s="54">
        <v>0.99</v>
      </c>
      <c r="W21" s="6">
        <f t="shared" si="0"/>
        <v>4.4000000000000004</v>
      </c>
      <c r="X21" s="2">
        <v>4.4000000000000004</v>
      </c>
      <c r="Y21" s="2">
        <v>2.8</v>
      </c>
      <c r="Z21" s="55"/>
      <c r="AA21" s="55"/>
      <c r="AB21" s="66"/>
      <c r="AC21" s="2"/>
      <c r="AD21" s="2"/>
      <c r="AE21" s="2"/>
      <c r="AF21" s="6"/>
      <c r="AG21" s="2"/>
      <c r="AH21" s="2"/>
      <c r="AI21" s="8"/>
    </row>
    <row r="22" spans="1:40" x14ac:dyDescent="0.25">
      <c r="A22" s="2" t="s">
        <v>127</v>
      </c>
      <c r="B22" s="2">
        <v>44</v>
      </c>
      <c r="C22" s="49" t="s">
        <v>107</v>
      </c>
      <c r="D22" s="49">
        <v>1</v>
      </c>
      <c r="E22" s="49"/>
      <c r="F22" s="49"/>
      <c r="G22" s="49"/>
      <c r="H22" s="49"/>
      <c r="I22" s="78"/>
      <c r="J22" s="66">
        <v>610</v>
      </c>
      <c r="K22" s="49">
        <v>19</v>
      </c>
      <c r="L22" s="49">
        <v>235</v>
      </c>
      <c r="M22" s="49">
        <v>0.13</v>
      </c>
      <c r="N22" s="49"/>
      <c r="O22" s="49"/>
      <c r="P22" s="49"/>
      <c r="Q22" s="49"/>
      <c r="R22" s="78"/>
      <c r="S22" s="80"/>
      <c r="U22" s="43"/>
      <c r="V22" s="54"/>
      <c r="W22" s="6"/>
      <c r="X22" s="2"/>
      <c r="Y22" s="2"/>
      <c r="Z22" s="55"/>
      <c r="AA22" s="55"/>
      <c r="AB22" s="66"/>
      <c r="AC22" s="2"/>
      <c r="AD22" s="2"/>
      <c r="AE22" s="2"/>
      <c r="AF22" s="6"/>
      <c r="AG22" s="2"/>
      <c r="AH22" s="2"/>
      <c r="AI22" s="8"/>
    </row>
    <row r="23" spans="1:40" x14ac:dyDescent="0.25">
      <c r="A23" s="2" t="s">
        <v>84</v>
      </c>
      <c r="B23" s="2">
        <v>44</v>
      </c>
      <c r="C23" s="49" t="s">
        <v>106</v>
      </c>
      <c r="D23" s="49">
        <v>1</v>
      </c>
      <c r="E23" s="49">
        <v>225</v>
      </c>
      <c r="F23" s="49">
        <v>8.67</v>
      </c>
      <c r="G23" s="49">
        <v>27</v>
      </c>
      <c r="H23" s="49"/>
      <c r="I23" s="78"/>
      <c r="J23" s="66"/>
      <c r="K23" s="49"/>
      <c r="L23" s="49"/>
      <c r="M23" s="49"/>
      <c r="N23" s="49"/>
      <c r="O23" s="49"/>
      <c r="P23" s="49"/>
      <c r="Q23" s="49"/>
      <c r="R23" s="78"/>
      <c r="S23" s="80">
        <v>420</v>
      </c>
      <c r="T23">
        <v>19.5</v>
      </c>
      <c r="U23" s="43">
        <v>320</v>
      </c>
      <c r="V23" s="54">
        <v>1.58</v>
      </c>
      <c r="W23" s="6">
        <f t="shared" si="0"/>
        <v>4.9375</v>
      </c>
      <c r="X23" s="2">
        <v>4.66</v>
      </c>
      <c r="Y23" s="2">
        <v>2.8</v>
      </c>
      <c r="Z23" s="55"/>
      <c r="AA23" s="55"/>
      <c r="AB23" s="66"/>
      <c r="AC23" s="2"/>
      <c r="AD23" s="2"/>
      <c r="AE23" s="2"/>
      <c r="AF23" s="6"/>
      <c r="AG23" s="2"/>
      <c r="AH23" s="2"/>
      <c r="AI23" s="8"/>
    </row>
    <row r="24" spans="1:40" x14ac:dyDescent="0.25">
      <c r="A24" s="2" t="s">
        <v>85</v>
      </c>
      <c r="B24" s="2">
        <v>49</v>
      </c>
      <c r="C24" s="49" t="s">
        <v>108</v>
      </c>
      <c r="D24" s="49">
        <v>1</v>
      </c>
      <c r="E24" s="49">
        <v>2</v>
      </c>
      <c r="F24" s="49">
        <v>450</v>
      </c>
      <c r="G24" s="49">
        <v>115</v>
      </c>
      <c r="H24" s="49"/>
      <c r="I24" s="78">
        <v>35</v>
      </c>
      <c r="J24" s="66">
        <v>300</v>
      </c>
      <c r="K24" s="49">
        <v>13.9</v>
      </c>
      <c r="L24" s="49">
        <v>310</v>
      </c>
      <c r="M24" s="49">
        <v>2.4500000000000002</v>
      </c>
      <c r="N24" s="49"/>
      <c r="O24" s="49">
        <v>0.83</v>
      </c>
      <c r="P24" s="49">
        <v>0.56999999999999995</v>
      </c>
      <c r="Q24" s="49"/>
      <c r="R24" s="78"/>
      <c r="S24" s="80">
        <v>380</v>
      </c>
      <c r="T24">
        <v>16.399999999999999</v>
      </c>
      <c r="U24" s="43">
        <v>315</v>
      </c>
      <c r="V24" s="54">
        <v>2.8</v>
      </c>
      <c r="W24" s="6">
        <f t="shared" si="0"/>
        <v>8.8888888888888893</v>
      </c>
      <c r="X24" s="2">
        <v>1.3</v>
      </c>
      <c r="Y24" s="2">
        <v>1.03</v>
      </c>
      <c r="Z24" s="55"/>
      <c r="AA24" s="55"/>
      <c r="AB24" s="66"/>
      <c r="AC24" s="2"/>
      <c r="AD24" s="2"/>
      <c r="AE24" s="2"/>
      <c r="AF24" s="6"/>
      <c r="AG24" s="2"/>
      <c r="AH24" s="2"/>
      <c r="AI24" s="8"/>
    </row>
    <row r="25" spans="1:40" x14ac:dyDescent="0.25">
      <c r="A25" s="2" t="s">
        <v>86</v>
      </c>
      <c r="B25" s="2">
        <v>49</v>
      </c>
      <c r="C25" s="49" t="s">
        <v>108</v>
      </c>
      <c r="D25" s="49">
        <v>1</v>
      </c>
      <c r="E25" s="49">
        <v>2</v>
      </c>
      <c r="F25" s="49">
        <v>112</v>
      </c>
      <c r="G25" s="49">
        <v>220</v>
      </c>
      <c r="H25" s="49"/>
      <c r="I25" s="78">
        <v>80</v>
      </c>
      <c r="J25" s="66">
        <v>300</v>
      </c>
      <c r="K25" s="49">
        <v>14.1</v>
      </c>
      <c r="L25" s="49">
        <v>310</v>
      </c>
      <c r="M25" s="49">
        <v>2.5</v>
      </c>
      <c r="N25" s="49"/>
      <c r="O25" s="49">
        <v>1.6</v>
      </c>
      <c r="P25" s="49">
        <v>1.3</v>
      </c>
      <c r="Q25" s="49"/>
      <c r="R25" s="78"/>
      <c r="S25" s="80">
        <v>410</v>
      </c>
      <c r="T25">
        <v>15.7</v>
      </c>
      <c r="U25" s="43">
        <v>300</v>
      </c>
      <c r="V25" s="54">
        <v>2.2000000000000002</v>
      </c>
      <c r="W25" s="6">
        <f t="shared" si="0"/>
        <v>7.333333333333333</v>
      </c>
      <c r="X25" s="2"/>
      <c r="Y25" s="2">
        <v>0.3</v>
      </c>
      <c r="Z25" s="55"/>
      <c r="AA25" s="55"/>
      <c r="AB25" s="66"/>
      <c r="AC25" s="2"/>
      <c r="AD25" s="2"/>
      <c r="AE25" s="2"/>
      <c r="AF25" s="6"/>
      <c r="AG25" s="2"/>
      <c r="AH25" s="2"/>
      <c r="AI25" s="8"/>
    </row>
    <row r="26" spans="1:40" x14ac:dyDescent="0.25">
      <c r="A26" s="2" t="s">
        <v>128</v>
      </c>
      <c r="B26" s="2">
        <v>49</v>
      </c>
      <c r="C26" s="49" t="s">
        <v>108</v>
      </c>
      <c r="D26" s="49">
        <v>1</v>
      </c>
      <c r="E26" s="49"/>
      <c r="F26" s="49"/>
      <c r="G26" s="49"/>
      <c r="H26" s="49"/>
      <c r="I26" s="78"/>
      <c r="J26" s="66">
        <v>430</v>
      </c>
      <c r="K26" s="49">
        <v>14.8</v>
      </c>
      <c r="L26" s="49">
        <v>215</v>
      </c>
      <c r="M26" s="49">
        <v>2.35</v>
      </c>
      <c r="N26" s="49"/>
      <c r="O26" s="49"/>
      <c r="P26" s="49"/>
      <c r="Q26" s="49"/>
      <c r="R26" s="78"/>
      <c r="S26" s="80"/>
      <c r="U26" s="43"/>
      <c r="V26" s="54"/>
      <c r="W26" s="6"/>
      <c r="X26" s="2"/>
      <c r="Y26" s="2"/>
      <c r="Z26" s="55"/>
      <c r="AA26" s="55"/>
      <c r="AB26" s="66"/>
      <c r="AC26" s="2"/>
      <c r="AD26" s="2"/>
      <c r="AE26" s="2"/>
      <c r="AF26" s="6"/>
      <c r="AG26" s="2"/>
      <c r="AH26" s="2"/>
      <c r="AI26" s="8"/>
    </row>
    <row r="27" spans="1:40" x14ac:dyDescent="0.25">
      <c r="A27" s="2" t="s">
        <v>27</v>
      </c>
      <c r="B27" s="2">
        <v>53</v>
      </c>
      <c r="C27" s="49" t="s">
        <v>106</v>
      </c>
      <c r="D27" s="49">
        <v>2</v>
      </c>
      <c r="E27" s="49">
        <v>65</v>
      </c>
      <c r="F27" s="49">
        <v>5.51</v>
      </c>
      <c r="G27" s="49">
        <v>18</v>
      </c>
      <c r="H27" s="49">
        <v>3.6</v>
      </c>
      <c r="I27" s="78">
        <v>18</v>
      </c>
      <c r="J27" s="68">
        <v>360</v>
      </c>
      <c r="L27" s="52">
        <v>306</v>
      </c>
      <c r="M27" s="52">
        <v>2.2000000000000002</v>
      </c>
      <c r="N27" s="49"/>
      <c r="O27" s="49"/>
      <c r="P27" s="49"/>
      <c r="Q27" s="49"/>
      <c r="R27" s="78"/>
      <c r="S27" s="80">
        <v>450</v>
      </c>
      <c r="T27" s="51">
        <v>13.7</v>
      </c>
      <c r="U27" s="43">
        <v>316</v>
      </c>
      <c r="V27" s="54">
        <v>2</v>
      </c>
      <c r="W27" s="6">
        <f t="shared" si="0"/>
        <v>6.3291139240506329</v>
      </c>
      <c r="X27" s="2">
        <v>2.6</v>
      </c>
      <c r="Y27" s="2">
        <v>0.8</v>
      </c>
      <c r="Z27" s="55"/>
      <c r="AA27" s="55"/>
      <c r="AB27" s="66">
        <v>410</v>
      </c>
      <c r="AC27" s="2">
        <v>16</v>
      </c>
      <c r="AD27" s="2">
        <v>310</v>
      </c>
      <c r="AE27" s="2">
        <v>2</v>
      </c>
      <c r="AF27" s="6">
        <f t="shared" ref="AF27:AF44" si="3">AE27*1000/AD27</f>
        <v>6.4516129032258061</v>
      </c>
      <c r="AG27" s="2">
        <v>1.2</v>
      </c>
      <c r="AH27" s="2">
        <v>0.8</v>
      </c>
      <c r="AI27" s="8">
        <f t="shared" ref="AI27:AI44" si="4">AG27/AH27</f>
        <v>1.4999999999999998</v>
      </c>
      <c r="AN27" t="s">
        <v>11</v>
      </c>
    </row>
    <row r="28" spans="1:40" x14ac:dyDescent="0.25">
      <c r="A28" s="2" t="s">
        <v>30</v>
      </c>
      <c r="B28" s="2">
        <v>53</v>
      </c>
      <c r="C28" s="49" t="s">
        <v>106</v>
      </c>
      <c r="D28" s="49">
        <v>2</v>
      </c>
      <c r="E28" s="49">
        <v>10</v>
      </c>
      <c r="F28" s="49">
        <v>3.95</v>
      </c>
      <c r="G28" s="49">
        <v>13</v>
      </c>
      <c r="H28" s="49">
        <v>4</v>
      </c>
      <c r="I28" s="78">
        <v>10</v>
      </c>
      <c r="J28" s="66">
        <v>170</v>
      </c>
      <c r="K28" s="49">
        <v>15.8</v>
      </c>
      <c r="L28" s="49">
        <v>305</v>
      </c>
      <c r="M28" s="49">
        <v>1</v>
      </c>
      <c r="N28" s="49"/>
      <c r="O28" s="49">
        <v>1.7</v>
      </c>
      <c r="P28" s="49">
        <v>1.5</v>
      </c>
      <c r="Q28" s="49"/>
      <c r="R28" s="78"/>
      <c r="S28" s="80">
        <v>210</v>
      </c>
      <c r="T28" s="51">
        <v>15.3</v>
      </c>
      <c r="U28" s="43">
        <v>310</v>
      </c>
      <c r="V28" s="54">
        <v>1</v>
      </c>
      <c r="W28" s="6">
        <f t="shared" si="0"/>
        <v>3.225806451612903</v>
      </c>
      <c r="X28" s="2">
        <v>3.4</v>
      </c>
      <c r="Y28" s="2">
        <v>1.4</v>
      </c>
      <c r="Z28" s="55"/>
      <c r="AA28" s="55"/>
      <c r="AB28" s="66">
        <v>210</v>
      </c>
      <c r="AC28" s="2">
        <v>17.399999999999999</v>
      </c>
      <c r="AD28" s="2">
        <v>320</v>
      </c>
      <c r="AE28" s="2">
        <v>0.69</v>
      </c>
      <c r="AF28" s="6">
        <f t="shared" si="3"/>
        <v>2.15625</v>
      </c>
      <c r="AG28" s="2">
        <v>4.3</v>
      </c>
      <c r="AH28" s="2">
        <v>2.1</v>
      </c>
      <c r="AI28" s="8">
        <f t="shared" si="4"/>
        <v>2.0476190476190474</v>
      </c>
      <c r="AN28" t="s">
        <v>42</v>
      </c>
    </row>
    <row r="29" spans="1:40" x14ac:dyDescent="0.25">
      <c r="A29" s="2" t="s">
        <v>29</v>
      </c>
      <c r="B29" s="2">
        <v>53</v>
      </c>
      <c r="C29" s="49" t="s">
        <v>108</v>
      </c>
      <c r="D29" s="49">
        <v>1</v>
      </c>
      <c r="E29" s="49">
        <v>2</v>
      </c>
      <c r="F29" s="49">
        <v>69.010000000000005</v>
      </c>
      <c r="G29" s="49">
        <v>3.03</v>
      </c>
      <c r="H29" s="49">
        <v>65</v>
      </c>
      <c r="I29" s="78">
        <v>60</v>
      </c>
      <c r="J29" s="66"/>
      <c r="K29" s="49"/>
      <c r="L29" s="49">
        <v>300</v>
      </c>
      <c r="M29" s="49">
        <v>2.4</v>
      </c>
      <c r="N29" s="49"/>
      <c r="O29" s="49"/>
      <c r="P29" s="49"/>
      <c r="Q29" s="49"/>
      <c r="R29" s="78"/>
      <c r="S29" s="80">
        <v>340</v>
      </c>
      <c r="U29" s="43">
        <v>306</v>
      </c>
      <c r="V29" s="54">
        <v>2.6</v>
      </c>
      <c r="W29" s="6">
        <f t="shared" si="0"/>
        <v>8.4967320261437909</v>
      </c>
      <c r="X29" s="2"/>
      <c r="Y29" s="2"/>
      <c r="Z29" s="55"/>
      <c r="AA29" s="55"/>
      <c r="AB29" s="66">
        <v>260</v>
      </c>
      <c r="AC29" s="2">
        <v>20.100000000000001</v>
      </c>
      <c r="AD29" s="2">
        <v>308</v>
      </c>
      <c r="AE29" s="2">
        <v>2.85</v>
      </c>
      <c r="AF29" s="6">
        <f t="shared" si="3"/>
        <v>9.2532467532467528</v>
      </c>
      <c r="AG29" s="2">
        <v>3.2</v>
      </c>
      <c r="AH29" s="2">
        <v>1.2</v>
      </c>
      <c r="AI29" s="8">
        <f t="shared" si="4"/>
        <v>2.666666666666667</v>
      </c>
      <c r="AJ29">
        <v>332</v>
      </c>
      <c r="AK29">
        <v>0.5</v>
      </c>
      <c r="AL29">
        <v>2.1</v>
      </c>
      <c r="AM29" s="9">
        <v>1.8</v>
      </c>
      <c r="AN29" t="s">
        <v>43</v>
      </c>
    </row>
    <row r="30" spans="1:40" x14ac:dyDescent="0.25">
      <c r="A30" s="2" t="s">
        <v>6</v>
      </c>
      <c r="B30" s="2">
        <v>56</v>
      </c>
      <c r="C30" s="49" t="s">
        <v>106</v>
      </c>
      <c r="D30" s="49">
        <v>2</v>
      </c>
      <c r="E30" s="49">
        <v>35</v>
      </c>
      <c r="F30" s="49">
        <v>3.74</v>
      </c>
      <c r="G30" s="49">
        <v>20</v>
      </c>
      <c r="H30" s="49">
        <v>4.0999999999999996</v>
      </c>
      <c r="I30" s="78">
        <v>15</v>
      </c>
      <c r="J30" s="66">
        <v>200</v>
      </c>
      <c r="K30" s="49">
        <v>15.6</v>
      </c>
      <c r="L30" s="49">
        <v>310</v>
      </c>
      <c r="M30" s="49">
        <v>1.1000000000000001</v>
      </c>
      <c r="N30" s="49"/>
      <c r="O30" s="49">
        <v>0.95</v>
      </c>
      <c r="P30" s="49">
        <v>0.61</v>
      </c>
      <c r="Q30" s="49"/>
      <c r="R30" s="78"/>
      <c r="S30" s="80">
        <v>250</v>
      </c>
      <c r="T30" s="51">
        <v>11.6</v>
      </c>
      <c r="U30" s="43">
        <v>320</v>
      </c>
      <c r="V30" s="54">
        <v>1.3</v>
      </c>
      <c r="W30" s="6">
        <f t="shared" si="0"/>
        <v>4.0625</v>
      </c>
      <c r="X30" s="2">
        <v>2</v>
      </c>
      <c r="Y30" s="2">
        <v>1.1200000000000001</v>
      </c>
      <c r="Z30" s="55"/>
      <c r="AA30" s="55"/>
      <c r="AB30" s="66">
        <v>260</v>
      </c>
      <c r="AC30" s="2">
        <v>13.2</v>
      </c>
      <c r="AD30" s="2">
        <v>312</v>
      </c>
      <c r="AE30" s="2">
        <v>1.25</v>
      </c>
      <c r="AF30" s="6">
        <f t="shared" si="3"/>
        <v>4.0064102564102564</v>
      </c>
      <c r="AG30" s="2">
        <v>3.1</v>
      </c>
      <c r="AH30" s="2">
        <v>1.4</v>
      </c>
      <c r="AI30" s="8">
        <f t="shared" si="4"/>
        <v>2.2142857142857144</v>
      </c>
      <c r="AN30" t="s">
        <v>28</v>
      </c>
    </row>
    <row r="31" spans="1:40" x14ac:dyDescent="0.25">
      <c r="A31" s="2" t="s">
        <v>10</v>
      </c>
      <c r="B31" s="2">
        <v>56</v>
      </c>
      <c r="C31" s="49" t="s">
        <v>107</v>
      </c>
      <c r="D31" s="49">
        <v>1</v>
      </c>
      <c r="E31" s="49">
        <v>85</v>
      </c>
      <c r="F31" s="49">
        <v>10.9</v>
      </c>
      <c r="G31" s="49">
        <v>31</v>
      </c>
      <c r="H31" s="49">
        <v>11.7</v>
      </c>
      <c r="I31" s="78">
        <v>25</v>
      </c>
      <c r="J31" s="66"/>
      <c r="K31" s="49"/>
      <c r="L31" s="49">
        <v>312</v>
      </c>
      <c r="M31" s="49">
        <v>0.59</v>
      </c>
      <c r="N31" s="49"/>
      <c r="O31" s="49">
        <v>1.68</v>
      </c>
      <c r="P31" s="49">
        <v>1.1499999999999999</v>
      </c>
      <c r="Q31" s="49"/>
      <c r="R31" s="78"/>
      <c r="S31" s="80">
        <v>180</v>
      </c>
      <c r="T31" s="51">
        <v>15.1</v>
      </c>
      <c r="U31" s="43">
        <v>318</v>
      </c>
      <c r="V31" s="54">
        <v>0.57999999999999996</v>
      </c>
      <c r="W31" s="6">
        <f t="shared" si="0"/>
        <v>1.8238993710691824</v>
      </c>
      <c r="X31" s="2">
        <v>0.4</v>
      </c>
      <c r="Y31" s="2">
        <v>0.2</v>
      </c>
      <c r="Z31" s="55"/>
      <c r="AA31" s="55"/>
      <c r="AB31" s="66">
        <v>180</v>
      </c>
      <c r="AC31" s="2">
        <v>15</v>
      </c>
      <c r="AD31" s="2">
        <v>285</v>
      </c>
      <c r="AE31" s="2">
        <v>0.35</v>
      </c>
      <c r="AF31" s="6">
        <f t="shared" si="3"/>
        <v>1.2280701754385965</v>
      </c>
      <c r="AG31" s="2">
        <v>2.85</v>
      </c>
      <c r="AH31" s="2">
        <v>1.2</v>
      </c>
      <c r="AI31" s="8">
        <f t="shared" si="4"/>
        <v>2.375</v>
      </c>
      <c r="AJ31">
        <v>313</v>
      </c>
      <c r="AK31">
        <v>0.65</v>
      </c>
      <c r="AL31">
        <v>2.8</v>
      </c>
      <c r="AM31" s="9">
        <v>1.7</v>
      </c>
      <c r="AN31" t="s">
        <v>44</v>
      </c>
    </row>
    <row r="32" spans="1:40" x14ac:dyDescent="0.25">
      <c r="A32" s="2" t="s">
        <v>12</v>
      </c>
      <c r="B32" s="2">
        <v>56</v>
      </c>
      <c r="C32" s="49" t="s">
        <v>106</v>
      </c>
      <c r="D32" s="49">
        <v>1</v>
      </c>
      <c r="E32" s="49">
        <v>30</v>
      </c>
      <c r="F32" s="49">
        <v>3.06</v>
      </c>
      <c r="G32" s="49">
        <v>10</v>
      </c>
      <c r="H32" s="49">
        <v>3.45</v>
      </c>
      <c r="I32" s="78">
        <v>10</v>
      </c>
      <c r="J32" s="66">
        <v>130</v>
      </c>
      <c r="K32" s="49">
        <v>15.8</v>
      </c>
      <c r="L32" s="49">
        <v>320</v>
      </c>
      <c r="M32" s="49">
        <v>0.35</v>
      </c>
      <c r="N32" s="49"/>
      <c r="O32" s="49">
        <v>4</v>
      </c>
      <c r="P32" s="49">
        <v>3.3</v>
      </c>
      <c r="Q32" s="49"/>
      <c r="R32" s="78"/>
      <c r="S32" s="80">
        <v>150</v>
      </c>
      <c r="T32" s="51">
        <v>13.8</v>
      </c>
      <c r="U32" s="43">
        <v>318</v>
      </c>
      <c r="V32" s="54">
        <v>0.31</v>
      </c>
      <c r="W32" s="6">
        <f t="shared" si="0"/>
        <v>0.97484276729559749</v>
      </c>
      <c r="X32" s="2">
        <v>4.8</v>
      </c>
      <c r="Y32" s="2">
        <v>2.5</v>
      </c>
      <c r="Z32" s="55"/>
      <c r="AA32" s="55"/>
      <c r="AB32" s="66">
        <v>160</v>
      </c>
      <c r="AC32" s="2">
        <v>15.2</v>
      </c>
      <c r="AD32" s="2">
        <v>320</v>
      </c>
      <c r="AE32" s="2">
        <v>0.1</v>
      </c>
      <c r="AF32" s="6">
        <f t="shared" si="3"/>
        <v>0.3125</v>
      </c>
      <c r="AG32" s="2">
        <v>2.4500000000000002</v>
      </c>
      <c r="AH32" s="2">
        <v>1.5</v>
      </c>
      <c r="AI32" s="8">
        <f t="shared" si="4"/>
        <v>1.6333333333333335</v>
      </c>
    </row>
    <row r="33" spans="1:40" x14ac:dyDescent="0.25">
      <c r="A33" s="2" t="s">
        <v>7</v>
      </c>
      <c r="B33" s="2">
        <v>56</v>
      </c>
      <c r="C33" s="49" t="s">
        <v>106</v>
      </c>
      <c r="D33" s="49">
        <v>2</v>
      </c>
      <c r="E33" s="49">
        <v>20</v>
      </c>
      <c r="F33" s="49">
        <v>6.64</v>
      </c>
      <c r="G33" s="49">
        <v>14</v>
      </c>
      <c r="H33" s="49">
        <v>5.6</v>
      </c>
      <c r="I33" s="78">
        <v>20</v>
      </c>
      <c r="J33" s="66">
        <v>120</v>
      </c>
      <c r="K33" s="51">
        <v>15.5</v>
      </c>
      <c r="L33" s="49">
        <v>445</v>
      </c>
      <c r="M33" s="49">
        <v>0.9</v>
      </c>
      <c r="N33" s="49"/>
      <c r="O33" s="49">
        <v>3.4</v>
      </c>
      <c r="P33" s="49">
        <v>3.2</v>
      </c>
      <c r="Q33" s="49"/>
      <c r="R33" s="78"/>
      <c r="S33" s="80">
        <v>150</v>
      </c>
      <c r="T33" s="51">
        <v>12.5</v>
      </c>
      <c r="U33" s="43">
        <v>450</v>
      </c>
      <c r="V33" s="54">
        <v>0.86</v>
      </c>
      <c r="W33" s="6">
        <f t="shared" si="0"/>
        <v>1.9111111111111112</v>
      </c>
      <c r="X33" s="2">
        <v>5</v>
      </c>
      <c r="Y33" s="2">
        <v>2.95</v>
      </c>
      <c r="Z33" s="55"/>
      <c r="AA33" s="55"/>
      <c r="AB33" s="66">
        <v>150</v>
      </c>
      <c r="AC33" s="2">
        <v>15.2</v>
      </c>
      <c r="AD33" s="2">
        <v>450</v>
      </c>
      <c r="AE33" s="2">
        <v>0.9</v>
      </c>
      <c r="AF33" s="6">
        <f t="shared" si="3"/>
        <v>2</v>
      </c>
      <c r="AG33" s="2">
        <v>4.5</v>
      </c>
      <c r="AH33" s="2">
        <v>2.5</v>
      </c>
      <c r="AI33" s="8">
        <f t="shared" si="4"/>
        <v>1.8</v>
      </c>
      <c r="AN33" t="s">
        <v>40</v>
      </c>
    </row>
    <row r="34" spans="1:40" x14ac:dyDescent="0.25">
      <c r="A34" s="2" t="s">
        <v>5</v>
      </c>
      <c r="B34" s="2">
        <v>56</v>
      </c>
      <c r="C34" s="8"/>
      <c r="D34" s="8"/>
      <c r="E34" s="8"/>
      <c r="F34" s="8"/>
      <c r="G34" s="8"/>
      <c r="H34" s="8"/>
      <c r="I34" s="8"/>
      <c r="K34" s="8"/>
      <c r="L34" s="8"/>
      <c r="M34" s="8"/>
      <c r="N34" s="8"/>
      <c r="O34" s="8"/>
      <c r="P34" s="8"/>
      <c r="Q34" s="8"/>
      <c r="R34" s="8"/>
      <c r="V34" s="55"/>
      <c r="W34" s="6" t="e">
        <f t="shared" si="0"/>
        <v>#DIV/0!</v>
      </c>
      <c r="X34" s="2"/>
      <c r="Y34" s="2"/>
      <c r="Z34" s="55"/>
      <c r="AA34" s="55"/>
      <c r="AB34" s="66">
        <v>260</v>
      </c>
      <c r="AC34" s="2">
        <v>16.5</v>
      </c>
      <c r="AD34" s="2">
        <v>220</v>
      </c>
      <c r="AE34" s="2">
        <v>0.7</v>
      </c>
      <c r="AF34" s="6">
        <f t="shared" si="3"/>
        <v>3.1818181818181817</v>
      </c>
      <c r="AG34" s="2">
        <v>2.1</v>
      </c>
      <c r="AH34" s="2">
        <v>1.2</v>
      </c>
      <c r="AI34" s="8">
        <f t="shared" si="4"/>
        <v>1.7500000000000002</v>
      </c>
    </row>
    <row r="35" spans="1:40" x14ac:dyDescent="0.25">
      <c r="A35" s="2" t="s">
        <v>8</v>
      </c>
      <c r="B35" s="2">
        <v>56</v>
      </c>
      <c r="C35" s="49" t="s">
        <v>106</v>
      </c>
      <c r="D35" s="49">
        <v>2</v>
      </c>
      <c r="E35" s="49">
        <v>190</v>
      </c>
      <c r="F35" s="49">
        <v>7.1</v>
      </c>
      <c r="G35" s="49">
        <v>20</v>
      </c>
      <c r="H35" s="49">
        <v>7.6</v>
      </c>
      <c r="I35" s="78">
        <v>15</v>
      </c>
      <c r="J35" s="66">
        <v>180</v>
      </c>
      <c r="K35" s="49">
        <v>16.3</v>
      </c>
      <c r="L35" s="49">
        <v>317</v>
      </c>
      <c r="M35" s="49">
        <v>0.9</v>
      </c>
      <c r="N35" s="49"/>
      <c r="O35" s="49">
        <v>1.8</v>
      </c>
      <c r="P35" s="49"/>
      <c r="Q35" s="49"/>
      <c r="R35" s="78"/>
      <c r="S35" s="80">
        <v>180</v>
      </c>
      <c r="T35" s="51">
        <v>16.8</v>
      </c>
      <c r="U35" s="43">
        <v>320</v>
      </c>
      <c r="V35" s="54">
        <v>0.76</v>
      </c>
      <c r="W35" s="6">
        <f t="shared" si="0"/>
        <v>2.375</v>
      </c>
      <c r="X35" s="2"/>
      <c r="Y35" s="2"/>
      <c r="Z35" s="55"/>
      <c r="AA35" s="55"/>
      <c r="AB35" s="66">
        <v>170</v>
      </c>
      <c r="AC35" s="2">
        <v>17</v>
      </c>
      <c r="AD35" s="2">
        <v>230</v>
      </c>
      <c r="AE35" s="2">
        <v>0.43</v>
      </c>
      <c r="AF35" s="6">
        <f t="shared" si="3"/>
        <v>1.8695652173913044</v>
      </c>
      <c r="AG35" s="2">
        <v>3.26</v>
      </c>
      <c r="AH35" s="2">
        <v>1.7</v>
      </c>
      <c r="AI35" s="8">
        <f t="shared" si="4"/>
        <v>1.9176470588235293</v>
      </c>
      <c r="AN35" t="s">
        <v>42</v>
      </c>
    </row>
    <row r="36" spans="1:40" x14ac:dyDescent="0.25">
      <c r="A36" s="2" t="s">
        <v>13</v>
      </c>
      <c r="B36" s="2">
        <v>56</v>
      </c>
      <c r="C36" s="49" t="s">
        <v>106</v>
      </c>
      <c r="D36" s="49">
        <v>1</v>
      </c>
      <c r="E36" s="49">
        <v>80</v>
      </c>
      <c r="F36" s="49">
        <v>1.37</v>
      </c>
      <c r="G36" s="49">
        <v>5</v>
      </c>
      <c r="H36" s="49">
        <v>1</v>
      </c>
      <c r="I36" s="78">
        <v>3</v>
      </c>
      <c r="J36" s="66">
        <v>220</v>
      </c>
      <c r="K36" s="49">
        <v>17.600000000000001</v>
      </c>
      <c r="L36" s="49">
        <v>315</v>
      </c>
      <c r="M36" s="49">
        <v>0.6</v>
      </c>
      <c r="N36" s="49"/>
      <c r="O36" s="49">
        <v>1.78</v>
      </c>
      <c r="P36" s="49">
        <v>1.5</v>
      </c>
      <c r="Q36" s="49"/>
      <c r="R36" s="78"/>
      <c r="S36" s="80">
        <v>240</v>
      </c>
      <c r="T36" s="51">
        <v>13.7</v>
      </c>
      <c r="U36" s="43">
        <v>316</v>
      </c>
      <c r="V36" s="54">
        <v>0.48</v>
      </c>
      <c r="W36" s="6">
        <f t="shared" si="0"/>
        <v>1.518987341772152</v>
      </c>
      <c r="X36" s="2">
        <v>5</v>
      </c>
      <c r="Y36" s="2">
        <v>1.2</v>
      </c>
      <c r="Z36" s="55"/>
      <c r="AA36" s="55"/>
      <c r="AB36" s="66">
        <v>270</v>
      </c>
      <c r="AC36" s="2">
        <v>17.100000000000001</v>
      </c>
      <c r="AD36" s="2">
        <v>320</v>
      </c>
      <c r="AE36" s="2">
        <v>0.4</v>
      </c>
      <c r="AF36" s="6">
        <f t="shared" si="3"/>
        <v>1.25</v>
      </c>
      <c r="AG36" s="2">
        <v>8.1999999999999993</v>
      </c>
      <c r="AH36" s="2">
        <v>3.15</v>
      </c>
      <c r="AI36" s="8">
        <f t="shared" si="4"/>
        <v>2.6031746031746028</v>
      </c>
      <c r="AL36">
        <v>1.7</v>
      </c>
      <c r="AM36">
        <v>1.08</v>
      </c>
      <c r="AN36" t="s">
        <v>4</v>
      </c>
    </row>
    <row r="37" spans="1:40" x14ac:dyDescent="0.25">
      <c r="A37" s="2" t="s">
        <v>9</v>
      </c>
      <c r="B37" s="2">
        <v>56</v>
      </c>
      <c r="C37" s="49" t="s">
        <v>107</v>
      </c>
      <c r="D37" s="49">
        <v>1</v>
      </c>
      <c r="E37" s="49">
        <v>35</v>
      </c>
      <c r="F37" s="49">
        <v>14.74</v>
      </c>
      <c r="G37" s="49">
        <v>38</v>
      </c>
      <c r="H37" s="49">
        <v>12.4</v>
      </c>
      <c r="I37" s="78">
        <v>60</v>
      </c>
      <c r="J37" s="66">
        <v>210</v>
      </c>
      <c r="K37" s="49">
        <v>16.7</v>
      </c>
      <c r="L37" s="49">
        <v>330</v>
      </c>
      <c r="M37" s="49">
        <v>0.88</v>
      </c>
      <c r="N37" s="49"/>
      <c r="O37" s="49">
        <v>0.8</v>
      </c>
      <c r="P37" s="49">
        <v>0.5</v>
      </c>
      <c r="Q37" s="49"/>
      <c r="R37" s="78"/>
      <c r="S37" s="80">
        <v>280</v>
      </c>
      <c r="T37" s="43">
        <v>16.2</v>
      </c>
      <c r="U37" s="44"/>
      <c r="V37" s="55"/>
      <c r="W37" s="6" t="e">
        <f t="shared" si="0"/>
        <v>#DIV/0!</v>
      </c>
      <c r="X37" s="2">
        <v>3.1</v>
      </c>
      <c r="Y37" s="2">
        <v>2</v>
      </c>
      <c r="Z37" s="55"/>
      <c r="AA37" s="55"/>
      <c r="AB37" s="66">
        <v>280</v>
      </c>
      <c r="AC37" s="2">
        <v>17.600000000000001</v>
      </c>
      <c r="AD37" s="2">
        <v>225</v>
      </c>
      <c r="AE37" s="2">
        <v>0.56000000000000005</v>
      </c>
      <c r="AF37" s="6">
        <f t="shared" si="3"/>
        <v>2.4888888888888889</v>
      </c>
      <c r="AG37" s="2">
        <v>3.02</v>
      </c>
      <c r="AH37" s="2">
        <v>1.75</v>
      </c>
      <c r="AI37" s="8">
        <f t="shared" si="4"/>
        <v>1.7257142857142858</v>
      </c>
      <c r="AN37" t="s">
        <v>31</v>
      </c>
    </row>
    <row r="38" spans="1:40" x14ac:dyDescent="0.25">
      <c r="A38" s="2" t="s">
        <v>36</v>
      </c>
      <c r="B38" s="2">
        <v>72</v>
      </c>
      <c r="C38" s="49" t="s">
        <v>106</v>
      </c>
      <c r="D38" s="49">
        <v>1</v>
      </c>
      <c r="E38" s="49">
        <v>105</v>
      </c>
      <c r="F38" s="49">
        <v>3.31</v>
      </c>
      <c r="G38" s="49">
        <v>18</v>
      </c>
      <c r="H38" s="49">
        <v>3.3</v>
      </c>
      <c r="I38" s="78">
        <v>25</v>
      </c>
      <c r="J38" s="66">
        <v>500</v>
      </c>
      <c r="K38" s="49">
        <v>15.6</v>
      </c>
      <c r="L38" s="49">
        <v>240</v>
      </c>
      <c r="M38" s="49">
        <v>0.15</v>
      </c>
      <c r="N38" s="49"/>
      <c r="O38" s="49"/>
      <c r="P38" s="49"/>
      <c r="Q38" s="49"/>
      <c r="R38" s="78"/>
      <c r="S38" s="80">
        <v>470</v>
      </c>
      <c r="T38">
        <v>17.5</v>
      </c>
      <c r="U38" s="43">
        <v>315</v>
      </c>
      <c r="V38" s="54">
        <v>1.5</v>
      </c>
      <c r="W38" s="6">
        <f t="shared" si="0"/>
        <v>4.7619047619047619</v>
      </c>
      <c r="X38" s="2">
        <v>2.7</v>
      </c>
      <c r="Y38" s="2">
        <v>1.29</v>
      </c>
      <c r="Z38" s="55"/>
      <c r="AA38" s="55"/>
      <c r="AB38" s="66">
        <v>440</v>
      </c>
      <c r="AC38" s="2">
        <v>16.8</v>
      </c>
      <c r="AD38" s="2">
        <v>222</v>
      </c>
      <c r="AE38" s="2">
        <v>0.84</v>
      </c>
      <c r="AF38" s="6">
        <f t="shared" si="3"/>
        <v>3.7837837837837838</v>
      </c>
      <c r="AG38" s="2">
        <v>3.54</v>
      </c>
      <c r="AH38" s="2">
        <v>1.55</v>
      </c>
      <c r="AI38" s="8">
        <f t="shared" si="4"/>
        <v>2.2838709677419353</v>
      </c>
    </row>
    <row r="39" spans="1:40" x14ac:dyDescent="0.25">
      <c r="A39" s="2" t="s">
        <v>33</v>
      </c>
      <c r="B39" s="2">
        <v>72</v>
      </c>
      <c r="C39" s="49" t="s">
        <v>106</v>
      </c>
      <c r="D39" s="49">
        <v>2</v>
      </c>
      <c r="E39" s="49">
        <v>40</v>
      </c>
      <c r="F39" s="49">
        <v>4.3899999999999997</v>
      </c>
      <c r="G39" s="49">
        <v>17</v>
      </c>
      <c r="H39" s="49">
        <v>2.15</v>
      </c>
      <c r="I39" s="78">
        <v>40</v>
      </c>
      <c r="J39" s="66">
        <v>270</v>
      </c>
      <c r="K39" s="49">
        <v>13</v>
      </c>
      <c r="L39" s="49">
        <v>216</v>
      </c>
      <c r="M39" s="49">
        <v>0.46</v>
      </c>
      <c r="N39" s="49"/>
      <c r="O39" s="49"/>
      <c r="P39" s="49"/>
      <c r="Q39" s="49"/>
      <c r="R39" s="78"/>
      <c r="S39" s="80">
        <v>280</v>
      </c>
      <c r="T39" s="51">
        <v>16.8</v>
      </c>
      <c r="U39" s="43">
        <v>320</v>
      </c>
      <c r="V39" s="54">
        <v>0.8</v>
      </c>
      <c r="W39" s="6">
        <f t="shared" si="0"/>
        <v>2.5</v>
      </c>
      <c r="X39" s="2">
        <v>2</v>
      </c>
      <c r="Y39" s="2">
        <v>0.95</v>
      </c>
      <c r="Z39" s="55"/>
      <c r="AA39" s="55"/>
      <c r="AB39" s="66">
        <v>260</v>
      </c>
      <c r="AC39" s="2">
        <v>17.100000000000001</v>
      </c>
      <c r="AD39" s="2">
        <v>210</v>
      </c>
      <c r="AE39" s="2">
        <v>1.2</v>
      </c>
      <c r="AF39" s="6">
        <f t="shared" si="3"/>
        <v>5.7142857142857144</v>
      </c>
      <c r="AG39" s="2">
        <v>3.95</v>
      </c>
      <c r="AH39" s="2">
        <v>1.7</v>
      </c>
      <c r="AI39" s="8">
        <f t="shared" si="4"/>
        <v>2.3235294117647061</v>
      </c>
      <c r="AN39" t="s">
        <v>41</v>
      </c>
    </row>
    <row r="40" spans="1:40" x14ac:dyDescent="0.25">
      <c r="A40" s="2" t="s">
        <v>35</v>
      </c>
      <c r="B40" s="2">
        <v>72</v>
      </c>
      <c r="C40" s="49" t="s">
        <v>106</v>
      </c>
      <c r="D40" s="49">
        <v>1</v>
      </c>
      <c r="E40" s="49">
        <v>130</v>
      </c>
      <c r="F40" s="49">
        <v>1.67</v>
      </c>
      <c r="G40" s="49">
        <v>9</v>
      </c>
      <c r="H40" s="49">
        <v>3.5</v>
      </c>
      <c r="I40" s="78">
        <v>25</v>
      </c>
      <c r="J40" s="66">
        <v>70</v>
      </c>
      <c r="K40" s="49">
        <v>14.5</v>
      </c>
      <c r="L40" s="49">
        <v>240</v>
      </c>
      <c r="M40" s="49">
        <v>0.24</v>
      </c>
      <c r="N40" s="49"/>
      <c r="O40" s="49"/>
      <c r="P40" s="49"/>
      <c r="Q40" s="49"/>
      <c r="R40" s="78"/>
      <c r="S40" s="80">
        <v>70</v>
      </c>
      <c r="T40" s="51">
        <v>18</v>
      </c>
      <c r="U40" s="43">
        <v>335</v>
      </c>
      <c r="V40" s="54">
        <v>0.3</v>
      </c>
      <c r="W40" s="6">
        <f t="shared" si="0"/>
        <v>0.89552238805970152</v>
      </c>
      <c r="X40" s="2"/>
      <c r="Y40" s="2"/>
      <c r="Z40" s="55"/>
      <c r="AA40" s="55"/>
      <c r="AB40" s="66">
        <v>70</v>
      </c>
      <c r="AC40" s="2">
        <v>17.5</v>
      </c>
      <c r="AD40" s="2">
        <v>325</v>
      </c>
      <c r="AE40" s="2">
        <v>0.3</v>
      </c>
      <c r="AF40" s="6">
        <f t="shared" si="3"/>
        <v>0.92307692307692313</v>
      </c>
      <c r="AG40" s="2">
        <v>1.84</v>
      </c>
      <c r="AH40" s="2">
        <v>1</v>
      </c>
      <c r="AI40" s="8">
        <f t="shared" si="4"/>
        <v>1.84</v>
      </c>
      <c r="AN40" t="s">
        <v>38</v>
      </c>
    </row>
    <row r="41" spans="1:40" x14ac:dyDescent="0.25">
      <c r="A41" s="2" t="s">
        <v>129</v>
      </c>
      <c r="B41" s="2">
        <v>72</v>
      </c>
      <c r="C41" s="49" t="s">
        <v>130</v>
      </c>
      <c r="D41" s="49">
        <v>1</v>
      </c>
      <c r="E41" s="49"/>
      <c r="F41" s="49"/>
      <c r="G41" s="49"/>
      <c r="H41" s="49"/>
      <c r="I41" s="78"/>
      <c r="J41" s="66">
        <v>620</v>
      </c>
      <c r="K41" s="49">
        <v>16.100000000000001</v>
      </c>
      <c r="L41" s="49">
        <v>235</v>
      </c>
      <c r="M41" s="49">
        <v>2.15</v>
      </c>
      <c r="N41" s="49"/>
      <c r="O41" s="49"/>
      <c r="P41" s="49"/>
      <c r="Q41" s="49"/>
      <c r="R41" s="78"/>
      <c r="S41" s="80"/>
      <c r="T41" s="51"/>
      <c r="U41" s="43"/>
      <c r="V41" s="54"/>
      <c r="W41" s="6"/>
      <c r="X41" s="2"/>
      <c r="Y41" s="2"/>
      <c r="Z41" s="55"/>
      <c r="AA41" s="55"/>
      <c r="AB41" s="66"/>
      <c r="AC41" s="2"/>
      <c r="AD41" s="2"/>
      <c r="AE41" s="2"/>
      <c r="AF41" s="6"/>
      <c r="AG41" s="2"/>
      <c r="AH41" s="2"/>
      <c r="AI41" s="8"/>
    </row>
    <row r="42" spans="1:40" x14ac:dyDescent="0.25">
      <c r="A42" s="2" t="s">
        <v>32</v>
      </c>
      <c r="B42" s="2">
        <v>72</v>
      </c>
      <c r="C42" s="49" t="s">
        <v>107</v>
      </c>
      <c r="D42" s="49">
        <v>1</v>
      </c>
      <c r="E42" s="49">
        <v>90</v>
      </c>
      <c r="F42" s="49">
        <v>24.24</v>
      </c>
      <c r="G42" s="49">
        <v>19</v>
      </c>
      <c r="H42" s="49">
        <v>31</v>
      </c>
      <c r="I42" s="78">
        <v>25</v>
      </c>
      <c r="J42" s="66">
        <v>500</v>
      </c>
      <c r="K42" s="49">
        <v>17</v>
      </c>
      <c r="L42" s="49">
        <v>310</v>
      </c>
      <c r="M42" s="49">
        <v>1.48</v>
      </c>
      <c r="N42" s="49"/>
      <c r="O42" s="49"/>
      <c r="P42" s="49"/>
      <c r="Q42" s="49"/>
      <c r="R42" s="78"/>
      <c r="S42" s="80">
        <v>450</v>
      </c>
      <c r="T42" s="51">
        <v>21.1</v>
      </c>
      <c r="U42" s="43">
        <v>320</v>
      </c>
      <c r="V42" s="54">
        <v>1.36</v>
      </c>
      <c r="W42" s="6">
        <f t="shared" si="0"/>
        <v>4.25</v>
      </c>
      <c r="X42" s="2">
        <v>2.5</v>
      </c>
      <c r="Y42" s="2">
        <v>1.36</v>
      </c>
      <c r="Z42" s="55"/>
      <c r="AA42" s="55"/>
      <c r="AB42" s="66">
        <v>490</v>
      </c>
      <c r="AC42" s="2">
        <v>19.100000000000001</v>
      </c>
      <c r="AD42" s="2">
        <v>224</v>
      </c>
      <c r="AE42" s="2">
        <v>1.01</v>
      </c>
      <c r="AF42" s="6">
        <f t="shared" si="3"/>
        <v>4.5089285714285712</v>
      </c>
      <c r="AG42" s="2">
        <v>3.5</v>
      </c>
      <c r="AH42" s="2">
        <v>1.57</v>
      </c>
      <c r="AI42" s="8">
        <f t="shared" si="4"/>
        <v>2.2292993630573248</v>
      </c>
    </row>
    <row r="43" spans="1:40" x14ac:dyDescent="0.25">
      <c r="A43" s="2" t="s">
        <v>34</v>
      </c>
      <c r="B43" s="2">
        <v>72</v>
      </c>
      <c r="C43" s="49" t="s">
        <v>108</v>
      </c>
      <c r="D43" s="49">
        <v>1</v>
      </c>
      <c r="E43" s="49">
        <v>2</v>
      </c>
      <c r="F43" s="49">
        <v>61.47</v>
      </c>
      <c r="G43" s="49">
        <v>2.67</v>
      </c>
      <c r="H43" s="49">
        <v>65</v>
      </c>
      <c r="I43" s="78">
        <v>50</v>
      </c>
      <c r="J43" s="66">
        <v>630</v>
      </c>
      <c r="K43" s="49">
        <v>19.7</v>
      </c>
      <c r="L43" s="49">
        <v>214</v>
      </c>
      <c r="M43" s="49">
        <v>2.54</v>
      </c>
      <c r="N43" s="49"/>
      <c r="O43" s="49"/>
      <c r="P43" s="49"/>
      <c r="Q43" s="49"/>
      <c r="R43" s="78"/>
      <c r="S43" s="80">
        <v>630</v>
      </c>
      <c r="T43" s="51">
        <v>21</v>
      </c>
      <c r="U43" s="43">
        <v>218</v>
      </c>
      <c r="V43" s="54">
        <v>2.65</v>
      </c>
      <c r="W43" s="6">
        <f t="shared" si="0"/>
        <v>12.155963302752294</v>
      </c>
      <c r="X43" s="2"/>
      <c r="Y43" s="2"/>
      <c r="Z43" s="55"/>
      <c r="AA43" s="55"/>
      <c r="AB43" s="66">
        <v>650</v>
      </c>
      <c r="AC43" s="2">
        <v>21.8</v>
      </c>
      <c r="AD43" s="2">
        <v>224</v>
      </c>
      <c r="AE43" s="2">
        <v>2.8</v>
      </c>
      <c r="AF43" s="6">
        <f t="shared" si="3"/>
        <v>12.5</v>
      </c>
      <c r="AG43" s="2">
        <v>3.85</v>
      </c>
      <c r="AH43" s="2">
        <v>0.97</v>
      </c>
      <c r="AI43" s="8">
        <f t="shared" si="4"/>
        <v>3.9690721649484537</v>
      </c>
      <c r="AN43" t="s">
        <v>39</v>
      </c>
    </row>
    <row r="44" spans="1:40" x14ac:dyDescent="0.25">
      <c r="A44" s="2" t="s">
        <v>37</v>
      </c>
      <c r="B44" s="2">
        <v>85</v>
      </c>
      <c r="C44" s="2" t="s">
        <v>108</v>
      </c>
      <c r="D44" s="2">
        <v>1</v>
      </c>
      <c r="E44" s="2">
        <v>2</v>
      </c>
      <c r="F44" s="2"/>
      <c r="G44" s="2"/>
      <c r="H44" s="2" t="s">
        <v>114</v>
      </c>
      <c r="I44" s="55"/>
      <c r="J44" s="66">
        <v>230</v>
      </c>
      <c r="K44" s="2">
        <v>18.399999999999999</v>
      </c>
      <c r="L44" s="2">
        <v>310</v>
      </c>
      <c r="M44" s="2">
        <v>1.65</v>
      </c>
      <c r="N44" s="2"/>
      <c r="O44" s="2"/>
      <c r="P44" s="2"/>
      <c r="Q44" s="2"/>
      <c r="R44" s="55"/>
      <c r="S44" s="66"/>
      <c r="T44" s="2"/>
      <c r="U44" s="2"/>
      <c r="V44" s="55"/>
      <c r="W44" s="6"/>
      <c r="X44" s="2"/>
      <c r="Y44" s="2"/>
      <c r="Z44" s="55"/>
      <c r="AA44" s="55"/>
      <c r="AB44" s="66">
        <v>260</v>
      </c>
      <c r="AC44" s="2">
        <v>18.8</v>
      </c>
      <c r="AD44" s="2">
        <v>327</v>
      </c>
      <c r="AE44" s="2">
        <v>1.8</v>
      </c>
      <c r="AF44" s="6">
        <f t="shared" si="3"/>
        <v>5.5045871559633026</v>
      </c>
      <c r="AG44" s="2">
        <v>3.04</v>
      </c>
      <c r="AH44" s="2">
        <v>1.75</v>
      </c>
      <c r="AI44" s="8">
        <f t="shared" si="4"/>
        <v>1.7371428571428571</v>
      </c>
    </row>
    <row r="47" spans="1:40" s="1" customFormat="1" ht="30" x14ac:dyDescent="0.25">
      <c r="J47" s="67"/>
      <c r="S47" s="67"/>
      <c r="W47" s="56"/>
      <c r="AA47" s="61"/>
      <c r="AB47" s="67" t="s">
        <v>1</v>
      </c>
      <c r="AC47" s="4" t="s">
        <v>54</v>
      </c>
      <c r="AD47" s="1" t="s">
        <v>75</v>
      </c>
      <c r="AE47" s="1" t="s">
        <v>76</v>
      </c>
      <c r="AF47" s="1" t="s">
        <v>50</v>
      </c>
      <c r="AG47" s="1" t="s">
        <v>77</v>
      </c>
      <c r="AH47" s="1" t="s">
        <v>78</v>
      </c>
      <c r="AI47" s="1" t="s">
        <v>60</v>
      </c>
    </row>
    <row r="48" spans="1:40" x14ac:dyDescent="0.25">
      <c r="AB48" s="68">
        <f>AB3/50</f>
        <v>3.6</v>
      </c>
      <c r="AC48" s="2">
        <f>AC3</f>
        <v>10.6</v>
      </c>
      <c r="AD48">
        <f>AD3/50</f>
        <v>4.78</v>
      </c>
      <c r="AE48">
        <f>AE3*5</f>
        <v>1.35</v>
      </c>
      <c r="AF48">
        <f t="shared" ref="AF48:AH50" si="5">AF3</f>
        <v>1.1297071129707112</v>
      </c>
      <c r="AG48">
        <f t="shared" si="5"/>
        <v>2.2000000000000002</v>
      </c>
      <c r="AH48">
        <f t="shared" si="5"/>
        <v>1.5</v>
      </c>
      <c r="AI48">
        <f>AG48/AH48</f>
        <v>1.4666666666666668</v>
      </c>
    </row>
    <row r="49" spans="28:35" x14ac:dyDescent="0.25">
      <c r="AB49" s="68">
        <f>AB4/50</f>
        <v>4.2</v>
      </c>
      <c r="AC49" s="2">
        <f>AC4</f>
        <v>11</v>
      </c>
      <c r="AD49">
        <f>AD4/50</f>
        <v>4.7</v>
      </c>
      <c r="AE49">
        <f>AE4*5</f>
        <v>2.9</v>
      </c>
      <c r="AF49">
        <f t="shared" si="5"/>
        <v>2.4680851063829787</v>
      </c>
      <c r="AG49">
        <f t="shared" si="5"/>
        <v>1.4</v>
      </c>
      <c r="AH49">
        <f t="shared" si="5"/>
        <v>0.5</v>
      </c>
      <c r="AI49">
        <f t="shared" ref="AI49:AI76" si="6">AG49/AH49</f>
        <v>2.8</v>
      </c>
    </row>
    <row r="50" spans="28:35" x14ac:dyDescent="0.25">
      <c r="AB50" s="68">
        <f>AB5/50</f>
        <v>4.2</v>
      </c>
      <c r="AC50" s="2">
        <f>AC5</f>
        <v>11.3</v>
      </c>
      <c r="AD50">
        <f>AD5/50</f>
        <v>4.24</v>
      </c>
      <c r="AE50">
        <f>AE5*5</f>
        <v>4</v>
      </c>
      <c r="AF50">
        <f t="shared" si="5"/>
        <v>3.7735849056603774</v>
      </c>
      <c r="AG50">
        <f t="shared" si="5"/>
        <v>1.5</v>
      </c>
      <c r="AH50">
        <f t="shared" si="5"/>
        <v>0.8</v>
      </c>
      <c r="AI50">
        <f t="shared" si="6"/>
        <v>1.875</v>
      </c>
    </row>
    <row r="51" spans="28:35" x14ac:dyDescent="0.25">
      <c r="AB51" s="68">
        <f t="shared" ref="AB51:AB58" si="7">AB7/50</f>
        <v>3.4</v>
      </c>
      <c r="AC51" s="2">
        <f t="shared" ref="AC51:AC58" si="8">AC7</f>
        <v>10.1</v>
      </c>
      <c r="AD51">
        <f t="shared" ref="AD51:AD58" si="9">AD7/50</f>
        <v>6.6</v>
      </c>
      <c r="AE51">
        <f t="shared" ref="AE51:AE58" si="10">AE7*5</f>
        <v>3</v>
      </c>
      <c r="AF51">
        <f t="shared" ref="AF51:AH58" si="11">AF7</f>
        <v>1.8181818181818181</v>
      </c>
      <c r="AG51">
        <f t="shared" si="11"/>
        <v>3.7</v>
      </c>
      <c r="AH51">
        <f t="shared" si="11"/>
        <v>1.4</v>
      </c>
      <c r="AI51">
        <f t="shared" si="6"/>
        <v>2.6428571428571432</v>
      </c>
    </row>
    <row r="52" spans="28:35" x14ac:dyDescent="0.25">
      <c r="AB52" s="68">
        <f t="shared" si="7"/>
        <v>1.2</v>
      </c>
      <c r="AC52" s="2">
        <f t="shared" si="8"/>
        <v>10.8</v>
      </c>
      <c r="AD52">
        <f t="shared" si="9"/>
        <v>6.4</v>
      </c>
      <c r="AE52">
        <f t="shared" si="10"/>
        <v>2</v>
      </c>
      <c r="AF52">
        <f t="shared" si="11"/>
        <v>1.25</v>
      </c>
      <c r="AG52">
        <f t="shared" si="11"/>
        <v>3.4</v>
      </c>
      <c r="AH52">
        <f t="shared" si="11"/>
        <v>2.2999999999999998</v>
      </c>
      <c r="AI52">
        <f t="shared" si="6"/>
        <v>1.4782608695652175</v>
      </c>
    </row>
    <row r="53" spans="28:35" x14ac:dyDescent="0.25">
      <c r="AB53" s="68">
        <f t="shared" si="7"/>
        <v>3.6</v>
      </c>
      <c r="AC53" s="2">
        <f t="shared" si="8"/>
        <v>10.8</v>
      </c>
      <c r="AD53">
        <f t="shared" si="9"/>
        <v>9</v>
      </c>
      <c r="AE53">
        <f t="shared" si="10"/>
        <v>2</v>
      </c>
      <c r="AF53">
        <f t="shared" si="11"/>
        <v>0.88888888888888884</v>
      </c>
      <c r="AG53">
        <f t="shared" si="11"/>
        <v>5</v>
      </c>
      <c r="AH53">
        <f t="shared" si="11"/>
        <v>2.35</v>
      </c>
      <c r="AI53">
        <f t="shared" si="6"/>
        <v>2.1276595744680851</v>
      </c>
    </row>
    <row r="54" spans="28:35" x14ac:dyDescent="0.25">
      <c r="AB54" s="68">
        <f t="shared" si="7"/>
        <v>4.8</v>
      </c>
      <c r="AC54" s="2">
        <f t="shared" si="8"/>
        <v>12.4</v>
      </c>
      <c r="AD54">
        <f t="shared" si="9"/>
        <v>6.5</v>
      </c>
      <c r="AE54">
        <f t="shared" si="10"/>
        <v>4</v>
      </c>
      <c r="AF54">
        <f t="shared" si="11"/>
        <v>2.4615384615384617</v>
      </c>
      <c r="AG54">
        <f t="shared" si="11"/>
        <v>5</v>
      </c>
      <c r="AH54">
        <f t="shared" si="11"/>
        <v>3.6</v>
      </c>
      <c r="AI54">
        <f t="shared" si="6"/>
        <v>1.3888888888888888</v>
      </c>
    </row>
    <row r="55" spans="28:35" x14ac:dyDescent="0.25">
      <c r="AB55" s="68">
        <f t="shared" si="7"/>
        <v>4.4000000000000004</v>
      </c>
      <c r="AC55" s="2">
        <f t="shared" si="8"/>
        <v>12.6</v>
      </c>
      <c r="AD55">
        <f t="shared" si="9"/>
        <v>6.2</v>
      </c>
      <c r="AE55">
        <f t="shared" si="10"/>
        <v>3.5</v>
      </c>
      <c r="AF55">
        <f t="shared" si="11"/>
        <v>2.2580645161290325</v>
      </c>
      <c r="AG55">
        <f t="shared" si="11"/>
        <v>4.5999999999999996</v>
      </c>
      <c r="AH55">
        <f t="shared" si="11"/>
        <v>0.95</v>
      </c>
      <c r="AI55">
        <f t="shared" si="6"/>
        <v>4.8421052631578947</v>
      </c>
    </row>
    <row r="56" spans="28:35" x14ac:dyDescent="0.25">
      <c r="AB56" s="68">
        <f t="shared" si="7"/>
        <v>3.2</v>
      </c>
      <c r="AC56" s="2">
        <f t="shared" si="8"/>
        <v>12.8</v>
      </c>
      <c r="AD56">
        <f t="shared" si="9"/>
        <v>7.5</v>
      </c>
      <c r="AE56">
        <f t="shared" si="10"/>
        <v>4</v>
      </c>
      <c r="AF56">
        <f t="shared" si="11"/>
        <v>2.1333333333333333</v>
      </c>
      <c r="AG56">
        <f t="shared" si="11"/>
        <v>7.27</v>
      </c>
      <c r="AH56">
        <f t="shared" si="11"/>
        <v>2.4</v>
      </c>
      <c r="AI56">
        <f t="shared" si="6"/>
        <v>3.0291666666666668</v>
      </c>
    </row>
    <row r="57" spans="28:35" x14ac:dyDescent="0.25">
      <c r="AB57" s="68">
        <f t="shared" si="7"/>
        <v>4.8</v>
      </c>
      <c r="AC57" s="2">
        <f t="shared" si="8"/>
        <v>13.4</v>
      </c>
      <c r="AD57">
        <f t="shared" si="9"/>
        <v>6.4</v>
      </c>
      <c r="AE57">
        <f t="shared" si="10"/>
        <v>3.75</v>
      </c>
      <c r="AF57">
        <f t="shared" si="11"/>
        <v>2.34375</v>
      </c>
      <c r="AG57">
        <f t="shared" si="11"/>
        <v>3</v>
      </c>
      <c r="AH57">
        <f t="shared" si="11"/>
        <v>1.6</v>
      </c>
      <c r="AI57">
        <f t="shared" si="6"/>
        <v>1.875</v>
      </c>
    </row>
    <row r="58" spans="28:35" x14ac:dyDescent="0.25">
      <c r="AB58" s="68">
        <f t="shared" si="7"/>
        <v>4.5999999999999996</v>
      </c>
      <c r="AC58" s="2">
        <f t="shared" si="8"/>
        <v>14.8</v>
      </c>
      <c r="AD58">
        <f t="shared" si="9"/>
        <v>9.4</v>
      </c>
      <c r="AE58">
        <f t="shared" si="10"/>
        <v>6.25</v>
      </c>
      <c r="AF58">
        <f t="shared" si="11"/>
        <v>2.6595744680851063</v>
      </c>
      <c r="AG58">
        <f t="shared" si="11"/>
        <v>9.6</v>
      </c>
      <c r="AH58">
        <f t="shared" si="11"/>
        <v>4.9000000000000004</v>
      </c>
      <c r="AI58">
        <f t="shared" si="6"/>
        <v>1.9591836734693875</v>
      </c>
    </row>
    <row r="59" spans="28:35" x14ac:dyDescent="0.25">
      <c r="AB59" s="68">
        <f t="shared" ref="AB59" si="12">AB16/50</f>
        <v>7.4</v>
      </c>
      <c r="AC59" s="2">
        <f t="shared" ref="AC59" si="13">AC16</f>
        <v>17.399999999999999</v>
      </c>
      <c r="AD59">
        <f t="shared" ref="AD59" si="14">AD16/50</f>
        <v>6.4</v>
      </c>
      <c r="AE59">
        <f t="shared" ref="AE59" si="15">AE16*5</f>
        <v>5.8</v>
      </c>
      <c r="AF59">
        <f t="shared" ref="AF59:AH59" si="16">AF16</f>
        <v>3.625</v>
      </c>
      <c r="AG59">
        <f t="shared" si="16"/>
        <v>2.8</v>
      </c>
      <c r="AH59">
        <f t="shared" si="16"/>
        <v>1.65</v>
      </c>
      <c r="AI59">
        <f t="shared" si="6"/>
        <v>1.696969696969697</v>
      </c>
    </row>
    <row r="60" spans="28:35" x14ac:dyDescent="0.25">
      <c r="AB60" s="68">
        <f t="shared" ref="AB60:AB73" si="17">AB27/50</f>
        <v>8.1999999999999993</v>
      </c>
      <c r="AC60" s="2">
        <f t="shared" ref="AC60:AC73" si="18">AC27</f>
        <v>16</v>
      </c>
      <c r="AD60">
        <f t="shared" ref="AD60:AD73" si="19">AD27/50</f>
        <v>6.2</v>
      </c>
      <c r="AE60">
        <f t="shared" ref="AE60:AE73" si="20">AE27*5</f>
        <v>10</v>
      </c>
      <c r="AF60">
        <f t="shared" ref="AF60:AH60" si="21">AF27</f>
        <v>6.4516129032258061</v>
      </c>
      <c r="AG60">
        <f t="shared" si="21"/>
        <v>1.2</v>
      </c>
      <c r="AH60">
        <f t="shared" si="21"/>
        <v>0.8</v>
      </c>
      <c r="AI60">
        <f t="shared" si="6"/>
        <v>1.4999999999999998</v>
      </c>
    </row>
    <row r="61" spans="28:35" x14ac:dyDescent="0.25">
      <c r="AB61" s="68">
        <f t="shared" si="17"/>
        <v>4.2</v>
      </c>
      <c r="AC61" s="2">
        <f t="shared" si="18"/>
        <v>17.399999999999999</v>
      </c>
      <c r="AD61">
        <f t="shared" si="19"/>
        <v>6.4</v>
      </c>
      <c r="AE61">
        <f t="shared" si="20"/>
        <v>3.4499999999999997</v>
      </c>
      <c r="AF61">
        <f t="shared" ref="AF61:AH61" si="22">AF28</f>
        <v>2.15625</v>
      </c>
      <c r="AG61">
        <f t="shared" si="22"/>
        <v>4.3</v>
      </c>
      <c r="AH61">
        <f t="shared" si="22"/>
        <v>2.1</v>
      </c>
      <c r="AI61">
        <f t="shared" si="6"/>
        <v>2.0476190476190474</v>
      </c>
    </row>
    <row r="62" spans="28:35" x14ac:dyDescent="0.25">
      <c r="AB62" s="68">
        <f t="shared" si="17"/>
        <v>5.2</v>
      </c>
      <c r="AC62" s="2">
        <f t="shared" si="18"/>
        <v>20.100000000000001</v>
      </c>
      <c r="AD62">
        <f t="shared" si="19"/>
        <v>6.16</v>
      </c>
      <c r="AE62">
        <f t="shared" si="20"/>
        <v>14.25</v>
      </c>
      <c r="AF62">
        <f t="shared" ref="AF62:AH62" si="23">AF29</f>
        <v>9.2532467532467528</v>
      </c>
      <c r="AG62">
        <f t="shared" si="23"/>
        <v>3.2</v>
      </c>
      <c r="AH62">
        <f t="shared" si="23"/>
        <v>1.2</v>
      </c>
      <c r="AI62">
        <f t="shared" si="6"/>
        <v>2.666666666666667</v>
      </c>
    </row>
    <row r="63" spans="28:35" x14ac:dyDescent="0.25">
      <c r="AB63" s="68">
        <f t="shared" si="17"/>
        <v>5.2</v>
      </c>
      <c r="AC63" s="2">
        <f t="shared" si="18"/>
        <v>13.2</v>
      </c>
      <c r="AD63">
        <f t="shared" si="19"/>
        <v>6.24</v>
      </c>
      <c r="AE63">
        <f t="shared" si="20"/>
        <v>6.25</v>
      </c>
      <c r="AF63">
        <f t="shared" ref="AF63:AH63" si="24">AF30</f>
        <v>4.0064102564102564</v>
      </c>
      <c r="AG63">
        <f t="shared" si="24"/>
        <v>3.1</v>
      </c>
      <c r="AH63">
        <f t="shared" si="24"/>
        <v>1.4</v>
      </c>
      <c r="AI63">
        <f t="shared" si="6"/>
        <v>2.2142857142857144</v>
      </c>
    </row>
    <row r="64" spans="28:35" x14ac:dyDescent="0.25">
      <c r="AB64" s="68">
        <f t="shared" si="17"/>
        <v>3.6</v>
      </c>
      <c r="AC64" s="2">
        <f t="shared" si="18"/>
        <v>15</v>
      </c>
      <c r="AD64">
        <f t="shared" si="19"/>
        <v>5.7</v>
      </c>
      <c r="AE64">
        <f t="shared" si="20"/>
        <v>1.75</v>
      </c>
      <c r="AF64">
        <f t="shared" ref="AF64:AH64" si="25">AF31</f>
        <v>1.2280701754385965</v>
      </c>
      <c r="AG64">
        <f t="shared" si="25"/>
        <v>2.85</v>
      </c>
      <c r="AH64">
        <f t="shared" si="25"/>
        <v>1.2</v>
      </c>
      <c r="AI64">
        <f t="shared" si="6"/>
        <v>2.375</v>
      </c>
    </row>
    <row r="65" spans="1:35" x14ac:dyDescent="0.25">
      <c r="AB65" s="68">
        <f t="shared" si="17"/>
        <v>3.2</v>
      </c>
      <c r="AC65" s="2">
        <f t="shared" si="18"/>
        <v>15.2</v>
      </c>
      <c r="AD65">
        <f t="shared" si="19"/>
        <v>6.4</v>
      </c>
      <c r="AE65">
        <f t="shared" si="20"/>
        <v>0.5</v>
      </c>
      <c r="AF65">
        <f t="shared" ref="AF65:AH65" si="26">AF32</f>
        <v>0.3125</v>
      </c>
      <c r="AG65">
        <f t="shared" si="26"/>
        <v>2.4500000000000002</v>
      </c>
      <c r="AH65">
        <f t="shared" si="26"/>
        <v>1.5</v>
      </c>
      <c r="AI65">
        <f t="shared" si="6"/>
        <v>1.6333333333333335</v>
      </c>
    </row>
    <row r="66" spans="1:35" x14ac:dyDescent="0.25">
      <c r="AB66" s="68">
        <f t="shared" si="17"/>
        <v>3</v>
      </c>
      <c r="AC66" s="2">
        <f t="shared" si="18"/>
        <v>15.2</v>
      </c>
      <c r="AD66">
        <f t="shared" si="19"/>
        <v>9</v>
      </c>
      <c r="AE66">
        <f t="shared" si="20"/>
        <v>4.5</v>
      </c>
      <c r="AF66">
        <f t="shared" ref="AF66:AH66" si="27">AF33</f>
        <v>2</v>
      </c>
      <c r="AG66">
        <f t="shared" si="27"/>
        <v>4.5</v>
      </c>
      <c r="AH66">
        <f t="shared" si="27"/>
        <v>2.5</v>
      </c>
      <c r="AI66">
        <f t="shared" si="6"/>
        <v>1.8</v>
      </c>
    </row>
    <row r="67" spans="1:35" x14ac:dyDescent="0.25">
      <c r="AB67" s="68">
        <f t="shared" si="17"/>
        <v>5.2</v>
      </c>
      <c r="AC67" s="2">
        <f t="shared" si="18"/>
        <v>16.5</v>
      </c>
      <c r="AD67">
        <f t="shared" si="19"/>
        <v>4.4000000000000004</v>
      </c>
      <c r="AE67">
        <f t="shared" si="20"/>
        <v>3.5</v>
      </c>
      <c r="AF67">
        <f t="shared" ref="AF67:AH67" si="28">AF34</f>
        <v>3.1818181818181817</v>
      </c>
      <c r="AG67">
        <f t="shared" si="28"/>
        <v>2.1</v>
      </c>
      <c r="AH67">
        <f t="shared" si="28"/>
        <v>1.2</v>
      </c>
      <c r="AI67">
        <f t="shared" si="6"/>
        <v>1.7500000000000002</v>
      </c>
    </row>
    <row r="68" spans="1:35" x14ac:dyDescent="0.25">
      <c r="AB68" s="68">
        <f t="shared" si="17"/>
        <v>3.4</v>
      </c>
      <c r="AC68" s="2">
        <f t="shared" si="18"/>
        <v>17</v>
      </c>
      <c r="AD68">
        <f t="shared" si="19"/>
        <v>4.5999999999999996</v>
      </c>
      <c r="AE68">
        <f t="shared" si="20"/>
        <v>2.15</v>
      </c>
      <c r="AF68">
        <f t="shared" ref="AF68:AH68" si="29">AF35</f>
        <v>1.8695652173913044</v>
      </c>
      <c r="AG68">
        <f t="shared" si="29"/>
        <v>3.26</v>
      </c>
      <c r="AH68">
        <f t="shared" si="29"/>
        <v>1.7</v>
      </c>
      <c r="AI68">
        <f t="shared" si="6"/>
        <v>1.9176470588235293</v>
      </c>
    </row>
    <row r="69" spans="1:35" x14ac:dyDescent="0.25">
      <c r="AB69" s="68">
        <f t="shared" si="17"/>
        <v>5.4</v>
      </c>
      <c r="AC69" s="2">
        <f t="shared" si="18"/>
        <v>17.100000000000001</v>
      </c>
      <c r="AD69">
        <f t="shared" si="19"/>
        <v>6.4</v>
      </c>
      <c r="AE69">
        <f t="shared" si="20"/>
        <v>2</v>
      </c>
      <c r="AF69">
        <f t="shared" ref="AF69:AH69" si="30">AF36</f>
        <v>1.25</v>
      </c>
      <c r="AG69">
        <f t="shared" si="30"/>
        <v>8.1999999999999993</v>
      </c>
      <c r="AH69">
        <f t="shared" si="30"/>
        <v>3.15</v>
      </c>
      <c r="AI69">
        <f t="shared" si="6"/>
        <v>2.6031746031746028</v>
      </c>
    </row>
    <row r="70" spans="1:35" x14ac:dyDescent="0.25">
      <c r="AB70" s="68">
        <f t="shared" si="17"/>
        <v>5.6</v>
      </c>
      <c r="AC70" s="2">
        <f t="shared" si="18"/>
        <v>17.600000000000001</v>
      </c>
      <c r="AD70">
        <f t="shared" si="19"/>
        <v>4.5</v>
      </c>
      <c r="AE70">
        <f t="shared" si="20"/>
        <v>2.8000000000000003</v>
      </c>
      <c r="AF70">
        <f t="shared" ref="AF70:AH70" si="31">AF37</f>
        <v>2.4888888888888889</v>
      </c>
      <c r="AG70">
        <f t="shared" si="31"/>
        <v>3.02</v>
      </c>
      <c r="AH70">
        <f t="shared" si="31"/>
        <v>1.75</v>
      </c>
      <c r="AI70">
        <f t="shared" si="6"/>
        <v>1.7257142857142858</v>
      </c>
    </row>
    <row r="71" spans="1:35" x14ac:dyDescent="0.25">
      <c r="AB71" s="68">
        <f t="shared" si="17"/>
        <v>8.8000000000000007</v>
      </c>
      <c r="AC71" s="2">
        <f t="shared" si="18"/>
        <v>16.8</v>
      </c>
      <c r="AD71">
        <f t="shared" si="19"/>
        <v>4.4400000000000004</v>
      </c>
      <c r="AE71">
        <f t="shared" si="20"/>
        <v>4.2</v>
      </c>
      <c r="AF71">
        <f t="shared" ref="AF71:AH71" si="32">AF38</f>
        <v>3.7837837837837838</v>
      </c>
      <c r="AG71">
        <f t="shared" si="32"/>
        <v>3.54</v>
      </c>
      <c r="AH71">
        <f t="shared" si="32"/>
        <v>1.55</v>
      </c>
      <c r="AI71">
        <f t="shared" si="6"/>
        <v>2.2838709677419353</v>
      </c>
    </row>
    <row r="72" spans="1:35" x14ac:dyDescent="0.25">
      <c r="AB72" s="68">
        <f t="shared" si="17"/>
        <v>5.2</v>
      </c>
      <c r="AC72" s="2">
        <f t="shared" si="18"/>
        <v>17.100000000000001</v>
      </c>
      <c r="AD72">
        <f t="shared" si="19"/>
        <v>4.2</v>
      </c>
      <c r="AE72">
        <f t="shared" si="20"/>
        <v>6</v>
      </c>
      <c r="AF72">
        <f t="shared" ref="AF72:AH72" si="33">AF39</f>
        <v>5.7142857142857144</v>
      </c>
      <c r="AG72">
        <f t="shared" si="33"/>
        <v>3.95</v>
      </c>
      <c r="AH72">
        <f t="shared" si="33"/>
        <v>1.7</v>
      </c>
      <c r="AI72">
        <f t="shared" si="6"/>
        <v>2.3235294117647061</v>
      </c>
    </row>
    <row r="73" spans="1:35" x14ac:dyDescent="0.25">
      <c r="AB73" s="68">
        <f t="shared" si="17"/>
        <v>1.4</v>
      </c>
      <c r="AC73" s="2">
        <f t="shared" si="18"/>
        <v>17.5</v>
      </c>
      <c r="AD73">
        <f t="shared" si="19"/>
        <v>6.5</v>
      </c>
      <c r="AE73">
        <f t="shared" si="20"/>
        <v>1.5</v>
      </c>
      <c r="AF73">
        <f t="shared" ref="AF73:AH73" si="34">AF40</f>
        <v>0.92307692307692313</v>
      </c>
      <c r="AG73">
        <f t="shared" si="34"/>
        <v>1.84</v>
      </c>
      <c r="AH73">
        <f t="shared" si="34"/>
        <v>1</v>
      </c>
      <c r="AI73">
        <f t="shared" si="6"/>
        <v>1.84</v>
      </c>
    </row>
    <row r="74" spans="1:35" x14ac:dyDescent="0.25">
      <c r="AB74" s="68">
        <f t="shared" ref="AB74:AB76" si="35">AB42/50</f>
        <v>9.8000000000000007</v>
      </c>
      <c r="AC74" s="2">
        <f t="shared" ref="AC74:AC76" si="36">AC42</f>
        <v>19.100000000000001</v>
      </c>
      <c r="AD74">
        <f t="shared" ref="AD74:AD76" si="37">AD42/50</f>
        <v>4.4800000000000004</v>
      </c>
      <c r="AE74">
        <f t="shared" ref="AE74:AE76" si="38">AE42*5</f>
        <v>5.05</v>
      </c>
      <c r="AF74">
        <f t="shared" ref="AF74:AH74" si="39">AF42</f>
        <v>4.5089285714285712</v>
      </c>
      <c r="AG74">
        <f t="shared" si="39"/>
        <v>3.5</v>
      </c>
      <c r="AH74">
        <f t="shared" si="39"/>
        <v>1.57</v>
      </c>
      <c r="AI74">
        <f t="shared" si="6"/>
        <v>2.2292993630573248</v>
      </c>
    </row>
    <row r="75" spans="1:35" x14ac:dyDescent="0.25">
      <c r="AB75" s="68">
        <f t="shared" si="35"/>
        <v>13</v>
      </c>
      <c r="AC75" s="2">
        <f t="shared" si="36"/>
        <v>21.8</v>
      </c>
      <c r="AD75">
        <f t="shared" si="37"/>
        <v>4.4800000000000004</v>
      </c>
      <c r="AE75">
        <f t="shared" si="38"/>
        <v>14</v>
      </c>
      <c r="AF75">
        <f t="shared" ref="AF75:AH76" si="40">AF43</f>
        <v>12.5</v>
      </c>
      <c r="AG75">
        <f t="shared" si="40"/>
        <v>3.85</v>
      </c>
      <c r="AH75">
        <f t="shared" si="40"/>
        <v>0.97</v>
      </c>
      <c r="AI75">
        <f t="shared" si="6"/>
        <v>3.9690721649484537</v>
      </c>
    </row>
    <row r="76" spans="1:35" x14ac:dyDescent="0.25">
      <c r="AB76" s="68">
        <f t="shared" si="35"/>
        <v>5.2</v>
      </c>
      <c r="AC76" s="2">
        <f t="shared" si="36"/>
        <v>18.8</v>
      </c>
      <c r="AD76">
        <f t="shared" si="37"/>
        <v>6.54</v>
      </c>
      <c r="AE76">
        <f t="shared" si="38"/>
        <v>9</v>
      </c>
      <c r="AF76">
        <f t="shared" si="40"/>
        <v>5.5045871559633026</v>
      </c>
      <c r="AG76">
        <f t="shared" si="40"/>
        <v>3.04</v>
      </c>
      <c r="AH76">
        <f t="shared" si="40"/>
        <v>1.75</v>
      </c>
      <c r="AI76">
        <f t="shared" si="6"/>
        <v>1.7371428571428571</v>
      </c>
    </row>
    <row r="78" spans="1:35" x14ac:dyDescent="0.25">
      <c r="A78" t="s">
        <v>51</v>
      </c>
    </row>
    <row r="79" spans="1:35" x14ac:dyDescent="0.25">
      <c r="A79" t="s">
        <v>52</v>
      </c>
    </row>
    <row r="80" spans="1:35" x14ac:dyDescent="0.25">
      <c r="A80" t="s">
        <v>53</v>
      </c>
    </row>
    <row r="81" spans="1:43" ht="15.75" thickBot="1" x14ac:dyDescent="0.3"/>
    <row r="82" spans="1:43" ht="30" x14ac:dyDescent="0.25">
      <c r="A82" s="18"/>
      <c r="B82" s="40"/>
      <c r="C82" s="40"/>
      <c r="D82" s="40"/>
      <c r="E82" s="40"/>
      <c r="F82" s="40"/>
      <c r="G82" s="40"/>
      <c r="H82" s="40"/>
      <c r="I82" s="40"/>
      <c r="J82" s="69"/>
      <c r="K82" s="40"/>
      <c r="L82" s="40"/>
      <c r="M82" s="40"/>
      <c r="N82" s="40"/>
      <c r="O82" s="40"/>
      <c r="P82" s="40"/>
      <c r="Q82" s="40"/>
      <c r="R82" s="40"/>
      <c r="S82" s="69"/>
      <c r="T82" s="40"/>
      <c r="U82" s="40"/>
      <c r="V82" s="40"/>
      <c r="W82" s="58"/>
      <c r="X82" s="40"/>
      <c r="Y82" s="40"/>
      <c r="Z82" s="40"/>
      <c r="AA82" s="63"/>
      <c r="AB82" s="74" t="s">
        <v>65</v>
      </c>
      <c r="AC82" s="21" t="s">
        <v>66</v>
      </c>
      <c r="AD82" s="19" t="s">
        <v>67</v>
      </c>
      <c r="AE82" s="20" t="s">
        <v>68</v>
      </c>
      <c r="AF82" s="21" t="s">
        <v>69</v>
      </c>
      <c r="AG82" s="19" t="s">
        <v>70</v>
      </c>
      <c r="AH82" s="20" t="s">
        <v>71</v>
      </c>
      <c r="AI82" s="21" t="s">
        <v>72</v>
      </c>
      <c r="AN82" s="4"/>
      <c r="AO82" s="4" t="s">
        <v>61</v>
      </c>
      <c r="AP82" s="14" t="s">
        <v>62</v>
      </c>
      <c r="AQ82" s="7" t="s">
        <v>63</v>
      </c>
    </row>
    <row r="83" spans="1:43" x14ac:dyDescent="0.25">
      <c r="A83" s="22" t="s">
        <v>20</v>
      </c>
      <c r="B83" s="41"/>
      <c r="C83" s="41"/>
      <c r="D83" s="41"/>
      <c r="E83" s="41"/>
      <c r="F83" s="41"/>
      <c r="G83" s="41"/>
      <c r="H83" s="41"/>
      <c r="I83" s="41"/>
      <c r="J83" s="70"/>
      <c r="K83" s="41"/>
      <c r="L83" s="41"/>
      <c r="M83" s="41"/>
      <c r="N83" s="41"/>
      <c r="O83" s="41"/>
      <c r="P83" s="41"/>
      <c r="Q83" s="41"/>
      <c r="R83" s="41"/>
      <c r="S83" s="70"/>
      <c r="T83" s="41"/>
      <c r="U83" s="41"/>
      <c r="V83" s="41"/>
      <c r="W83" s="59"/>
      <c r="X83" s="41"/>
      <c r="Y83" s="41"/>
      <c r="Z83" s="41"/>
      <c r="AA83" s="64"/>
      <c r="AB83" s="75">
        <v>330</v>
      </c>
      <c r="AC83" s="25">
        <v>0.6</v>
      </c>
      <c r="AD83" s="26">
        <v>130</v>
      </c>
      <c r="AE83" s="27">
        <v>445</v>
      </c>
      <c r="AF83" s="28">
        <v>1.9</v>
      </c>
      <c r="AG83" s="26">
        <v>160</v>
      </c>
      <c r="AH83" s="27">
        <v>300</v>
      </c>
      <c r="AI83" s="28">
        <v>0.4</v>
      </c>
      <c r="AN83" s="2" t="s">
        <v>20</v>
      </c>
      <c r="AO83" s="2">
        <v>330</v>
      </c>
      <c r="AP83" s="10">
        <v>445</v>
      </c>
      <c r="AQ83" s="10">
        <v>300</v>
      </c>
    </row>
    <row r="84" spans="1:43" x14ac:dyDescent="0.25">
      <c r="A84" s="22" t="s">
        <v>24</v>
      </c>
      <c r="B84" s="41"/>
      <c r="C84" s="41"/>
      <c r="D84" s="41"/>
      <c r="E84" s="41"/>
      <c r="F84" s="41"/>
      <c r="G84" s="41"/>
      <c r="H84" s="41"/>
      <c r="I84" s="41"/>
      <c r="J84" s="70"/>
      <c r="K84" s="41"/>
      <c r="L84" s="41"/>
      <c r="M84" s="41"/>
      <c r="N84" s="41"/>
      <c r="O84" s="41"/>
      <c r="P84" s="41"/>
      <c r="Q84" s="41"/>
      <c r="R84" s="41"/>
      <c r="S84" s="70"/>
      <c r="T84" s="41"/>
      <c r="U84" s="41"/>
      <c r="V84" s="41"/>
      <c r="W84" s="59"/>
      <c r="X84" s="41"/>
      <c r="Y84" s="41"/>
      <c r="Z84" s="41"/>
      <c r="AA84" s="64"/>
      <c r="AB84" s="75">
        <v>239</v>
      </c>
      <c r="AC84" s="25">
        <v>0.27</v>
      </c>
      <c r="AD84" s="29">
        <v>90</v>
      </c>
      <c r="AE84" s="39">
        <v>220</v>
      </c>
      <c r="AF84" s="31">
        <v>0.3</v>
      </c>
      <c r="AG84" s="26">
        <v>170</v>
      </c>
      <c r="AH84" s="27">
        <v>300</v>
      </c>
      <c r="AI84" s="28">
        <v>0.5</v>
      </c>
      <c r="AN84" s="2" t="s">
        <v>24</v>
      </c>
      <c r="AO84" s="2">
        <v>239</v>
      </c>
      <c r="AP84" s="12">
        <v>220</v>
      </c>
      <c r="AQ84" s="10">
        <v>300</v>
      </c>
    </row>
    <row r="85" spans="1:43" x14ac:dyDescent="0.25">
      <c r="A85" s="22" t="s">
        <v>19</v>
      </c>
      <c r="B85" s="41"/>
      <c r="C85" s="41"/>
      <c r="D85" s="41"/>
      <c r="E85" s="41"/>
      <c r="F85" s="41"/>
      <c r="G85" s="41"/>
      <c r="H85" s="41"/>
      <c r="I85" s="41"/>
      <c r="J85" s="70"/>
      <c r="K85" s="41"/>
      <c r="L85" s="41"/>
      <c r="M85" s="41"/>
      <c r="N85" s="41"/>
      <c r="O85" s="41"/>
      <c r="P85" s="41"/>
      <c r="Q85" s="41"/>
      <c r="R85" s="41"/>
      <c r="S85" s="70"/>
      <c r="T85" s="41"/>
      <c r="U85" s="41"/>
      <c r="V85" s="41"/>
      <c r="W85" s="59"/>
      <c r="X85" s="41"/>
      <c r="Y85" s="41"/>
      <c r="Z85" s="41"/>
      <c r="AA85" s="64"/>
      <c r="AB85" s="75">
        <v>320</v>
      </c>
      <c r="AC85" s="25">
        <v>0.4</v>
      </c>
      <c r="AD85" s="26">
        <v>60</v>
      </c>
      <c r="AE85" s="16">
        <v>210</v>
      </c>
      <c r="AF85" s="28">
        <v>0.35</v>
      </c>
      <c r="AG85" s="26">
        <v>30</v>
      </c>
      <c r="AH85" s="27">
        <v>330</v>
      </c>
      <c r="AI85" s="28">
        <v>0.3</v>
      </c>
      <c r="AN85" s="2" t="s">
        <v>19</v>
      </c>
      <c r="AO85" s="2">
        <v>320</v>
      </c>
      <c r="AP85" s="10">
        <v>210</v>
      </c>
      <c r="AQ85" s="10">
        <v>330</v>
      </c>
    </row>
    <row r="86" spans="1:43" x14ac:dyDescent="0.25">
      <c r="A86" s="22" t="s">
        <v>22</v>
      </c>
      <c r="B86" s="41"/>
      <c r="C86" s="41"/>
      <c r="D86" s="41"/>
      <c r="E86" s="41"/>
      <c r="F86" s="41"/>
      <c r="G86" s="41"/>
      <c r="H86" s="41"/>
      <c r="I86" s="41"/>
      <c r="J86" s="70"/>
      <c r="K86" s="41"/>
      <c r="L86" s="41"/>
      <c r="M86" s="41"/>
      <c r="N86" s="41"/>
      <c r="O86" s="41"/>
      <c r="P86" s="41"/>
      <c r="Q86" s="41"/>
      <c r="R86" s="41"/>
      <c r="S86" s="70"/>
      <c r="T86" s="41"/>
      <c r="U86" s="41"/>
      <c r="V86" s="41"/>
      <c r="W86" s="59"/>
      <c r="X86" s="41"/>
      <c r="Y86" s="41"/>
      <c r="Z86" s="41"/>
      <c r="AA86" s="64"/>
      <c r="AB86" s="75">
        <v>450</v>
      </c>
      <c r="AC86" s="25">
        <v>0.4</v>
      </c>
      <c r="AD86" s="26">
        <v>170</v>
      </c>
      <c r="AE86" s="27">
        <v>440</v>
      </c>
      <c r="AF86" s="28">
        <v>0.6</v>
      </c>
      <c r="AG86" s="26">
        <v>210</v>
      </c>
      <c r="AH86" s="27">
        <v>460</v>
      </c>
      <c r="AI86" s="28">
        <v>0.5</v>
      </c>
      <c r="AN86" s="2" t="s">
        <v>22</v>
      </c>
      <c r="AO86" s="2">
        <v>450</v>
      </c>
      <c r="AP86" s="10">
        <v>440</v>
      </c>
      <c r="AQ86" s="10">
        <v>460</v>
      </c>
    </row>
    <row r="87" spans="1:43" x14ac:dyDescent="0.25">
      <c r="A87" s="22" t="s">
        <v>23</v>
      </c>
      <c r="B87" s="41"/>
      <c r="C87" s="41"/>
      <c r="D87" s="41"/>
      <c r="E87" s="41"/>
      <c r="F87" s="41"/>
      <c r="G87" s="41"/>
      <c r="H87" s="41"/>
      <c r="I87" s="41"/>
      <c r="J87" s="70"/>
      <c r="K87" s="41"/>
      <c r="L87" s="41"/>
      <c r="M87" s="41"/>
      <c r="N87" s="41"/>
      <c r="O87" s="41"/>
      <c r="P87" s="41"/>
      <c r="Q87" s="41"/>
      <c r="R87" s="41"/>
      <c r="S87" s="70"/>
      <c r="T87" s="41"/>
      <c r="U87" s="41"/>
      <c r="V87" s="41"/>
      <c r="W87" s="59"/>
      <c r="X87" s="41"/>
      <c r="Y87" s="41"/>
      <c r="Z87" s="41"/>
      <c r="AA87" s="64"/>
      <c r="AB87" s="76">
        <v>235</v>
      </c>
      <c r="AC87" s="25">
        <v>0.57999999999999996</v>
      </c>
      <c r="AD87" s="26">
        <v>220</v>
      </c>
      <c r="AE87" s="27">
        <v>300</v>
      </c>
      <c r="AF87" s="28">
        <v>0.8</v>
      </c>
      <c r="AG87" s="26">
        <v>220</v>
      </c>
      <c r="AH87" s="27">
        <v>460</v>
      </c>
      <c r="AI87" s="28">
        <v>1.7</v>
      </c>
      <c r="AN87" s="2" t="s">
        <v>23</v>
      </c>
      <c r="AO87" s="2">
        <v>235</v>
      </c>
      <c r="AP87" s="11">
        <v>300</v>
      </c>
      <c r="AQ87" s="11">
        <v>460</v>
      </c>
    </row>
    <row r="88" spans="1:43" x14ac:dyDescent="0.25">
      <c r="A88" s="22" t="s">
        <v>25</v>
      </c>
      <c r="B88" s="41"/>
      <c r="C88" s="41"/>
      <c r="D88" s="41"/>
      <c r="E88" s="41"/>
      <c r="F88" s="41"/>
      <c r="G88" s="41"/>
      <c r="H88" s="41"/>
      <c r="I88" s="41"/>
      <c r="J88" s="70"/>
      <c r="K88" s="41"/>
      <c r="L88" s="41"/>
      <c r="M88" s="41"/>
      <c r="N88" s="41"/>
      <c r="O88" s="41"/>
      <c r="P88" s="41"/>
      <c r="Q88" s="41"/>
      <c r="R88" s="41"/>
      <c r="S88" s="70"/>
      <c r="T88" s="41"/>
      <c r="U88" s="41"/>
      <c r="V88" s="41"/>
      <c r="W88" s="59"/>
      <c r="X88" s="41"/>
      <c r="Y88" s="41"/>
      <c r="Z88" s="41"/>
      <c r="AA88" s="64"/>
      <c r="AB88" s="76">
        <v>212</v>
      </c>
      <c r="AC88" s="25">
        <v>0.8</v>
      </c>
      <c r="AD88" s="29">
        <v>110</v>
      </c>
      <c r="AE88" s="30">
        <v>340</v>
      </c>
      <c r="AF88" s="31">
        <v>0.9</v>
      </c>
      <c r="AG88" s="26">
        <v>250</v>
      </c>
      <c r="AH88" s="27">
        <v>315</v>
      </c>
      <c r="AI88" s="28">
        <v>0.9</v>
      </c>
      <c r="AN88" s="2" t="s">
        <v>25</v>
      </c>
      <c r="AO88" s="2">
        <v>212</v>
      </c>
      <c r="AP88" s="12">
        <v>340</v>
      </c>
      <c r="AQ88" s="10">
        <v>315</v>
      </c>
    </row>
    <row r="89" spans="1:43" x14ac:dyDescent="0.25">
      <c r="A89" s="22" t="s">
        <v>16</v>
      </c>
      <c r="B89" s="41"/>
      <c r="C89" s="41"/>
      <c r="D89" s="41"/>
      <c r="E89" s="41"/>
      <c r="F89" s="41"/>
      <c r="G89" s="41"/>
      <c r="H89" s="41"/>
      <c r="I89" s="41"/>
      <c r="J89" s="70"/>
      <c r="K89" s="41"/>
      <c r="L89" s="41"/>
      <c r="M89" s="41"/>
      <c r="N89" s="41"/>
      <c r="O89" s="41"/>
      <c r="P89" s="41"/>
      <c r="Q89" s="41"/>
      <c r="R89" s="41"/>
      <c r="S89" s="70"/>
      <c r="T89" s="41"/>
      <c r="U89" s="41"/>
      <c r="V89" s="41"/>
      <c r="W89" s="59"/>
      <c r="X89" s="41"/>
      <c r="Y89" s="41"/>
      <c r="Z89" s="41"/>
      <c r="AA89" s="64"/>
      <c r="AB89" s="75">
        <v>325</v>
      </c>
      <c r="AC89" s="25">
        <v>0.8</v>
      </c>
      <c r="AD89" s="26">
        <v>230</v>
      </c>
      <c r="AE89" s="27">
        <v>310</v>
      </c>
      <c r="AF89" s="28">
        <v>0.9</v>
      </c>
      <c r="AG89" s="26">
        <v>230</v>
      </c>
      <c r="AH89" s="27">
        <v>460</v>
      </c>
      <c r="AI89" s="28">
        <v>1.3</v>
      </c>
      <c r="AN89" s="2" t="s">
        <v>16</v>
      </c>
      <c r="AO89" s="2">
        <v>325</v>
      </c>
      <c r="AP89" s="10">
        <v>310</v>
      </c>
      <c r="AQ89" s="10">
        <v>460</v>
      </c>
    </row>
    <row r="90" spans="1:43" x14ac:dyDescent="0.25">
      <c r="A90" s="22" t="s">
        <v>18</v>
      </c>
      <c r="B90" s="41"/>
      <c r="C90" s="41"/>
      <c r="D90" s="41"/>
      <c r="E90" s="41"/>
      <c r="F90" s="41"/>
      <c r="G90" s="41"/>
      <c r="H90" s="41"/>
      <c r="I90" s="41"/>
      <c r="J90" s="70"/>
      <c r="K90" s="41"/>
      <c r="L90" s="41"/>
      <c r="M90" s="41"/>
      <c r="N90" s="41"/>
      <c r="O90" s="41"/>
      <c r="P90" s="41"/>
      <c r="Q90" s="41"/>
      <c r="R90" s="41"/>
      <c r="S90" s="70"/>
      <c r="T90" s="41"/>
      <c r="U90" s="41"/>
      <c r="V90" s="41"/>
      <c r="W90" s="59"/>
      <c r="X90" s="41"/>
      <c r="Y90" s="41"/>
      <c r="Z90" s="41"/>
      <c r="AA90" s="64"/>
      <c r="AB90" s="75">
        <v>310</v>
      </c>
      <c r="AC90" s="25">
        <v>0.7</v>
      </c>
      <c r="AD90" s="29">
        <v>140</v>
      </c>
      <c r="AE90" s="30">
        <v>290</v>
      </c>
      <c r="AF90" s="31">
        <v>0.5</v>
      </c>
      <c r="AG90" s="26">
        <v>190</v>
      </c>
      <c r="AH90" s="27">
        <v>280</v>
      </c>
      <c r="AI90" s="28">
        <v>0.45</v>
      </c>
      <c r="AN90" s="2" t="s">
        <v>18</v>
      </c>
      <c r="AO90" s="2">
        <v>310</v>
      </c>
      <c r="AP90" s="13">
        <v>290</v>
      </c>
      <c r="AQ90" s="11">
        <v>280</v>
      </c>
    </row>
    <row r="91" spans="1:43" x14ac:dyDescent="0.25">
      <c r="A91" s="22" t="s">
        <v>14</v>
      </c>
      <c r="B91" s="41"/>
      <c r="C91" s="41"/>
      <c r="D91" s="41"/>
      <c r="E91" s="41"/>
      <c r="F91" s="41"/>
      <c r="G91" s="41"/>
      <c r="H91" s="41"/>
      <c r="I91" s="41"/>
      <c r="J91" s="70"/>
      <c r="K91" s="41"/>
      <c r="L91" s="41"/>
      <c r="M91" s="41"/>
      <c r="N91" s="41"/>
      <c r="O91" s="41"/>
      <c r="P91" s="41"/>
      <c r="Q91" s="41"/>
      <c r="R91" s="41"/>
      <c r="S91" s="70"/>
      <c r="T91" s="41"/>
      <c r="U91" s="41"/>
      <c r="V91" s="41"/>
      <c r="W91" s="59"/>
      <c r="X91" s="41"/>
      <c r="Y91" s="41"/>
      <c r="Z91" s="41"/>
      <c r="AA91" s="64"/>
      <c r="AB91" s="75">
        <v>375</v>
      </c>
      <c r="AC91" s="25">
        <v>0.8</v>
      </c>
      <c r="AD91" s="26">
        <v>170</v>
      </c>
      <c r="AE91" s="27">
        <v>310</v>
      </c>
      <c r="AF91" s="28">
        <v>0.4</v>
      </c>
      <c r="AG91" s="26">
        <v>170</v>
      </c>
      <c r="AH91" s="27">
        <v>330</v>
      </c>
      <c r="AI91" s="28">
        <v>0.4</v>
      </c>
      <c r="AN91" s="2" t="s">
        <v>14</v>
      </c>
      <c r="AO91" s="2">
        <v>375</v>
      </c>
      <c r="AP91" s="10">
        <v>310</v>
      </c>
      <c r="AQ91" s="10">
        <v>330</v>
      </c>
    </row>
    <row r="92" spans="1:43" x14ac:dyDescent="0.25">
      <c r="A92" s="22" t="s">
        <v>6</v>
      </c>
      <c r="B92" s="41"/>
      <c r="C92" s="41"/>
      <c r="D92" s="41"/>
      <c r="E92" s="41"/>
      <c r="F92" s="41"/>
      <c r="G92" s="41"/>
      <c r="H92" s="41"/>
      <c r="I92" s="41"/>
      <c r="J92" s="70"/>
      <c r="K92" s="41"/>
      <c r="L92" s="41"/>
      <c r="M92" s="41"/>
      <c r="N92" s="41"/>
      <c r="O92" s="41"/>
      <c r="P92" s="41"/>
      <c r="Q92" s="41"/>
      <c r="R92" s="41"/>
      <c r="S92" s="70"/>
      <c r="T92" s="41"/>
      <c r="U92" s="41"/>
      <c r="V92" s="41"/>
      <c r="W92" s="59"/>
      <c r="X92" s="41"/>
      <c r="Y92" s="41"/>
      <c r="Z92" s="41"/>
      <c r="AA92" s="64"/>
      <c r="AB92" s="75">
        <v>312</v>
      </c>
      <c r="AC92" s="25">
        <v>1.25</v>
      </c>
      <c r="AD92" s="26">
        <v>250</v>
      </c>
      <c r="AE92" s="16">
        <v>218</v>
      </c>
      <c r="AF92" s="28">
        <v>0.5</v>
      </c>
      <c r="AG92" s="26">
        <v>250</v>
      </c>
      <c r="AH92" s="27">
        <v>320</v>
      </c>
      <c r="AI92" s="28">
        <v>1.03</v>
      </c>
      <c r="AN92" s="2" t="s">
        <v>6</v>
      </c>
      <c r="AO92" s="2">
        <v>312</v>
      </c>
      <c r="AP92" s="10">
        <v>218</v>
      </c>
      <c r="AQ92" s="10">
        <v>320</v>
      </c>
    </row>
    <row r="93" spans="1:43" x14ac:dyDescent="0.25">
      <c r="A93" s="22" t="s">
        <v>17</v>
      </c>
      <c r="B93" s="41"/>
      <c r="C93" s="41"/>
      <c r="D93" s="41"/>
      <c r="E93" s="41"/>
      <c r="F93" s="41"/>
      <c r="G93" s="41"/>
      <c r="H93" s="41"/>
      <c r="I93" s="41"/>
      <c r="J93" s="70"/>
      <c r="K93" s="41"/>
      <c r="L93" s="41"/>
      <c r="M93" s="41"/>
      <c r="N93" s="41"/>
      <c r="O93" s="41"/>
      <c r="P93" s="41"/>
      <c r="Q93" s="41"/>
      <c r="R93" s="41"/>
      <c r="S93" s="70"/>
      <c r="T93" s="41"/>
      <c r="U93" s="41"/>
      <c r="V93" s="41"/>
      <c r="W93" s="59"/>
      <c r="X93" s="41"/>
      <c r="Y93" s="41"/>
      <c r="Z93" s="41"/>
      <c r="AA93" s="64"/>
      <c r="AB93" s="75">
        <v>320</v>
      </c>
      <c r="AC93" s="25">
        <v>0.75</v>
      </c>
      <c r="AD93" s="26">
        <v>200</v>
      </c>
      <c r="AE93" s="27">
        <v>300</v>
      </c>
      <c r="AF93" s="28">
        <v>0.9</v>
      </c>
      <c r="AG93" s="26">
        <v>180</v>
      </c>
      <c r="AH93" s="16">
        <v>235</v>
      </c>
      <c r="AI93" s="28">
        <v>0.4</v>
      </c>
      <c r="AN93" s="2" t="s">
        <v>17</v>
      </c>
      <c r="AO93" s="2">
        <v>320</v>
      </c>
      <c r="AP93" s="11">
        <v>300</v>
      </c>
      <c r="AQ93" s="11">
        <v>235</v>
      </c>
    </row>
    <row r="94" spans="1:43" x14ac:dyDescent="0.25">
      <c r="A94" s="22" t="s">
        <v>10</v>
      </c>
      <c r="B94" s="41"/>
      <c r="C94" s="41"/>
      <c r="D94" s="41"/>
      <c r="E94" s="41"/>
      <c r="F94" s="41"/>
      <c r="G94" s="41"/>
      <c r="H94" s="41"/>
      <c r="I94" s="41"/>
      <c r="J94" s="70"/>
      <c r="K94" s="41"/>
      <c r="L94" s="41"/>
      <c r="M94" s="41"/>
      <c r="N94" s="41"/>
      <c r="O94" s="41"/>
      <c r="P94" s="41"/>
      <c r="Q94" s="41"/>
      <c r="R94" s="41"/>
      <c r="S94" s="70"/>
      <c r="T94" s="41"/>
      <c r="U94" s="41"/>
      <c r="V94" s="41"/>
      <c r="W94" s="59"/>
      <c r="X94" s="41"/>
      <c r="Y94" s="41"/>
      <c r="Z94" s="41"/>
      <c r="AA94" s="64"/>
      <c r="AB94" s="75">
        <v>285</v>
      </c>
      <c r="AC94" s="25">
        <v>0.35</v>
      </c>
      <c r="AD94" s="26">
        <v>230</v>
      </c>
      <c r="AE94" s="16">
        <v>150</v>
      </c>
      <c r="AF94" s="28">
        <v>0.2</v>
      </c>
      <c r="AG94" s="23"/>
      <c r="AH94" s="27">
        <v>320</v>
      </c>
      <c r="AI94" s="28">
        <v>0.52</v>
      </c>
      <c r="AN94" s="2" t="s">
        <v>10</v>
      </c>
      <c r="AO94" s="2">
        <v>285</v>
      </c>
      <c r="AP94" s="10">
        <v>150</v>
      </c>
      <c r="AQ94" s="10">
        <v>320</v>
      </c>
    </row>
    <row r="95" spans="1:43" x14ac:dyDescent="0.25">
      <c r="A95" s="22" t="s">
        <v>12</v>
      </c>
      <c r="B95" s="41"/>
      <c r="C95" s="41"/>
      <c r="D95" s="41"/>
      <c r="E95" s="41"/>
      <c r="F95" s="41"/>
      <c r="G95" s="41"/>
      <c r="H95" s="41"/>
      <c r="I95" s="41"/>
      <c r="J95" s="70"/>
      <c r="K95" s="41"/>
      <c r="L95" s="41"/>
      <c r="M95" s="41"/>
      <c r="N95" s="41"/>
      <c r="O95" s="41"/>
      <c r="P95" s="41"/>
      <c r="Q95" s="41"/>
      <c r="R95" s="41"/>
      <c r="S95" s="70"/>
      <c r="T95" s="41"/>
      <c r="U95" s="41"/>
      <c r="V95" s="41"/>
      <c r="W95" s="59"/>
      <c r="X95" s="41"/>
      <c r="Y95" s="41"/>
      <c r="Z95" s="41"/>
      <c r="AA95" s="64"/>
      <c r="AB95" s="75">
        <v>320</v>
      </c>
      <c r="AC95" s="25">
        <v>0.1</v>
      </c>
      <c r="AD95" s="26">
        <v>170</v>
      </c>
      <c r="AE95" s="16">
        <v>220</v>
      </c>
      <c r="AF95" s="28">
        <v>0.1</v>
      </c>
      <c r="AG95" s="26">
        <v>160</v>
      </c>
      <c r="AH95" s="27">
        <v>400</v>
      </c>
      <c r="AI95" s="28">
        <v>0.3</v>
      </c>
      <c r="AN95" s="2" t="s">
        <v>12</v>
      </c>
      <c r="AO95" s="2">
        <v>320</v>
      </c>
      <c r="AP95" s="10">
        <v>220</v>
      </c>
      <c r="AQ95" s="10">
        <v>400</v>
      </c>
    </row>
    <row r="96" spans="1:43" x14ac:dyDescent="0.25">
      <c r="A96" s="22" t="s">
        <v>7</v>
      </c>
      <c r="B96" s="41"/>
      <c r="C96" s="41"/>
      <c r="D96" s="41"/>
      <c r="E96" s="41"/>
      <c r="F96" s="41"/>
      <c r="G96" s="41"/>
      <c r="H96" s="41"/>
      <c r="I96" s="41"/>
      <c r="J96" s="70"/>
      <c r="K96" s="41"/>
      <c r="L96" s="41"/>
      <c r="M96" s="41"/>
      <c r="N96" s="41"/>
      <c r="O96" s="41"/>
      <c r="P96" s="41"/>
      <c r="Q96" s="41"/>
      <c r="R96" s="41"/>
      <c r="S96" s="70"/>
      <c r="T96" s="41"/>
      <c r="U96" s="41"/>
      <c r="V96" s="41"/>
      <c r="W96" s="59"/>
      <c r="X96" s="41"/>
      <c r="Y96" s="41"/>
      <c r="Z96" s="41"/>
      <c r="AA96" s="64"/>
      <c r="AB96" s="75">
        <v>450</v>
      </c>
      <c r="AC96" s="25">
        <v>0.9</v>
      </c>
      <c r="AD96" s="26">
        <v>150</v>
      </c>
      <c r="AE96" s="27">
        <v>308</v>
      </c>
      <c r="AF96" s="28">
        <v>0.4</v>
      </c>
      <c r="AG96" s="26">
        <v>140</v>
      </c>
      <c r="AH96" s="27">
        <v>450</v>
      </c>
      <c r="AI96" s="28">
        <v>0.75</v>
      </c>
      <c r="AN96" s="2" t="s">
        <v>7</v>
      </c>
      <c r="AO96" s="2">
        <v>450</v>
      </c>
      <c r="AP96" s="10">
        <v>308</v>
      </c>
      <c r="AQ96" s="10">
        <v>450</v>
      </c>
    </row>
    <row r="97" spans="1:43" x14ac:dyDescent="0.25">
      <c r="A97" s="22" t="s">
        <v>27</v>
      </c>
      <c r="B97" s="41"/>
      <c r="C97" s="41"/>
      <c r="D97" s="41"/>
      <c r="E97" s="41"/>
      <c r="F97" s="41"/>
      <c r="G97" s="41"/>
      <c r="H97" s="41"/>
      <c r="I97" s="41"/>
      <c r="J97" s="70"/>
      <c r="K97" s="41"/>
      <c r="L97" s="41"/>
      <c r="M97" s="41"/>
      <c r="N97" s="41"/>
      <c r="O97" s="41"/>
      <c r="P97" s="41"/>
      <c r="Q97" s="41"/>
      <c r="R97" s="41"/>
      <c r="S97" s="70"/>
      <c r="T97" s="41"/>
      <c r="U97" s="41"/>
      <c r="V97" s="41"/>
      <c r="W97" s="59"/>
      <c r="X97" s="41"/>
      <c r="Y97" s="41"/>
      <c r="Z97" s="41"/>
      <c r="AA97" s="64"/>
      <c r="AB97" s="75">
        <v>310</v>
      </c>
      <c r="AC97" s="25">
        <v>2</v>
      </c>
      <c r="AD97" s="29">
        <v>220</v>
      </c>
      <c r="AE97" s="30">
        <v>310</v>
      </c>
      <c r="AF97" s="31">
        <v>1.5</v>
      </c>
      <c r="AG97" s="26">
        <v>420</v>
      </c>
      <c r="AH97" s="16">
        <v>220</v>
      </c>
      <c r="AI97" s="28">
        <v>1.3</v>
      </c>
      <c r="AN97" s="2" t="s">
        <v>27</v>
      </c>
      <c r="AO97" s="2">
        <v>310</v>
      </c>
      <c r="AP97" s="12">
        <v>310</v>
      </c>
      <c r="AQ97" s="10">
        <v>220</v>
      </c>
    </row>
    <row r="98" spans="1:43" x14ac:dyDescent="0.25">
      <c r="A98" s="22" t="s">
        <v>36</v>
      </c>
      <c r="B98" s="41"/>
      <c r="C98" s="41"/>
      <c r="D98" s="41"/>
      <c r="E98" s="41"/>
      <c r="F98" s="41"/>
      <c r="G98" s="41"/>
      <c r="H98" s="41"/>
      <c r="I98" s="41"/>
      <c r="J98" s="70"/>
      <c r="K98" s="41"/>
      <c r="L98" s="41"/>
      <c r="M98" s="41"/>
      <c r="N98" s="41"/>
      <c r="O98" s="41"/>
      <c r="P98" s="41"/>
      <c r="Q98" s="41"/>
      <c r="R98" s="41"/>
      <c r="S98" s="70"/>
      <c r="T98" s="41"/>
      <c r="U98" s="41"/>
      <c r="V98" s="41"/>
      <c r="W98" s="59"/>
      <c r="X98" s="41"/>
      <c r="Y98" s="41"/>
      <c r="Z98" s="41"/>
      <c r="AA98" s="64"/>
      <c r="AB98" s="75">
        <v>222</v>
      </c>
      <c r="AC98" s="25">
        <v>0.84</v>
      </c>
      <c r="AD98" s="26">
        <v>470</v>
      </c>
      <c r="AE98" s="27">
        <v>230</v>
      </c>
      <c r="AF98" s="28">
        <v>0.8</v>
      </c>
      <c r="AG98" s="26">
        <v>380</v>
      </c>
      <c r="AH98" s="27">
        <v>320</v>
      </c>
      <c r="AI98" s="28">
        <v>1.6</v>
      </c>
      <c r="AN98" s="2" t="s">
        <v>36</v>
      </c>
      <c r="AO98" s="2">
        <v>222</v>
      </c>
      <c r="AP98" s="10">
        <v>230</v>
      </c>
      <c r="AQ98" s="10">
        <v>320</v>
      </c>
    </row>
    <row r="99" spans="1:43" x14ac:dyDescent="0.25">
      <c r="A99" s="22" t="s">
        <v>8</v>
      </c>
      <c r="B99" s="41"/>
      <c r="C99" s="41"/>
      <c r="D99" s="41"/>
      <c r="E99" s="41"/>
      <c r="F99" s="41"/>
      <c r="G99" s="41"/>
      <c r="H99" s="41"/>
      <c r="I99" s="41"/>
      <c r="J99" s="70"/>
      <c r="K99" s="41"/>
      <c r="L99" s="41"/>
      <c r="M99" s="41"/>
      <c r="N99" s="41"/>
      <c r="O99" s="41"/>
      <c r="P99" s="41"/>
      <c r="Q99" s="41"/>
      <c r="R99" s="41"/>
      <c r="S99" s="70"/>
      <c r="T99" s="41"/>
      <c r="U99" s="41"/>
      <c r="V99" s="41"/>
      <c r="W99" s="59"/>
      <c r="X99" s="41"/>
      <c r="Y99" s="41"/>
      <c r="Z99" s="41"/>
      <c r="AA99" s="64"/>
      <c r="AB99" s="75">
        <v>230</v>
      </c>
      <c r="AC99" s="25">
        <v>0.43</v>
      </c>
      <c r="AD99" s="15">
        <v>180</v>
      </c>
      <c r="AE99" s="27">
        <v>308</v>
      </c>
      <c r="AF99" s="28">
        <v>0.6</v>
      </c>
      <c r="AG99" s="26">
        <v>180</v>
      </c>
      <c r="AH99" s="27">
        <v>460</v>
      </c>
      <c r="AI99" s="28">
        <v>1.2</v>
      </c>
      <c r="AN99" s="2" t="s">
        <v>8</v>
      </c>
      <c r="AO99" s="2">
        <v>230</v>
      </c>
      <c r="AP99" s="10">
        <v>308</v>
      </c>
      <c r="AQ99" s="10">
        <v>460</v>
      </c>
    </row>
    <row r="100" spans="1:43" x14ac:dyDescent="0.25">
      <c r="A100" s="22" t="s">
        <v>33</v>
      </c>
      <c r="B100" s="41"/>
      <c r="C100" s="41"/>
      <c r="D100" s="41"/>
      <c r="E100" s="41"/>
      <c r="F100" s="41"/>
      <c r="G100" s="41"/>
      <c r="H100" s="41"/>
      <c r="I100" s="41"/>
      <c r="J100" s="70"/>
      <c r="K100" s="41"/>
      <c r="L100" s="41"/>
      <c r="M100" s="41"/>
      <c r="N100" s="41"/>
      <c r="O100" s="41"/>
      <c r="P100" s="41"/>
      <c r="Q100" s="41"/>
      <c r="R100" s="41"/>
      <c r="S100" s="70"/>
      <c r="T100" s="41"/>
      <c r="U100" s="41"/>
      <c r="V100" s="41"/>
      <c r="W100" s="59"/>
      <c r="X100" s="41"/>
      <c r="Y100" s="41"/>
      <c r="Z100" s="41"/>
      <c r="AA100" s="64"/>
      <c r="AB100" s="75">
        <v>210</v>
      </c>
      <c r="AC100" s="25">
        <v>1.2</v>
      </c>
      <c r="AD100" s="26">
        <v>290</v>
      </c>
      <c r="AE100" s="27">
        <v>230</v>
      </c>
      <c r="AF100" s="28">
        <v>0.35</v>
      </c>
      <c r="AG100" s="26">
        <v>280</v>
      </c>
      <c r="AH100" s="27">
        <v>350</v>
      </c>
      <c r="AI100" s="28">
        <v>1.2</v>
      </c>
      <c r="AN100" s="2" t="s">
        <v>33</v>
      </c>
      <c r="AO100" s="2">
        <v>210</v>
      </c>
      <c r="AP100" s="10">
        <v>230</v>
      </c>
      <c r="AQ100" s="10">
        <v>350</v>
      </c>
    </row>
    <row r="101" spans="1:43" x14ac:dyDescent="0.25">
      <c r="A101" s="22" t="s">
        <v>13</v>
      </c>
      <c r="B101" s="41"/>
      <c r="C101" s="41"/>
      <c r="D101" s="41"/>
      <c r="E101" s="41"/>
      <c r="F101" s="41"/>
      <c r="G101" s="41"/>
      <c r="H101" s="41"/>
      <c r="I101" s="41"/>
      <c r="J101" s="70"/>
      <c r="K101" s="41"/>
      <c r="L101" s="41"/>
      <c r="M101" s="41"/>
      <c r="N101" s="41"/>
      <c r="O101" s="41"/>
      <c r="P101" s="41"/>
      <c r="Q101" s="41"/>
      <c r="R101" s="41"/>
      <c r="S101" s="70"/>
      <c r="T101" s="41"/>
      <c r="U101" s="41"/>
      <c r="V101" s="41"/>
      <c r="W101" s="59"/>
      <c r="X101" s="41"/>
      <c r="Y101" s="41"/>
      <c r="Z101" s="41"/>
      <c r="AA101" s="64"/>
      <c r="AB101" s="75">
        <v>320</v>
      </c>
      <c r="AC101" s="25">
        <v>0.4</v>
      </c>
      <c r="AD101" s="26">
        <v>250</v>
      </c>
      <c r="AE101" s="16">
        <v>220</v>
      </c>
      <c r="AF101" s="28">
        <v>0.3</v>
      </c>
      <c r="AG101" s="26">
        <v>240</v>
      </c>
      <c r="AH101" s="27">
        <v>320</v>
      </c>
      <c r="AI101" s="28">
        <v>0.35</v>
      </c>
      <c r="AN101" s="2" t="s">
        <v>13</v>
      </c>
      <c r="AO101" s="2">
        <v>320</v>
      </c>
      <c r="AP101" s="11">
        <v>220</v>
      </c>
      <c r="AQ101" s="11">
        <v>320</v>
      </c>
    </row>
    <row r="102" spans="1:43" x14ac:dyDescent="0.25">
      <c r="A102" s="22" t="s">
        <v>30</v>
      </c>
      <c r="B102" s="41"/>
      <c r="C102" s="41"/>
      <c r="D102" s="41"/>
      <c r="E102" s="41"/>
      <c r="F102" s="41"/>
      <c r="G102" s="41"/>
      <c r="H102" s="41"/>
      <c r="I102" s="41"/>
      <c r="J102" s="70"/>
      <c r="K102" s="41"/>
      <c r="L102" s="41"/>
      <c r="M102" s="41"/>
      <c r="N102" s="41"/>
      <c r="O102" s="41"/>
      <c r="P102" s="41"/>
      <c r="Q102" s="41"/>
      <c r="R102" s="41"/>
      <c r="S102" s="70"/>
      <c r="T102" s="41"/>
      <c r="U102" s="41"/>
      <c r="V102" s="41"/>
      <c r="W102" s="59"/>
      <c r="X102" s="41"/>
      <c r="Y102" s="41"/>
      <c r="Z102" s="41"/>
      <c r="AA102" s="64"/>
      <c r="AB102" s="75">
        <v>320</v>
      </c>
      <c r="AC102" s="25">
        <v>0.69</v>
      </c>
      <c r="AD102" s="26">
        <v>180</v>
      </c>
      <c r="AE102" s="27">
        <v>315</v>
      </c>
      <c r="AF102" s="28">
        <v>1.1000000000000001</v>
      </c>
      <c r="AG102" s="26">
        <v>210</v>
      </c>
      <c r="AH102" s="27">
        <v>300</v>
      </c>
      <c r="AI102" s="28">
        <v>1.2</v>
      </c>
      <c r="AN102" s="2" t="s">
        <v>30</v>
      </c>
      <c r="AO102" s="2">
        <v>320</v>
      </c>
      <c r="AP102" s="10">
        <v>315</v>
      </c>
      <c r="AQ102" s="10">
        <v>300</v>
      </c>
    </row>
    <row r="103" spans="1:43" x14ac:dyDescent="0.25">
      <c r="A103" s="22" t="s">
        <v>35</v>
      </c>
      <c r="B103" s="41"/>
      <c r="C103" s="41"/>
      <c r="D103" s="41"/>
      <c r="E103" s="41"/>
      <c r="F103" s="41"/>
      <c r="G103" s="41"/>
      <c r="H103" s="41"/>
      <c r="I103" s="41"/>
      <c r="J103" s="70"/>
      <c r="K103" s="41"/>
      <c r="L103" s="41"/>
      <c r="M103" s="41"/>
      <c r="N103" s="41"/>
      <c r="O103" s="41"/>
      <c r="P103" s="41"/>
      <c r="Q103" s="41"/>
      <c r="R103" s="41"/>
      <c r="S103" s="70"/>
      <c r="T103" s="41"/>
      <c r="U103" s="41"/>
      <c r="V103" s="41"/>
      <c r="W103" s="59"/>
      <c r="X103" s="41"/>
      <c r="Y103" s="41"/>
      <c r="Z103" s="41"/>
      <c r="AA103" s="64"/>
      <c r="AB103" s="75">
        <v>325</v>
      </c>
      <c r="AC103" s="25">
        <v>0.3</v>
      </c>
      <c r="AD103" s="26">
        <v>70</v>
      </c>
      <c r="AE103" s="27">
        <v>325</v>
      </c>
      <c r="AF103" s="28">
        <v>0.3</v>
      </c>
      <c r="AG103" s="26">
        <v>60</v>
      </c>
      <c r="AH103" s="27">
        <v>335</v>
      </c>
      <c r="AI103" s="28">
        <v>0.2</v>
      </c>
      <c r="AN103" s="2" t="s">
        <v>35</v>
      </c>
      <c r="AO103" s="2">
        <v>325</v>
      </c>
      <c r="AP103" s="10">
        <v>325</v>
      </c>
      <c r="AQ103" s="10">
        <v>335</v>
      </c>
    </row>
    <row r="104" spans="1:43" x14ac:dyDescent="0.25">
      <c r="A104" s="22" t="s">
        <v>9</v>
      </c>
      <c r="B104" s="41"/>
      <c r="C104" s="41"/>
      <c r="D104" s="41"/>
      <c r="E104" s="41"/>
      <c r="F104" s="41"/>
      <c r="G104" s="41"/>
      <c r="H104" s="41"/>
      <c r="I104" s="41"/>
      <c r="J104" s="70"/>
      <c r="K104" s="41"/>
      <c r="L104" s="41"/>
      <c r="M104" s="41"/>
      <c r="N104" s="41"/>
      <c r="O104" s="41"/>
      <c r="P104" s="41"/>
      <c r="Q104" s="41"/>
      <c r="R104" s="41"/>
      <c r="S104" s="70"/>
      <c r="T104" s="41"/>
      <c r="U104" s="41"/>
      <c r="V104" s="41"/>
      <c r="W104" s="59"/>
      <c r="X104" s="41"/>
      <c r="Y104" s="41"/>
      <c r="Z104" s="41"/>
      <c r="AA104" s="64"/>
      <c r="AB104" s="75">
        <v>225</v>
      </c>
      <c r="AC104" s="25">
        <v>0.56000000000000005</v>
      </c>
      <c r="AD104" s="29">
        <v>390</v>
      </c>
      <c r="AE104" s="30">
        <v>300</v>
      </c>
      <c r="AF104" s="31">
        <v>0.9</v>
      </c>
      <c r="AG104" s="29">
        <v>420</v>
      </c>
      <c r="AH104" s="30">
        <v>325</v>
      </c>
      <c r="AI104" s="31">
        <v>0.9</v>
      </c>
      <c r="AN104" s="2" t="s">
        <v>9</v>
      </c>
      <c r="AO104" s="2">
        <v>225</v>
      </c>
      <c r="AP104" s="13">
        <v>300</v>
      </c>
      <c r="AQ104" s="13">
        <v>325</v>
      </c>
    </row>
    <row r="105" spans="1:43" x14ac:dyDescent="0.25">
      <c r="A105" s="22" t="s">
        <v>37</v>
      </c>
      <c r="B105" s="41"/>
      <c r="C105" s="41"/>
      <c r="D105" s="41"/>
      <c r="E105" s="41"/>
      <c r="F105" s="41"/>
      <c r="G105" s="41"/>
      <c r="H105" s="41"/>
      <c r="I105" s="41"/>
      <c r="J105" s="70"/>
      <c r="K105" s="41"/>
      <c r="L105" s="41"/>
      <c r="M105" s="41"/>
      <c r="N105" s="41"/>
      <c r="O105" s="41"/>
      <c r="P105" s="41"/>
      <c r="Q105" s="41"/>
      <c r="R105" s="41"/>
      <c r="S105" s="70"/>
      <c r="T105" s="41"/>
      <c r="U105" s="41"/>
      <c r="V105" s="41"/>
      <c r="W105" s="59"/>
      <c r="X105" s="41"/>
      <c r="Y105" s="41"/>
      <c r="Z105" s="41"/>
      <c r="AA105" s="64"/>
      <c r="AB105" s="75">
        <v>327</v>
      </c>
      <c r="AC105" s="25">
        <v>1.8</v>
      </c>
      <c r="AD105" s="29">
        <v>750</v>
      </c>
      <c r="AE105" s="30">
        <v>320</v>
      </c>
      <c r="AF105" s="31">
        <v>1.9</v>
      </c>
      <c r="AG105" s="23"/>
      <c r="AH105" s="24"/>
      <c r="AI105" s="25"/>
      <c r="AN105" s="2" t="s">
        <v>37</v>
      </c>
      <c r="AO105" s="2">
        <v>327</v>
      </c>
      <c r="AP105" s="12">
        <v>320</v>
      </c>
    </row>
    <row r="106" spans="1:43" x14ac:dyDescent="0.25">
      <c r="A106" s="22" t="s">
        <v>29</v>
      </c>
      <c r="B106" s="41"/>
      <c r="C106" s="41"/>
      <c r="D106" s="41"/>
      <c r="E106" s="41"/>
      <c r="F106" s="41"/>
      <c r="G106" s="41"/>
      <c r="H106" s="41"/>
      <c r="I106" s="41"/>
      <c r="J106" s="70"/>
      <c r="K106" s="41"/>
      <c r="L106" s="41"/>
      <c r="M106" s="41"/>
      <c r="N106" s="41"/>
      <c r="O106" s="41"/>
      <c r="P106" s="41"/>
      <c r="Q106" s="41"/>
      <c r="R106" s="41"/>
      <c r="S106" s="70"/>
      <c r="T106" s="41"/>
      <c r="U106" s="41"/>
      <c r="V106" s="41"/>
      <c r="W106" s="59"/>
      <c r="X106" s="41"/>
      <c r="Y106" s="41"/>
      <c r="Z106" s="41"/>
      <c r="AA106" s="64"/>
      <c r="AB106" s="75">
        <v>308</v>
      </c>
      <c r="AC106" s="25">
        <v>2.85</v>
      </c>
      <c r="AD106" s="29">
        <v>350</v>
      </c>
      <c r="AE106" s="17">
        <v>224</v>
      </c>
      <c r="AF106" s="31">
        <v>1.3</v>
      </c>
      <c r="AG106" s="29">
        <v>380</v>
      </c>
      <c r="AH106" s="30">
        <v>310</v>
      </c>
      <c r="AI106" s="31">
        <v>2.9</v>
      </c>
      <c r="AN106" s="2" t="s">
        <v>29</v>
      </c>
      <c r="AO106" s="2">
        <v>308</v>
      </c>
      <c r="AP106" s="13">
        <v>224</v>
      </c>
      <c r="AQ106" s="13">
        <v>310</v>
      </c>
    </row>
    <row r="107" spans="1:43" ht="15.75" thickBot="1" x14ac:dyDescent="0.3">
      <c r="A107" s="32" t="s">
        <v>34</v>
      </c>
      <c r="B107" s="42"/>
      <c r="C107" s="42"/>
      <c r="D107" s="42"/>
      <c r="E107" s="42"/>
      <c r="F107" s="42"/>
      <c r="G107" s="42"/>
      <c r="H107" s="42"/>
      <c r="I107" s="42"/>
      <c r="J107" s="71"/>
      <c r="K107" s="42"/>
      <c r="L107" s="42"/>
      <c r="M107" s="42"/>
      <c r="N107" s="42"/>
      <c r="O107" s="42"/>
      <c r="P107" s="42"/>
      <c r="Q107" s="42"/>
      <c r="R107" s="42"/>
      <c r="S107" s="71"/>
      <c r="T107" s="42"/>
      <c r="U107" s="42"/>
      <c r="V107" s="42"/>
      <c r="W107" s="60"/>
      <c r="X107" s="42"/>
      <c r="Y107" s="42"/>
      <c r="Z107" s="42"/>
      <c r="AA107" s="65"/>
      <c r="AB107" s="77">
        <v>224</v>
      </c>
      <c r="AC107" s="35">
        <v>2.8</v>
      </c>
      <c r="AD107" s="36">
        <v>330</v>
      </c>
      <c r="AE107" s="37">
        <v>220</v>
      </c>
      <c r="AF107" s="38">
        <v>3</v>
      </c>
      <c r="AG107" s="33"/>
      <c r="AH107" s="34"/>
      <c r="AI107" s="35"/>
      <c r="AN107" s="2" t="s">
        <v>34</v>
      </c>
      <c r="AO107" s="2">
        <v>224</v>
      </c>
      <c r="AP107" s="12">
        <v>220</v>
      </c>
    </row>
    <row r="109" spans="1:43" ht="30" x14ac:dyDescent="0.25">
      <c r="A109" s="4"/>
      <c r="B109" s="4"/>
      <c r="C109" s="4"/>
      <c r="D109" s="4"/>
      <c r="E109" s="4"/>
      <c r="F109" s="4"/>
      <c r="G109" s="4"/>
      <c r="H109" s="4"/>
      <c r="I109" s="53"/>
      <c r="J109" s="72"/>
      <c r="K109" s="4"/>
      <c r="L109" s="4"/>
      <c r="M109" s="4"/>
      <c r="N109" s="4"/>
      <c r="O109" s="4"/>
      <c r="P109" s="4"/>
      <c r="Q109" s="4"/>
      <c r="R109" s="53"/>
      <c r="S109" s="72"/>
      <c r="T109" s="4"/>
      <c r="U109" s="4"/>
      <c r="V109" s="53"/>
      <c r="W109" s="45"/>
      <c r="X109" s="4"/>
      <c r="Y109" s="4"/>
      <c r="Z109" s="53"/>
      <c r="AA109" s="53"/>
      <c r="AB109" s="72" t="s">
        <v>55</v>
      </c>
      <c r="AC109" s="4" t="s">
        <v>56</v>
      </c>
      <c r="AD109" s="4" t="s">
        <v>50</v>
      </c>
      <c r="AE109" s="4" t="s">
        <v>73</v>
      </c>
      <c r="AF109" s="4" t="s">
        <v>74</v>
      </c>
    </row>
    <row r="110" spans="1:43" x14ac:dyDescent="0.25">
      <c r="A110" s="2" t="s">
        <v>12</v>
      </c>
      <c r="B110" s="2"/>
      <c r="C110" s="2"/>
      <c r="D110" s="2"/>
      <c r="E110" s="2"/>
      <c r="F110" s="2"/>
      <c r="G110" s="2"/>
      <c r="H110" s="2"/>
      <c r="I110" s="55"/>
      <c r="J110" s="66"/>
      <c r="K110" s="2"/>
      <c r="L110" s="2"/>
      <c r="M110" s="2"/>
      <c r="N110" s="2"/>
      <c r="O110" s="2"/>
      <c r="P110" s="2"/>
      <c r="Q110" s="2"/>
      <c r="R110" s="55"/>
      <c r="S110" s="66"/>
      <c r="T110" s="2"/>
      <c r="U110" s="2"/>
      <c r="V110" s="55"/>
      <c r="W110" s="6"/>
      <c r="X110" s="2"/>
      <c r="Y110" s="2"/>
      <c r="Z110" s="55"/>
      <c r="AA110" s="55"/>
      <c r="AB110" s="66">
        <v>320</v>
      </c>
      <c r="AC110" s="2">
        <v>0.1</v>
      </c>
      <c r="AD110" s="6">
        <f t="shared" ref="AD110:AD136" si="41">AC110*1000/AB110</f>
        <v>0.3125</v>
      </c>
      <c r="AE110" s="2">
        <v>1</v>
      </c>
      <c r="AF110" s="6">
        <f>AD110/AE110</f>
        <v>0.3125</v>
      </c>
    </row>
    <row r="111" spans="1:43" x14ac:dyDescent="0.25">
      <c r="A111" s="2" t="s">
        <v>22</v>
      </c>
      <c r="B111" s="2"/>
      <c r="C111" s="2"/>
      <c r="D111" s="2"/>
      <c r="E111" s="2"/>
      <c r="F111" s="2"/>
      <c r="G111" s="2"/>
      <c r="H111" s="2"/>
      <c r="I111" s="55"/>
      <c r="J111" s="66"/>
      <c r="K111" s="2"/>
      <c r="L111" s="2"/>
      <c r="M111" s="2"/>
      <c r="N111" s="2"/>
      <c r="O111" s="2"/>
      <c r="P111" s="2"/>
      <c r="Q111" s="2"/>
      <c r="R111" s="55"/>
      <c r="S111" s="66"/>
      <c r="T111" s="2"/>
      <c r="U111" s="2"/>
      <c r="V111" s="55"/>
      <c r="W111" s="6"/>
      <c r="X111" s="2"/>
      <c r="Y111" s="2"/>
      <c r="Z111" s="55"/>
      <c r="AA111" s="55"/>
      <c r="AB111" s="66">
        <v>450</v>
      </c>
      <c r="AC111" s="2">
        <v>0.4</v>
      </c>
      <c r="AD111" s="6">
        <f t="shared" si="41"/>
        <v>0.88888888888888884</v>
      </c>
      <c r="AE111" s="2">
        <v>1</v>
      </c>
      <c r="AF111" s="6">
        <f t="shared" ref="AF111:AF136" si="42">AD111/AE111</f>
        <v>0.88888888888888884</v>
      </c>
    </row>
    <row r="112" spans="1:43" x14ac:dyDescent="0.25">
      <c r="A112" s="2" t="s">
        <v>35</v>
      </c>
      <c r="B112" s="2"/>
      <c r="C112" s="2"/>
      <c r="D112" s="2"/>
      <c r="E112" s="2"/>
      <c r="F112" s="2"/>
      <c r="G112" s="2"/>
      <c r="H112" s="2"/>
      <c r="I112" s="55"/>
      <c r="J112" s="66"/>
      <c r="K112" s="2"/>
      <c r="L112" s="2"/>
      <c r="M112" s="2"/>
      <c r="N112" s="2"/>
      <c r="O112" s="2"/>
      <c r="P112" s="2"/>
      <c r="Q112" s="2"/>
      <c r="R112" s="55"/>
      <c r="S112" s="66"/>
      <c r="T112" s="2"/>
      <c r="U112" s="2"/>
      <c r="V112" s="55"/>
      <c r="W112" s="6"/>
      <c r="X112" s="2"/>
      <c r="Y112" s="2"/>
      <c r="Z112" s="55"/>
      <c r="AA112" s="55"/>
      <c r="AB112" s="66">
        <v>325</v>
      </c>
      <c r="AC112" s="2">
        <v>0.3</v>
      </c>
      <c r="AD112" s="6">
        <f t="shared" si="41"/>
        <v>0.92307692307692313</v>
      </c>
      <c r="AE112" s="2">
        <v>1</v>
      </c>
      <c r="AF112" s="6">
        <f t="shared" si="42"/>
        <v>0.92307692307692313</v>
      </c>
    </row>
    <row r="113" spans="1:32" x14ac:dyDescent="0.25">
      <c r="A113" s="2" t="s">
        <v>24</v>
      </c>
      <c r="B113" s="2"/>
      <c r="C113" s="2"/>
      <c r="D113" s="2"/>
      <c r="E113" s="2"/>
      <c r="F113" s="2"/>
      <c r="G113" s="2"/>
      <c r="H113" s="2"/>
      <c r="I113" s="55"/>
      <c r="J113" s="66"/>
      <c r="K113" s="2"/>
      <c r="L113" s="2"/>
      <c r="M113" s="2"/>
      <c r="N113" s="2"/>
      <c r="O113" s="2"/>
      <c r="P113" s="2"/>
      <c r="Q113" s="2"/>
      <c r="R113" s="55"/>
      <c r="S113" s="66"/>
      <c r="T113" s="2"/>
      <c r="U113" s="2"/>
      <c r="V113" s="55"/>
      <c r="W113" s="6"/>
      <c r="X113" s="2"/>
      <c r="Y113" s="2"/>
      <c r="Z113" s="55"/>
      <c r="AA113" s="55"/>
      <c r="AB113" s="66">
        <v>239</v>
      </c>
      <c r="AC113" s="2">
        <v>0.27</v>
      </c>
      <c r="AD113" s="6">
        <f t="shared" si="41"/>
        <v>1.1297071129707112</v>
      </c>
      <c r="AE113" s="2">
        <v>1</v>
      </c>
      <c r="AF113" s="6">
        <f t="shared" si="42"/>
        <v>1.1297071129707112</v>
      </c>
    </row>
    <row r="114" spans="1:32" x14ac:dyDescent="0.25">
      <c r="A114" s="2" t="s">
        <v>10</v>
      </c>
      <c r="B114" s="2"/>
      <c r="C114" s="2"/>
      <c r="D114" s="2"/>
      <c r="E114" s="2"/>
      <c r="F114" s="2"/>
      <c r="G114" s="2"/>
      <c r="H114" s="2"/>
      <c r="I114" s="55"/>
      <c r="J114" s="66"/>
      <c r="K114" s="2"/>
      <c r="L114" s="2"/>
      <c r="M114" s="2"/>
      <c r="N114" s="2"/>
      <c r="O114" s="2"/>
      <c r="P114" s="2"/>
      <c r="Q114" s="2"/>
      <c r="R114" s="55"/>
      <c r="S114" s="66"/>
      <c r="T114" s="2"/>
      <c r="U114" s="2"/>
      <c r="V114" s="55"/>
      <c r="W114" s="6"/>
      <c r="X114" s="2"/>
      <c r="Y114" s="2"/>
      <c r="Z114" s="55"/>
      <c r="AA114" s="55"/>
      <c r="AB114" s="66">
        <v>285</v>
      </c>
      <c r="AC114" s="2">
        <v>0.35</v>
      </c>
      <c r="AD114" s="6">
        <f t="shared" si="41"/>
        <v>1.2280701754385965</v>
      </c>
      <c r="AE114" s="2">
        <v>1</v>
      </c>
      <c r="AF114" s="6">
        <f t="shared" si="42"/>
        <v>1.2280701754385965</v>
      </c>
    </row>
    <row r="115" spans="1:32" x14ac:dyDescent="0.25">
      <c r="A115" s="2" t="s">
        <v>19</v>
      </c>
      <c r="B115" s="2"/>
      <c r="C115" s="2"/>
      <c r="D115" s="2"/>
      <c r="E115" s="2"/>
      <c r="F115" s="2"/>
      <c r="G115" s="2"/>
      <c r="H115" s="2"/>
      <c r="I115" s="55"/>
      <c r="J115" s="66"/>
      <c r="K115" s="2"/>
      <c r="L115" s="2"/>
      <c r="M115" s="2"/>
      <c r="N115" s="2"/>
      <c r="O115" s="2"/>
      <c r="P115" s="2"/>
      <c r="Q115" s="2"/>
      <c r="R115" s="55"/>
      <c r="S115" s="66"/>
      <c r="T115" s="2"/>
      <c r="U115" s="2"/>
      <c r="V115" s="55"/>
      <c r="W115" s="6"/>
      <c r="X115" s="2"/>
      <c r="Y115" s="2"/>
      <c r="Z115" s="55"/>
      <c r="AA115" s="55"/>
      <c r="AB115" s="66">
        <v>320</v>
      </c>
      <c r="AC115" s="2">
        <v>0.4</v>
      </c>
      <c r="AD115" s="6">
        <f t="shared" si="41"/>
        <v>1.25</v>
      </c>
      <c r="AE115" s="2">
        <v>1</v>
      </c>
      <c r="AF115" s="6">
        <f t="shared" si="42"/>
        <v>1.25</v>
      </c>
    </row>
    <row r="116" spans="1:32" x14ac:dyDescent="0.25">
      <c r="A116" s="2" t="s">
        <v>13</v>
      </c>
      <c r="B116" s="2"/>
      <c r="C116" s="2"/>
      <c r="D116" s="2"/>
      <c r="E116" s="2"/>
      <c r="F116" s="2"/>
      <c r="G116" s="2"/>
      <c r="H116" s="2"/>
      <c r="I116" s="55"/>
      <c r="J116" s="66"/>
      <c r="K116" s="2"/>
      <c r="L116" s="2"/>
      <c r="M116" s="2"/>
      <c r="N116" s="2"/>
      <c r="O116" s="2"/>
      <c r="P116" s="2"/>
      <c r="Q116" s="2"/>
      <c r="R116" s="55"/>
      <c r="S116" s="66"/>
      <c r="T116" s="2"/>
      <c r="U116" s="2"/>
      <c r="V116" s="55"/>
      <c r="W116" s="6"/>
      <c r="X116" s="2"/>
      <c r="Y116" s="2"/>
      <c r="Z116" s="55"/>
      <c r="AA116" s="55"/>
      <c r="AB116" s="66">
        <v>320</v>
      </c>
      <c r="AC116" s="2">
        <v>0.4</v>
      </c>
      <c r="AD116" s="6">
        <f t="shared" si="41"/>
        <v>1.25</v>
      </c>
      <c r="AE116" s="2">
        <v>1</v>
      </c>
      <c r="AF116" s="6">
        <f t="shared" si="42"/>
        <v>1.25</v>
      </c>
    </row>
    <row r="117" spans="1:32" x14ac:dyDescent="0.25">
      <c r="A117" s="2" t="s">
        <v>20</v>
      </c>
      <c r="B117" s="2"/>
      <c r="C117" s="2"/>
      <c r="D117" s="2"/>
      <c r="E117" s="2"/>
      <c r="F117" s="2"/>
      <c r="G117" s="2"/>
      <c r="H117" s="2"/>
      <c r="I117" s="55"/>
      <c r="J117" s="66"/>
      <c r="K117" s="2"/>
      <c r="L117" s="2"/>
      <c r="M117" s="2"/>
      <c r="N117" s="2"/>
      <c r="O117" s="2"/>
      <c r="P117" s="2"/>
      <c r="Q117" s="2"/>
      <c r="R117" s="55"/>
      <c r="S117" s="66"/>
      <c r="T117" s="2"/>
      <c r="U117" s="2"/>
      <c r="V117" s="55"/>
      <c r="W117" s="6"/>
      <c r="X117" s="2"/>
      <c r="Y117" s="2"/>
      <c r="Z117" s="55"/>
      <c r="AA117" s="55"/>
      <c r="AB117" s="66">
        <v>330</v>
      </c>
      <c r="AC117" s="2">
        <v>0.6</v>
      </c>
      <c r="AD117" s="6">
        <f t="shared" si="41"/>
        <v>1.8181818181818181</v>
      </c>
      <c r="AE117" s="2">
        <v>1</v>
      </c>
      <c r="AF117" s="6">
        <f t="shared" si="42"/>
        <v>1.8181818181818181</v>
      </c>
    </row>
    <row r="118" spans="1:32" x14ac:dyDescent="0.25">
      <c r="A118" s="2" t="s">
        <v>8</v>
      </c>
      <c r="B118" s="2"/>
      <c r="C118" s="2"/>
      <c r="D118" s="2"/>
      <c r="E118" s="2"/>
      <c r="F118" s="2"/>
      <c r="G118" s="2"/>
      <c r="H118" s="2"/>
      <c r="I118" s="55"/>
      <c r="J118" s="66"/>
      <c r="K118" s="2"/>
      <c r="L118" s="2"/>
      <c r="M118" s="2"/>
      <c r="N118" s="2"/>
      <c r="O118" s="2"/>
      <c r="P118" s="2"/>
      <c r="Q118" s="2"/>
      <c r="R118" s="55"/>
      <c r="S118" s="66"/>
      <c r="T118" s="2"/>
      <c r="U118" s="2"/>
      <c r="V118" s="55"/>
      <c r="W118" s="6"/>
      <c r="X118" s="2"/>
      <c r="Y118" s="2"/>
      <c r="Z118" s="55"/>
      <c r="AA118" s="55"/>
      <c r="AB118" s="66">
        <v>230</v>
      </c>
      <c r="AC118" s="2">
        <v>0.43</v>
      </c>
      <c r="AD118" s="6">
        <f t="shared" si="41"/>
        <v>1.8695652173913044</v>
      </c>
      <c r="AE118" s="2">
        <v>2</v>
      </c>
      <c r="AF118" s="6">
        <f t="shared" si="42"/>
        <v>0.93478260869565222</v>
      </c>
    </row>
    <row r="119" spans="1:32" x14ac:dyDescent="0.25">
      <c r="A119" s="2" t="s">
        <v>7</v>
      </c>
      <c r="B119" s="2"/>
      <c r="C119" s="2"/>
      <c r="D119" s="2"/>
      <c r="E119" s="2"/>
      <c r="F119" s="2"/>
      <c r="G119" s="2"/>
      <c r="H119" s="2"/>
      <c r="I119" s="55"/>
      <c r="J119" s="66"/>
      <c r="K119" s="2"/>
      <c r="L119" s="2"/>
      <c r="M119" s="2"/>
      <c r="N119" s="2"/>
      <c r="O119" s="2"/>
      <c r="P119" s="2"/>
      <c r="Q119" s="2"/>
      <c r="R119" s="55"/>
      <c r="S119" s="66"/>
      <c r="T119" s="2"/>
      <c r="U119" s="2"/>
      <c r="V119" s="55"/>
      <c r="W119" s="6"/>
      <c r="X119" s="2"/>
      <c r="Y119" s="2"/>
      <c r="Z119" s="55"/>
      <c r="AA119" s="55"/>
      <c r="AB119" s="66">
        <v>450</v>
      </c>
      <c r="AC119" s="2">
        <v>0.9</v>
      </c>
      <c r="AD119" s="6">
        <f t="shared" si="41"/>
        <v>2</v>
      </c>
      <c r="AE119" s="2">
        <v>2</v>
      </c>
      <c r="AF119" s="6">
        <f t="shared" si="42"/>
        <v>1</v>
      </c>
    </row>
    <row r="120" spans="1:32" x14ac:dyDescent="0.25">
      <c r="A120" s="2" t="s">
        <v>14</v>
      </c>
      <c r="B120" s="2"/>
      <c r="C120" s="2"/>
      <c r="D120" s="2"/>
      <c r="E120" s="2"/>
      <c r="F120" s="2"/>
      <c r="G120" s="2"/>
      <c r="H120" s="2"/>
      <c r="I120" s="55"/>
      <c r="J120" s="66"/>
      <c r="K120" s="2"/>
      <c r="L120" s="2"/>
      <c r="M120" s="2"/>
      <c r="N120" s="2"/>
      <c r="O120" s="2"/>
      <c r="P120" s="2"/>
      <c r="Q120" s="2"/>
      <c r="R120" s="55"/>
      <c r="S120" s="66"/>
      <c r="T120" s="2"/>
      <c r="U120" s="2"/>
      <c r="V120" s="55"/>
      <c r="W120" s="6"/>
      <c r="X120" s="2"/>
      <c r="Y120" s="2"/>
      <c r="Z120" s="55"/>
      <c r="AA120" s="55"/>
      <c r="AB120" s="66">
        <v>375</v>
      </c>
      <c r="AC120" s="2">
        <v>0.8</v>
      </c>
      <c r="AD120" s="6">
        <f t="shared" si="41"/>
        <v>2.1333333333333333</v>
      </c>
      <c r="AE120" s="2">
        <v>2</v>
      </c>
      <c r="AF120" s="6">
        <f t="shared" si="42"/>
        <v>1.0666666666666667</v>
      </c>
    </row>
    <row r="121" spans="1:32" x14ac:dyDescent="0.25">
      <c r="A121" s="2" t="s">
        <v>30</v>
      </c>
      <c r="B121" s="2"/>
      <c r="C121" s="2"/>
      <c r="D121" s="2"/>
      <c r="E121" s="2"/>
      <c r="F121" s="2"/>
      <c r="G121" s="2"/>
      <c r="H121" s="2"/>
      <c r="I121" s="55"/>
      <c r="J121" s="66"/>
      <c r="K121" s="2"/>
      <c r="L121" s="2"/>
      <c r="M121" s="2"/>
      <c r="N121" s="2"/>
      <c r="O121" s="2"/>
      <c r="P121" s="2"/>
      <c r="Q121" s="2"/>
      <c r="R121" s="55"/>
      <c r="S121" s="66"/>
      <c r="T121" s="2"/>
      <c r="U121" s="2"/>
      <c r="V121" s="55"/>
      <c r="W121" s="6"/>
      <c r="X121" s="2"/>
      <c r="Y121" s="2"/>
      <c r="Z121" s="55"/>
      <c r="AA121" s="55"/>
      <c r="AB121" s="66">
        <v>320</v>
      </c>
      <c r="AC121" s="2">
        <v>0.69</v>
      </c>
      <c r="AD121" s="6">
        <f t="shared" si="41"/>
        <v>2.15625</v>
      </c>
      <c r="AE121" s="2">
        <v>2</v>
      </c>
      <c r="AF121" s="6">
        <f t="shared" si="42"/>
        <v>1.078125</v>
      </c>
    </row>
    <row r="122" spans="1:32" x14ac:dyDescent="0.25">
      <c r="A122" s="2" t="s">
        <v>18</v>
      </c>
      <c r="B122" s="2"/>
      <c r="C122" s="2"/>
      <c r="D122" s="2"/>
      <c r="E122" s="2"/>
      <c r="F122" s="2"/>
      <c r="G122" s="2"/>
      <c r="H122" s="2"/>
      <c r="I122" s="55"/>
      <c r="J122" s="66"/>
      <c r="K122" s="2"/>
      <c r="L122" s="2"/>
      <c r="M122" s="2"/>
      <c r="N122" s="2"/>
      <c r="O122" s="2"/>
      <c r="P122" s="2"/>
      <c r="Q122" s="2"/>
      <c r="R122" s="55"/>
      <c r="S122" s="66"/>
      <c r="T122" s="2"/>
      <c r="U122" s="2"/>
      <c r="V122" s="55"/>
      <c r="W122" s="6"/>
      <c r="X122" s="2"/>
      <c r="Y122" s="2"/>
      <c r="Z122" s="55"/>
      <c r="AA122" s="55"/>
      <c r="AB122" s="66">
        <v>310</v>
      </c>
      <c r="AC122" s="2">
        <v>0.7</v>
      </c>
      <c r="AD122" s="6">
        <f t="shared" si="41"/>
        <v>2.2580645161290325</v>
      </c>
      <c r="AE122" s="2">
        <v>1</v>
      </c>
      <c r="AF122" s="6">
        <f t="shared" si="42"/>
        <v>2.2580645161290325</v>
      </c>
    </row>
    <row r="123" spans="1:32" x14ac:dyDescent="0.25">
      <c r="A123" s="2" t="s">
        <v>17</v>
      </c>
      <c r="B123" s="2"/>
      <c r="C123" s="2"/>
      <c r="D123" s="2"/>
      <c r="E123" s="2"/>
      <c r="F123" s="2"/>
      <c r="G123" s="2"/>
      <c r="H123" s="2"/>
      <c r="I123" s="55"/>
      <c r="J123" s="66"/>
      <c r="K123" s="2"/>
      <c r="L123" s="2"/>
      <c r="M123" s="2"/>
      <c r="N123" s="2"/>
      <c r="O123" s="2"/>
      <c r="P123" s="2"/>
      <c r="Q123" s="2"/>
      <c r="R123" s="55"/>
      <c r="S123" s="66"/>
      <c r="T123" s="2"/>
      <c r="U123" s="2"/>
      <c r="V123" s="55"/>
      <c r="W123" s="6"/>
      <c r="X123" s="2"/>
      <c r="Y123" s="2"/>
      <c r="Z123" s="55"/>
      <c r="AA123" s="55"/>
      <c r="AB123" s="66">
        <v>320</v>
      </c>
      <c r="AC123" s="2">
        <v>0.75</v>
      </c>
      <c r="AD123" s="6">
        <f t="shared" si="41"/>
        <v>2.34375</v>
      </c>
      <c r="AE123" s="2">
        <v>1</v>
      </c>
      <c r="AF123" s="6">
        <f t="shared" si="42"/>
        <v>2.34375</v>
      </c>
    </row>
    <row r="124" spans="1:32" x14ac:dyDescent="0.25">
      <c r="A124" s="2" t="s">
        <v>16</v>
      </c>
      <c r="B124" s="2"/>
      <c r="C124" s="2"/>
      <c r="D124" s="2"/>
      <c r="E124" s="2"/>
      <c r="F124" s="2"/>
      <c r="G124" s="2"/>
      <c r="H124" s="2"/>
      <c r="I124" s="55"/>
      <c r="J124" s="66"/>
      <c r="K124" s="2"/>
      <c r="L124" s="2"/>
      <c r="M124" s="2"/>
      <c r="N124" s="2"/>
      <c r="O124" s="2"/>
      <c r="P124" s="2"/>
      <c r="Q124" s="2"/>
      <c r="R124" s="55"/>
      <c r="S124" s="66"/>
      <c r="T124" s="2"/>
      <c r="U124" s="2"/>
      <c r="V124" s="55"/>
      <c r="W124" s="6"/>
      <c r="X124" s="2"/>
      <c r="Y124" s="2"/>
      <c r="Z124" s="55"/>
      <c r="AA124" s="55"/>
      <c r="AB124" s="66">
        <v>325</v>
      </c>
      <c r="AC124" s="2">
        <v>0.8</v>
      </c>
      <c r="AD124" s="6">
        <f t="shared" si="41"/>
        <v>2.4615384615384617</v>
      </c>
      <c r="AE124" s="2">
        <v>2</v>
      </c>
      <c r="AF124" s="6">
        <f t="shared" si="42"/>
        <v>1.2307692307692308</v>
      </c>
    </row>
    <row r="125" spans="1:32" x14ac:dyDescent="0.25">
      <c r="A125" s="2" t="s">
        <v>9</v>
      </c>
      <c r="B125" s="2"/>
      <c r="C125" s="2"/>
      <c r="D125" s="2"/>
      <c r="E125" s="2"/>
      <c r="F125" s="2"/>
      <c r="G125" s="2"/>
      <c r="H125" s="2"/>
      <c r="I125" s="55"/>
      <c r="J125" s="66"/>
      <c r="K125" s="2"/>
      <c r="L125" s="2"/>
      <c r="M125" s="2"/>
      <c r="N125" s="2"/>
      <c r="O125" s="2"/>
      <c r="P125" s="2"/>
      <c r="Q125" s="2"/>
      <c r="R125" s="55"/>
      <c r="S125" s="66"/>
      <c r="T125" s="2"/>
      <c r="U125" s="2"/>
      <c r="V125" s="55"/>
      <c r="W125" s="6"/>
      <c r="X125" s="2"/>
      <c r="Y125" s="2"/>
      <c r="Z125" s="55"/>
      <c r="AA125" s="55"/>
      <c r="AB125" s="66">
        <v>225</v>
      </c>
      <c r="AC125" s="2">
        <v>0.56000000000000005</v>
      </c>
      <c r="AD125" s="6">
        <f t="shared" si="41"/>
        <v>2.4888888888888889</v>
      </c>
      <c r="AE125" s="2">
        <v>1</v>
      </c>
      <c r="AF125" s="6">
        <f t="shared" si="42"/>
        <v>2.4888888888888889</v>
      </c>
    </row>
    <row r="126" spans="1:32" x14ac:dyDescent="0.25">
      <c r="A126" s="2" t="s">
        <v>21</v>
      </c>
      <c r="B126" s="2"/>
      <c r="C126" s="2"/>
      <c r="D126" s="2"/>
      <c r="E126" s="2"/>
      <c r="F126" s="2"/>
      <c r="G126" s="2"/>
      <c r="H126" s="2"/>
      <c r="I126" s="55"/>
      <c r="J126" s="66"/>
      <c r="K126" s="2"/>
      <c r="L126" s="2"/>
      <c r="M126" s="2"/>
      <c r="N126" s="2"/>
      <c r="O126" s="2"/>
      <c r="P126" s="2"/>
      <c r="Q126" s="2"/>
      <c r="R126" s="55"/>
      <c r="S126" s="66"/>
      <c r="T126" s="2"/>
      <c r="U126" s="2"/>
      <c r="V126" s="55"/>
      <c r="W126" s="6"/>
      <c r="X126" s="2"/>
      <c r="Y126" s="2"/>
      <c r="Z126" s="55"/>
      <c r="AA126" s="55"/>
      <c r="AB126" s="66">
        <v>470</v>
      </c>
      <c r="AC126" s="2">
        <v>1.25</v>
      </c>
      <c r="AD126" s="6">
        <f t="shared" si="41"/>
        <v>2.6595744680851063</v>
      </c>
      <c r="AE126" s="2">
        <v>2</v>
      </c>
      <c r="AF126" s="6">
        <f t="shared" si="42"/>
        <v>1.3297872340425532</v>
      </c>
    </row>
    <row r="127" spans="1:32" x14ac:dyDescent="0.25">
      <c r="A127" s="2" t="s">
        <v>5</v>
      </c>
      <c r="B127" s="2"/>
      <c r="C127" s="2"/>
      <c r="D127" s="2"/>
      <c r="E127" s="2"/>
      <c r="F127" s="2"/>
      <c r="G127" s="2"/>
      <c r="H127" s="2"/>
      <c r="I127" s="55"/>
      <c r="J127" s="66"/>
      <c r="K127" s="2"/>
      <c r="L127" s="2"/>
      <c r="M127" s="2"/>
      <c r="N127" s="2"/>
      <c r="O127" s="2"/>
      <c r="P127" s="2"/>
      <c r="Q127" s="2"/>
      <c r="R127" s="55"/>
      <c r="S127" s="66"/>
      <c r="T127" s="2"/>
      <c r="U127" s="2"/>
      <c r="V127" s="55"/>
      <c r="W127" s="6"/>
      <c r="X127" s="2"/>
      <c r="Y127" s="2"/>
      <c r="Z127" s="55"/>
      <c r="AA127" s="55"/>
      <c r="AB127" s="66">
        <v>220</v>
      </c>
      <c r="AC127" s="2">
        <v>0.7</v>
      </c>
      <c r="AD127" s="6">
        <f t="shared" si="41"/>
        <v>3.1818181818181817</v>
      </c>
      <c r="AE127" s="2">
        <v>1</v>
      </c>
      <c r="AF127" s="6">
        <f t="shared" si="42"/>
        <v>3.1818181818181817</v>
      </c>
    </row>
    <row r="128" spans="1:32" x14ac:dyDescent="0.25">
      <c r="A128" s="2" t="s">
        <v>0</v>
      </c>
      <c r="B128" s="2"/>
      <c r="C128" s="2"/>
      <c r="D128" s="2"/>
      <c r="E128" s="2"/>
      <c r="F128" s="2"/>
      <c r="G128" s="2"/>
      <c r="H128" s="2"/>
      <c r="I128" s="55"/>
      <c r="J128" s="66"/>
      <c r="K128" s="2"/>
      <c r="L128" s="2"/>
      <c r="M128" s="2"/>
      <c r="N128" s="2"/>
      <c r="O128" s="2"/>
      <c r="P128" s="2"/>
      <c r="Q128" s="2"/>
      <c r="R128" s="55"/>
      <c r="S128" s="66"/>
      <c r="T128" s="2"/>
      <c r="U128" s="2"/>
      <c r="V128" s="55"/>
      <c r="W128" s="6"/>
      <c r="X128" s="2"/>
      <c r="Y128" s="2"/>
      <c r="Z128" s="55"/>
      <c r="AA128" s="55"/>
      <c r="AB128" s="66">
        <v>320</v>
      </c>
      <c r="AC128" s="2">
        <v>1.1599999999999999</v>
      </c>
      <c r="AD128" s="6">
        <f t="shared" si="41"/>
        <v>3.625</v>
      </c>
      <c r="AE128" s="2">
        <v>1</v>
      </c>
      <c r="AF128" s="6">
        <f t="shared" si="42"/>
        <v>3.625</v>
      </c>
    </row>
    <row r="129" spans="1:32" x14ac:dyDescent="0.25">
      <c r="A129" s="2" t="s">
        <v>36</v>
      </c>
      <c r="B129" s="2"/>
      <c r="C129" s="2"/>
      <c r="D129" s="2"/>
      <c r="E129" s="2"/>
      <c r="F129" s="2"/>
      <c r="G129" s="2"/>
      <c r="H129" s="2"/>
      <c r="I129" s="55"/>
      <c r="J129" s="66"/>
      <c r="K129" s="2"/>
      <c r="L129" s="2"/>
      <c r="M129" s="2"/>
      <c r="N129" s="2"/>
      <c r="O129" s="2"/>
      <c r="P129" s="2"/>
      <c r="Q129" s="2"/>
      <c r="R129" s="55"/>
      <c r="S129" s="66"/>
      <c r="T129" s="2"/>
      <c r="U129" s="2"/>
      <c r="V129" s="55"/>
      <c r="W129" s="6"/>
      <c r="X129" s="2"/>
      <c r="Y129" s="2"/>
      <c r="Z129" s="55"/>
      <c r="AA129" s="55"/>
      <c r="AB129" s="66">
        <v>222</v>
      </c>
      <c r="AC129" s="2">
        <v>0.84</v>
      </c>
      <c r="AD129" s="6">
        <f t="shared" si="41"/>
        <v>3.7837837837837838</v>
      </c>
      <c r="AE129" s="2">
        <v>2</v>
      </c>
      <c r="AF129" s="6">
        <f t="shared" si="42"/>
        <v>1.8918918918918919</v>
      </c>
    </row>
    <row r="130" spans="1:32" x14ac:dyDescent="0.25">
      <c r="A130" s="2" t="s">
        <v>6</v>
      </c>
      <c r="B130" s="2"/>
      <c r="C130" s="2"/>
      <c r="D130" s="2"/>
      <c r="E130" s="2"/>
      <c r="F130" s="2"/>
      <c r="G130" s="2"/>
      <c r="H130" s="2"/>
      <c r="I130" s="55"/>
      <c r="J130" s="66"/>
      <c r="K130" s="2"/>
      <c r="L130" s="2"/>
      <c r="M130" s="2"/>
      <c r="N130" s="2"/>
      <c r="O130" s="2"/>
      <c r="P130" s="2"/>
      <c r="Q130" s="2"/>
      <c r="R130" s="55"/>
      <c r="S130" s="66"/>
      <c r="T130" s="2"/>
      <c r="U130" s="2"/>
      <c r="V130" s="55"/>
      <c r="W130" s="6"/>
      <c r="X130" s="2"/>
      <c r="Y130" s="2"/>
      <c r="Z130" s="55"/>
      <c r="AA130" s="55"/>
      <c r="AB130" s="66">
        <v>312</v>
      </c>
      <c r="AC130" s="2">
        <v>1.25</v>
      </c>
      <c r="AD130" s="6">
        <f t="shared" si="41"/>
        <v>4.0064102564102564</v>
      </c>
      <c r="AE130" s="2">
        <v>2</v>
      </c>
      <c r="AF130" s="6">
        <f t="shared" si="42"/>
        <v>2.0032051282051282</v>
      </c>
    </row>
    <row r="131" spans="1:32" x14ac:dyDescent="0.25">
      <c r="A131" s="2" t="s">
        <v>32</v>
      </c>
      <c r="B131" s="2"/>
      <c r="C131" s="2"/>
      <c r="D131" s="2"/>
      <c r="E131" s="2"/>
      <c r="F131" s="2"/>
      <c r="G131" s="2"/>
      <c r="H131" s="2"/>
      <c r="I131" s="55"/>
      <c r="J131" s="66"/>
      <c r="K131" s="2"/>
      <c r="L131" s="2"/>
      <c r="M131" s="2"/>
      <c r="N131" s="2"/>
      <c r="O131" s="2"/>
      <c r="P131" s="2"/>
      <c r="Q131" s="2"/>
      <c r="R131" s="55"/>
      <c r="S131" s="66"/>
      <c r="T131" s="2"/>
      <c r="U131" s="2"/>
      <c r="V131" s="55"/>
      <c r="W131" s="6"/>
      <c r="X131" s="2"/>
      <c r="Y131" s="2"/>
      <c r="Z131" s="55"/>
      <c r="AA131" s="55"/>
      <c r="AB131" s="66">
        <v>224</v>
      </c>
      <c r="AC131" s="2">
        <v>1.01</v>
      </c>
      <c r="AD131" s="6">
        <f t="shared" si="41"/>
        <v>4.5089285714285712</v>
      </c>
      <c r="AE131" s="2">
        <v>1</v>
      </c>
      <c r="AF131" s="6">
        <f t="shared" si="42"/>
        <v>4.5089285714285712</v>
      </c>
    </row>
    <row r="132" spans="1:32" x14ac:dyDescent="0.25">
      <c r="A132" s="2" t="s">
        <v>37</v>
      </c>
      <c r="B132" s="2"/>
      <c r="C132" s="2"/>
      <c r="D132" s="2"/>
      <c r="E132" s="2"/>
      <c r="F132" s="2"/>
      <c r="G132" s="2"/>
      <c r="H132" s="2"/>
      <c r="I132" s="55"/>
      <c r="J132" s="66"/>
      <c r="K132" s="2"/>
      <c r="L132" s="2"/>
      <c r="M132" s="2"/>
      <c r="N132" s="2"/>
      <c r="O132" s="2"/>
      <c r="P132" s="2"/>
      <c r="Q132" s="2"/>
      <c r="R132" s="55"/>
      <c r="S132" s="66"/>
      <c r="T132" s="2"/>
      <c r="U132" s="2"/>
      <c r="V132" s="55"/>
      <c r="W132" s="6"/>
      <c r="X132" s="2"/>
      <c r="Y132" s="2"/>
      <c r="Z132" s="55"/>
      <c r="AA132" s="55"/>
      <c r="AB132" s="66">
        <v>327</v>
      </c>
      <c r="AC132" s="2">
        <v>1.8</v>
      </c>
      <c r="AD132" s="6">
        <f t="shared" si="41"/>
        <v>5.5045871559633026</v>
      </c>
      <c r="AE132" s="2">
        <v>1</v>
      </c>
      <c r="AF132" s="6">
        <f t="shared" si="42"/>
        <v>5.5045871559633026</v>
      </c>
    </row>
    <row r="133" spans="1:32" x14ac:dyDescent="0.25">
      <c r="A133" s="2" t="s">
        <v>33</v>
      </c>
      <c r="B133" s="2"/>
      <c r="C133" s="2"/>
      <c r="D133" s="2"/>
      <c r="E133" s="2"/>
      <c r="F133" s="2"/>
      <c r="G133" s="2"/>
      <c r="H133" s="2"/>
      <c r="I133" s="55"/>
      <c r="J133" s="66"/>
      <c r="K133" s="2"/>
      <c r="L133" s="2"/>
      <c r="M133" s="2"/>
      <c r="N133" s="2"/>
      <c r="O133" s="2"/>
      <c r="P133" s="2"/>
      <c r="Q133" s="2"/>
      <c r="R133" s="55"/>
      <c r="S133" s="66"/>
      <c r="T133" s="2"/>
      <c r="U133" s="2"/>
      <c r="V133" s="55"/>
      <c r="W133" s="6"/>
      <c r="X133" s="2"/>
      <c r="Y133" s="2"/>
      <c r="Z133" s="55"/>
      <c r="AA133" s="55"/>
      <c r="AB133" s="66">
        <v>210</v>
      </c>
      <c r="AC133" s="2">
        <v>1.2</v>
      </c>
      <c r="AD133" s="6">
        <f t="shared" si="41"/>
        <v>5.7142857142857144</v>
      </c>
      <c r="AE133" s="2">
        <v>2</v>
      </c>
      <c r="AF133" s="6">
        <f t="shared" si="42"/>
        <v>2.8571428571428572</v>
      </c>
    </row>
    <row r="134" spans="1:32" x14ac:dyDescent="0.25">
      <c r="A134" s="2" t="s">
        <v>27</v>
      </c>
      <c r="B134" s="2"/>
      <c r="C134" s="2"/>
      <c r="D134" s="2"/>
      <c r="E134" s="2"/>
      <c r="F134" s="2"/>
      <c r="G134" s="2"/>
      <c r="H134" s="2"/>
      <c r="I134" s="55"/>
      <c r="J134" s="66"/>
      <c r="K134" s="2"/>
      <c r="L134" s="2"/>
      <c r="M134" s="2"/>
      <c r="N134" s="2"/>
      <c r="O134" s="2"/>
      <c r="P134" s="2"/>
      <c r="Q134" s="2"/>
      <c r="R134" s="55"/>
      <c r="S134" s="66"/>
      <c r="T134" s="2"/>
      <c r="U134" s="2"/>
      <c r="V134" s="55"/>
      <c r="W134" s="6"/>
      <c r="X134" s="2"/>
      <c r="Y134" s="2"/>
      <c r="Z134" s="55"/>
      <c r="AA134" s="55"/>
      <c r="AB134" s="66">
        <v>310</v>
      </c>
      <c r="AC134" s="2">
        <v>2</v>
      </c>
      <c r="AD134" s="6">
        <f t="shared" si="41"/>
        <v>6.4516129032258061</v>
      </c>
      <c r="AE134" s="2">
        <v>2</v>
      </c>
      <c r="AF134" s="6">
        <f t="shared" si="42"/>
        <v>3.225806451612903</v>
      </c>
    </row>
    <row r="135" spans="1:32" x14ac:dyDescent="0.25">
      <c r="A135" s="2" t="s">
        <v>29</v>
      </c>
      <c r="B135" s="2"/>
      <c r="C135" s="2"/>
      <c r="D135" s="2"/>
      <c r="E135" s="2"/>
      <c r="F135" s="2"/>
      <c r="G135" s="2"/>
      <c r="H135" s="2"/>
      <c r="I135" s="55"/>
      <c r="J135" s="66"/>
      <c r="K135" s="2"/>
      <c r="L135" s="2"/>
      <c r="M135" s="2"/>
      <c r="N135" s="2"/>
      <c r="O135" s="2"/>
      <c r="P135" s="2"/>
      <c r="Q135" s="2"/>
      <c r="R135" s="55"/>
      <c r="S135" s="66"/>
      <c r="T135" s="2"/>
      <c r="U135" s="2"/>
      <c r="V135" s="55"/>
      <c r="W135" s="6"/>
      <c r="X135" s="2"/>
      <c r="Y135" s="2"/>
      <c r="Z135" s="55"/>
      <c r="AA135" s="55"/>
      <c r="AB135" s="66">
        <v>308</v>
      </c>
      <c r="AC135" s="2">
        <v>2.85</v>
      </c>
      <c r="AD135" s="6">
        <f t="shared" si="41"/>
        <v>9.2532467532467528</v>
      </c>
      <c r="AE135" s="2">
        <v>1</v>
      </c>
      <c r="AF135" s="6">
        <f t="shared" si="42"/>
        <v>9.2532467532467528</v>
      </c>
    </row>
    <row r="136" spans="1:32" x14ac:dyDescent="0.25">
      <c r="A136" s="2" t="s">
        <v>34</v>
      </c>
      <c r="B136" s="2"/>
      <c r="C136" s="2"/>
      <c r="D136" s="2"/>
      <c r="E136" s="2"/>
      <c r="F136" s="2"/>
      <c r="G136" s="2"/>
      <c r="H136" s="2"/>
      <c r="I136" s="55"/>
      <c r="J136" s="66"/>
      <c r="K136" s="2"/>
      <c r="L136" s="2"/>
      <c r="M136" s="2"/>
      <c r="N136" s="2"/>
      <c r="O136" s="2"/>
      <c r="P136" s="2"/>
      <c r="Q136" s="2"/>
      <c r="R136" s="55"/>
      <c r="S136" s="66"/>
      <c r="T136" s="2"/>
      <c r="U136" s="2"/>
      <c r="V136" s="55"/>
      <c r="W136" s="6"/>
      <c r="X136" s="2"/>
      <c r="Y136" s="2"/>
      <c r="Z136" s="55"/>
      <c r="AA136" s="55"/>
      <c r="AB136" s="66">
        <v>224</v>
      </c>
      <c r="AC136" s="2">
        <v>2.8</v>
      </c>
      <c r="AD136" s="6">
        <f t="shared" si="41"/>
        <v>12.5</v>
      </c>
      <c r="AE136" s="2">
        <v>1</v>
      </c>
      <c r="AF136" s="6">
        <f t="shared" si="42"/>
        <v>12.5</v>
      </c>
    </row>
  </sheetData>
  <sortState ref="A3:T35">
    <sortCondition ref="B3:B3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opLeftCell="A13" workbookViewId="0">
      <selection activeCell="H13" sqref="H13:I13"/>
    </sheetView>
  </sheetViews>
  <sheetFormatPr baseColWidth="10" defaultColWidth="11.42578125" defaultRowHeight="15" x14ac:dyDescent="0.25"/>
  <cols>
    <col min="1" max="16384" width="11.42578125" style="2"/>
  </cols>
  <sheetData>
    <row r="1" spans="1:19" ht="30" x14ac:dyDescent="0.25">
      <c r="A1" s="4"/>
      <c r="B1" s="4"/>
      <c r="C1" s="4" t="s">
        <v>100</v>
      </c>
      <c r="D1" s="4" t="s">
        <v>99</v>
      </c>
      <c r="E1" s="4" t="s">
        <v>98</v>
      </c>
      <c r="F1" s="4" t="s">
        <v>97</v>
      </c>
      <c r="G1" s="45" t="s">
        <v>94</v>
      </c>
      <c r="H1" s="4" t="s">
        <v>95</v>
      </c>
      <c r="I1" s="4" t="s">
        <v>96</v>
      </c>
      <c r="J1" s="4"/>
      <c r="K1" s="4"/>
      <c r="L1" s="4"/>
      <c r="M1" s="4" t="s">
        <v>64</v>
      </c>
      <c r="N1" s="4" t="s">
        <v>91</v>
      </c>
      <c r="O1" s="4" t="s">
        <v>65</v>
      </c>
      <c r="P1" s="4" t="s">
        <v>87</v>
      </c>
      <c r="Q1" s="4" t="s">
        <v>88</v>
      </c>
      <c r="R1" s="4" t="s">
        <v>89</v>
      </c>
      <c r="S1" s="4" t="s">
        <v>90</v>
      </c>
    </row>
    <row r="2" spans="1:19" x14ac:dyDescent="0.25">
      <c r="A2" s="2" t="s">
        <v>22</v>
      </c>
      <c r="B2" s="2">
        <v>29</v>
      </c>
      <c r="C2" s="46">
        <v>160</v>
      </c>
      <c r="E2" s="46">
        <v>450</v>
      </c>
      <c r="F2" s="46">
        <v>0.6</v>
      </c>
      <c r="G2" s="47">
        <f t="shared" ref="G2:G8" si="0">F2*1000/E2</f>
        <v>1.3333333333333333</v>
      </c>
      <c r="H2" s="2">
        <v>4.7</v>
      </c>
      <c r="I2" s="2">
        <v>2.6</v>
      </c>
      <c r="L2" s="3">
        <v>43378</v>
      </c>
      <c r="M2" s="2">
        <v>180</v>
      </c>
      <c r="N2" s="2">
        <v>10.8</v>
      </c>
      <c r="O2" s="2">
        <v>450</v>
      </c>
      <c r="P2" s="2">
        <v>0.4</v>
      </c>
      <c r="Q2" s="6">
        <f t="shared" ref="Q2:Q8" si="1">P2*1000/O2</f>
        <v>0.88888888888888884</v>
      </c>
      <c r="R2" s="2">
        <v>5</v>
      </c>
      <c r="S2" s="2">
        <v>2.35</v>
      </c>
    </row>
    <row r="3" spans="1:19" x14ac:dyDescent="0.25">
      <c r="A3" s="2" t="s">
        <v>18</v>
      </c>
      <c r="B3" s="2">
        <v>29</v>
      </c>
      <c r="C3" s="46">
        <v>140</v>
      </c>
      <c r="E3" s="46">
        <v>320</v>
      </c>
      <c r="F3" s="46">
        <v>0.5</v>
      </c>
      <c r="G3" s="47">
        <f t="shared" si="0"/>
        <v>1.5625</v>
      </c>
      <c r="H3" s="2">
        <v>2.2999999999999998</v>
      </c>
      <c r="I3" s="2">
        <v>0.9</v>
      </c>
      <c r="L3" s="3">
        <v>43376</v>
      </c>
      <c r="M3" s="2">
        <v>220</v>
      </c>
      <c r="N3" s="2">
        <v>12.6</v>
      </c>
      <c r="O3" s="2">
        <v>310</v>
      </c>
      <c r="P3" s="2">
        <v>0.7</v>
      </c>
      <c r="Q3" s="6">
        <f t="shared" si="1"/>
        <v>2.2580645161290325</v>
      </c>
      <c r="R3" s="2">
        <v>4.5999999999999996</v>
      </c>
      <c r="S3" s="2">
        <v>0.95</v>
      </c>
    </row>
    <row r="4" spans="1:19" x14ac:dyDescent="0.25">
      <c r="A4" s="2" t="s">
        <v>27</v>
      </c>
      <c r="B4" s="2">
        <v>53</v>
      </c>
      <c r="C4" s="46">
        <v>450</v>
      </c>
      <c r="E4" s="46">
        <v>316</v>
      </c>
      <c r="F4" s="46">
        <v>2</v>
      </c>
      <c r="G4" s="47">
        <f t="shared" si="0"/>
        <v>6.3291139240506329</v>
      </c>
      <c r="H4" s="2">
        <v>2.6</v>
      </c>
      <c r="I4" s="2">
        <v>0.8</v>
      </c>
      <c r="L4" s="3">
        <v>43361</v>
      </c>
      <c r="M4" s="2">
        <v>410</v>
      </c>
      <c r="N4" s="2">
        <v>16</v>
      </c>
      <c r="O4" s="2">
        <v>310</v>
      </c>
      <c r="P4" s="2">
        <v>2</v>
      </c>
      <c r="Q4" s="6">
        <f t="shared" si="1"/>
        <v>6.4516129032258061</v>
      </c>
      <c r="R4" s="2">
        <v>1.2</v>
      </c>
      <c r="S4" s="2">
        <v>0.8</v>
      </c>
    </row>
    <row r="5" spans="1:19" x14ac:dyDescent="0.25">
      <c r="A5" s="2" t="s">
        <v>30</v>
      </c>
      <c r="B5" s="2">
        <v>53</v>
      </c>
      <c r="C5" s="46">
        <v>210</v>
      </c>
      <c r="E5" s="46">
        <v>310</v>
      </c>
      <c r="F5" s="46">
        <v>1</v>
      </c>
      <c r="G5" s="47">
        <f t="shared" si="0"/>
        <v>3.225806451612903</v>
      </c>
      <c r="H5" s="2">
        <v>3.4</v>
      </c>
      <c r="I5" s="2">
        <v>1.4</v>
      </c>
      <c r="L5" s="3">
        <v>43361</v>
      </c>
      <c r="M5" s="2">
        <v>210</v>
      </c>
      <c r="N5" s="2">
        <v>17.399999999999999</v>
      </c>
      <c r="O5" s="2">
        <v>320</v>
      </c>
      <c r="P5" s="2">
        <v>0.69</v>
      </c>
      <c r="Q5" s="6">
        <f t="shared" si="1"/>
        <v>2.15625</v>
      </c>
      <c r="R5" s="2">
        <v>4.3</v>
      </c>
      <c r="S5" s="2">
        <v>2.1</v>
      </c>
    </row>
    <row r="6" spans="1:19" x14ac:dyDescent="0.25">
      <c r="A6" s="2" t="s">
        <v>6</v>
      </c>
      <c r="B6" s="2">
        <v>56</v>
      </c>
      <c r="C6" s="46">
        <v>250</v>
      </c>
      <c r="E6" s="46">
        <v>320</v>
      </c>
      <c r="F6" s="46">
        <v>1.3</v>
      </c>
      <c r="G6" s="47">
        <f t="shared" si="0"/>
        <v>4.0625</v>
      </c>
      <c r="H6" s="2">
        <v>2</v>
      </c>
      <c r="I6" s="2">
        <v>1.1200000000000001</v>
      </c>
      <c r="L6" s="3">
        <v>43357</v>
      </c>
      <c r="M6" s="2">
        <v>260</v>
      </c>
      <c r="N6" s="2">
        <v>13.2</v>
      </c>
      <c r="O6" s="2">
        <v>312</v>
      </c>
      <c r="P6" s="2">
        <v>1.25</v>
      </c>
      <c r="Q6" s="6">
        <f t="shared" si="1"/>
        <v>4.0064102564102564</v>
      </c>
      <c r="R6" s="2">
        <v>3.1</v>
      </c>
      <c r="S6" s="2">
        <v>1.4</v>
      </c>
    </row>
    <row r="7" spans="1:19" x14ac:dyDescent="0.25">
      <c r="A7" s="2" t="s">
        <v>7</v>
      </c>
      <c r="B7" s="2">
        <v>56</v>
      </c>
      <c r="C7" s="46">
        <v>150</v>
      </c>
      <c r="E7" s="46">
        <v>450</v>
      </c>
      <c r="F7" s="46">
        <v>0.86</v>
      </c>
      <c r="G7" s="47">
        <f t="shared" si="0"/>
        <v>1.9111111111111112</v>
      </c>
      <c r="H7" s="2">
        <v>5</v>
      </c>
      <c r="I7" s="2">
        <v>2.95</v>
      </c>
      <c r="L7" s="3">
        <v>43355</v>
      </c>
      <c r="M7" s="2">
        <v>150</v>
      </c>
      <c r="N7" s="2">
        <v>15.2</v>
      </c>
      <c r="O7" s="2">
        <v>450</v>
      </c>
      <c r="P7" s="2">
        <v>0.9</v>
      </c>
      <c r="Q7" s="6">
        <f t="shared" si="1"/>
        <v>2</v>
      </c>
      <c r="R7" s="2">
        <v>4.5</v>
      </c>
      <c r="S7" s="2">
        <v>2.5</v>
      </c>
    </row>
    <row r="8" spans="1:19" x14ac:dyDescent="0.25">
      <c r="A8" s="2" t="s">
        <v>9</v>
      </c>
      <c r="B8" s="2">
        <v>56</v>
      </c>
      <c r="C8" s="46">
        <v>280</v>
      </c>
      <c r="D8" s="46"/>
      <c r="E8" s="46"/>
      <c r="G8" s="6" t="e">
        <f t="shared" si="0"/>
        <v>#DIV/0!</v>
      </c>
      <c r="H8" s="2">
        <v>3.1</v>
      </c>
      <c r="I8" s="2">
        <v>2</v>
      </c>
      <c r="L8" s="3">
        <v>43354</v>
      </c>
      <c r="M8" s="2">
        <v>280</v>
      </c>
      <c r="N8" s="2">
        <v>17.600000000000001</v>
      </c>
      <c r="O8" s="2">
        <v>225</v>
      </c>
      <c r="P8" s="2">
        <v>0.56000000000000005</v>
      </c>
      <c r="Q8" s="6">
        <f t="shared" si="1"/>
        <v>2.4888888888888889</v>
      </c>
      <c r="R8" s="2">
        <v>3.02</v>
      </c>
      <c r="S8" s="2">
        <v>1.75</v>
      </c>
    </row>
    <row r="10" spans="1:19" x14ac:dyDescent="0.25">
      <c r="A10" s="94" t="s">
        <v>101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6"/>
    </row>
    <row r="11" spans="1:19" x14ac:dyDescent="0.25">
      <c r="A11" s="2" t="s">
        <v>23</v>
      </c>
      <c r="B11" s="2">
        <v>22</v>
      </c>
      <c r="C11" s="46">
        <v>220</v>
      </c>
      <c r="E11" s="46">
        <v>310</v>
      </c>
      <c r="F11" s="46">
        <v>0.8</v>
      </c>
      <c r="G11" s="47">
        <f t="shared" ref="G11" si="2">F11*1000/E11</f>
        <v>2.5806451612903225</v>
      </c>
      <c r="H11" s="2">
        <v>1.6</v>
      </c>
      <c r="I11" s="2">
        <v>0.8</v>
      </c>
      <c r="K11" s="2" t="s">
        <v>92</v>
      </c>
      <c r="L11" s="3">
        <v>43369</v>
      </c>
      <c r="M11" s="2">
        <v>210</v>
      </c>
      <c r="N11" s="2">
        <v>11</v>
      </c>
      <c r="O11" s="2">
        <v>235</v>
      </c>
      <c r="P11" s="2">
        <v>0.57999999999999996</v>
      </c>
      <c r="Q11" s="6">
        <f t="shared" ref="Q11:Q16" si="3">P11*1000/O11</f>
        <v>2.4680851063829787</v>
      </c>
      <c r="R11" s="2">
        <v>1.4</v>
      </c>
      <c r="S11" s="2">
        <v>0.5</v>
      </c>
    </row>
    <row r="12" spans="1:19" x14ac:dyDescent="0.25">
      <c r="A12" s="2" t="s">
        <v>20</v>
      </c>
      <c r="B12" s="2">
        <v>29</v>
      </c>
      <c r="C12" s="46">
        <v>150</v>
      </c>
      <c r="E12" s="46">
        <v>450</v>
      </c>
      <c r="F12" s="46">
        <v>1.1499999999999999</v>
      </c>
      <c r="G12" s="47">
        <f>F12*1000/E12</f>
        <v>2.5555555555555554</v>
      </c>
      <c r="H12" s="2">
        <v>3.4</v>
      </c>
      <c r="I12" s="2">
        <v>1.06</v>
      </c>
      <c r="L12" s="3">
        <v>43375</v>
      </c>
      <c r="M12" s="2">
        <v>170</v>
      </c>
      <c r="N12" s="2">
        <v>10.1</v>
      </c>
      <c r="O12" s="2">
        <v>330</v>
      </c>
      <c r="P12" s="2">
        <v>0.6</v>
      </c>
      <c r="Q12" s="6">
        <f t="shared" si="3"/>
        <v>1.8181818181818181</v>
      </c>
      <c r="R12" s="2">
        <v>3.7</v>
      </c>
      <c r="S12" s="2">
        <v>1.4</v>
      </c>
    </row>
    <row r="13" spans="1:19" x14ac:dyDescent="0.25">
      <c r="A13" s="2" t="s">
        <v>19</v>
      </c>
      <c r="B13" s="2">
        <v>29</v>
      </c>
      <c r="C13" s="2">
        <v>60</v>
      </c>
      <c r="E13" s="2">
        <v>450</v>
      </c>
      <c r="F13" s="2">
        <v>0.75</v>
      </c>
      <c r="G13" s="47">
        <f>F13*1000/E13</f>
        <v>1.6666666666666667</v>
      </c>
      <c r="H13" s="2">
        <v>5.2</v>
      </c>
      <c r="I13" s="2">
        <v>2.12</v>
      </c>
      <c r="K13" s="2" t="s">
        <v>93</v>
      </c>
      <c r="L13" s="3">
        <v>43375</v>
      </c>
      <c r="M13" s="2">
        <v>60</v>
      </c>
      <c r="N13" s="2">
        <v>10.8</v>
      </c>
      <c r="O13" s="2">
        <v>320</v>
      </c>
      <c r="P13" s="2">
        <v>0.4</v>
      </c>
      <c r="Q13" s="6">
        <f t="shared" si="3"/>
        <v>1.25</v>
      </c>
      <c r="R13" s="2">
        <v>3.4</v>
      </c>
      <c r="S13" s="2">
        <v>2.2999999999999998</v>
      </c>
    </row>
    <row r="14" spans="1:19" x14ac:dyDescent="0.25">
      <c r="A14" s="2" t="s">
        <v>14</v>
      </c>
      <c r="B14" s="2">
        <v>29</v>
      </c>
      <c r="C14" s="46">
        <v>180</v>
      </c>
      <c r="E14" s="46">
        <v>450</v>
      </c>
      <c r="F14" s="46">
        <v>1.05</v>
      </c>
      <c r="G14" s="47">
        <f>F14*1000/E14</f>
        <v>2.3333333333333335</v>
      </c>
      <c r="H14" s="2">
        <v>3.53</v>
      </c>
      <c r="I14" s="2">
        <v>2.0499999999999998</v>
      </c>
      <c r="L14" s="3">
        <v>43377</v>
      </c>
      <c r="M14" s="2">
        <v>160</v>
      </c>
      <c r="N14" s="2">
        <v>12.8</v>
      </c>
      <c r="O14" s="2">
        <v>375</v>
      </c>
      <c r="P14" s="2">
        <v>0.8</v>
      </c>
      <c r="Q14" s="6">
        <f t="shared" si="3"/>
        <v>2.1333333333333333</v>
      </c>
      <c r="R14" s="2">
        <v>7.27</v>
      </c>
      <c r="S14" s="2">
        <v>2.4</v>
      </c>
    </row>
    <row r="15" spans="1:19" x14ac:dyDescent="0.25">
      <c r="A15" s="2" t="s">
        <v>36</v>
      </c>
      <c r="B15" s="2">
        <v>72</v>
      </c>
      <c r="C15" s="46">
        <v>470</v>
      </c>
      <c r="E15" s="46">
        <v>315</v>
      </c>
      <c r="F15" s="46">
        <v>1.5</v>
      </c>
      <c r="G15" s="47">
        <f>F15*1000/E15</f>
        <v>4.7619047619047619</v>
      </c>
      <c r="H15" s="2">
        <v>2.7</v>
      </c>
      <c r="I15" s="2">
        <v>1.29</v>
      </c>
      <c r="L15" s="3">
        <v>43341</v>
      </c>
      <c r="M15" s="2">
        <v>440</v>
      </c>
      <c r="N15" s="2">
        <v>16.8</v>
      </c>
      <c r="O15" s="2">
        <v>222</v>
      </c>
      <c r="P15" s="2">
        <v>0.84</v>
      </c>
      <c r="Q15" s="6">
        <f t="shared" si="3"/>
        <v>3.7837837837837838</v>
      </c>
      <c r="R15" s="2">
        <v>3.54</v>
      </c>
      <c r="S15" s="2">
        <v>1.55</v>
      </c>
    </row>
    <row r="16" spans="1:19" x14ac:dyDescent="0.25">
      <c r="A16" s="2" t="s">
        <v>32</v>
      </c>
      <c r="B16" s="2">
        <v>72</v>
      </c>
      <c r="C16" s="46">
        <v>450</v>
      </c>
      <c r="E16" s="46">
        <v>320</v>
      </c>
      <c r="F16" s="46">
        <v>1.36</v>
      </c>
      <c r="G16" s="47">
        <f>F16*1000/E16</f>
        <v>4.25</v>
      </c>
      <c r="H16" s="2">
        <v>2.5</v>
      </c>
      <c r="I16" s="2">
        <v>1.36</v>
      </c>
      <c r="L16" s="3">
        <v>43340</v>
      </c>
      <c r="M16" s="2">
        <v>490</v>
      </c>
      <c r="N16" s="2">
        <v>19.100000000000001</v>
      </c>
      <c r="O16" s="2">
        <v>224</v>
      </c>
      <c r="P16" s="2">
        <v>1.01</v>
      </c>
      <c r="Q16" s="6">
        <f t="shared" si="3"/>
        <v>4.5089285714285712</v>
      </c>
      <c r="R16" s="2">
        <v>3.5</v>
      </c>
      <c r="S16" s="2">
        <v>1.57</v>
      </c>
    </row>
    <row r="18" spans="1:19" x14ac:dyDescent="0.25">
      <c r="A18" s="94" t="s">
        <v>102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6"/>
    </row>
    <row r="19" spans="1:19" x14ac:dyDescent="0.25">
      <c r="A19" s="2" t="s">
        <v>21</v>
      </c>
      <c r="B19" s="2">
        <v>29</v>
      </c>
      <c r="C19" s="46">
        <v>200</v>
      </c>
      <c r="E19" s="46">
        <v>316</v>
      </c>
      <c r="F19" s="46">
        <v>0.6</v>
      </c>
      <c r="G19" s="47">
        <f>F19*1000/E19</f>
        <v>1.8987341772151898</v>
      </c>
      <c r="H19" s="2">
        <v>2.2000000000000002</v>
      </c>
      <c r="I19" s="2">
        <v>1.5</v>
      </c>
      <c r="L19" s="3">
        <v>43374</v>
      </c>
      <c r="M19" s="2">
        <v>230</v>
      </c>
      <c r="N19" s="2">
        <v>14.8</v>
      </c>
      <c r="O19" s="48">
        <v>470</v>
      </c>
      <c r="P19" s="2">
        <v>1.25</v>
      </c>
      <c r="Q19" s="6">
        <f>P19*1000/O19</f>
        <v>2.6595744680851063</v>
      </c>
      <c r="R19" s="2">
        <v>9.6</v>
      </c>
      <c r="S19" s="2">
        <v>4.9000000000000004</v>
      </c>
    </row>
    <row r="20" spans="1:19" x14ac:dyDescent="0.25">
      <c r="A20" s="2" t="s">
        <v>33</v>
      </c>
      <c r="B20" s="2">
        <v>72</v>
      </c>
      <c r="C20" s="46">
        <v>280</v>
      </c>
      <c r="E20" s="46">
        <v>320</v>
      </c>
      <c r="F20" s="46">
        <v>0.8</v>
      </c>
      <c r="G20" s="47">
        <f>F20*1000/E20</f>
        <v>2.5</v>
      </c>
      <c r="H20" s="2">
        <v>2</v>
      </c>
      <c r="I20" s="2">
        <v>0.95</v>
      </c>
      <c r="L20" s="3">
        <v>43372</v>
      </c>
      <c r="M20" s="2">
        <v>260</v>
      </c>
      <c r="N20" s="2">
        <v>17.100000000000001</v>
      </c>
      <c r="O20" s="48">
        <v>210</v>
      </c>
      <c r="P20" s="2">
        <v>1.2</v>
      </c>
      <c r="Q20" s="6">
        <f>P20*1000/O20</f>
        <v>5.7142857142857144</v>
      </c>
      <c r="R20" s="2">
        <v>3.95</v>
      </c>
      <c r="S20" s="2">
        <v>1.7</v>
      </c>
    </row>
    <row r="21" spans="1:19" x14ac:dyDescent="0.25">
      <c r="A21" s="2" t="s">
        <v>25</v>
      </c>
      <c r="B21" s="2">
        <v>22</v>
      </c>
      <c r="C21" s="46">
        <v>230</v>
      </c>
      <c r="E21" s="46">
        <v>315</v>
      </c>
      <c r="F21" s="46">
        <v>0.9</v>
      </c>
      <c r="G21" s="47">
        <f>F21*1000/E21</f>
        <v>2.8571428571428572</v>
      </c>
      <c r="H21" s="2">
        <v>2.34</v>
      </c>
      <c r="I21" s="2">
        <v>1.88</v>
      </c>
      <c r="L21" s="3">
        <v>43368</v>
      </c>
      <c r="M21" s="2">
        <v>210</v>
      </c>
      <c r="N21" s="2">
        <v>11.3</v>
      </c>
      <c r="O21" s="48">
        <v>212</v>
      </c>
      <c r="P21" s="2">
        <v>0.8</v>
      </c>
      <c r="Q21" s="6">
        <f>P21*1000/O21</f>
        <v>3.7735849056603774</v>
      </c>
      <c r="R21" s="2">
        <v>1.5</v>
      </c>
      <c r="S21" s="2">
        <v>0.8</v>
      </c>
    </row>
    <row r="23" spans="1:19" x14ac:dyDescent="0.25">
      <c r="A23" s="94" t="s">
        <v>103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6"/>
    </row>
    <row r="24" spans="1:19" x14ac:dyDescent="0.25">
      <c r="A24" s="2" t="s">
        <v>0</v>
      </c>
      <c r="B24" s="2">
        <v>35</v>
      </c>
      <c r="C24" s="46"/>
      <c r="E24" s="46">
        <v>326</v>
      </c>
      <c r="F24" s="46">
        <v>0.93</v>
      </c>
      <c r="G24" s="47">
        <f t="shared" ref="G24:G29" si="4">F24*1000/E24</f>
        <v>2.852760736196319</v>
      </c>
      <c r="H24" s="2">
        <v>2.2999999999999998</v>
      </c>
      <c r="I24" s="2">
        <v>1</v>
      </c>
      <c r="L24" s="3">
        <v>43347</v>
      </c>
      <c r="M24" s="2">
        <v>370</v>
      </c>
      <c r="N24" s="2">
        <v>17.399999999999999</v>
      </c>
      <c r="O24" s="48">
        <v>320</v>
      </c>
      <c r="P24" s="2">
        <v>1.1599999999999999</v>
      </c>
      <c r="Q24" s="6">
        <f t="shared" ref="Q24:Q29" si="5">P24*1000/O24</f>
        <v>3.625</v>
      </c>
      <c r="R24" s="2">
        <v>2.8</v>
      </c>
      <c r="S24" s="2">
        <v>1.65</v>
      </c>
    </row>
    <row r="25" spans="1:19" x14ac:dyDescent="0.25">
      <c r="A25" s="2" t="s">
        <v>10</v>
      </c>
      <c r="B25" s="2">
        <v>56</v>
      </c>
      <c r="C25" s="46">
        <v>180</v>
      </c>
      <c r="E25" s="46">
        <v>318</v>
      </c>
      <c r="F25" s="46">
        <v>0.57999999999999996</v>
      </c>
      <c r="G25" s="47">
        <f t="shared" si="4"/>
        <v>1.8238993710691824</v>
      </c>
      <c r="H25" s="2">
        <v>0.4</v>
      </c>
      <c r="I25" s="2">
        <v>0.2</v>
      </c>
      <c r="L25" s="3">
        <v>43354</v>
      </c>
      <c r="M25" s="2">
        <v>180</v>
      </c>
      <c r="N25" s="2">
        <v>15</v>
      </c>
      <c r="O25" s="48">
        <v>285</v>
      </c>
      <c r="P25" s="2">
        <v>0.35</v>
      </c>
      <c r="Q25" s="6">
        <f t="shared" si="5"/>
        <v>1.2280701754385965</v>
      </c>
      <c r="R25" s="2">
        <v>2.85</v>
      </c>
      <c r="S25" s="2">
        <v>1.2</v>
      </c>
    </row>
    <row r="26" spans="1:19" x14ac:dyDescent="0.25">
      <c r="A26" s="2" t="s">
        <v>12</v>
      </c>
      <c r="B26" s="2">
        <v>56</v>
      </c>
      <c r="C26" s="46">
        <v>150</v>
      </c>
      <c r="E26" s="46">
        <v>318</v>
      </c>
      <c r="F26" s="46">
        <v>0.31</v>
      </c>
      <c r="G26" s="47">
        <f t="shared" si="4"/>
        <v>0.97484276729559749</v>
      </c>
      <c r="H26" s="2">
        <v>4.8</v>
      </c>
      <c r="I26" s="2">
        <v>2.5</v>
      </c>
      <c r="L26" s="3">
        <v>43355</v>
      </c>
      <c r="M26" s="2">
        <v>160</v>
      </c>
      <c r="N26" s="2">
        <v>15.2</v>
      </c>
      <c r="O26" s="48">
        <v>320</v>
      </c>
      <c r="P26" s="2">
        <v>0.1</v>
      </c>
      <c r="Q26" s="6">
        <f t="shared" si="5"/>
        <v>0.3125</v>
      </c>
      <c r="R26" s="2">
        <v>2.4500000000000002</v>
      </c>
      <c r="S26" s="2">
        <v>1.5</v>
      </c>
    </row>
    <row r="27" spans="1:19" x14ac:dyDescent="0.25">
      <c r="A27" s="2" t="s">
        <v>13</v>
      </c>
      <c r="B27" s="2">
        <v>56</v>
      </c>
      <c r="C27" s="46">
        <v>240</v>
      </c>
      <c r="E27" s="46">
        <v>316</v>
      </c>
      <c r="F27" s="46">
        <v>0.48</v>
      </c>
      <c r="G27" s="47">
        <f t="shared" si="4"/>
        <v>1.518987341772152</v>
      </c>
      <c r="H27" s="2">
        <v>5</v>
      </c>
      <c r="I27" s="2">
        <v>1.2</v>
      </c>
      <c r="L27" s="3">
        <v>43356</v>
      </c>
      <c r="M27" s="2">
        <v>270</v>
      </c>
      <c r="N27" s="2">
        <v>17.100000000000001</v>
      </c>
      <c r="O27" s="48">
        <v>320</v>
      </c>
      <c r="P27" s="2">
        <v>0.4</v>
      </c>
      <c r="Q27" s="6">
        <f t="shared" si="5"/>
        <v>1.25</v>
      </c>
      <c r="R27" s="2">
        <v>8.1999999999999993</v>
      </c>
      <c r="S27" s="2">
        <v>3.15</v>
      </c>
    </row>
    <row r="28" spans="1:19" x14ac:dyDescent="0.25">
      <c r="A28" s="2" t="s">
        <v>17</v>
      </c>
      <c r="B28" s="2">
        <v>29</v>
      </c>
      <c r="E28" s="2">
        <v>320</v>
      </c>
      <c r="F28" s="2">
        <v>0.7</v>
      </c>
      <c r="G28" s="47">
        <f t="shared" si="4"/>
        <v>2.1875</v>
      </c>
      <c r="H28" s="2">
        <v>3.3</v>
      </c>
      <c r="I28" s="2">
        <v>2.2000000000000002</v>
      </c>
      <c r="K28" s="2" t="s">
        <v>93</v>
      </c>
      <c r="L28" s="3">
        <v>43376</v>
      </c>
      <c r="M28" s="2">
        <v>240</v>
      </c>
      <c r="N28" s="2">
        <v>13.4</v>
      </c>
      <c r="O28" s="48">
        <v>320</v>
      </c>
      <c r="P28" s="2">
        <v>0.75</v>
      </c>
      <c r="Q28" s="6">
        <f t="shared" si="5"/>
        <v>2.34375</v>
      </c>
      <c r="R28" s="2">
        <v>3</v>
      </c>
      <c r="S28" s="2">
        <v>1.6</v>
      </c>
    </row>
    <row r="29" spans="1:19" x14ac:dyDescent="0.25">
      <c r="A29" s="2" t="s">
        <v>16</v>
      </c>
      <c r="B29" s="2">
        <v>29</v>
      </c>
      <c r="C29" s="46">
        <v>230</v>
      </c>
      <c r="G29" s="47" t="e">
        <f t="shared" si="4"/>
        <v>#DIV/0!</v>
      </c>
      <c r="H29" s="2">
        <v>4.0999999999999996</v>
      </c>
      <c r="I29" s="2">
        <v>1.5</v>
      </c>
      <c r="L29" s="3">
        <v>43377</v>
      </c>
      <c r="M29" s="2">
        <v>240</v>
      </c>
      <c r="N29" s="2">
        <v>12.4</v>
      </c>
      <c r="O29" s="48">
        <v>325</v>
      </c>
      <c r="P29" s="2">
        <v>0.8</v>
      </c>
      <c r="Q29" s="6">
        <f t="shared" si="5"/>
        <v>2.4615384615384617</v>
      </c>
      <c r="R29" s="2">
        <v>5</v>
      </c>
      <c r="S29" s="2">
        <v>3.6</v>
      </c>
    </row>
  </sheetData>
  <mergeCells count="3">
    <mergeCell ref="A10:S10"/>
    <mergeCell ref="A18:S18"/>
    <mergeCell ref="A23:S23"/>
  </mergeCells>
  <pageMargins left="0.7" right="0.7" top="0.75" bottom="0.75" header="0.3" footer="0.3"/>
  <pageSetup paperSize="9" orientation="portrait" horizontalDpi="4294967292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5"/>
  <sheetViews>
    <sheetView workbookViewId="0">
      <selection activeCell="J50" sqref="J50"/>
    </sheetView>
  </sheetViews>
  <sheetFormatPr baseColWidth="10" defaultRowHeight="15" x14ac:dyDescent="0.25"/>
  <cols>
    <col min="2" max="2" width="35.5703125" bestFit="1" customWidth="1"/>
  </cols>
  <sheetData>
    <row r="1" spans="1:10" ht="30" x14ac:dyDescent="0.25">
      <c r="A1" s="2"/>
      <c r="B1" s="4"/>
      <c r="C1" s="4"/>
      <c r="D1" s="4" t="s">
        <v>104</v>
      </c>
      <c r="E1" s="4" t="s">
        <v>54</v>
      </c>
      <c r="F1" s="4" t="s">
        <v>75</v>
      </c>
      <c r="G1" s="4" t="s">
        <v>76</v>
      </c>
      <c r="H1" s="45" t="s">
        <v>50</v>
      </c>
      <c r="I1" s="4" t="s">
        <v>57</v>
      </c>
      <c r="J1" s="4" t="s">
        <v>58</v>
      </c>
    </row>
    <row r="2" spans="1:10" x14ac:dyDescent="0.25">
      <c r="A2" s="2">
        <v>2018</v>
      </c>
      <c r="B2" s="2" t="s">
        <v>24</v>
      </c>
      <c r="C2" s="2">
        <v>22</v>
      </c>
      <c r="D2" s="46">
        <v>150</v>
      </c>
      <c r="E2" s="2"/>
      <c r="F2" s="46">
        <v>323</v>
      </c>
      <c r="G2" s="46">
        <v>0.55000000000000004</v>
      </c>
      <c r="H2" s="6">
        <f t="shared" ref="H2:H37" si="0">G2*1000/F2</f>
        <v>1.7027863777089782</v>
      </c>
      <c r="I2" s="2"/>
      <c r="J2" s="2"/>
    </row>
    <row r="3" spans="1:10" x14ac:dyDescent="0.25">
      <c r="A3" s="2">
        <v>2018</v>
      </c>
      <c r="B3" s="2" t="s">
        <v>23</v>
      </c>
      <c r="C3" s="2">
        <v>22</v>
      </c>
      <c r="D3" s="46">
        <v>220</v>
      </c>
      <c r="E3" s="2"/>
      <c r="F3" s="46">
        <v>310</v>
      </c>
      <c r="G3" s="46">
        <v>0.8</v>
      </c>
      <c r="H3" s="6">
        <f t="shared" si="0"/>
        <v>2.5806451612903225</v>
      </c>
      <c r="I3" s="2">
        <v>1.6</v>
      </c>
      <c r="J3" s="2">
        <v>0.8</v>
      </c>
    </row>
    <row r="4" spans="1:10" x14ac:dyDescent="0.25">
      <c r="A4" s="2">
        <v>2018</v>
      </c>
      <c r="B4" s="2" t="s">
        <v>25</v>
      </c>
      <c r="C4" s="2">
        <v>22</v>
      </c>
      <c r="D4" s="46">
        <v>230</v>
      </c>
      <c r="E4" s="2"/>
      <c r="F4" s="46">
        <v>315</v>
      </c>
      <c r="G4" s="46">
        <v>0.9</v>
      </c>
      <c r="H4" s="6">
        <f t="shared" si="0"/>
        <v>2.8571428571428572</v>
      </c>
      <c r="I4" s="2">
        <v>2.34</v>
      </c>
      <c r="J4" s="2">
        <v>1.88</v>
      </c>
    </row>
    <row r="5" spans="1:10" x14ac:dyDescent="0.25">
      <c r="A5" s="2">
        <v>2018</v>
      </c>
      <c r="B5" s="2" t="s">
        <v>79</v>
      </c>
      <c r="C5" s="2">
        <v>22</v>
      </c>
      <c r="D5" s="46">
        <v>250</v>
      </c>
      <c r="E5" s="2"/>
      <c r="F5" s="46">
        <v>450</v>
      </c>
      <c r="G5" s="46">
        <v>1.4</v>
      </c>
      <c r="H5" s="6">
        <f t="shared" si="0"/>
        <v>3.1111111111111112</v>
      </c>
      <c r="I5" s="2">
        <v>3.4</v>
      </c>
      <c r="J5" s="2">
        <v>2.5499999999999998</v>
      </c>
    </row>
    <row r="6" spans="1:10" x14ac:dyDescent="0.25">
      <c r="A6" s="2">
        <v>2018</v>
      </c>
      <c r="B6" s="2" t="s">
        <v>20</v>
      </c>
      <c r="C6" s="2">
        <v>29</v>
      </c>
      <c r="D6" s="46">
        <v>150</v>
      </c>
      <c r="E6" s="2"/>
      <c r="F6" s="46">
        <v>450</v>
      </c>
      <c r="G6" s="46">
        <v>1.1499999999999999</v>
      </c>
      <c r="H6" s="6">
        <f t="shared" si="0"/>
        <v>2.5555555555555554</v>
      </c>
      <c r="I6" s="2">
        <v>3.4</v>
      </c>
      <c r="J6" s="2">
        <v>1.06</v>
      </c>
    </row>
    <row r="7" spans="1:10" x14ac:dyDescent="0.25">
      <c r="A7" s="2">
        <v>2018</v>
      </c>
      <c r="B7" s="2" t="s">
        <v>19</v>
      </c>
      <c r="C7" s="2">
        <v>29</v>
      </c>
      <c r="D7" s="2">
        <v>60</v>
      </c>
      <c r="E7" s="2"/>
      <c r="F7" s="2">
        <v>450</v>
      </c>
      <c r="G7" s="2">
        <v>0.75</v>
      </c>
      <c r="H7" s="6">
        <f t="shared" si="0"/>
        <v>1.6666666666666667</v>
      </c>
      <c r="I7" s="2">
        <v>5.2</v>
      </c>
      <c r="J7" s="2">
        <v>2.12</v>
      </c>
    </row>
    <row r="8" spans="1:10" x14ac:dyDescent="0.25">
      <c r="A8" s="2">
        <v>2018</v>
      </c>
      <c r="B8" s="2" t="s">
        <v>22</v>
      </c>
      <c r="C8" s="2">
        <v>29</v>
      </c>
      <c r="D8" s="46">
        <v>160</v>
      </c>
      <c r="E8" s="2"/>
      <c r="F8" s="46">
        <v>450</v>
      </c>
      <c r="G8" s="46">
        <v>0.6</v>
      </c>
      <c r="H8" s="6">
        <f t="shared" si="0"/>
        <v>1.3333333333333333</v>
      </c>
      <c r="I8" s="2">
        <v>4.7</v>
      </c>
      <c r="J8" s="2">
        <v>2.6</v>
      </c>
    </row>
    <row r="9" spans="1:10" x14ac:dyDescent="0.25">
      <c r="A9" s="2">
        <v>2018</v>
      </c>
      <c r="B9" s="2" t="s">
        <v>16</v>
      </c>
      <c r="C9" s="2">
        <v>29</v>
      </c>
      <c r="D9" s="46">
        <v>230</v>
      </c>
      <c r="E9" s="2"/>
      <c r="F9" s="2"/>
      <c r="G9" s="2"/>
      <c r="H9" s="6" t="e">
        <f t="shared" si="0"/>
        <v>#DIV/0!</v>
      </c>
      <c r="I9" s="2">
        <v>4.0999999999999996</v>
      </c>
      <c r="J9" s="2">
        <v>1.5</v>
      </c>
    </row>
    <row r="10" spans="1:10" x14ac:dyDescent="0.25">
      <c r="A10" s="2">
        <v>2018</v>
      </c>
      <c r="B10" s="2" t="s">
        <v>18</v>
      </c>
      <c r="C10" s="2">
        <v>29</v>
      </c>
      <c r="D10" s="46">
        <v>140</v>
      </c>
      <c r="E10" s="2"/>
      <c r="F10" s="46">
        <v>320</v>
      </c>
      <c r="G10" s="46">
        <v>0.5</v>
      </c>
      <c r="H10" s="6">
        <f t="shared" si="0"/>
        <v>1.5625</v>
      </c>
      <c r="I10" s="2">
        <v>2.2999999999999998</v>
      </c>
      <c r="J10" s="2">
        <v>0.9</v>
      </c>
    </row>
    <row r="11" spans="1:10" x14ac:dyDescent="0.25">
      <c r="A11" s="2">
        <v>2018</v>
      </c>
      <c r="B11" s="2" t="s">
        <v>14</v>
      </c>
      <c r="C11" s="2">
        <v>29</v>
      </c>
      <c r="D11" s="46">
        <v>180</v>
      </c>
      <c r="E11" s="2"/>
      <c r="F11" s="46">
        <v>450</v>
      </c>
      <c r="G11" s="46">
        <v>1.05</v>
      </c>
      <c r="H11" s="6">
        <f t="shared" si="0"/>
        <v>2.3333333333333335</v>
      </c>
      <c r="I11" s="2">
        <v>3.53</v>
      </c>
      <c r="J11" s="2">
        <v>2.0499999999999998</v>
      </c>
    </row>
    <row r="12" spans="1:10" x14ac:dyDescent="0.25">
      <c r="A12" s="2">
        <v>2018</v>
      </c>
      <c r="B12" s="2" t="s">
        <v>17</v>
      </c>
      <c r="C12" s="2">
        <v>29</v>
      </c>
      <c r="D12" s="2"/>
      <c r="E12" s="2"/>
      <c r="F12" s="2">
        <v>320</v>
      </c>
      <c r="G12" s="2">
        <v>0.7</v>
      </c>
      <c r="H12" s="6">
        <f t="shared" si="0"/>
        <v>2.1875</v>
      </c>
      <c r="I12" s="2">
        <v>3.3</v>
      </c>
      <c r="J12" s="2">
        <v>2.2000000000000002</v>
      </c>
    </row>
    <row r="13" spans="1:10" x14ac:dyDescent="0.25">
      <c r="A13" s="2">
        <v>2018</v>
      </c>
      <c r="B13" s="2" t="s">
        <v>21</v>
      </c>
      <c r="C13" s="2">
        <v>29</v>
      </c>
      <c r="D13" s="46">
        <v>200</v>
      </c>
      <c r="E13" s="2"/>
      <c r="F13" s="46">
        <v>316</v>
      </c>
      <c r="G13" s="46">
        <v>0.6</v>
      </c>
      <c r="H13" s="6">
        <f t="shared" si="0"/>
        <v>1.8987341772151898</v>
      </c>
      <c r="I13" s="2">
        <v>2.2000000000000002</v>
      </c>
      <c r="J13" s="2">
        <v>1.5</v>
      </c>
    </row>
    <row r="14" spans="1:10" x14ac:dyDescent="0.25">
      <c r="A14" s="2">
        <v>2018</v>
      </c>
      <c r="B14" s="2" t="s">
        <v>0</v>
      </c>
      <c r="C14" s="2">
        <v>35</v>
      </c>
      <c r="D14" s="46"/>
      <c r="E14" s="2"/>
      <c r="F14" s="46">
        <v>326</v>
      </c>
      <c r="G14" s="46">
        <v>0.93</v>
      </c>
      <c r="H14" s="6">
        <f t="shared" si="0"/>
        <v>2.852760736196319</v>
      </c>
      <c r="I14" s="2">
        <v>2.2999999999999998</v>
      </c>
      <c r="J14" s="2">
        <v>1</v>
      </c>
    </row>
    <row r="15" spans="1:10" x14ac:dyDescent="0.25">
      <c r="A15" s="2">
        <v>2018</v>
      </c>
      <c r="B15" s="2" t="s">
        <v>80</v>
      </c>
      <c r="C15" s="2">
        <v>35</v>
      </c>
      <c r="D15" s="46">
        <v>430</v>
      </c>
      <c r="E15" s="2"/>
      <c r="F15" s="46">
        <v>220</v>
      </c>
      <c r="G15" s="46">
        <v>2.1</v>
      </c>
      <c r="H15" s="6">
        <f t="shared" si="0"/>
        <v>9.545454545454545</v>
      </c>
      <c r="I15" s="2"/>
      <c r="J15" s="2">
        <v>0.6</v>
      </c>
    </row>
    <row r="16" spans="1:10" x14ac:dyDescent="0.25">
      <c r="A16" s="2">
        <v>2018</v>
      </c>
      <c r="B16" s="2" t="s">
        <v>81</v>
      </c>
      <c r="C16" s="2"/>
      <c r="D16" s="46">
        <v>500</v>
      </c>
      <c r="E16" s="2"/>
      <c r="F16" s="46">
        <v>223</v>
      </c>
      <c r="G16" s="46">
        <v>2.7</v>
      </c>
      <c r="H16" s="6">
        <f t="shared" si="0"/>
        <v>12.107623318385651</v>
      </c>
      <c r="I16" s="2">
        <v>5.7</v>
      </c>
      <c r="J16" s="2">
        <v>2.7</v>
      </c>
    </row>
    <row r="17" spans="1:10" x14ac:dyDescent="0.25">
      <c r="A17" s="2">
        <v>2018</v>
      </c>
      <c r="B17" s="2" t="s">
        <v>82</v>
      </c>
      <c r="C17" s="2"/>
      <c r="D17" s="46"/>
      <c r="E17" s="2"/>
      <c r="F17" s="46">
        <v>325</v>
      </c>
      <c r="G17" s="46">
        <v>2.12</v>
      </c>
      <c r="H17" s="6">
        <f t="shared" si="0"/>
        <v>6.523076923076923</v>
      </c>
      <c r="I17" s="2">
        <v>5.2</v>
      </c>
      <c r="J17" s="2">
        <v>2.1</v>
      </c>
    </row>
    <row r="18" spans="1:10" x14ac:dyDescent="0.25">
      <c r="A18" s="2">
        <v>2018</v>
      </c>
      <c r="B18" s="2" t="s">
        <v>83</v>
      </c>
      <c r="C18" s="2"/>
      <c r="D18" s="46">
        <v>270</v>
      </c>
      <c r="E18" s="2"/>
      <c r="F18" s="46">
        <v>225</v>
      </c>
      <c r="G18" s="46">
        <v>0.99</v>
      </c>
      <c r="H18" s="6">
        <f t="shared" si="0"/>
        <v>4.4000000000000004</v>
      </c>
      <c r="I18" s="2">
        <v>4.4000000000000004</v>
      </c>
      <c r="J18" s="2">
        <v>2.8</v>
      </c>
    </row>
    <row r="19" spans="1:10" x14ac:dyDescent="0.25">
      <c r="A19" s="2">
        <v>2018</v>
      </c>
      <c r="B19" s="2" t="s">
        <v>84</v>
      </c>
      <c r="C19" s="2"/>
      <c r="D19" s="46">
        <v>420</v>
      </c>
      <c r="E19" s="2"/>
      <c r="F19" s="46">
        <v>320</v>
      </c>
      <c r="G19" s="46">
        <v>1.58</v>
      </c>
      <c r="H19" s="6">
        <f t="shared" si="0"/>
        <v>4.9375</v>
      </c>
      <c r="I19" s="2">
        <v>4.66</v>
      </c>
      <c r="J19" s="2">
        <v>2.8</v>
      </c>
    </row>
    <row r="20" spans="1:10" x14ac:dyDescent="0.25">
      <c r="A20" s="2">
        <v>2018</v>
      </c>
      <c r="B20" s="2" t="s">
        <v>85</v>
      </c>
      <c r="C20" s="2"/>
      <c r="D20" s="46">
        <v>380</v>
      </c>
      <c r="E20" s="2"/>
      <c r="F20" s="46">
        <v>315</v>
      </c>
      <c r="G20" s="46">
        <v>2.8</v>
      </c>
      <c r="H20" s="6">
        <f t="shared" si="0"/>
        <v>8.8888888888888893</v>
      </c>
      <c r="I20" s="2">
        <v>1.3</v>
      </c>
      <c r="J20" s="2">
        <v>1.03</v>
      </c>
    </row>
    <row r="21" spans="1:10" x14ac:dyDescent="0.25">
      <c r="A21" s="2">
        <v>2018</v>
      </c>
      <c r="B21" s="2" t="s">
        <v>86</v>
      </c>
      <c r="C21" s="2"/>
      <c r="D21" s="46">
        <v>410</v>
      </c>
      <c r="E21" s="2"/>
      <c r="F21" s="46">
        <v>300</v>
      </c>
      <c r="G21" s="46">
        <v>2.2000000000000002</v>
      </c>
      <c r="H21" s="6">
        <f t="shared" si="0"/>
        <v>7.333333333333333</v>
      </c>
      <c r="I21" s="2"/>
      <c r="J21" s="2">
        <v>0.3</v>
      </c>
    </row>
    <row r="22" spans="1:10" x14ac:dyDescent="0.25">
      <c r="A22" s="2">
        <v>2018</v>
      </c>
      <c r="B22" s="2" t="s">
        <v>27</v>
      </c>
      <c r="C22" s="2">
        <v>53</v>
      </c>
      <c r="D22" s="46">
        <v>450</v>
      </c>
      <c r="E22" s="2"/>
      <c r="F22" s="46">
        <v>316</v>
      </c>
      <c r="G22" s="46">
        <v>2</v>
      </c>
      <c r="H22" s="6">
        <f t="shared" si="0"/>
        <v>6.3291139240506329</v>
      </c>
      <c r="I22" s="2">
        <v>2.6</v>
      </c>
      <c r="J22" s="2">
        <v>0.8</v>
      </c>
    </row>
    <row r="23" spans="1:10" x14ac:dyDescent="0.25">
      <c r="A23" s="2">
        <v>2018</v>
      </c>
      <c r="B23" s="2" t="s">
        <v>30</v>
      </c>
      <c r="C23" s="2">
        <v>53</v>
      </c>
      <c r="D23" s="46">
        <v>210</v>
      </c>
      <c r="E23" s="2"/>
      <c r="F23" s="46">
        <v>310</v>
      </c>
      <c r="G23" s="46">
        <v>1</v>
      </c>
      <c r="H23" s="6">
        <f t="shared" si="0"/>
        <v>3.225806451612903</v>
      </c>
      <c r="I23" s="2">
        <v>3.4</v>
      </c>
      <c r="J23" s="2">
        <v>1.4</v>
      </c>
    </row>
    <row r="24" spans="1:10" x14ac:dyDescent="0.25">
      <c r="A24" s="2">
        <v>2018</v>
      </c>
      <c r="B24" s="2" t="s">
        <v>29</v>
      </c>
      <c r="C24" s="2">
        <v>53</v>
      </c>
      <c r="D24" s="46">
        <v>340</v>
      </c>
      <c r="E24" s="2"/>
      <c r="F24" s="46">
        <v>306</v>
      </c>
      <c r="G24" s="46">
        <v>2.6</v>
      </c>
      <c r="H24" s="6">
        <f t="shared" si="0"/>
        <v>8.4967320261437909</v>
      </c>
      <c r="I24" s="2"/>
      <c r="J24" s="2"/>
    </row>
    <row r="25" spans="1:10" x14ac:dyDescent="0.25">
      <c r="A25" s="2">
        <v>2018</v>
      </c>
      <c r="B25" s="2" t="s">
        <v>6</v>
      </c>
      <c r="C25" s="2">
        <v>56</v>
      </c>
      <c r="D25" s="46">
        <v>250</v>
      </c>
      <c r="E25" s="2"/>
      <c r="F25" s="46">
        <v>320</v>
      </c>
      <c r="G25" s="46">
        <v>1.3</v>
      </c>
      <c r="H25" s="6">
        <f t="shared" si="0"/>
        <v>4.0625</v>
      </c>
      <c r="I25" s="2">
        <v>2</v>
      </c>
      <c r="J25" s="2">
        <v>1.1200000000000001</v>
      </c>
    </row>
    <row r="26" spans="1:10" x14ac:dyDescent="0.25">
      <c r="A26" s="2">
        <v>2018</v>
      </c>
      <c r="B26" s="2" t="s">
        <v>10</v>
      </c>
      <c r="C26" s="2">
        <v>56</v>
      </c>
      <c r="D26" s="46">
        <v>180</v>
      </c>
      <c r="E26" s="2"/>
      <c r="F26" s="46">
        <v>318</v>
      </c>
      <c r="G26" s="46">
        <v>0.57999999999999996</v>
      </c>
      <c r="H26" s="6">
        <f t="shared" si="0"/>
        <v>1.8238993710691824</v>
      </c>
      <c r="I26" s="2">
        <v>0.4</v>
      </c>
      <c r="J26" s="2">
        <v>0.2</v>
      </c>
    </row>
    <row r="27" spans="1:10" x14ac:dyDescent="0.25">
      <c r="A27" s="2">
        <v>2018</v>
      </c>
      <c r="B27" s="2" t="s">
        <v>12</v>
      </c>
      <c r="C27" s="2">
        <v>56</v>
      </c>
      <c r="D27" s="46">
        <v>150</v>
      </c>
      <c r="E27" s="2"/>
      <c r="F27" s="46">
        <v>318</v>
      </c>
      <c r="G27" s="46">
        <v>0.31</v>
      </c>
      <c r="H27" s="6">
        <f t="shared" si="0"/>
        <v>0.97484276729559749</v>
      </c>
      <c r="I27" s="2">
        <v>4.8</v>
      </c>
      <c r="J27" s="2">
        <v>2.5</v>
      </c>
    </row>
    <row r="28" spans="1:10" x14ac:dyDescent="0.25">
      <c r="A28" s="2">
        <v>2018</v>
      </c>
      <c r="B28" s="2" t="s">
        <v>7</v>
      </c>
      <c r="C28" s="2">
        <v>56</v>
      </c>
      <c r="D28" s="46">
        <v>150</v>
      </c>
      <c r="E28" s="2"/>
      <c r="F28" s="46">
        <v>450</v>
      </c>
      <c r="G28" s="46">
        <v>0.86</v>
      </c>
      <c r="H28" s="6">
        <f t="shared" si="0"/>
        <v>1.9111111111111112</v>
      </c>
      <c r="I28" s="2">
        <v>5</v>
      </c>
      <c r="J28" s="2">
        <v>2.95</v>
      </c>
    </row>
    <row r="29" spans="1:10" x14ac:dyDescent="0.25">
      <c r="A29" s="2">
        <v>2018</v>
      </c>
      <c r="B29" s="2" t="s">
        <v>5</v>
      </c>
      <c r="C29" s="2">
        <v>56</v>
      </c>
      <c r="D29" s="2"/>
      <c r="E29" s="2"/>
      <c r="F29" s="2"/>
      <c r="G29" s="2"/>
      <c r="H29" s="6" t="e">
        <f t="shared" si="0"/>
        <v>#DIV/0!</v>
      </c>
      <c r="I29" s="2"/>
      <c r="J29" s="2"/>
    </row>
    <row r="30" spans="1:10" x14ac:dyDescent="0.25">
      <c r="A30" s="2">
        <v>2018</v>
      </c>
      <c r="B30" s="2" t="s">
        <v>8</v>
      </c>
      <c r="C30" s="2">
        <v>56</v>
      </c>
      <c r="D30" s="46">
        <v>180</v>
      </c>
      <c r="E30" s="2"/>
      <c r="F30" s="46">
        <v>320</v>
      </c>
      <c r="G30" s="46">
        <v>0.76</v>
      </c>
      <c r="H30" s="6">
        <f t="shared" si="0"/>
        <v>2.375</v>
      </c>
      <c r="I30" s="2"/>
      <c r="J30" s="2"/>
    </row>
    <row r="31" spans="1:10" x14ac:dyDescent="0.25">
      <c r="A31" s="2">
        <v>2018</v>
      </c>
      <c r="B31" s="2" t="s">
        <v>13</v>
      </c>
      <c r="C31" s="2">
        <v>56</v>
      </c>
      <c r="D31" s="46">
        <v>240</v>
      </c>
      <c r="E31" s="2"/>
      <c r="F31" s="46">
        <v>316</v>
      </c>
      <c r="G31" s="46">
        <v>0.48</v>
      </c>
      <c r="H31" s="6">
        <f t="shared" si="0"/>
        <v>1.518987341772152</v>
      </c>
      <c r="I31" s="2">
        <v>5</v>
      </c>
      <c r="J31" s="2">
        <v>1.2</v>
      </c>
    </row>
    <row r="32" spans="1:10" x14ac:dyDescent="0.25">
      <c r="A32" s="2">
        <v>2018</v>
      </c>
      <c r="B32" s="2" t="s">
        <v>9</v>
      </c>
      <c r="C32" s="2">
        <v>56</v>
      </c>
      <c r="D32" s="46">
        <v>280</v>
      </c>
      <c r="E32" s="46"/>
      <c r="F32" s="46"/>
      <c r="G32" s="2"/>
      <c r="H32" s="6" t="e">
        <f t="shared" si="0"/>
        <v>#DIV/0!</v>
      </c>
      <c r="I32" s="2">
        <v>3.1</v>
      </c>
      <c r="J32" s="2">
        <v>2</v>
      </c>
    </row>
    <row r="33" spans="1:10" x14ac:dyDescent="0.25">
      <c r="A33" s="2">
        <v>2018</v>
      </c>
      <c r="B33" s="2" t="s">
        <v>36</v>
      </c>
      <c r="C33" s="2">
        <v>72</v>
      </c>
      <c r="D33" s="46">
        <v>470</v>
      </c>
      <c r="E33" s="2"/>
      <c r="F33" s="46">
        <v>315</v>
      </c>
      <c r="G33" s="46">
        <v>1.5</v>
      </c>
      <c r="H33" s="6">
        <f t="shared" si="0"/>
        <v>4.7619047619047619</v>
      </c>
      <c r="I33" s="2">
        <v>2.7</v>
      </c>
      <c r="J33" s="2">
        <v>1.29</v>
      </c>
    </row>
    <row r="34" spans="1:10" x14ac:dyDescent="0.25">
      <c r="A34" s="2">
        <v>2018</v>
      </c>
      <c r="B34" s="2" t="s">
        <v>33</v>
      </c>
      <c r="C34" s="2">
        <v>72</v>
      </c>
      <c r="D34" s="46">
        <v>280</v>
      </c>
      <c r="E34" s="2"/>
      <c r="F34" s="46">
        <v>320</v>
      </c>
      <c r="G34" s="46">
        <v>0.8</v>
      </c>
      <c r="H34" s="6">
        <f t="shared" si="0"/>
        <v>2.5</v>
      </c>
      <c r="I34" s="2">
        <v>2</v>
      </c>
      <c r="J34" s="2">
        <v>0.95</v>
      </c>
    </row>
    <row r="35" spans="1:10" x14ac:dyDescent="0.25">
      <c r="A35" s="2">
        <v>2018</v>
      </c>
      <c r="B35" s="2" t="s">
        <v>35</v>
      </c>
      <c r="C35" s="2">
        <v>72</v>
      </c>
      <c r="D35" s="46">
        <v>70</v>
      </c>
      <c r="E35" s="2"/>
      <c r="F35" s="46">
        <v>335</v>
      </c>
      <c r="G35" s="46">
        <v>0.3</v>
      </c>
      <c r="H35" s="6">
        <f t="shared" si="0"/>
        <v>0.89552238805970152</v>
      </c>
      <c r="I35" s="2"/>
      <c r="J35" s="2"/>
    </row>
    <row r="36" spans="1:10" x14ac:dyDescent="0.25">
      <c r="A36" s="2">
        <v>2018</v>
      </c>
      <c r="B36" s="2" t="s">
        <v>32</v>
      </c>
      <c r="C36" s="2">
        <v>72</v>
      </c>
      <c r="D36" s="46">
        <v>450</v>
      </c>
      <c r="E36" s="2"/>
      <c r="F36" s="46">
        <v>320</v>
      </c>
      <c r="G36" s="46">
        <v>1.36</v>
      </c>
      <c r="H36" s="6">
        <f t="shared" si="0"/>
        <v>4.25</v>
      </c>
      <c r="I36" s="2">
        <v>2.5</v>
      </c>
      <c r="J36" s="2">
        <v>1.36</v>
      </c>
    </row>
    <row r="37" spans="1:10" x14ac:dyDescent="0.25">
      <c r="A37" s="2">
        <v>2018</v>
      </c>
      <c r="B37" s="2" t="s">
        <v>34</v>
      </c>
      <c r="C37" s="2">
        <v>72</v>
      </c>
      <c r="D37" s="46">
        <v>630</v>
      </c>
      <c r="E37" s="2"/>
      <c r="F37" s="46">
        <v>218</v>
      </c>
      <c r="G37" s="46">
        <v>2.65</v>
      </c>
      <c r="H37" s="6">
        <f t="shared" si="0"/>
        <v>12.155963302752294</v>
      </c>
      <c r="I37" s="2"/>
      <c r="J37" s="2"/>
    </row>
    <row r="38" spans="1:10" x14ac:dyDescent="0.25">
      <c r="A38" s="2">
        <v>2018</v>
      </c>
      <c r="B38" s="2" t="s">
        <v>37</v>
      </c>
      <c r="C38" s="2">
        <v>85</v>
      </c>
      <c r="D38" s="2"/>
      <c r="E38" s="2"/>
      <c r="F38" s="2"/>
      <c r="G38" s="2"/>
      <c r="H38" s="6"/>
      <c r="I38" s="2"/>
      <c r="J38" s="2"/>
    </row>
    <row r="39" spans="1:10" x14ac:dyDescent="0.25">
      <c r="A39" s="2">
        <v>2019</v>
      </c>
      <c r="B39" s="2" t="s">
        <v>24</v>
      </c>
      <c r="C39" s="2"/>
      <c r="D39" s="2">
        <v>180</v>
      </c>
      <c r="E39" s="2">
        <v>10.6</v>
      </c>
      <c r="F39" s="2">
        <v>239</v>
      </c>
      <c r="G39" s="2">
        <v>0.27</v>
      </c>
      <c r="H39" s="6">
        <f>G39*1000/F39</f>
        <v>1.1297071129707112</v>
      </c>
      <c r="I39" s="2">
        <v>2.2000000000000002</v>
      </c>
      <c r="J39" s="2">
        <v>1.5</v>
      </c>
    </row>
    <row r="40" spans="1:10" x14ac:dyDescent="0.25">
      <c r="A40" s="2">
        <v>2019</v>
      </c>
      <c r="B40" s="2" t="s">
        <v>23</v>
      </c>
      <c r="C40" s="2"/>
      <c r="D40" s="2">
        <v>210</v>
      </c>
      <c r="E40" s="2">
        <v>11</v>
      </c>
      <c r="F40" s="2">
        <v>235</v>
      </c>
      <c r="G40" s="2">
        <v>0.57999999999999996</v>
      </c>
      <c r="H40" s="6">
        <f>G40*1000/F40</f>
        <v>2.4680851063829787</v>
      </c>
      <c r="I40" s="2">
        <v>1.4</v>
      </c>
      <c r="J40" s="2">
        <v>0.5</v>
      </c>
    </row>
    <row r="41" spans="1:10" x14ac:dyDescent="0.25">
      <c r="A41" s="2">
        <v>2019</v>
      </c>
      <c r="B41" s="2" t="s">
        <v>25</v>
      </c>
      <c r="C41" s="2"/>
      <c r="D41" s="2">
        <v>210</v>
      </c>
      <c r="E41" s="2">
        <v>11.3</v>
      </c>
      <c r="F41" s="2">
        <v>212</v>
      </c>
      <c r="G41" s="2">
        <v>0.8</v>
      </c>
      <c r="H41" s="6">
        <f>G41*1000/F41</f>
        <v>3.7735849056603774</v>
      </c>
      <c r="I41" s="2">
        <v>1.5</v>
      </c>
      <c r="J41" s="2">
        <v>0.8</v>
      </c>
    </row>
    <row r="42" spans="1:10" x14ac:dyDescent="0.25">
      <c r="A42" s="2">
        <v>2019</v>
      </c>
      <c r="B42" s="2" t="s">
        <v>79</v>
      </c>
      <c r="C42" s="2"/>
      <c r="D42" s="2"/>
      <c r="E42" s="2"/>
      <c r="F42" s="2"/>
      <c r="G42" s="2"/>
      <c r="H42" s="6"/>
      <c r="I42" s="2"/>
      <c r="J42" s="2"/>
    </row>
    <row r="43" spans="1:10" x14ac:dyDescent="0.25">
      <c r="A43" s="2">
        <v>2019</v>
      </c>
      <c r="B43" s="2" t="s">
        <v>20</v>
      </c>
      <c r="C43" s="2"/>
      <c r="D43" s="2">
        <v>170</v>
      </c>
      <c r="E43" s="2">
        <v>10.1</v>
      </c>
      <c r="F43" s="2">
        <v>330</v>
      </c>
      <c r="G43" s="2">
        <v>0.6</v>
      </c>
      <c r="H43" s="6">
        <f t="shared" ref="H43:H51" si="1">G43*1000/F43</f>
        <v>1.8181818181818181</v>
      </c>
      <c r="I43" s="2">
        <v>3.7</v>
      </c>
      <c r="J43" s="2">
        <v>1.4</v>
      </c>
    </row>
    <row r="44" spans="1:10" x14ac:dyDescent="0.25">
      <c r="A44" s="2">
        <v>2019</v>
      </c>
      <c r="B44" s="2" t="s">
        <v>19</v>
      </c>
      <c r="C44" s="2"/>
      <c r="D44" s="2">
        <v>60</v>
      </c>
      <c r="E44" s="2">
        <v>10.8</v>
      </c>
      <c r="F44" s="2">
        <v>320</v>
      </c>
      <c r="G44" s="2">
        <v>0.4</v>
      </c>
      <c r="H44" s="6">
        <f t="shared" si="1"/>
        <v>1.25</v>
      </c>
      <c r="I44" s="2">
        <v>3.4</v>
      </c>
      <c r="J44" s="2">
        <v>2.2999999999999998</v>
      </c>
    </row>
    <row r="45" spans="1:10" x14ac:dyDescent="0.25">
      <c r="A45" s="2">
        <v>2019</v>
      </c>
      <c r="B45" s="2" t="s">
        <v>22</v>
      </c>
      <c r="C45" s="2"/>
      <c r="D45" s="2">
        <v>180</v>
      </c>
      <c r="E45" s="2">
        <v>10.8</v>
      </c>
      <c r="F45" s="2">
        <v>450</v>
      </c>
      <c r="G45" s="2">
        <v>0.4</v>
      </c>
      <c r="H45" s="6">
        <f t="shared" si="1"/>
        <v>0.88888888888888884</v>
      </c>
      <c r="I45" s="2">
        <v>5</v>
      </c>
      <c r="J45" s="2">
        <v>2.35</v>
      </c>
    </row>
    <row r="46" spans="1:10" x14ac:dyDescent="0.25">
      <c r="A46" s="2">
        <v>2019</v>
      </c>
      <c r="B46" s="2" t="s">
        <v>16</v>
      </c>
      <c r="C46" s="2"/>
      <c r="D46" s="2">
        <v>240</v>
      </c>
      <c r="E46" s="2">
        <v>12.4</v>
      </c>
      <c r="F46" s="2">
        <v>325</v>
      </c>
      <c r="G46" s="2">
        <v>0.8</v>
      </c>
      <c r="H46" s="6">
        <f t="shared" si="1"/>
        <v>2.4615384615384617</v>
      </c>
      <c r="I46" s="2">
        <v>5</v>
      </c>
      <c r="J46" s="2">
        <v>3.6</v>
      </c>
    </row>
    <row r="47" spans="1:10" x14ac:dyDescent="0.25">
      <c r="A47" s="2">
        <v>2019</v>
      </c>
      <c r="B47" s="2" t="s">
        <v>18</v>
      </c>
      <c r="C47" s="2"/>
      <c r="D47" s="2">
        <v>220</v>
      </c>
      <c r="E47" s="2">
        <v>12.6</v>
      </c>
      <c r="F47" s="2">
        <v>310</v>
      </c>
      <c r="G47" s="2">
        <v>0.7</v>
      </c>
      <c r="H47" s="6">
        <f t="shared" si="1"/>
        <v>2.2580645161290325</v>
      </c>
      <c r="I47" s="2">
        <v>4.5999999999999996</v>
      </c>
      <c r="J47" s="2">
        <v>0.95</v>
      </c>
    </row>
    <row r="48" spans="1:10" x14ac:dyDescent="0.25">
      <c r="A48" s="2">
        <v>2019</v>
      </c>
      <c r="B48" s="2" t="s">
        <v>14</v>
      </c>
      <c r="C48" s="2"/>
      <c r="D48" s="2">
        <v>160</v>
      </c>
      <c r="E48" s="2">
        <v>12.8</v>
      </c>
      <c r="F48" s="2">
        <v>375</v>
      </c>
      <c r="G48" s="2">
        <v>0.8</v>
      </c>
      <c r="H48" s="6">
        <f t="shared" si="1"/>
        <v>2.1333333333333333</v>
      </c>
      <c r="I48" s="2">
        <v>7.27</v>
      </c>
      <c r="J48" s="2">
        <v>2.4</v>
      </c>
    </row>
    <row r="49" spans="1:10" x14ac:dyDescent="0.25">
      <c r="A49" s="2">
        <v>2019</v>
      </c>
      <c r="B49" s="2" t="s">
        <v>17</v>
      </c>
      <c r="C49" s="2"/>
      <c r="D49" s="2">
        <v>240</v>
      </c>
      <c r="E49" s="2">
        <v>13.4</v>
      </c>
      <c r="F49" s="2">
        <v>320</v>
      </c>
      <c r="G49" s="2">
        <v>0.75</v>
      </c>
      <c r="H49" s="6">
        <f t="shared" si="1"/>
        <v>2.34375</v>
      </c>
      <c r="I49" s="2">
        <v>3</v>
      </c>
      <c r="J49" s="2">
        <v>1.6</v>
      </c>
    </row>
    <row r="50" spans="1:10" x14ac:dyDescent="0.25">
      <c r="A50" s="2">
        <v>2019</v>
      </c>
      <c r="B50" s="2" t="s">
        <v>21</v>
      </c>
      <c r="C50" s="2"/>
      <c r="D50" s="2">
        <v>230</v>
      </c>
      <c r="E50" s="2">
        <v>14.8</v>
      </c>
      <c r="F50" s="2">
        <v>470</v>
      </c>
      <c r="G50" s="2">
        <v>1.25</v>
      </c>
      <c r="H50" s="6">
        <f t="shared" si="1"/>
        <v>2.6595744680851063</v>
      </c>
      <c r="I50" s="2">
        <v>9.6</v>
      </c>
      <c r="J50" s="2">
        <v>4.9000000000000004</v>
      </c>
    </row>
    <row r="51" spans="1:10" x14ac:dyDescent="0.25">
      <c r="A51" s="2">
        <v>2019</v>
      </c>
      <c r="B51" s="2" t="s">
        <v>0</v>
      </c>
      <c r="C51" s="2"/>
      <c r="D51" s="2">
        <v>370</v>
      </c>
      <c r="E51" s="2">
        <v>17.399999999999999</v>
      </c>
      <c r="F51" s="2">
        <v>320</v>
      </c>
      <c r="G51" s="2">
        <v>1.1599999999999999</v>
      </c>
      <c r="H51" s="6">
        <f t="shared" si="1"/>
        <v>3.625</v>
      </c>
      <c r="I51" s="2">
        <v>2.8</v>
      </c>
      <c r="J51" s="2">
        <v>1.65</v>
      </c>
    </row>
    <row r="52" spans="1:10" x14ac:dyDescent="0.25">
      <c r="A52" s="2">
        <v>2019</v>
      </c>
      <c r="B52" s="2" t="s">
        <v>80</v>
      </c>
      <c r="C52" s="2"/>
      <c r="D52" s="2"/>
      <c r="E52" s="2"/>
      <c r="F52" s="2"/>
      <c r="G52" s="2"/>
      <c r="H52" s="6"/>
      <c r="I52" s="2"/>
      <c r="J52" s="2"/>
    </row>
    <row r="53" spans="1:10" x14ac:dyDescent="0.25">
      <c r="A53" s="2">
        <v>2019</v>
      </c>
      <c r="B53" s="2" t="s">
        <v>81</v>
      </c>
      <c r="C53" s="2"/>
      <c r="D53" s="2"/>
      <c r="E53" s="2"/>
      <c r="F53" s="2"/>
      <c r="G53" s="2"/>
      <c r="H53" s="6"/>
      <c r="I53" s="2"/>
      <c r="J53" s="2"/>
    </row>
    <row r="54" spans="1:10" x14ac:dyDescent="0.25">
      <c r="A54" s="2">
        <v>2019</v>
      </c>
      <c r="B54" s="2" t="s">
        <v>82</v>
      </c>
      <c r="C54" s="2"/>
      <c r="D54" s="2"/>
      <c r="E54" s="2"/>
      <c r="F54" s="2"/>
      <c r="G54" s="2"/>
      <c r="H54" s="6"/>
      <c r="I54" s="2"/>
      <c r="J54" s="2"/>
    </row>
    <row r="55" spans="1:10" x14ac:dyDescent="0.25">
      <c r="A55" s="2">
        <v>2019</v>
      </c>
      <c r="B55" s="2" t="s">
        <v>83</v>
      </c>
      <c r="C55" s="2"/>
      <c r="D55" s="2"/>
      <c r="E55" s="2"/>
      <c r="F55" s="2"/>
      <c r="G55" s="2"/>
      <c r="H55" s="6"/>
      <c r="I55" s="2"/>
      <c r="J55" s="2"/>
    </row>
    <row r="56" spans="1:10" x14ac:dyDescent="0.25">
      <c r="A56" s="2">
        <v>2019</v>
      </c>
      <c r="B56" s="2" t="s">
        <v>84</v>
      </c>
      <c r="C56" s="2"/>
      <c r="D56" s="2"/>
      <c r="E56" s="2"/>
      <c r="F56" s="2"/>
      <c r="G56" s="2"/>
      <c r="H56" s="6"/>
      <c r="I56" s="2"/>
      <c r="J56" s="2"/>
    </row>
    <row r="57" spans="1:10" x14ac:dyDescent="0.25">
      <c r="A57" s="2">
        <v>2019</v>
      </c>
      <c r="B57" s="2" t="s">
        <v>85</v>
      </c>
      <c r="C57" s="2"/>
      <c r="D57" s="2"/>
      <c r="E57" s="2"/>
      <c r="F57" s="2"/>
      <c r="G57" s="2"/>
      <c r="H57" s="6"/>
      <c r="I57" s="2"/>
      <c r="J57" s="2"/>
    </row>
    <row r="58" spans="1:10" x14ac:dyDescent="0.25">
      <c r="A58" s="2">
        <v>2019</v>
      </c>
      <c r="B58" s="2" t="s">
        <v>86</v>
      </c>
      <c r="C58" s="2"/>
      <c r="D58" s="2"/>
      <c r="E58" s="2"/>
      <c r="F58" s="2"/>
      <c r="G58" s="2"/>
      <c r="H58" s="6"/>
      <c r="I58" s="2"/>
      <c r="J58" s="2"/>
    </row>
    <row r="59" spans="1:10" x14ac:dyDescent="0.25">
      <c r="A59" s="2">
        <v>2019</v>
      </c>
      <c r="B59" s="2" t="s">
        <v>27</v>
      </c>
      <c r="C59" s="2"/>
      <c r="D59" s="2">
        <v>410</v>
      </c>
      <c r="E59" s="2">
        <v>16</v>
      </c>
      <c r="F59" s="2">
        <v>310</v>
      </c>
      <c r="G59" s="2">
        <v>2</v>
      </c>
      <c r="H59" s="6">
        <f t="shared" ref="H59:H75" si="2">G59*1000/F59</f>
        <v>6.4516129032258061</v>
      </c>
      <c r="I59" s="2">
        <v>1.2</v>
      </c>
      <c r="J59" s="2">
        <v>0.8</v>
      </c>
    </row>
    <row r="60" spans="1:10" x14ac:dyDescent="0.25">
      <c r="A60" s="2">
        <v>2019</v>
      </c>
      <c r="B60" s="2" t="s">
        <v>30</v>
      </c>
      <c r="C60" s="2"/>
      <c r="D60" s="2">
        <v>210</v>
      </c>
      <c r="E60" s="2">
        <v>17.399999999999999</v>
      </c>
      <c r="F60" s="2">
        <v>320</v>
      </c>
      <c r="G60" s="2">
        <v>0.69</v>
      </c>
      <c r="H60" s="6">
        <f t="shared" si="2"/>
        <v>2.15625</v>
      </c>
      <c r="I60" s="2">
        <v>4.3</v>
      </c>
      <c r="J60" s="2">
        <v>2.1</v>
      </c>
    </row>
    <row r="61" spans="1:10" x14ac:dyDescent="0.25">
      <c r="A61" s="2">
        <v>2019</v>
      </c>
      <c r="B61" s="2" t="s">
        <v>29</v>
      </c>
      <c r="C61" s="2"/>
      <c r="D61" s="2">
        <v>260</v>
      </c>
      <c r="E61" s="2">
        <v>20.100000000000001</v>
      </c>
      <c r="F61" s="2">
        <v>308</v>
      </c>
      <c r="G61" s="2">
        <v>2.85</v>
      </c>
      <c r="H61" s="6">
        <f t="shared" si="2"/>
        <v>9.2532467532467528</v>
      </c>
      <c r="I61" s="2">
        <v>3.2</v>
      </c>
      <c r="J61" s="2">
        <v>1.2</v>
      </c>
    </row>
    <row r="62" spans="1:10" x14ac:dyDescent="0.25">
      <c r="A62" s="2">
        <v>2019</v>
      </c>
      <c r="B62" s="2" t="s">
        <v>6</v>
      </c>
      <c r="C62" s="2"/>
      <c r="D62" s="2">
        <v>260</v>
      </c>
      <c r="E62" s="2">
        <v>13.2</v>
      </c>
      <c r="F62" s="2">
        <v>312</v>
      </c>
      <c r="G62" s="2">
        <v>1.25</v>
      </c>
      <c r="H62" s="6">
        <f t="shared" si="2"/>
        <v>4.0064102564102564</v>
      </c>
      <c r="I62" s="2">
        <v>3.1</v>
      </c>
      <c r="J62" s="2">
        <v>1.4</v>
      </c>
    </row>
    <row r="63" spans="1:10" x14ac:dyDescent="0.25">
      <c r="A63" s="2">
        <v>2019</v>
      </c>
      <c r="B63" s="2" t="s">
        <v>10</v>
      </c>
      <c r="C63" s="2"/>
      <c r="D63" s="2">
        <v>180</v>
      </c>
      <c r="E63" s="2">
        <v>15</v>
      </c>
      <c r="F63" s="2">
        <v>285</v>
      </c>
      <c r="G63" s="2">
        <v>0.35</v>
      </c>
      <c r="H63" s="6">
        <f t="shared" si="2"/>
        <v>1.2280701754385965</v>
      </c>
      <c r="I63" s="2">
        <v>2.85</v>
      </c>
      <c r="J63" s="2">
        <v>1.2</v>
      </c>
    </row>
    <row r="64" spans="1:10" x14ac:dyDescent="0.25">
      <c r="A64" s="2">
        <v>2019</v>
      </c>
      <c r="B64" s="2" t="s">
        <v>12</v>
      </c>
      <c r="C64" s="2"/>
      <c r="D64" s="2">
        <v>160</v>
      </c>
      <c r="E64" s="2">
        <v>15.2</v>
      </c>
      <c r="F64" s="2">
        <v>320</v>
      </c>
      <c r="G64" s="2">
        <v>0.1</v>
      </c>
      <c r="H64" s="6">
        <f t="shared" si="2"/>
        <v>0.3125</v>
      </c>
      <c r="I64" s="2">
        <v>2.4500000000000002</v>
      </c>
      <c r="J64" s="2">
        <v>1.5</v>
      </c>
    </row>
    <row r="65" spans="1:10" x14ac:dyDescent="0.25">
      <c r="A65" s="2">
        <v>2019</v>
      </c>
      <c r="B65" s="2" t="s">
        <v>7</v>
      </c>
      <c r="C65" s="2"/>
      <c r="D65" s="2">
        <v>150</v>
      </c>
      <c r="E65" s="2">
        <v>15.2</v>
      </c>
      <c r="F65" s="2">
        <v>450</v>
      </c>
      <c r="G65" s="2">
        <v>0.9</v>
      </c>
      <c r="H65" s="6">
        <f t="shared" si="2"/>
        <v>2</v>
      </c>
      <c r="I65" s="2">
        <v>4.5</v>
      </c>
      <c r="J65" s="2">
        <v>2.5</v>
      </c>
    </row>
    <row r="66" spans="1:10" x14ac:dyDescent="0.25">
      <c r="A66" s="2">
        <v>2019</v>
      </c>
      <c r="B66" s="2" t="s">
        <v>5</v>
      </c>
      <c r="C66" s="2"/>
      <c r="D66" s="2">
        <v>260</v>
      </c>
      <c r="E66" s="2">
        <v>16.5</v>
      </c>
      <c r="F66" s="2">
        <v>220</v>
      </c>
      <c r="G66" s="2">
        <v>0.7</v>
      </c>
      <c r="H66" s="6">
        <f t="shared" si="2"/>
        <v>3.1818181818181817</v>
      </c>
      <c r="I66" s="2">
        <v>2.1</v>
      </c>
      <c r="J66" s="2">
        <v>1.2</v>
      </c>
    </row>
    <row r="67" spans="1:10" x14ac:dyDescent="0.25">
      <c r="A67" s="2">
        <v>2019</v>
      </c>
      <c r="B67" s="2" t="s">
        <v>8</v>
      </c>
      <c r="C67" s="2"/>
      <c r="D67" s="2">
        <v>170</v>
      </c>
      <c r="E67" s="2">
        <v>17</v>
      </c>
      <c r="F67" s="2">
        <v>230</v>
      </c>
      <c r="G67" s="2">
        <v>0.43</v>
      </c>
      <c r="H67" s="6">
        <f t="shared" si="2"/>
        <v>1.8695652173913044</v>
      </c>
      <c r="I67" s="2">
        <v>3.26</v>
      </c>
      <c r="J67" s="2">
        <v>1.7</v>
      </c>
    </row>
    <row r="68" spans="1:10" x14ac:dyDescent="0.25">
      <c r="A68" s="2">
        <v>2019</v>
      </c>
      <c r="B68" s="2" t="s">
        <v>13</v>
      </c>
      <c r="C68" s="2"/>
      <c r="D68" s="2">
        <v>270</v>
      </c>
      <c r="E68" s="2">
        <v>17.100000000000001</v>
      </c>
      <c r="F68" s="2">
        <v>320</v>
      </c>
      <c r="G68" s="2">
        <v>0.4</v>
      </c>
      <c r="H68" s="6">
        <f t="shared" si="2"/>
        <v>1.25</v>
      </c>
      <c r="I68" s="2">
        <v>8.1999999999999993</v>
      </c>
      <c r="J68" s="2">
        <v>3.15</v>
      </c>
    </row>
    <row r="69" spans="1:10" x14ac:dyDescent="0.25">
      <c r="A69" s="2">
        <v>2019</v>
      </c>
      <c r="B69" s="2" t="s">
        <v>9</v>
      </c>
      <c r="C69" s="2"/>
      <c r="D69" s="2">
        <v>280</v>
      </c>
      <c r="E69" s="2">
        <v>17.600000000000001</v>
      </c>
      <c r="F69" s="2">
        <v>225</v>
      </c>
      <c r="G69" s="2">
        <v>0.56000000000000005</v>
      </c>
      <c r="H69" s="6">
        <f t="shared" si="2"/>
        <v>2.4888888888888889</v>
      </c>
      <c r="I69" s="2">
        <v>3.02</v>
      </c>
      <c r="J69" s="2">
        <v>1.75</v>
      </c>
    </row>
    <row r="70" spans="1:10" x14ac:dyDescent="0.25">
      <c r="A70" s="2">
        <v>2019</v>
      </c>
      <c r="B70" s="2" t="s">
        <v>36</v>
      </c>
      <c r="C70" s="2"/>
      <c r="D70" s="2">
        <v>440</v>
      </c>
      <c r="E70" s="2">
        <v>16.8</v>
      </c>
      <c r="F70" s="2">
        <v>222</v>
      </c>
      <c r="G70" s="2">
        <v>0.84</v>
      </c>
      <c r="H70" s="6">
        <f t="shared" si="2"/>
        <v>3.7837837837837838</v>
      </c>
      <c r="I70" s="2">
        <v>3.54</v>
      </c>
      <c r="J70" s="2">
        <v>1.55</v>
      </c>
    </row>
    <row r="71" spans="1:10" x14ac:dyDescent="0.25">
      <c r="A71" s="2">
        <v>2019</v>
      </c>
      <c r="B71" s="2" t="s">
        <v>33</v>
      </c>
      <c r="C71" s="2"/>
      <c r="D71" s="2">
        <v>260</v>
      </c>
      <c r="E71" s="2">
        <v>17.100000000000001</v>
      </c>
      <c r="F71" s="2">
        <v>210</v>
      </c>
      <c r="G71" s="2">
        <v>1.2</v>
      </c>
      <c r="H71" s="6">
        <f t="shared" si="2"/>
        <v>5.7142857142857144</v>
      </c>
      <c r="I71" s="2">
        <v>3.95</v>
      </c>
      <c r="J71" s="2">
        <v>1.7</v>
      </c>
    </row>
    <row r="72" spans="1:10" x14ac:dyDescent="0.25">
      <c r="A72" s="2">
        <v>2019</v>
      </c>
      <c r="B72" s="2" t="s">
        <v>35</v>
      </c>
      <c r="C72" s="2"/>
      <c r="D72" s="2">
        <v>70</v>
      </c>
      <c r="E72" s="2">
        <v>17.5</v>
      </c>
      <c r="F72" s="2">
        <v>325</v>
      </c>
      <c r="G72" s="2">
        <v>0.3</v>
      </c>
      <c r="H72" s="6">
        <f t="shared" si="2"/>
        <v>0.92307692307692313</v>
      </c>
      <c r="I72" s="2">
        <v>1.84</v>
      </c>
      <c r="J72" s="2">
        <v>1</v>
      </c>
    </row>
    <row r="73" spans="1:10" x14ac:dyDescent="0.25">
      <c r="A73" s="2">
        <v>2019</v>
      </c>
      <c r="B73" s="2" t="s">
        <v>32</v>
      </c>
      <c r="C73" s="2"/>
      <c r="D73" s="2">
        <v>490</v>
      </c>
      <c r="E73" s="2">
        <v>19.100000000000001</v>
      </c>
      <c r="F73" s="2">
        <v>224</v>
      </c>
      <c r="G73" s="2">
        <v>1.01</v>
      </c>
      <c r="H73" s="6">
        <f t="shared" si="2"/>
        <v>4.5089285714285712</v>
      </c>
      <c r="I73" s="2">
        <v>3.5</v>
      </c>
      <c r="J73" s="2">
        <v>1.57</v>
      </c>
    </row>
    <row r="74" spans="1:10" x14ac:dyDescent="0.25">
      <c r="A74" s="2">
        <v>2019</v>
      </c>
      <c r="B74" s="2" t="s">
        <v>34</v>
      </c>
      <c r="C74" s="2"/>
      <c r="D74" s="2">
        <v>650</v>
      </c>
      <c r="E74" s="2">
        <v>21.8</v>
      </c>
      <c r="F74" s="2">
        <v>224</v>
      </c>
      <c r="G74" s="2">
        <v>2.8</v>
      </c>
      <c r="H74" s="6">
        <f t="shared" si="2"/>
        <v>12.5</v>
      </c>
      <c r="I74" s="2">
        <v>3.85</v>
      </c>
      <c r="J74" s="2">
        <v>0.97</v>
      </c>
    </row>
    <row r="75" spans="1:10" x14ac:dyDescent="0.25">
      <c r="A75" s="2">
        <v>2019</v>
      </c>
      <c r="B75" s="2" t="s">
        <v>37</v>
      </c>
      <c r="C75" s="2"/>
      <c r="D75" s="2">
        <v>260</v>
      </c>
      <c r="E75" s="2">
        <v>18.8</v>
      </c>
      <c r="F75" s="2">
        <v>327</v>
      </c>
      <c r="G75" s="2">
        <v>1.8</v>
      </c>
      <c r="H75" s="6">
        <f t="shared" si="2"/>
        <v>5.5045871559633026</v>
      </c>
      <c r="I75" s="2">
        <v>3.04</v>
      </c>
      <c r="J75" s="2">
        <v>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0"/>
  <sheetViews>
    <sheetView topLeftCell="A13" workbookViewId="0">
      <selection activeCell="M18" sqref="M18"/>
    </sheetView>
  </sheetViews>
  <sheetFormatPr baseColWidth="10" defaultRowHeight="15" x14ac:dyDescent="0.25"/>
  <cols>
    <col min="2" max="2" width="35.5703125" bestFit="1" customWidth="1"/>
  </cols>
  <sheetData>
    <row r="1" spans="1:10" x14ac:dyDescent="0.25">
      <c r="A1" s="2">
        <v>2018</v>
      </c>
      <c r="B1" s="2" t="s">
        <v>10</v>
      </c>
      <c r="C1" s="2">
        <v>56</v>
      </c>
      <c r="D1" s="46">
        <v>180</v>
      </c>
      <c r="E1" s="2"/>
      <c r="F1" s="46">
        <v>318</v>
      </c>
      <c r="G1" s="46">
        <v>0.57999999999999996</v>
      </c>
      <c r="H1" s="6">
        <f t="shared" ref="H1:H12" si="0">G1*1000/F1</f>
        <v>1.8238993710691824</v>
      </c>
      <c r="I1" s="2">
        <v>0.4</v>
      </c>
      <c r="J1" s="2">
        <v>0.2</v>
      </c>
    </row>
    <row r="2" spans="1:10" x14ac:dyDescent="0.25">
      <c r="A2" s="2">
        <v>2018</v>
      </c>
      <c r="B2" s="2" t="s">
        <v>86</v>
      </c>
      <c r="C2" s="2"/>
      <c r="D2" s="46">
        <v>410</v>
      </c>
      <c r="E2" s="2"/>
      <c r="F2" s="46">
        <v>300</v>
      </c>
      <c r="G2" s="46">
        <v>2.2000000000000002</v>
      </c>
      <c r="H2" s="6">
        <f t="shared" si="0"/>
        <v>7.333333333333333</v>
      </c>
      <c r="I2" s="2"/>
      <c r="J2" s="2">
        <v>0.3</v>
      </c>
    </row>
    <row r="3" spans="1:10" x14ac:dyDescent="0.25">
      <c r="A3" s="2">
        <v>2019</v>
      </c>
      <c r="B3" s="2" t="s">
        <v>23</v>
      </c>
      <c r="C3" s="2"/>
      <c r="D3" s="2">
        <v>210</v>
      </c>
      <c r="E3" s="2">
        <v>11</v>
      </c>
      <c r="F3" s="2">
        <v>235</v>
      </c>
      <c r="G3" s="2">
        <v>0.57999999999999996</v>
      </c>
      <c r="H3" s="6">
        <f t="shared" si="0"/>
        <v>2.4680851063829787</v>
      </c>
      <c r="I3" s="2">
        <v>1.4</v>
      </c>
      <c r="J3" s="2">
        <v>0.5</v>
      </c>
    </row>
    <row r="4" spans="1:10" x14ac:dyDescent="0.25">
      <c r="A4" s="2">
        <v>2018</v>
      </c>
      <c r="B4" s="2" t="s">
        <v>80</v>
      </c>
      <c r="C4" s="2">
        <v>35</v>
      </c>
      <c r="D4" s="46">
        <v>430</v>
      </c>
      <c r="E4" s="2"/>
      <c r="F4" s="46">
        <v>220</v>
      </c>
      <c r="G4" s="46">
        <v>2.1</v>
      </c>
      <c r="H4" s="6">
        <f t="shared" si="0"/>
        <v>9.545454545454545</v>
      </c>
      <c r="I4" s="2"/>
      <c r="J4" s="2">
        <v>0.6</v>
      </c>
    </row>
    <row r="5" spans="1:10" x14ac:dyDescent="0.25">
      <c r="A5" s="2">
        <v>2018</v>
      </c>
      <c r="B5" s="2" t="s">
        <v>23</v>
      </c>
      <c r="C5" s="2">
        <v>22</v>
      </c>
      <c r="D5" s="46">
        <v>220</v>
      </c>
      <c r="E5" s="2"/>
      <c r="F5" s="46">
        <v>310</v>
      </c>
      <c r="G5" s="46">
        <v>0.8</v>
      </c>
      <c r="H5" s="6">
        <f t="shared" si="0"/>
        <v>2.5806451612903225</v>
      </c>
      <c r="I5" s="2">
        <v>1.6</v>
      </c>
      <c r="J5" s="2">
        <v>0.8</v>
      </c>
    </row>
    <row r="6" spans="1:10" x14ac:dyDescent="0.25">
      <c r="A6" s="2">
        <v>2018</v>
      </c>
      <c r="B6" s="2" t="s">
        <v>27</v>
      </c>
      <c r="C6" s="2">
        <v>53</v>
      </c>
      <c r="D6" s="46">
        <v>450</v>
      </c>
      <c r="E6" s="2"/>
      <c r="F6" s="46">
        <v>316</v>
      </c>
      <c r="G6" s="46">
        <v>2</v>
      </c>
      <c r="H6" s="6">
        <f t="shared" si="0"/>
        <v>6.3291139240506329</v>
      </c>
      <c r="I6" s="2">
        <v>2.6</v>
      </c>
      <c r="J6" s="2">
        <v>0.8</v>
      </c>
    </row>
    <row r="7" spans="1:10" x14ac:dyDescent="0.25">
      <c r="A7" s="2">
        <v>2019</v>
      </c>
      <c r="B7" s="2" t="s">
        <v>25</v>
      </c>
      <c r="C7" s="2"/>
      <c r="D7" s="2">
        <v>210</v>
      </c>
      <c r="E7" s="2">
        <v>11.3</v>
      </c>
      <c r="F7" s="2">
        <v>212</v>
      </c>
      <c r="G7" s="2">
        <v>0.8</v>
      </c>
      <c r="H7" s="6">
        <f t="shared" si="0"/>
        <v>3.7735849056603774</v>
      </c>
      <c r="I7" s="2">
        <v>1.5</v>
      </c>
      <c r="J7" s="2">
        <v>0.8</v>
      </c>
    </row>
    <row r="8" spans="1:10" x14ac:dyDescent="0.25">
      <c r="A8" s="2">
        <v>2019</v>
      </c>
      <c r="B8" s="2" t="s">
        <v>27</v>
      </c>
      <c r="C8" s="2"/>
      <c r="D8" s="2">
        <v>410</v>
      </c>
      <c r="E8" s="2">
        <v>16</v>
      </c>
      <c r="F8" s="2">
        <v>310</v>
      </c>
      <c r="G8" s="2">
        <v>2</v>
      </c>
      <c r="H8" s="6">
        <f t="shared" si="0"/>
        <v>6.4516129032258061</v>
      </c>
      <c r="I8" s="2">
        <v>1.2</v>
      </c>
      <c r="J8" s="2">
        <v>0.8</v>
      </c>
    </row>
    <row r="9" spans="1:10" x14ac:dyDescent="0.25">
      <c r="A9" s="2">
        <v>2018</v>
      </c>
      <c r="B9" s="2" t="s">
        <v>18</v>
      </c>
      <c r="C9" s="2">
        <v>29</v>
      </c>
      <c r="D9" s="46">
        <v>140</v>
      </c>
      <c r="E9" s="2"/>
      <c r="F9" s="46">
        <v>320</v>
      </c>
      <c r="G9" s="46">
        <v>0.5</v>
      </c>
      <c r="H9" s="6">
        <f t="shared" si="0"/>
        <v>1.5625</v>
      </c>
      <c r="I9" s="2">
        <v>2.2999999999999998</v>
      </c>
      <c r="J9" s="2">
        <v>0.9</v>
      </c>
    </row>
    <row r="10" spans="1:10" x14ac:dyDescent="0.25">
      <c r="A10" s="2">
        <v>2018</v>
      </c>
      <c r="B10" s="2" t="s">
        <v>33</v>
      </c>
      <c r="C10" s="2">
        <v>72</v>
      </c>
      <c r="D10" s="46">
        <v>280</v>
      </c>
      <c r="E10" s="2"/>
      <c r="F10" s="46">
        <v>320</v>
      </c>
      <c r="G10" s="46">
        <v>0.8</v>
      </c>
      <c r="H10" s="6">
        <f t="shared" si="0"/>
        <v>2.5</v>
      </c>
      <c r="I10" s="2">
        <v>2</v>
      </c>
      <c r="J10" s="2">
        <v>0.95</v>
      </c>
    </row>
    <row r="11" spans="1:10" x14ac:dyDescent="0.25">
      <c r="A11" s="2">
        <v>2019</v>
      </c>
      <c r="B11" s="2" t="s">
        <v>18</v>
      </c>
      <c r="C11" s="2"/>
      <c r="D11" s="2">
        <v>220</v>
      </c>
      <c r="E11" s="2">
        <v>12.6</v>
      </c>
      <c r="F11" s="2">
        <v>310</v>
      </c>
      <c r="G11" s="2">
        <v>0.7</v>
      </c>
      <c r="H11" s="6">
        <f t="shared" si="0"/>
        <v>2.2580645161290325</v>
      </c>
      <c r="I11" s="2">
        <v>4.5999999999999996</v>
      </c>
      <c r="J11" s="2">
        <v>0.95</v>
      </c>
    </row>
    <row r="12" spans="1:10" x14ac:dyDescent="0.25">
      <c r="A12" s="2">
        <v>2019</v>
      </c>
      <c r="B12" s="2" t="s">
        <v>34</v>
      </c>
      <c r="C12" s="2"/>
      <c r="D12" s="2">
        <v>650</v>
      </c>
      <c r="E12" s="2">
        <v>21.8</v>
      </c>
      <c r="F12" s="2">
        <v>224</v>
      </c>
      <c r="G12" s="2">
        <v>2.8</v>
      </c>
      <c r="H12" s="6">
        <f t="shared" si="0"/>
        <v>12.5</v>
      </c>
      <c r="I12" s="2">
        <v>3.85</v>
      </c>
      <c r="J12" s="2">
        <v>0.97</v>
      </c>
    </row>
    <row r="13" spans="1:10" ht="30" x14ac:dyDescent="0.25">
      <c r="A13" s="2"/>
      <c r="B13" s="4"/>
      <c r="C13" s="4"/>
      <c r="D13" s="4" t="s">
        <v>104</v>
      </c>
      <c r="E13" s="4" t="s">
        <v>54</v>
      </c>
      <c r="F13" s="4" t="s">
        <v>75</v>
      </c>
      <c r="G13" s="4" t="s">
        <v>76</v>
      </c>
      <c r="H13" s="45" t="s">
        <v>50</v>
      </c>
      <c r="I13" s="4" t="s">
        <v>57</v>
      </c>
      <c r="J13" s="4" t="s">
        <v>58</v>
      </c>
    </row>
    <row r="14" spans="1:10" x14ac:dyDescent="0.25">
      <c r="A14" s="2">
        <v>2018</v>
      </c>
      <c r="B14" s="2" t="s">
        <v>0</v>
      </c>
      <c r="C14" s="2">
        <v>35</v>
      </c>
      <c r="D14" s="46"/>
      <c r="E14" s="2"/>
      <c r="F14" s="46">
        <v>326</v>
      </c>
      <c r="G14" s="46">
        <v>0.93</v>
      </c>
      <c r="H14" s="6">
        <f t="shared" ref="H14:H60" si="1">G14*1000/F14</f>
        <v>2.852760736196319</v>
      </c>
      <c r="I14" s="2">
        <v>2.2999999999999998</v>
      </c>
      <c r="J14" s="2">
        <v>1</v>
      </c>
    </row>
    <row r="15" spans="1:10" x14ac:dyDescent="0.25">
      <c r="A15" s="2">
        <v>2019</v>
      </c>
      <c r="B15" s="2" t="s">
        <v>35</v>
      </c>
      <c r="C15" s="2"/>
      <c r="D15" s="2">
        <v>70</v>
      </c>
      <c r="E15" s="2">
        <v>17.5</v>
      </c>
      <c r="F15" s="2">
        <v>325</v>
      </c>
      <c r="G15" s="2">
        <v>0.3</v>
      </c>
      <c r="H15" s="6">
        <f t="shared" si="1"/>
        <v>0.92307692307692313</v>
      </c>
      <c r="I15" s="2">
        <v>1.84</v>
      </c>
      <c r="J15" s="2">
        <v>1</v>
      </c>
    </row>
    <row r="16" spans="1:10" x14ac:dyDescent="0.25">
      <c r="A16" s="2">
        <v>2018</v>
      </c>
      <c r="B16" s="2" t="s">
        <v>85</v>
      </c>
      <c r="C16" s="2"/>
      <c r="D16" s="46">
        <v>380</v>
      </c>
      <c r="E16" s="2"/>
      <c r="F16" s="46">
        <v>315</v>
      </c>
      <c r="G16" s="46">
        <v>2.8</v>
      </c>
      <c r="H16" s="6">
        <f t="shared" si="1"/>
        <v>8.8888888888888893</v>
      </c>
      <c r="I16" s="2">
        <v>1.3</v>
      </c>
      <c r="J16" s="2">
        <v>1.03</v>
      </c>
    </row>
    <row r="17" spans="1:10" x14ac:dyDescent="0.25">
      <c r="A17" s="2">
        <v>2018</v>
      </c>
      <c r="B17" s="2" t="s">
        <v>20</v>
      </c>
      <c r="C17" s="2">
        <v>29</v>
      </c>
      <c r="D17" s="46">
        <v>150</v>
      </c>
      <c r="E17" s="2"/>
      <c r="F17" s="46">
        <v>450</v>
      </c>
      <c r="G17" s="46">
        <v>1.1499999999999999</v>
      </c>
      <c r="H17" s="6">
        <f t="shared" si="1"/>
        <v>2.5555555555555554</v>
      </c>
      <c r="I17" s="2">
        <v>3.4</v>
      </c>
      <c r="J17" s="2">
        <v>1.06</v>
      </c>
    </row>
    <row r="18" spans="1:10" x14ac:dyDescent="0.25">
      <c r="A18" s="2">
        <v>2018</v>
      </c>
      <c r="B18" s="2" t="s">
        <v>6</v>
      </c>
      <c r="C18" s="2">
        <v>56</v>
      </c>
      <c r="D18" s="46">
        <v>250</v>
      </c>
      <c r="E18" s="2"/>
      <c r="F18" s="46">
        <v>320</v>
      </c>
      <c r="G18" s="46">
        <v>1.3</v>
      </c>
      <c r="H18" s="6">
        <f t="shared" si="1"/>
        <v>4.0625</v>
      </c>
      <c r="I18" s="2">
        <v>2</v>
      </c>
      <c r="J18" s="2">
        <v>1.1200000000000001</v>
      </c>
    </row>
    <row r="19" spans="1:10" x14ac:dyDescent="0.25">
      <c r="A19" s="2">
        <v>2018</v>
      </c>
      <c r="B19" s="2" t="s">
        <v>13</v>
      </c>
      <c r="C19" s="2">
        <v>56</v>
      </c>
      <c r="D19" s="46">
        <v>240</v>
      </c>
      <c r="E19" s="2"/>
      <c r="F19" s="46">
        <v>316</v>
      </c>
      <c r="G19" s="46">
        <v>0.48</v>
      </c>
      <c r="H19" s="6">
        <f t="shared" si="1"/>
        <v>1.518987341772152</v>
      </c>
      <c r="I19" s="2">
        <v>5</v>
      </c>
      <c r="J19" s="2">
        <v>1.2</v>
      </c>
    </row>
    <row r="20" spans="1:10" x14ac:dyDescent="0.25">
      <c r="A20" s="2">
        <v>2019</v>
      </c>
      <c r="B20" s="2" t="s">
        <v>29</v>
      </c>
      <c r="C20" s="2"/>
      <c r="D20" s="2">
        <v>260</v>
      </c>
      <c r="E20" s="2">
        <v>20.100000000000001</v>
      </c>
      <c r="F20" s="2">
        <v>308</v>
      </c>
      <c r="G20" s="2">
        <v>2.85</v>
      </c>
      <c r="H20" s="6">
        <f t="shared" si="1"/>
        <v>9.2532467532467528</v>
      </c>
      <c r="I20" s="2">
        <v>3.2</v>
      </c>
      <c r="J20" s="2">
        <v>1.2</v>
      </c>
    </row>
    <row r="21" spans="1:10" x14ac:dyDescent="0.25">
      <c r="A21" s="2">
        <v>2019</v>
      </c>
      <c r="B21" s="2" t="s">
        <v>10</v>
      </c>
      <c r="C21" s="2"/>
      <c r="D21" s="2">
        <v>180</v>
      </c>
      <c r="E21" s="2">
        <v>15</v>
      </c>
      <c r="F21" s="2">
        <v>285</v>
      </c>
      <c r="G21" s="2">
        <v>0.35</v>
      </c>
      <c r="H21" s="6">
        <f t="shared" si="1"/>
        <v>1.2280701754385965</v>
      </c>
      <c r="I21" s="2">
        <v>2.85</v>
      </c>
      <c r="J21" s="2">
        <v>1.2</v>
      </c>
    </row>
    <row r="22" spans="1:10" x14ac:dyDescent="0.25">
      <c r="A22" s="2">
        <v>2019</v>
      </c>
      <c r="B22" s="2" t="s">
        <v>5</v>
      </c>
      <c r="C22" s="2"/>
      <c r="D22" s="2">
        <v>260</v>
      </c>
      <c r="E22" s="2">
        <v>16.5</v>
      </c>
      <c r="F22" s="2">
        <v>220</v>
      </c>
      <c r="G22" s="2">
        <v>0.7</v>
      </c>
      <c r="H22" s="6">
        <f t="shared" si="1"/>
        <v>3.1818181818181817</v>
      </c>
      <c r="I22" s="2">
        <v>2.1</v>
      </c>
      <c r="J22" s="2">
        <v>1.2</v>
      </c>
    </row>
    <row r="23" spans="1:10" x14ac:dyDescent="0.25">
      <c r="A23" s="2">
        <v>2018</v>
      </c>
      <c r="B23" s="2" t="s">
        <v>36</v>
      </c>
      <c r="C23" s="2">
        <v>72</v>
      </c>
      <c r="D23" s="46">
        <v>470</v>
      </c>
      <c r="E23" s="2"/>
      <c r="F23" s="46">
        <v>315</v>
      </c>
      <c r="G23" s="46">
        <v>1.5</v>
      </c>
      <c r="H23" s="6">
        <f t="shared" si="1"/>
        <v>4.7619047619047619</v>
      </c>
      <c r="I23" s="2">
        <v>2.7</v>
      </c>
      <c r="J23" s="2">
        <v>1.29</v>
      </c>
    </row>
    <row r="24" spans="1:10" x14ac:dyDescent="0.25">
      <c r="A24" s="2">
        <v>2018</v>
      </c>
      <c r="B24" s="2" t="s">
        <v>32</v>
      </c>
      <c r="C24" s="2">
        <v>72</v>
      </c>
      <c r="D24" s="46">
        <v>450</v>
      </c>
      <c r="E24" s="2"/>
      <c r="F24" s="46">
        <v>320</v>
      </c>
      <c r="G24" s="46">
        <v>1.36</v>
      </c>
      <c r="H24" s="6">
        <f t="shared" si="1"/>
        <v>4.25</v>
      </c>
      <c r="I24" s="2">
        <v>2.5</v>
      </c>
      <c r="J24" s="2">
        <v>1.36</v>
      </c>
    </row>
    <row r="25" spans="1:10" x14ac:dyDescent="0.25">
      <c r="A25" s="2">
        <v>2018</v>
      </c>
      <c r="B25" s="2" t="s">
        <v>30</v>
      </c>
      <c r="C25" s="2">
        <v>53</v>
      </c>
      <c r="D25" s="46">
        <v>210</v>
      </c>
      <c r="E25" s="2"/>
      <c r="F25" s="46">
        <v>310</v>
      </c>
      <c r="G25" s="46">
        <v>1</v>
      </c>
      <c r="H25" s="6">
        <f t="shared" si="1"/>
        <v>3.225806451612903</v>
      </c>
      <c r="I25" s="2">
        <v>3.4</v>
      </c>
      <c r="J25" s="2">
        <v>1.4</v>
      </c>
    </row>
    <row r="26" spans="1:10" x14ac:dyDescent="0.25">
      <c r="A26" s="2">
        <v>2019</v>
      </c>
      <c r="B26" s="2" t="s">
        <v>20</v>
      </c>
      <c r="C26" s="2"/>
      <c r="D26" s="2">
        <v>170</v>
      </c>
      <c r="E26" s="2">
        <v>10.1</v>
      </c>
      <c r="F26" s="2">
        <v>330</v>
      </c>
      <c r="G26" s="2">
        <v>0.6</v>
      </c>
      <c r="H26" s="6">
        <f t="shared" si="1"/>
        <v>1.8181818181818181</v>
      </c>
      <c r="I26" s="2">
        <v>3.7</v>
      </c>
      <c r="J26" s="2">
        <v>1.4</v>
      </c>
    </row>
    <row r="27" spans="1:10" x14ac:dyDescent="0.25">
      <c r="A27" s="2">
        <v>2019</v>
      </c>
      <c r="B27" s="2" t="s">
        <v>6</v>
      </c>
      <c r="C27" s="2"/>
      <c r="D27" s="2">
        <v>260</v>
      </c>
      <c r="E27" s="2">
        <v>13.2</v>
      </c>
      <c r="F27" s="2">
        <v>312</v>
      </c>
      <c r="G27" s="2">
        <v>1.25</v>
      </c>
      <c r="H27" s="6">
        <f t="shared" si="1"/>
        <v>4.0064102564102564</v>
      </c>
      <c r="I27" s="2">
        <v>3.1</v>
      </c>
      <c r="J27" s="2">
        <v>1.4</v>
      </c>
    </row>
    <row r="28" spans="1:10" x14ac:dyDescent="0.25">
      <c r="A28" s="2">
        <v>2018</v>
      </c>
      <c r="B28" s="2" t="s">
        <v>16</v>
      </c>
      <c r="C28" s="2">
        <v>29</v>
      </c>
      <c r="D28" s="46">
        <v>230</v>
      </c>
      <c r="E28" s="2"/>
      <c r="F28" s="2"/>
      <c r="G28" s="2"/>
      <c r="H28" s="6" t="e">
        <f t="shared" si="1"/>
        <v>#DIV/0!</v>
      </c>
      <c r="I28" s="2">
        <v>4.0999999999999996</v>
      </c>
      <c r="J28" s="2">
        <v>1.5</v>
      </c>
    </row>
    <row r="29" spans="1:10" x14ac:dyDescent="0.25">
      <c r="A29" s="2">
        <v>2018</v>
      </c>
      <c r="B29" s="2" t="s">
        <v>21</v>
      </c>
      <c r="C29" s="2">
        <v>29</v>
      </c>
      <c r="D29" s="46">
        <v>200</v>
      </c>
      <c r="E29" s="2"/>
      <c r="F29" s="46">
        <v>316</v>
      </c>
      <c r="G29" s="46">
        <v>0.6</v>
      </c>
      <c r="H29" s="6">
        <f t="shared" si="1"/>
        <v>1.8987341772151898</v>
      </c>
      <c r="I29" s="2">
        <v>2.2000000000000002</v>
      </c>
      <c r="J29" s="2">
        <v>1.5</v>
      </c>
    </row>
    <row r="30" spans="1:10" x14ac:dyDescent="0.25">
      <c r="A30" s="2">
        <v>2019</v>
      </c>
      <c r="B30" s="2" t="s">
        <v>24</v>
      </c>
      <c r="C30" s="2"/>
      <c r="D30" s="2">
        <v>180</v>
      </c>
      <c r="E30" s="2">
        <v>10.6</v>
      </c>
      <c r="F30" s="2">
        <v>239</v>
      </c>
      <c r="G30" s="2">
        <v>0.27</v>
      </c>
      <c r="H30" s="6">
        <f t="shared" si="1"/>
        <v>1.1297071129707112</v>
      </c>
      <c r="I30" s="2">
        <v>2.2000000000000002</v>
      </c>
      <c r="J30" s="2">
        <v>1.5</v>
      </c>
    </row>
    <row r="31" spans="1:10" x14ac:dyDescent="0.25">
      <c r="A31" s="2">
        <v>2019</v>
      </c>
      <c r="B31" s="2" t="s">
        <v>12</v>
      </c>
      <c r="C31" s="2"/>
      <c r="D31" s="2">
        <v>160</v>
      </c>
      <c r="E31" s="2">
        <v>15.2</v>
      </c>
      <c r="F31" s="2">
        <v>320</v>
      </c>
      <c r="G31" s="2">
        <v>0.1</v>
      </c>
      <c r="H31" s="6">
        <f t="shared" si="1"/>
        <v>0.3125</v>
      </c>
      <c r="I31" s="2">
        <v>2.4500000000000002</v>
      </c>
      <c r="J31" s="2">
        <v>1.5</v>
      </c>
    </row>
    <row r="32" spans="1:10" x14ac:dyDescent="0.25">
      <c r="A32" s="2">
        <v>2019</v>
      </c>
      <c r="B32" s="2" t="s">
        <v>36</v>
      </c>
      <c r="C32" s="2"/>
      <c r="D32" s="2">
        <v>440</v>
      </c>
      <c r="E32" s="2">
        <v>16.8</v>
      </c>
      <c r="F32" s="2">
        <v>222</v>
      </c>
      <c r="G32" s="2">
        <v>0.84</v>
      </c>
      <c r="H32" s="6">
        <f t="shared" si="1"/>
        <v>3.7837837837837838</v>
      </c>
      <c r="I32" s="2">
        <v>3.54</v>
      </c>
      <c r="J32" s="2">
        <v>1.55</v>
      </c>
    </row>
    <row r="33" spans="1:10" x14ac:dyDescent="0.25">
      <c r="A33" s="2">
        <v>2019</v>
      </c>
      <c r="B33" s="2" t="s">
        <v>32</v>
      </c>
      <c r="C33" s="2"/>
      <c r="D33" s="2">
        <v>490</v>
      </c>
      <c r="E33" s="2">
        <v>19.100000000000001</v>
      </c>
      <c r="F33" s="2">
        <v>224</v>
      </c>
      <c r="G33" s="2">
        <v>1.01</v>
      </c>
      <c r="H33" s="6">
        <f t="shared" si="1"/>
        <v>4.5089285714285712</v>
      </c>
      <c r="I33" s="2">
        <v>3.5</v>
      </c>
      <c r="J33" s="2">
        <v>1.57</v>
      </c>
    </row>
    <row r="34" spans="1:10" x14ac:dyDescent="0.25">
      <c r="A34" s="2">
        <v>2019</v>
      </c>
      <c r="B34" s="2" t="s">
        <v>17</v>
      </c>
      <c r="C34" s="2"/>
      <c r="D34" s="2">
        <v>240</v>
      </c>
      <c r="E34" s="2">
        <v>13.4</v>
      </c>
      <c r="F34" s="2">
        <v>320</v>
      </c>
      <c r="G34" s="2">
        <v>0.75</v>
      </c>
      <c r="H34" s="6">
        <f t="shared" si="1"/>
        <v>2.34375</v>
      </c>
      <c r="I34" s="2">
        <v>3</v>
      </c>
      <c r="J34" s="2">
        <v>1.6</v>
      </c>
    </row>
    <row r="35" spans="1:10" x14ac:dyDescent="0.25">
      <c r="A35" s="2">
        <v>2019</v>
      </c>
      <c r="B35" s="2" t="s">
        <v>0</v>
      </c>
      <c r="C35" s="2"/>
      <c r="D35" s="2">
        <v>370</v>
      </c>
      <c r="E35" s="2">
        <v>17.399999999999999</v>
      </c>
      <c r="F35" s="2">
        <v>320</v>
      </c>
      <c r="G35" s="2">
        <v>1.1599999999999999</v>
      </c>
      <c r="H35" s="6">
        <f t="shared" si="1"/>
        <v>3.625</v>
      </c>
      <c r="I35" s="2">
        <v>2.8</v>
      </c>
      <c r="J35" s="2">
        <v>1.65</v>
      </c>
    </row>
    <row r="36" spans="1:10" x14ac:dyDescent="0.25">
      <c r="A36" s="2">
        <v>2019</v>
      </c>
      <c r="B36" s="2" t="s">
        <v>8</v>
      </c>
      <c r="C36" s="2"/>
      <c r="D36" s="2">
        <v>170</v>
      </c>
      <c r="E36" s="2">
        <v>17</v>
      </c>
      <c r="F36" s="2">
        <v>230</v>
      </c>
      <c r="G36" s="2">
        <v>0.43</v>
      </c>
      <c r="H36" s="6">
        <f t="shared" si="1"/>
        <v>1.8695652173913044</v>
      </c>
      <c r="I36" s="2">
        <v>3.26</v>
      </c>
      <c r="J36" s="2">
        <v>1.7</v>
      </c>
    </row>
    <row r="37" spans="1:10" x14ac:dyDescent="0.25">
      <c r="A37" s="2">
        <v>2019</v>
      </c>
      <c r="B37" s="2" t="s">
        <v>33</v>
      </c>
      <c r="C37" s="2"/>
      <c r="D37" s="2">
        <v>260</v>
      </c>
      <c r="E37" s="2">
        <v>17.100000000000001</v>
      </c>
      <c r="F37" s="2">
        <v>210</v>
      </c>
      <c r="G37" s="2">
        <v>1.2</v>
      </c>
      <c r="H37" s="6">
        <f t="shared" si="1"/>
        <v>5.7142857142857144</v>
      </c>
      <c r="I37" s="2">
        <v>3.95</v>
      </c>
      <c r="J37" s="2">
        <v>1.7</v>
      </c>
    </row>
    <row r="38" spans="1:10" x14ac:dyDescent="0.25">
      <c r="A38" s="2">
        <v>2019</v>
      </c>
      <c r="B38" s="2" t="s">
        <v>9</v>
      </c>
      <c r="C38" s="2"/>
      <c r="D38" s="2">
        <v>280</v>
      </c>
      <c r="E38" s="2">
        <v>17.600000000000001</v>
      </c>
      <c r="F38" s="2">
        <v>225</v>
      </c>
      <c r="G38" s="2">
        <v>0.56000000000000005</v>
      </c>
      <c r="H38" s="6">
        <f t="shared" si="1"/>
        <v>2.4888888888888889</v>
      </c>
      <c r="I38" s="2">
        <v>3.02</v>
      </c>
      <c r="J38" s="2">
        <v>1.75</v>
      </c>
    </row>
    <row r="39" spans="1:10" x14ac:dyDescent="0.25">
      <c r="A39" s="2">
        <v>2019</v>
      </c>
      <c r="B39" s="2" t="s">
        <v>37</v>
      </c>
      <c r="C39" s="2"/>
      <c r="D39" s="2">
        <v>260</v>
      </c>
      <c r="E39" s="2">
        <v>18.8</v>
      </c>
      <c r="F39" s="2">
        <v>327</v>
      </c>
      <c r="G39" s="2">
        <v>1.8</v>
      </c>
      <c r="H39" s="6">
        <f t="shared" si="1"/>
        <v>5.5045871559633026</v>
      </c>
      <c r="I39" s="2">
        <v>3.04</v>
      </c>
      <c r="J39" s="2">
        <v>1.75</v>
      </c>
    </row>
    <row r="40" spans="1:10" x14ac:dyDescent="0.25">
      <c r="A40" s="2">
        <v>2018</v>
      </c>
      <c r="B40" s="2" t="s">
        <v>25</v>
      </c>
      <c r="C40" s="2">
        <v>22</v>
      </c>
      <c r="D40" s="46">
        <v>230</v>
      </c>
      <c r="E40" s="2"/>
      <c r="F40" s="46">
        <v>315</v>
      </c>
      <c r="G40" s="46">
        <v>0.9</v>
      </c>
      <c r="H40" s="6">
        <f t="shared" si="1"/>
        <v>2.8571428571428572</v>
      </c>
      <c r="I40" s="2">
        <v>2.34</v>
      </c>
      <c r="J40" s="2">
        <v>1.88</v>
      </c>
    </row>
    <row r="41" spans="1:10" x14ac:dyDescent="0.25">
      <c r="A41" s="2">
        <v>2018</v>
      </c>
      <c r="B41" s="2" t="s">
        <v>9</v>
      </c>
      <c r="C41" s="2">
        <v>56</v>
      </c>
      <c r="D41" s="46">
        <v>280</v>
      </c>
      <c r="E41" s="46"/>
      <c r="F41" s="46"/>
      <c r="G41" s="2"/>
      <c r="H41" s="6" t="e">
        <f t="shared" si="1"/>
        <v>#DIV/0!</v>
      </c>
      <c r="I41" s="2">
        <v>3.1</v>
      </c>
      <c r="J41" s="2">
        <v>2</v>
      </c>
    </row>
    <row r="42" spans="1:10" x14ac:dyDescent="0.25">
      <c r="A42" s="2">
        <v>2018</v>
      </c>
      <c r="B42" s="2" t="s">
        <v>14</v>
      </c>
      <c r="C42" s="2">
        <v>29</v>
      </c>
      <c r="D42" s="46">
        <v>180</v>
      </c>
      <c r="E42" s="2"/>
      <c r="F42" s="46">
        <v>450</v>
      </c>
      <c r="G42" s="46">
        <v>1.05</v>
      </c>
      <c r="H42" s="6">
        <f t="shared" si="1"/>
        <v>2.3333333333333335</v>
      </c>
      <c r="I42" s="2">
        <v>3.53</v>
      </c>
      <c r="J42" s="2">
        <v>2.0499999999999998</v>
      </c>
    </row>
    <row r="43" spans="1:10" x14ac:dyDescent="0.25">
      <c r="A43" s="2">
        <v>2018</v>
      </c>
      <c r="B43" s="2" t="s">
        <v>82</v>
      </c>
      <c r="C43" s="2"/>
      <c r="D43" s="46"/>
      <c r="E43" s="2"/>
      <c r="F43" s="46">
        <v>325</v>
      </c>
      <c r="G43" s="46">
        <v>2.12</v>
      </c>
      <c r="H43" s="6">
        <f t="shared" si="1"/>
        <v>6.523076923076923</v>
      </c>
      <c r="I43" s="2">
        <v>5.2</v>
      </c>
      <c r="J43" s="2">
        <v>2.1</v>
      </c>
    </row>
    <row r="44" spans="1:10" x14ac:dyDescent="0.25">
      <c r="A44" s="2">
        <v>2019</v>
      </c>
      <c r="B44" s="2" t="s">
        <v>30</v>
      </c>
      <c r="C44" s="2"/>
      <c r="D44" s="2">
        <v>210</v>
      </c>
      <c r="E44" s="2">
        <v>17.399999999999999</v>
      </c>
      <c r="F44" s="2">
        <v>320</v>
      </c>
      <c r="G44" s="2">
        <v>0.69</v>
      </c>
      <c r="H44" s="6">
        <f t="shared" si="1"/>
        <v>2.15625</v>
      </c>
      <c r="I44" s="2">
        <v>4.3</v>
      </c>
      <c r="J44" s="2">
        <v>2.1</v>
      </c>
    </row>
    <row r="45" spans="1:10" x14ac:dyDescent="0.25">
      <c r="A45" s="2">
        <v>2018</v>
      </c>
      <c r="B45" s="2" t="s">
        <v>19</v>
      </c>
      <c r="C45" s="2">
        <v>29</v>
      </c>
      <c r="D45" s="2">
        <v>60</v>
      </c>
      <c r="E45" s="2"/>
      <c r="F45" s="2">
        <v>450</v>
      </c>
      <c r="G45" s="2">
        <v>0.75</v>
      </c>
      <c r="H45" s="6">
        <f t="shared" si="1"/>
        <v>1.6666666666666667</v>
      </c>
      <c r="I45" s="2">
        <v>5.2</v>
      </c>
      <c r="J45" s="2">
        <v>2.12</v>
      </c>
    </row>
    <row r="46" spans="1:10" x14ac:dyDescent="0.25">
      <c r="A46" s="2">
        <v>2018</v>
      </c>
      <c r="B46" s="2" t="s">
        <v>17</v>
      </c>
      <c r="C46" s="2">
        <v>29</v>
      </c>
      <c r="D46" s="2"/>
      <c r="E46" s="2"/>
      <c r="F46" s="2">
        <v>320</v>
      </c>
      <c r="G46" s="2">
        <v>0.7</v>
      </c>
      <c r="H46" s="6">
        <f t="shared" si="1"/>
        <v>2.1875</v>
      </c>
      <c r="I46" s="2">
        <v>3.3</v>
      </c>
      <c r="J46" s="2">
        <v>2.2000000000000002</v>
      </c>
    </row>
    <row r="47" spans="1:10" x14ac:dyDescent="0.25">
      <c r="A47" s="2">
        <v>2019</v>
      </c>
      <c r="B47" s="2" t="s">
        <v>19</v>
      </c>
      <c r="C47" s="2"/>
      <c r="D47" s="2">
        <v>60</v>
      </c>
      <c r="E47" s="2">
        <v>10.8</v>
      </c>
      <c r="F47" s="2">
        <v>320</v>
      </c>
      <c r="G47" s="2">
        <v>0.4</v>
      </c>
      <c r="H47" s="6">
        <f t="shared" si="1"/>
        <v>1.25</v>
      </c>
      <c r="I47" s="2">
        <v>3.4</v>
      </c>
      <c r="J47" s="2">
        <v>2.2999999999999998</v>
      </c>
    </row>
    <row r="48" spans="1:10" x14ac:dyDescent="0.25">
      <c r="A48" s="2">
        <v>2019</v>
      </c>
      <c r="B48" s="2" t="s">
        <v>22</v>
      </c>
      <c r="C48" s="2"/>
      <c r="D48" s="2">
        <v>180</v>
      </c>
      <c r="E48" s="2">
        <v>10.8</v>
      </c>
      <c r="F48" s="2">
        <v>450</v>
      </c>
      <c r="G48" s="2">
        <v>0.4</v>
      </c>
      <c r="H48" s="6">
        <f t="shared" si="1"/>
        <v>0.88888888888888884</v>
      </c>
      <c r="I48" s="2">
        <v>5</v>
      </c>
      <c r="J48" s="2">
        <v>2.35</v>
      </c>
    </row>
    <row r="49" spans="1:10" x14ac:dyDescent="0.25">
      <c r="A49" s="2">
        <v>2019</v>
      </c>
      <c r="B49" s="2" t="s">
        <v>14</v>
      </c>
      <c r="C49" s="2"/>
      <c r="D49" s="2">
        <v>160</v>
      </c>
      <c r="E49" s="2">
        <v>12.8</v>
      </c>
      <c r="F49" s="2">
        <v>375</v>
      </c>
      <c r="G49" s="2">
        <v>0.8</v>
      </c>
      <c r="H49" s="6">
        <f t="shared" si="1"/>
        <v>2.1333333333333333</v>
      </c>
      <c r="I49" s="2">
        <v>7.27</v>
      </c>
      <c r="J49" s="2">
        <v>2.4</v>
      </c>
    </row>
    <row r="50" spans="1:10" x14ac:dyDescent="0.25">
      <c r="A50" s="2">
        <v>2018</v>
      </c>
      <c r="B50" s="2" t="s">
        <v>12</v>
      </c>
      <c r="C50" s="2">
        <v>56</v>
      </c>
      <c r="D50" s="46">
        <v>150</v>
      </c>
      <c r="E50" s="2"/>
      <c r="F50" s="46">
        <v>318</v>
      </c>
      <c r="G50" s="46">
        <v>0.31</v>
      </c>
      <c r="H50" s="6">
        <f t="shared" si="1"/>
        <v>0.97484276729559749</v>
      </c>
      <c r="I50" s="2">
        <v>4.8</v>
      </c>
      <c r="J50" s="2">
        <v>2.5</v>
      </c>
    </row>
    <row r="51" spans="1:10" x14ac:dyDescent="0.25">
      <c r="A51" s="2">
        <v>2019</v>
      </c>
      <c r="B51" s="2" t="s">
        <v>7</v>
      </c>
      <c r="C51" s="2"/>
      <c r="D51" s="2">
        <v>150</v>
      </c>
      <c r="E51" s="2">
        <v>15.2</v>
      </c>
      <c r="F51" s="2">
        <v>450</v>
      </c>
      <c r="G51" s="2">
        <v>0.9</v>
      </c>
      <c r="H51" s="6">
        <f t="shared" si="1"/>
        <v>2</v>
      </c>
      <c r="I51" s="2">
        <v>4.5</v>
      </c>
      <c r="J51" s="2">
        <v>2.5</v>
      </c>
    </row>
    <row r="52" spans="1:10" x14ac:dyDescent="0.25">
      <c r="A52" s="2">
        <v>2018</v>
      </c>
      <c r="B52" s="2" t="s">
        <v>79</v>
      </c>
      <c r="C52" s="2">
        <v>22</v>
      </c>
      <c r="D52" s="46">
        <v>250</v>
      </c>
      <c r="E52" s="2"/>
      <c r="F52" s="46">
        <v>450</v>
      </c>
      <c r="G52" s="46">
        <v>1.4</v>
      </c>
      <c r="H52" s="6">
        <f t="shared" si="1"/>
        <v>3.1111111111111112</v>
      </c>
      <c r="I52" s="2">
        <v>3.4</v>
      </c>
      <c r="J52" s="2">
        <v>2.5499999999999998</v>
      </c>
    </row>
    <row r="53" spans="1:10" x14ac:dyDescent="0.25">
      <c r="A53" s="2">
        <v>2018</v>
      </c>
      <c r="B53" s="2" t="s">
        <v>22</v>
      </c>
      <c r="C53" s="2">
        <v>29</v>
      </c>
      <c r="D53" s="46">
        <v>160</v>
      </c>
      <c r="E53" s="2"/>
      <c r="F53" s="46">
        <v>450</v>
      </c>
      <c r="G53" s="46">
        <v>0.6</v>
      </c>
      <c r="H53" s="6">
        <f t="shared" si="1"/>
        <v>1.3333333333333333</v>
      </c>
      <c r="I53" s="2">
        <v>4.7</v>
      </c>
      <c r="J53" s="2">
        <v>2.6</v>
      </c>
    </row>
    <row r="54" spans="1:10" x14ac:dyDescent="0.25">
      <c r="A54" s="2">
        <v>2018</v>
      </c>
      <c r="B54" s="2" t="s">
        <v>81</v>
      </c>
      <c r="C54" s="2"/>
      <c r="D54" s="46">
        <v>500</v>
      </c>
      <c r="E54" s="2"/>
      <c r="F54" s="46">
        <v>223</v>
      </c>
      <c r="G54" s="46">
        <v>2.7</v>
      </c>
      <c r="H54" s="6">
        <f t="shared" si="1"/>
        <v>12.107623318385651</v>
      </c>
      <c r="I54" s="2">
        <v>5.7</v>
      </c>
      <c r="J54" s="2">
        <v>2.7</v>
      </c>
    </row>
    <row r="55" spans="1:10" x14ac:dyDescent="0.25">
      <c r="A55" s="2">
        <v>2018</v>
      </c>
      <c r="B55" s="2" t="s">
        <v>83</v>
      </c>
      <c r="C55" s="2"/>
      <c r="D55" s="46">
        <v>270</v>
      </c>
      <c r="E55" s="2"/>
      <c r="F55" s="46">
        <v>225</v>
      </c>
      <c r="G55" s="46">
        <v>0.99</v>
      </c>
      <c r="H55" s="6">
        <f t="shared" si="1"/>
        <v>4.4000000000000004</v>
      </c>
      <c r="I55" s="2">
        <v>4.4000000000000004</v>
      </c>
      <c r="J55" s="2">
        <v>2.8</v>
      </c>
    </row>
    <row r="56" spans="1:10" x14ac:dyDescent="0.25">
      <c r="A56" s="2">
        <v>2018</v>
      </c>
      <c r="B56" s="2" t="s">
        <v>84</v>
      </c>
      <c r="C56" s="2"/>
      <c r="D56" s="46">
        <v>420</v>
      </c>
      <c r="E56" s="2"/>
      <c r="F56" s="46">
        <v>320</v>
      </c>
      <c r="G56" s="46">
        <v>1.58</v>
      </c>
      <c r="H56" s="6">
        <f t="shared" si="1"/>
        <v>4.9375</v>
      </c>
      <c r="I56" s="2">
        <v>4.66</v>
      </c>
      <c r="J56" s="2">
        <v>2.8</v>
      </c>
    </row>
    <row r="57" spans="1:10" x14ac:dyDescent="0.25">
      <c r="A57" s="2">
        <v>2018</v>
      </c>
      <c r="B57" s="2" t="s">
        <v>7</v>
      </c>
      <c r="C57" s="2">
        <v>56</v>
      </c>
      <c r="D57" s="46">
        <v>150</v>
      </c>
      <c r="E57" s="2"/>
      <c r="F57" s="46">
        <v>450</v>
      </c>
      <c r="G57" s="46">
        <v>0.86</v>
      </c>
      <c r="H57" s="6">
        <f t="shared" si="1"/>
        <v>1.9111111111111112</v>
      </c>
      <c r="I57" s="2">
        <v>5</v>
      </c>
      <c r="J57" s="2">
        <v>2.95</v>
      </c>
    </row>
    <row r="58" spans="1:10" x14ac:dyDescent="0.25">
      <c r="A58" s="2">
        <v>2019</v>
      </c>
      <c r="B58" s="2" t="s">
        <v>13</v>
      </c>
      <c r="C58" s="2"/>
      <c r="D58" s="2">
        <v>270</v>
      </c>
      <c r="E58" s="2">
        <v>17.100000000000001</v>
      </c>
      <c r="F58" s="2">
        <v>320</v>
      </c>
      <c r="G58" s="2">
        <v>0.4</v>
      </c>
      <c r="H58" s="6">
        <f t="shared" si="1"/>
        <v>1.25</v>
      </c>
      <c r="I58" s="2">
        <v>8.1999999999999993</v>
      </c>
      <c r="J58" s="2">
        <v>3.15</v>
      </c>
    </row>
    <row r="59" spans="1:10" x14ac:dyDescent="0.25">
      <c r="A59" s="2">
        <v>2019</v>
      </c>
      <c r="B59" s="2" t="s">
        <v>16</v>
      </c>
      <c r="C59" s="2"/>
      <c r="D59" s="2">
        <v>240</v>
      </c>
      <c r="E59" s="2">
        <v>12.4</v>
      </c>
      <c r="F59" s="2">
        <v>325</v>
      </c>
      <c r="G59" s="2">
        <v>0.8</v>
      </c>
      <c r="H59" s="6">
        <f t="shared" si="1"/>
        <v>2.4615384615384617</v>
      </c>
      <c r="I59" s="2">
        <v>5</v>
      </c>
      <c r="J59" s="2">
        <v>3.6</v>
      </c>
    </row>
    <row r="60" spans="1:10" x14ac:dyDescent="0.25">
      <c r="A60" s="2">
        <v>2019</v>
      </c>
      <c r="B60" s="2" t="s">
        <v>21</v>
      </c>
      <c r="C60" s="2"/>
      <c r="D60" s="2">
        <v>230</v>
      </c>
      <c r="E60" s="2">
        <v>14.8</v>
      </c>
      <c r="F60" s="2">
        <v>470</v>
      </c>
      <c r="G60" s="2">
        <v>1.25</v>
      </c>
      <c r="H60" s="6">
        <f t="shared" si="1"/>
        <v>2.6595744680851063</v>
      </c>
      <c r="I60" s="2">
        <v>9.6</v>
      </c>
      <c r="J60" s="2">
        <v>4.9000000000000004</v>
      </c>
    </row>
  </sheetData>
  <sortState ref="A1:U76">
    <sortCondition ref="J1:J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Récaptitulatif </vt:lpstr>
      <vt:lpstr>2018 vs 2019</vt:lpstr>
      <vt:lpstr>Hors années</vt:lpstr>
      <vt:lpstr>Par ordre à 1,5</vt:lpstr>
    </vt:vector>
  </TitlesOfParts>
  <Company>Onema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Denis</dc:creator>
  <cp:lastModifiedBy>IRZ Pascal</cp:lastModifiedBy>
  <dcterms:created xsi:type="dcterms:W3CDTF">2018-11-28T09:18:11Z</dcterms:created>
  <dcterms:modified xsi:type="dcterms:W3CDTF">2021-03-29T14:03:36Z</dcterms:modified>
</cp:coreProperties>
</file>