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730" windowHeight="11760" activeTab="3"/>
  </bookViews>
  <sheets>
    <sheet name="Récaptitulatif " sheetId="1" r:id="rId1"/>
    <sheet name="2018 vs 2019" sheetId="2" r:id="rId2"/>
    <sheet name="Hors années" sheetId="3" r:id="rId3"/>
    <sheet name="Par ordre à 1,5" sheetId="4" r:id="rId4"/>
  </sheets>
  <definedNames>
    <definedName name="_xlnm._FilterDatabase" localSheetId="0" hidden="1">'Récaptitulatif '!$A$2:$Y$38</definedName>
  </definedNames>
  <calcPr calcId="145621"/>
</workbook>
</file>

<file path=xl/calcChain.xml><?xml version="1.0" encoding="utf-8"?>
<calcChain xmlns="http://schemas.openxmlformats.org/spreadsheetml/2006/main">
  <c r="H39" i="4" l="1"/>
  <c r="H13" i="4"/>
  <c r="H33" i="4"/>
  <c r="H15" i="4"/>
  <c r="H37" i="4"/>
  <c r="H32" i="4"/>
  <c r="H38" i="4"/>
  <c r="H58" i="4"/>
  <c r="H36" i="4"/>
  <c r="H22" i="4"/>
  <c r="H51" i="4"/>
  <c r="H31" i="4"/>
  <c r="H21" i="4"/>
  <c r="H27" i="4"/>
  <c r="H20" i="4"/>
  <c r="H44" i="4"/>
  <c r="H9" i="4"/>
  <c r="H35" i="4"/>
  <c r="H60" i="4"/>
  <c r="H34" i="4"/>
  <c r="H49" i="4"/>
  <c r="H12" i="4"/>
  <c r="H59" i="4"/>
  <c r="H48" i="4"/>
  <c r="H47" i="4"/>
  <c r="H26" i="4"/>
  <c r="H8" i="4"/>
  <c r="H4" i="4"/>
  <c r="H30" i="4"/>
  <c r="H24" i="4"/>
  <c r="H11" i="4"/>
  <c r="H23" i="4"/>
  <c r="H41" i="4"/>
  <c r="H19" i="4"/>
  <c r="H57" i="4"/>
  <c r="H50" i="4"/>
  <c r="H2" i="4"/>
  <c r="H18" i="4"/>
  <c r="H25" i="4"/>
  <c r="H7" i="4"/>
  <c r="H3" i="4"/>
  <c r="H16" i="4"/>
  <c r="H56" i="4"/>
  <c r="H55" i="4"/>
  <c r="H43" i="4"/>
  <c r="H54" i="4"/>
  <c r="H5" i="4"/>
  <c r="H14" i="4"/>
  <c r="H29" i="4"/>
  <c r="H46" i="4"/>
  <c r="H42" i="4"/>
  <c r="H10" i="4"/>
  <c r="H28" i="4"/>
  <c r="H53" i="4"/>
  <c r="H45" i="4"/>
  <c r="H17" i="4"/>
  <c r="H52" i="4"/>
  <c r="H40" i="4"/>
  <c r="H6" i="4"/>
  <c r="H75" i="3"/>
  <c r="H74" i="3"/>
  <c r="H37" i="3"/>
  <c r="H73" i="3"/>
  <c r="H36" i="3"/>
  <c r="H72" i="3"/>
  <c r="H35" i="3"/>
  <c r="H71" i="3"/>
  <c r="H34" i="3"/>
  <c r="H70" i="3"/>
  <c r="H33" i="3"/>
  <c r="H69" i="3"/>
  <c r="H32" i="3"/>
  <c r="H68" i="3"/>
  <c r="H31" i="3"/>
  <c r="H67" i="3"/>
  <c r="H30" i="3"/>
  <c r="H66" i="3"/>
  <c r="H29" i="3"/>
  <c r="H65" i="3"/>
  <c r="H28" i="3"/>
  <c r="H64" i="3"/>
  <c r="H27" i="3"/>
  <c r="H63" i="3"/>
  <c r="H26" i="3"/>
  <c r="H62" i="3"/>
  <c r="H25" i="3"/>
  <c r="H61" i="3"/>
  <c r="H24" i="3"/>
  <c r="H60" i="3"/>
  <c r="H23" i="3"/>
  <c r="H59" i="3"/>
  <c r="H22" i="3"/>
  <c r="H21" i="3"/>
  <c r="H20" i="3"/>
  <c r="H19" i="3"/>
  <c r="H18" i="3"/>
  <c r="H17" i="3"/>
  <c r="H16" i="3"/>
  <c r="H15" i="3"/>
  <c r="H51" i="3"/>
  <c r="H14" i="3"/>
  <c r="H50" i="3"/>
  <c r="H13" i="3"/>
  <c r="H49" i="3"/>
  <c r="H12" i="3"/>
  <c r="H48" i="3"/>
  <c r="H11" i="3"/>
  <c r="H47" i="3"/>
  <c r="H10" i="3"/>
  <c r="H46" i="3"/>
  <c r="H9" i="3"/>
  <c r="H45" i="3"/>
  <c r="H8" i="3"/>
  <c r="H44" i="3"/>
  <c r="H7" i="3"/>
  <c r="H43" i="3"/>
  <c r="H6" i="3"/>
  <c r="H5" i="3"/>
  <c r="H41" i="3"/>
  <c r="H4" i="3"/>
  <c r="H40" i="3"/>
  <c r="H3" i="3"/>
  <c r="H39" i="3"/>
  <c r="H2" i="3"/>
  <c r="Q16" i="2"/>
  <c r="G16" i="2"/>
  <c r="Q20" i="2"/>
  <c r="G20" i="2"/>
  <c r="Q15" i="2"/>
  <c r="G15" i="2"/>
  <c r="Q8" i="2"/>
  <c r="G8" i="2"/>
  <c r="Q27" i="2"/>
  <c r="G27" i="2"/>
  <c r="Q7" i="2"/>
  <c r="G7" i="2"/>
  <c r="Q26" i="2"/>
  <c r="G26" i="2"/>
  <c r="Q25" i="2"/>
  <c r="G25" i="2"/>
  <c r="Q6" i="2"/>
  <c r="G6" i="2"/>
  <c r="Q5" i="2"/>
  <c r="G5" i="2"/>
  <c r="Q4" i="2"/>
  <c r="G4" i="2"/>
  <c r="Q24" i="2"/>
  <c r="G24" i="2"/>
  <c r="Q19" i="2"/>
  <c r="G19" i="2"/>
  <c r="Q28" i="2"/>
  <c r="G28" i="2"/>
  <c r="Q14" i="2"/>
  <c r="G14" i="2"/>
  <c r="Q3" i="2"/>
  <c r="G3" i="2"/>
  <c r="Q29" i="2"/>
  <c r="G29" i="2"/>
  <c r="Q2" i="2"/>
  <c r="G2" i="2"/>
  <c r="Q13" i="2"/>
  <c r="G13" i="2"/>
  <c r="Q12" i="2"/>
  <c r="G12" i="2"/>
  <c r="Q21" i="2"/>
  <c r="G21" i="2"/>
  <c r="Q11" i="2"/>
  <c r="G1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O130" i="1" l="1"/>
  <c r="Q130" i="1" s="1"/>
  <c r="O129" i="1"/>
  <c r="Q129" i="1" s="1"/>
  <c r="O125" i="1"/>
  <c r="Q125" i="1" s="1"/>
  <c r="O126" i="1"/>
  <c r="Q126" i="1" s="1"/>
  <c r="O119" i="1"/>
  <c r="Q119" i="1" s="1"/>
  <c r="O106" i="1"/>
  <c r="Q106" i="1" s="1"/>
  <c r="O115" i="1"/>
  <c r="Q115" i="1" s="1"/>
  <c r="O122" i="1"/>
  <c r="Q122" i="1" s="1"/>
  <c r="O110" i="1"/>
  <c r="Q110" i="1" s="1"/>
  <c r="O127" i="1"/>
  <c r="Q127" i="1" s="1"/>
  <c r="O112" i="1"/>
  <c r="Q112" i="1" s="1"/>
  <c r="O123" i="1"/>
  <c r="Q123" i="1" s="1"/>
  <c r="O121" i="1"/>
  <c r="Q121" i="1" s="1"/>
  <c r="O128" i="1"/>
  <c r="Q128" i="1" s="1"/>
  <c r="O113" i="1"/>
  <c r="Q113" i="1" s="1"/>
  <c r="O104" i="1"/>
  <c r="Q104" i="1" s="1"/>
  <c r="O108" i="1"/>
  <c r="Q108" i="1" s="1"/>
  <c r="O120" i="1"/>
  <c r="Q120" i="1" s="1"/>
  <c r="O117" i="1"/>
  <c r="Q117" i="1" s="1"/>
  <c r="O124" i="1"/>
  <c r="Q124" i="1" s="1"/>
  <c r="O114" i="1"/>
  <c r="Q114" i="1" s="1"/>
  <c r="O116" i="1"/>
  <c r="Q116" i="1" s="1"/>
  <c r="O118" i="1"/>
  <c r="Q118" i="1" s="1"/>
  <c r="O105" i="1"/>
  <c r="Q105" i="1" s="1"/>
  <c r="O109" i="1"/>
  <c r="Q109" i="1" s="1"/>
  <c r="O107" i="1"/>
  <c r="Q107" i="1" s="1"/>
  <c r="O111" i="1"/>
  <c r="Q111" i="1" s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42" i="1"/>
  <c r="T35" i="1"/>
  <c r="T28" i="1"/>
  <c r="T27" i="1"/>
  <c r="T11" i="1"/>
  <c r="T6" i="1"/>
  <c r="T30" i="1"/>
  <c r="T26" i="1"/>
  <c r="T2" i="1"/>
  <c r="T8" i="1"/>
  <c r="T3" i="1"/>
  <c r="T4" i="1"/>
  <c r="T23" i="1"/>
  <c r="T10" i="1"/>
  <c r="T13" i="1"/>
  <c r="T12" i="1"/>
  <c r="T9" i="1"/>
  <c r="T29" i="1"/>
  <c r="T24" i="1"/>
  <c r="T25" i="1"/>
  <c r="T34" i="1"/>
  <c r="T38" i="1"/>
  <c r="T31" i="1"/>
  <c r="T32" i="1"/>
  <c r="T14" i="1"/>
  <c r="T22" i="1"/>
  <c r="T33" i="1"/>
  <c r="T36" i="1"/>
  <c r="T37" i="1"/>
  <c r="T7" i="1"/>
  <c r="Q27" i="1" l="1"/>
  <c r="R70" i="1"/>
  <c r="S70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42" i="1"/>
  <c r="S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42" i="1"/>
  <c r="Q4" i="1"/>
  <c r="Q22" i="1"/>
  <c r="Q10" i="1"/>
  <c r="Q37" i="1"/>
  <c r="Q35" i="1"/>
  <c r="Q29" i="1"/>
  <c r="Q26" i="1"/>
  <c r="Q24" i="1"/>
  <c r="Q25" i="1"/>
  <c r="Q6" i="1"/>
  <c r="Q2" i="1"/>
  <c r="Q33" i="1"/>
  <c r="Q36" i="1"/>
  <c r="Q12" i="1"/>
  <c r="Q14" i="1"/>
  <c r="Q30" i="1"/>
  <c r="Q34" i="1"/>
  <c r="Q32" i="1"/>
  <c r="Q38" i="1"/>
  <c r="Q23" i="1"/>
  <c r="Q7" i="1"/>
  <c r="Q8" i="1"/>
  <c r="Q11" i="1"/>
  <c r="Q28" i="1"/>
  <c r="Q31" i="1"/>
  <c r="Q9" i="1"/>
  <c r="Q13" i="1"/>
  <c r="Q3" i="1"/>
  <c r="Q44" i="1" l="1"/>
  <c r="T42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70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Q54" i="1"/>
  <c r="Q58" i="1"/>
  <c r="Q65" i="1"/>
  <c r="Q52" i="1"/>
  <c r="Q66" i="1"/>
  <c r="Q57" i="1"/>
  <c r="Q55" i="1"/>
  <c r="Q62" i="1"/>
  <c r="Q43" i="1"/>
  <c r="Q42" i="1"/>
  <c r="Q47" i="1"/>
  <c r="Q61" i="1"/>
  <c r="Q53" i="1"/>
  <c r="Q48" i="1"/>
  <c r="Q46" i="1"/>
  <c r="Q51" i="1"/>
  <c r="Q45" i="1"/>
  <c r="Q49" i="1"/>
  <c r="Q64" i="1"/>
  <c r="Q69" i="1"/>
  <c r="Q59" i="1"/>
  <c r="Q67" i="1"/>
  <c r="Q68" i="1"/>
  <c r="Q56" i="1"/>
  <c r="Q63" i="1"/>
  <c r="Q50" i="1"/>
  <c r="Q60" i="1"/>
  <c r="Q70" i="1"/>
</calcChain>
</file>

<file path=xl/sharedStrings.xml><?xml version="1.0" encoding="utf-8"?>
<sst xmlns="http://schemas.openxmlformats.org/spreadsheetml/2006/main" count="374" uniqueCount="108">
  <si>
    <t>Couesnon  à Romazy</t>
  </si>
  <si>
    <t>Conductivité</t>
  </si>
  <si>
    <t>1m</t>
  </si>
  <si>
    <t>1,5m</t>
  </si>
  <si>
    <t>rmq v et kva cran haut</t>
  </si>
  <si>
    <t>Pont du roch' à Nostang</t>
  </si>
  <si>
    <t>Sedon à Guegon</t>
  </si>
  <si>
    <t>Aer à Le Croisty</t>
  </si>
  <si>
    <t>Sarre à Melrand</t>
  </si>
  <si>
    <t>Ellé à Le Faouët</t>
  </si>
  <si>
    <t>Inam à Lanvenegen</t>
  </si>
  <si>
    <t>Réglage à priori trop faible</t>
  </si>
  <si>
    <t>Rau du moulin du duc à Langonnet</t>
  </si>
  <si>
    <t>Marzan à Marzan</t>
  </si>
  <si>
    <t>Jet à Elliant</t>
  </si>
  <si>
    <t>trop faible, réglage monté à 450V 1,25 kVA</t>
  </si>
  <si>
    <t>Pont l'abbé à Peumerit</t>
  </si>
  <si>
    <t>Garvan à Dineault</t>
  </si>
  <si>
    <t>Kerambellec à Brasparts</t>
  </si>
  <si>
    <t>Elorn à Commana</t>
  </si>
  <si>
    <t>Aulne à Locmaria Berrien</t>
  </si>
  <si>
    <t>Aven à Melgven</t>
  </si>
  <si>
    <t>Isole à Saint Thurien</t>
  </si>
  <si>
    <t>Trieux à Plesidy</t>
  </si>
  <si>
    <t>Milin Prat à Loguivy Plougras</t>
  </si>
  <si>
    <t>Leguer à Ploubezre</t>
  </si>
  <si>
    <t>Cran haut trop fort 300V 1,3 kVA</t>
  </si>
  <si>
    <t>Erve à Chammes</t>
  </si>
  <si>
    <t>cran bas 220V 1,05 kvA trop faible</t>
  </si>
  <si>
    <t>Mayenne à Saint Sulpice</t>
  </si>
  <si>
    <t>Vaudelle à Saint Germain de Coulamer</t>
  </si>
  <si>
    <t>anomalie premier test : 4,48 avec 1 épuisette/ 0,48 avec 2 épuisettes</t>
  </si>
  <si>
    <t>Sarthe à Saint Aubin du locquenay</t>
  </si>
  <si>
    <t>Merdereau à Saint paul le Gaultier</t>
  </si>
  <si>
    <t>Sarthe à Dureil</t>
  </si>
  <si>
    <t>Neufchatel à neufchatel en Saosnois</t>
  </si>
  <si>
    <t>Palais à joué en Charnie</t>
  </si>
  <si>
    <t>Sèvre Nantaise à Saint Malo du Bois</t>
  </si>
  <si>
    <t>cran bas: 223V 0,95kVA</t>
  </si>
  <si>
    <t>Le cran au dessus disjoncte/ cran dessous 228V 1,65 kVa / Essai échantillonnage cran cran bas = pas de différences flagrantes (même essai et même résultat sur la cher à pierric)</t>
  </si>
  <si>
    <t>réglage ok</t>
  </si>
  <si>
    <t>Réglage peut-être trop faible ?</t>
  </si>
  <si>
    <t>Bien encaissé par les poissons</t>
  </si>
  <si>
    <t>Cran haut mis ensuite : 450V 0,9 KvA - 2,5 bien encaissé par les poissons</t>
  </si>
  <si>
    <t>Cran bas : 220 V 0,7 KvA baisse car le premier réglage à 1,7 mal encaissé par les poissons</t>
  </si>
  <si>
    <t>Cran haut: 312 V 1,25 KvA bien encaissé par poissons</t>
  </si>
  <si>
    <t>Cran bas, trop faible = 300V/ 0,5 kvA -4,9 ok pour les poissons</t>
  </si>
  <si>
    <t>Puiss autre</t>
  </si>
  <si>
    <t>KVA autre</t>
  </si>
  <si>
    <t>Cran haut trop fort</t>
  </si>
  <si>
    <t>Intensité</t>
  </si>
  <si>
    <t>Une certaine relation entre conductivité et puissance</t>
  </si>
  <si>
    <t>Voltage semble être inverse à la puissance et conductivité</t>
  </si>
  <si>
    <t>Corrélation inverse entre intensité et 1m 1,5m</t>
  </si>
  <si>
    <t>Temp</t>
  </si>
  <si>
    <t>Voltage réglé</t>
  </si>
  <si>
    <t xml:space="preserve">Puissance réglée </t>
  </si>
  <si>
    <t>Penny à 1 m</t>
  </si>
  <si>
    <t>Penny à 1,5m</t>
  </si>
  <si>
    <t>rapport 1/1,5</t>
  </si>
  <si>
    <t>Rapport 1/1,5</t>
  </si>
  <si>
    <t>V18</t>
  </si>
  <si>
    <t>V17</t>
  </si>
  <si>
    <t>V16</t>
  </si>
  <si>
    <t>Conductivité 2018</t>
  </si>
  <si>
    <t>Voltage 2018</t>
  </si>
  <si>
    <t>kVA 2018</t>
  </si>
  <si>
    <t>Conductivité 2017</t>
  </si>
  <si>
    <t>Voltage 2017</t>
  </si>
  <si>
    <t>kVA 2017</t>
  </si>
  <si>
    <t>Conductivité 2016</t>
  </si>
  <si>
    <t>Voltage 2016</t>
  </si>
  <si>
    <t>kVA 2016</t>
  </si>
  <si>
    <t>Nombre anodes</t>
  </si>
  <si>
    <t>Intensité/ Anode</t>
  </si>
  <si>
    <t>Voltage</t>
  </si>
  <si>
    <t>Puissance</t>
  </si>
  <si>
    <t xml:space="preserve">DDP 1 m </t>
  </si>
  <si>
    <t>DDP 1,5 m</t>
  </si>
  <si>
    <t>Lié à la Prenessaye</t>
  </si>
  <si>
    <t>Vilaine à Langon</t>
  </si>
  <si>
    <t>Vilaine à Guichen</t>
  </si>
  <si>
    <t>Semnon à Plechatel</t>
  </si>
  <si>
    <t>Gesvres à Treillères</t>
  </si>
  <si>
    <t>Erdre à Nort</t>
  </si>
  <si>
    <t>Loire à Gennes</t>
  </si>
  <si>
    <t>Loire à Montjean</t>
  </si>
  <si>
    <t xml:space="preserve">Puissance 2018 </t>
  </si>
  <si>
    <t>Intensité 2018</t>
  </si>
  <si>
    <t>Penny à 1 m 2018</t>
  </si>
  <si>
    <t>Penny à 1,5m 2018</t>
  </si>
  <si>
    <t>Temp 2018</t>
  </si>
  <si>
    <t>trop faible</t>
  </si>
  <si>
    <t>trop fort</t>
  </si>
  <si>
    <t>Intensité 2019</t>
  </si>
  <si>
    <t>Penny à 1 m 2019</t>
  </si>
  <si>
    <t>Penny à 1,5m 2019</t>
  </si>
  <si>
    <t xml:space="preserve">Puissance 2019 </t>
  </si>
  <si>
    <t>Voltage 2019</t>
  </si>
  <si>
    <t>Temp 2019</t>
  </si>
  <si>
    <t>Conductivité 2019</t>
  </si>
  <si>
    <t>Similaire à 1,5m réglage différent</t>
  </si>
  <si>
    <t>différent à 1,5m réglage différent</t>
  </si>
  <si>
    <t>différent à 1,5m réglage similaire</t>
  </si>
  <si>
    <t xml:space="preserve">Conductivité </t>
  </si>
  <si>
    <t>Dept</t>
  </si>
  <si>
    <t>Station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</si>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</sst>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/>
    <xf numFmtId="0" fontId="0" fillId="2" borderId="0" xfId="0" applyFill="1" applyBorder="1" applyAlignment="1">
      <alignment vertical="center" wrapText="1"/>
    </xf>
    <xf numFmtId="0" fontId="0" fillId="0" borderId="0" xfId="0" applyBorder="1"/>
    <xf numFmtId="0" fontId="2" fillId="0" borderId="0" xfId="0" applyFont="1"/>
    <xf numFmtId="0" fontId="0" fillId="0" borderId="2" xfId="0" applyFill="1" applyBorder="1"/>
    <xf numFmtId="0" fontId="0" fillId="0" borderId="3" xfId="0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2" borderId="3" xfId="0" applyFill="1" applyBorder="1" applyAlignment="1">
      <alignment vertical="center" wrapText="1"/>
    </xf>
    <xf numFmtId="0" fontId="1" fillId="0" borderId="1" xfId="0" applyFont="1" applyBorder="1"/>
    <xf numFmtId="0" fontId="1" fillId="0" borderId="7" xfId="0" applyFont="1" applyFill="1" applyBorder="1"/>
    <xf numFmtId="0" fontId="1" fillId="0" borderId="1" xfId="0" applyFont="1" applyFill="1" applyBorder="1"/>
    <xf numFmtId="0" fontId="4" fillId="0" borderId="1" xfId="0" applyFont="1" applyFill="1" applyBorder="1"/>
    <xf numFmtId="0" fontId="5" fillId="2" borderId="1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0" borderId="13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5" fillId="0" borderId="7" xfId="0" applyFont="1" applyFill="1" applyBorder="1"/>
    <xf numFmtId="0" fontId="5" fillId="0" borderId="1" xfId="0" applyFont="1" applyFill="1" applyBorder="1"/>
    <xf numFmtId="0" fontId="5" fillId="0" borderId="8" xfId="0" applyFont="1" applyFill="1" applyBorder="1"/>
    <xf numFmtId="0" fontId="6" fillId="0" borderId="7" xfId="0" applyFont="1" applyFill="1" applyBorder="1"/>
    <xf numFmtId="0" fontId="6" fillId="0" borderId="1" xfId="0" applyFont="1" applyFill="1" applyBorder="1"/>
    <xf numFmtId="0" fontId="6" fillId="0" borderId="8" xfId="0" applyFont="1" applyFill="1" applyBorder="1"/>
    <xf numFmtId="0" fontId="5" fillId="0" borderId="1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3" borderId="1" xfId="0" applyFont="1" applyFill="1" applyBorder="1"/>
    <xf numFmtId="0" fontId="5" fillId="2" borderId="15" xfId="0" applyFont="1" applyFill="1" applyBorder="1" applyAlignment="1">
      <alignment vertical="center" wrapText="1"/>
    </xf>
    <xf numFmtId="0" fontId="5" fillId="0" borderId="16" xfId="0" applyFont="1" applyBorder="1"/>
    <xf numFmtId="0" fontId="5" fillId="0" borderId="17" xfId="0" applyFont="1" applyBorder="1"/>
    <xf numFmtId="2" fontId="0" fillId="0" borderId="0" xfId="0" applyNumberFormat="1"/>
    <xf numFmtId="0" fontId="5" fillId="3" borderId="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2" fontId="0" fillId="2" borderId="1" xfId="0" applyNumberFormat="1" applyFill="1" applyBorder="1" applyAlignment="1">
      <alignment vertical="center" wrapText="1"/>
    </xf>
    <xf numFmtId="2" fontId="0" fillId="0" borderId="0" xfId="0" applyNumberFormat="1" applyAlignment="1">
      <alignment wrapText="1"/>
    </xf>
    <xf numFmtId="2" fontId="5" fillId="2" borderId="15" xfId="0" applyNumberFormat="1" applyFont="1" applyFill="1" applyBorder="1" applyAlignment="1">
      <alignment vertical="center" wrapText="1"/>
    </xf>
    <xf numFmtId="2" fontId="5" fillId="0" borderId="16" xfId="0" applyNumberFormat="1" applyFont="1" applyBorder="1"/>
    <xf numFmtId="2" fontId="5" fillId="0" borderId="17" xfId="0" applyNumberFormat="1" applyFont="1" applyBorder="1"/>
    <xf numFmtId="0" fontId="5" fillId="3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'Récaptitulatif '!$P$41</c:f>
              <c:strCache>
                <c:ptCount val="1"/>
                <c:pt idx="0">
                  <c:v>Puissance</c:v>
                </c:pt>
              </c:strCache>
            </c:strRef>
          </c:tx>
          <c:val>
            <c:numRef>
              <c:f>'Récaptitulatif '!$P$42:$P$70</c:f>
              <c:numCache>
                <c:formatCode>General</c:formatCode>
                <c:ptCount val="29"/>
                <c:pt idx="0">
                  <c:v>1.35</c:v>
                </c:pt>
                <c:pt idx="1">
                  <c:v>2.9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3.5</c:v>
                </c:pt>
                <c:pt idx="8">
                  <c:v>4</c:v>
                </c:pt>
                <c:pt idx="9">
                  <c:v>3.75</c:v>
                </c:pt>
                <c:pt idx="10">
                  <c:v>6.25</c:v>
                </c:pt>
                <c:pt idx="11">
                  <c:v>5.8</c:v>
                </c:pt>
                <c:pt idx="12">
                  <c:v>10</c:v>
                </c:pt>
                <c:pt idx="13">
                  <c:v>3.4499999999999997</c:v>
                </c:pt>
                <c:pt idx="14">
                  <c:v>14.25</c:v>
                </c:pt>
                <c:pt idx="15">
                  <c:v>6.25</c:v>
                </c:pt>
                <c:pt idx="16">
                  <c:v>1.75</c:v>
                </c:pt>
                <c:pt idx="17">
                  <c:v>0.5</c:v>
                </c:pt>
                <c:pt idx="18">
                  <c:v>4.5</c:v>
                </c:pt>
                <c:pt idx="19">
                  <c:v>3.5</c:v>
                </c:pt>
                <c:pt idx="20">
                  <c:v>2.15</c:v>
                </c:pt>
                <c:pt idx="21">
                  <c:v>2</c:v>
                </c:pt>
                <c:pt idx="22">
                  <c:v>2.8000000000000003</c:v>
                </c:pt>
                <c:pt idx="23">
                  <c:v>4.2</c:v>
                </c:pt>
                <c:pt idx="24">
                  <c:v>6</c:v>
                </c:pt>
                <c:pt idx="25">
                  <c:v>1.5</c:v>
                </c:pt>
                <c:pt idx="26">
                  <c:v>5.05</c:v>
                </c:pt>
                <c:pt idx="27">
                  <c:v>14</c:v>
                </c:pt>
                <c:pt idx="28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'Récaptitulatif '!$R$41</c:f>
              <c:strCache>
                <c:ptCount val="1"/>
                <c:pt idx="0">
                  <c:v>DDP 1 m </c:v>
                </c:pt>
              </c:strCache>
            </c:strRef>
          </c:tx>
          <c:val>
            <c:numRef>
              <c:f>'Récaptitulatif '!$R$42:$R$70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1.4</c:v>
                </c:pt>
                <c:pt idx="2">
                  <c:v>1.5</c:v>
                </c:pt>
                <c:pt idx="3">
                  <c:v>3.7</c:v>
                </c:pt>
                <c:pt idx="4">
                  <c:v>3.4</c:v>
                </c:pt>
                <c:pt idx="5">
                  <c:v>5</c:v>
                </c:pt>
                <c:pt idx="6">
                  <c:v>5</c:v>
                </c:pt>
                <c:pt idx="7">
                  <c:v>4.5999999999999996</c:v>
                </c:pt>
                <c:pt idx="8">
                  <c:v>7.27</c:v>
                </c:pt>
                <c:pt idx="9">
                  <c:v>3</c:v>
                </c:pt>
                <c:pt idx="10">
                  <c:v>9.6</c:v>
                </c:pt>
                <c:pt idx="11">
                  <c:v>2.8</c:v>
                </c:pt>
                <c:pt idx="12">
                  <c:v>1.2</c:v>
                </c:pt>
                <c:pt idx="13">
                  <c:v>4.3</c:v>
                </c:pt>
                <c:pt idx="14">
                  <c:v>3.2</c:v>
                </c:pt>
                <c:pt idx="15">
                  <c:v>3.1</c:v>
                </c:pt>
                <c:pt idx="16">
                  <c:v>2.85</c:v>
                </c:pt>
                <c:pt idx="17">
                  <c:v>2.4500000000000002</c:v>
                </c:pt>
                <c:pt idx="18">
                  <c:v>4.5</c:v>
                </c:pt>
                <c:pt idx="19">
                  <c:v>2.1</c:v>
                </c:pt>
                <c:pt idx="20">
                  <c:v>3.26</c:v>
                </c:pt>
                <c:pt idx="21">
                  <c:v>8.1999999999999993</c:v>
                </c:pt>
                <c:pt idx="22">
                  <c:v>3.02</c:v>
                </c:pt>
                <c:pt idx="23">
                  <c:v>3.54</c:v>
                </c:pt>
                <c:pt idx="24">
                  <c:v>3.95</c:v>
                </c:pt>
                <c:pt idx="25">
                  <c:v>1.84</c:v>
                </c:pt>
                <c:pt idx="26">
                  <c:v>3.5</c:v>
                </c:pt>
                <c:pt idx="27">
                  <c:v>3.85</c:v>
                </c:pt>
                <c:pt idx="28">
                  <c:v>3.04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'Récaptitulatif '!$S$41</c:f>
              <c:strCache>
                <c:ptCount val="1"/>
                <c:pt idx="0">
                  <c:v>DDP 1,5 m</c:v>
                </c:pt>
              </c:strCache>
            </c:strRef>
          </c:tx>
          <c:val>
            <c:numRef>
              <c:f>'Récaptitulatif '!$S$42:$S$70</c:f>
              <c:numCache>
                <c:formatCode>General</c:formatCode>
                <c:ptCount val="29"/>
                <c:pt idx="0">
                  <c:v>1.5</c:v>
                </c:pt>
                <c:pt idx="1">
                  <c:v>0.5</c:v>
                </c:pt>
                <c:pt idx="2">
                  <c:v>0.8</c:v>
                </c:pt>
                <c:pt idx="3">
                  <c:v>1.4</c:v>
                </c:pt>
                <c:pt idx="4">
                  <c:v>2.2999999999999998</c:v>
                </c:pt>
                <c:pt idx="5">
                  <c:v>2.35</c:v>
                </c:pt>
                <c:pt idx="6">
                  <c:v>3.6</c:v>
                </c:pt>
                <c:pt idx="7">
                  <c:v>0.95</c:v>
                </c:pt>
                <c:pt idx="8">
                  <c:v>2.4</c:v>
                </c:pt>
                <c:pt idx="9">
                  <c:v>1.6</c:v>
                </c:pt>
                <c:pt idx="10">
                  <c:v>4.9000000000000004</c:v>
                </c:pt>
                <c:pt idx="11">
                  <c:v>1.65</c:v>
                </c:pt>
                <c:pt idx="12">
                  <c:v>0.8</c:v>
                </c:pt>
                <c:pt idx="13">
                  <c:v>2.1</c:v>
                </c:pt>
                <c:pt idx="14">
                  <c:v>1.2</c:v>
                </c:pt>
                <c:pt idx="15">
                  <c:v>1.4</c:v>
                </c:pt>
                <c:pt idx="16">
                  <c:v>1.2</c:v>
                </c:pt>
                <c:pt idx="17">
                  <c:v>1.5</c:v>
                </c:pt>
                <c:pt idx="18">
                  <c:v>2.5</c:v>
                </c:pt>
                <c:pt idx="19">
                  <c:v>1.2</c:v>
                </c:pt>
                <c:pt idx="20">
                  <c:v>1.7</c:v>
                </c:pt>
                <c:pt idx="21">
                  <c:v>3.15</c:v>
                </c:pt>
                <c:pt idx="22">
                  <c:v>1.75</c:v>
                </c:pt>
                <c:pt idx="23">
                  <c:v>1.55</c:v>
                </c:pt>
                <c:pt idx="24">
                  <c:v>1.7</c:v>
                </c:pt>
                <c:pt idx="25">
                  <c:v>1</c:v>
                </c:pt>
                <c:pt idx="26">
                  <c:v>1.57</c:v>
                </c:pt>
                <c:pt idx="27">
                  <c:v>0.97</c:v>
                </c:pt>
                <c:pt idx="28">
                  <c:v>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37856"/>
        <c:axId val="65545920"/>
      </c:lineChart>
      <c:catAx>
        <c:axId val="941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5545920"/>
        <c:crosses val="autoZero"/>
        <c:auto val="1"/>
        <c:lblAlgn val="ctr"/>
        <c:lblOffset val="100"/>
        <c:noMultiLvlLbl val="0"/>
      </c:catAx>
      <c:valAx>
        <c:axId val="655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3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504825</xdr:colOff>
      <xdr:row>44</xdr:row>
      <xdr:rowOff>171450</xdr:rowOff>
    </xdr:from>
    <xdr:to>
      <xdr:col>31</xdr:col>
      <xdr:colOff>657225</xdr:colOff>
      <xdr:row>71</xdr:row>
      <xdr:rowOff>123825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zoomScale="85" zoomScaleNormal="85" workbookViewId="0">
      <selection sqref="A1:T38"/>
    </sheetView>
  </sheetViews>
  <sheetFormatPr baseColWidth="10" defaultRowHeight="15" x14ac:dyDescent="0.25"/>
  <cols>
    <col min="1" max="1" width="35.5703125" bestFit="1" customWidth="1"/>
    <col min="2" max="2" width="3.140625" bestFit="1" customWidth="1"/>
    <col min="3" max="3" width="12" customWidth="1"/>
    <col min="4" max="4" width="6.7109375" customWidth="1"/>
    <col min="5" max="5" width="9.140625" customWidth="1"/>
    <col min="6" max="6" width="10.42578125" customWidth="1"/>
    <col min="7" max="7" width="9.42578125" style="44" customWidth="1"/>
    <col min="8" max="9" width="8" customWidth="1"/>
    <col min="10" max="10" width="3.140625" customWidth="1"/>
    <col min="11" max="11" width="10.85546875" bestFit="1" customWidth="1"/>
    <col min="12" max="12" width="13" customWidth="1"/>
    <col min="13" max="14" width="9.140625" customWidth="1"/>
    <col min="15" max="15" width="12.42578125" customWidth="1"/>
    <col min="16" max="16" width="9.7109375" bestFit="1" customWidth="1"/>
    <col min="17" max="17" width="12" bestFit="1" customWidth="1"/>
    <col min="18" max="18" width="12.7109375" customWidth="1"/>
    <col min="19" max="19" width="8.28515625" customWidth="1"/>
    <col min="20" max="20" width="7.28515625" customWidth="1"/>
  </cols>
  <sheetData>
    <row r="1" spans="1:25" s="5" customFormat="1" ht="45" x14ac:dyDescent="0.25">
      <c r="A1" s="4"/>
      <c r="B1" s="4"/>
      <c r="C1" s="4" t="s">
        <v>100</v>
      </c>
      <c r="D1" s="4" t="s">
        <v>99</v>
      </c>
      <c r="E1" s="4" t="s">
        <v>98</v>
      </c>
      <c r="F1" s="4" t="s">
        <v>97</v>
      </c>
      <c r="G1" s="49" t="s">
        <v>94</v>
      </c>
      <c r="H1" s="4" t="s">
        <v>95</v>
      </c>
      <c r="I1" s="4" t="s">
        <v>96</v>
      </c>
      <c r="J1" s="4"/>
      <c r="K1" s="4"/>
      <c r="L1" s="4"/>
      <c r="M1" s="4" t="s">
        <v>64</v>
      </c>
      <c r="N1" s="4" t="s">
        <v>91</v>
      </c>
      <c r="O1" s="4" t="s">
        <v>65</v>
      </c>
      <c r="P1" s="4" t="s">
        <v>87</v>
      </c>
      <c r="Q1" s="4" t="s">
        <v>88</v>
      </c>
      <c r="R1" s="4" t="s">
        <v>89</v>
      </c>
      <c r="S1" s="4" t="s">
        <v>90</v>
      </c>
      <c r="T1" s="7" t="s">
        <v>59</v>
      </c>
      <c r="U1" s="5" t="s">
        <v>47</v>
      </c>
      <c r="V1" s="5" t="s">
        <v>48</v>
      </c>
      <c r="W1" s="5" t="s">
        <v>2</v>
      </c>
      <c r="X1" s="5" t="s">
        <v>3</v>
      </c>
    </row>
    <row r="2" spans="1:25" x14ac:dyDescent="0.25">
      <c r="A2" s="2" t="s">
        <v>24</v>
      </c>
      <c r="B2" s="2">
        <v>22</v>
      </c>
      <c r="C2" s="45">
        <v>150</v>
      </c>
      <c r="E2" s="46">
        <v>323</v>
      </c>
      <c r="F2" s="47">
        <v>0.55000000000000004</v>
      </c>
      <c r="G2" s="6">
        <f>F2*1000/E2</f>
        <v>1.7027863777089782</v>
      </c>
      <c r="J2" s="2"/>
      <c r="K2" s="2"/>
      <c r="L2" s="3">
        <v>43368</v>
      </c>
      <c r="M2" s="2">
        <v>180</v>
      </c>
      <c r="N2" s="2">
        <v>10.6</v>
      </c>
      <c r="O2" s="2">
        <v>239</v>
      </c>
      <c r="P2" s="2">
        <v>0.27</v>
      </c>
      <c r="Q2" s="6">
        <f>P2*1000/O2</f>
        <v>1.1297071129707112</v>
      </c>
      <c r="R2" s="2">
        <v>2.2000000000000002</v>
      </c>
      <c r="S2" s="2">
        <v>1.5</v>
      </c>
      <c r="T2" s="8">
        <f>R2/S2</f>
        <v>1.4666666666666668</v>
      </c>
    </row>
    <row r="3" spans="1:25" x14ac:dyDescent="0.25">
      <c r="A3" s="2" t="s">
        <v>23</v>
      </c>
      <c r="B3" s="2">
        <v>22</v>
      </c>
      <c r="C3" s="45">
        <v>220</v>
      </c>
      <c r="E3" s="46">
        <v>310</v>
      </c>
      <c r="F3" s="47">
        <v>0.8</v>
      </c>
      <c r="G3" s="6">
        <f t="shared" ref="G3:G37" si="0">F3*1000/E3</f>
        <v>2.5806451612903225</v>
      </c>
      <c r="H3" s="2">
        <v>1.6</v>
      </c>
      <c r="I3" s="2">
        <v>0.8</v>
      </c>
      <c r="J3" s="2"/>
      <c r="K3" s="2" t="s">
        <v>92</v>
      </c>
      <c r="L3" s="3">
        <v>43369</v>
      </c>
      <c r="M3" s="2">
        <v>210</v>
      </c>
      <c r="N3" s="2">
        <v>11</v>
      </c>
      <c r="O3" s="2">
        <v>235</v>
      </c>
      <c r="P3" s="2">
        <v>0.57999999999999996</v>
      </c>
      <c r="Q3" s="6">
        <f>P3*1000/O3</f>
        <v>2.4680851063829787</v>
      </c>
      <c r="R3" s="2">
        <v>1.4</v>
      </c>
      <c r="S3" s="2">
        <v>0.5</v>
      </c>
      <c r="T3" s="8">
        <f>R3/S3</f>
        <v>2.8</v>
      </c>
    </row>
    <row r="4" spans="1:25" x14ac:dyDescent="0.25">
      <c r="A4" s="2" t="s">
        <v>25</v>
      </c>
      <c r="B4" s="2">
        <v>22</v>
      </c>
      <c r="C4" s="45">
        <v>230</v>
      </c>
      <c r="E4" s="46">
        <v>315</v>
      </c>
      <c r="F4" s="47">
        <v>0.9</v>
      </c>
      <c r="G4" s="6">
        <f t="shared" si="0"/>
        <v>2.8571428571428572</v>
      </c>
      <c r="H4" s="2">
        <v>2.34</v>
      </c>
      <c r="I4" s="2">
        <v>1.88</v>
      </c>
      <c r="J4" s="2"/>
      <c r="K4" s="2"/>
      <c r="L4" s="3">
        <v>43368</v>
      </c>
      <c r="M4" s="2">
        <v>210</v>
      </c>
      <c r="N4" s="2">
        <v>11.3</v>
      </c>
      <c r="O4" s="2">
        <v>212</v>
      </c>
      <c r="P4" s="2">
        <v>0.8</v>
      </c>
      <c r="Q4" s="6">
        <f>P4*1000/O4</f>
        <v>3.7735849056603774</v>
      </c>
      <c r="R4" s="2">
        <v>1.5</v>
      </c>
      <c r="S4" s="2">
        <v>0.8</v>
      </c>
      <c r="T4" s="8">
        <f>R4/S4</f>
        <v>1.875</v>
      </c>
    </row>
    <row r="5" spans="1:25" x14ac:dyDescent="0.25">
      <c r="A5" s="2" t="s">
        <v>79</v>
      </c>
      <c r="B5" s="2">
        <v>22</v>
      </c>
      <c r="C5" s="45">
        <v>250</v>
      </c>
      <c r="E5" s="46">
        <v>450</v>
      </c>
      <c r="F5" s="47">
        <v>1.4</v>
      </c>
      <c r="G5" s="6">
        <f t="shared" si="0"/>
        <v>3.1111111111111112</v>
      </c>
      <c r="H5" s="2">
        <v>3.4</v>
      </c>
      <c r="I5" s="2">
        <v>2.5499999999999998</v>
      </c>
      <c r="J5" s="2"/>
      <c r="K5" s="2"/>
      <c r="L5" s="3"/>
      <c r="M5" s="2"/>
      <c r="N5" s="2"/>
      <c r="O5" s="2"/>
      <c r="P5" s="2"/>
      <c r="Q5" s="6"/>
      <c r="R5" s="2"/>
      <c r="S5" s="2"/>
      <c r="T5" s="8"/>
    </row>
    <row r="6" spans="1:25" x14ac:dyDescent="0.25">
      <c r="A6" s="2" t="s">
        <v>20</v>
      </c>
      <c r="B6" s="2">
        <v>29</v>
      </c>
      <c r="C6" s="45">
        <v>150</v>
      </c>
      <c r="E6" s="46">
        <v>450</v>
      </c>
      <c r="F6" s="47">
        <v>1.1499999999999999</v>
      </c>
      <c r="G6" s="6">
        <f t="shared" si="0"/>
        <v>2.5555555555555554</v>
      </c>
      <c r="H6" s="2">
        <v>3.4</v>
      </c>
      <c r="I6" s="2">
        <v>1.06</v>
      </c>
      <c r="J6" s="2"/>
      <c r="K6" s="2"/>
      <c r="L6" s="3">
        <v>43375</v>
      </c>
      <c r="M6" s="2">
        <v>170</v>
      </c>
      <c r="N6" s="2">
        <v>10.1</v>
      </c>
      <c r="O6" s="2">
        <v>330</v>
      </c>
      <c r="P6" s="2">
        <v>0.6</v>
      </c>
      <c r="Q6" s="6">
        <f t="shared" ref="Q6:Q14" si="1">P6*1000/O6</f>
        <v>1.8181818181818181</v>
      </c>
      <c r="R6" s="2">
        <v>3.7</v>
      </c>
      <c r="S6" s="2">
        <v>1.4</v>
      </c>
      <c r="T6" s="8">
        <f t="shared" ref="T6:T14" si="2">R6/S6</f>
        <v>2.6428571428571432</v>
      </c>
    </row>
    <row r="7" spans="1:25" x14ac:dyDescent="0.25">
      <c r="A7" s="2" t="s">
        <v>19</v>
      </c>
      <c r="B7" s="2">
        <v>29</v>
      </c>
      <c r="C7" s="2">
        <v>60</v>
      </c>
      <c r="D7" s="2"/>
      <c r="E7" s="2">
        <v>450</v>
      </c>
      <c r="F7" s="2">
        <v>0.75</v>
      </c>
      <c r="G7" s="6">
        <f t="shared" si="0"/>
        <v>1.6666666666666667</v>
      </c>
      <c r="H7" s="2">
        <v>5.2</v>
      </c>
      <c r="I7" s="2">
        <v>2.12</v>
      </c>
      <c r="J7" s="2"/>
      <c r="K7" s="2" t="s">
        <v>93</v>
      </c>
      <c r="L7" s="3">
        <v>43375</v>
      </c>
      <c r="M7" s="2">
        <v>60</v>
      </c>
      <c r="N7" s="2">
        <v>10.8</v>
      </c>
      <c r="O7" s="2">
        <v>320</v>
      </c>
      <c r="P7" s="2">
        <v>0.4</v>
      </c>
      <c r="Q7" s="6">
        <f t="shared" si="1"/>
        <v>1.25</v>
      </c>
      <c r="R7" s="2">
        <v>3.4</v>
      </c>
      <c r="S7" s="2">
        <v>2.2999999999999998</v>
      </c>
      <c r="T7" s="8">
        <f t="shared" si="2"/>
        <v>1.4782608695652175</v>
      </c>
      <c r="U7">
        <v>325</v>
      </c>
      <c r="V7">
        <v>1.5</v>
      </c>
      <c r="W7">
        <v>2.8</v>
      </c>
      <c r="X7" s="9">
        <v>0.9</v>
      </c>
      <c r="Y7" t="s">
        <v>49</v>
      </c>
    </row>
    <row r="8" spans="1:25" x14ac:dyDescent="0.25">
      <c r="A8" s="2" t="s">
        <v>22</v>
      </c>
      <c r="B8" s="2">
        <v>29</v>
      </c>
      <c r="C8" s="45">
        <v>160</v>
      </c>
      <c r="E8" s="46">
        <v>450</v>
      </c>
      <c r="F8" s="47">
        <v>0.6</v>
      </c>
      <c r="G8" s="6">
        <f t="shared" si="0"/>
        <v>1.3333333333333333</v>
      </c>
      <c r="H8" s="2">
        <v>4.7</v>
      </c>
      <c r="I8" s="2">
        <v>2.6</v>
      </c>
      <c r="J8" s="2"/>
      <c r="K8" s="2"/>
      <c r="L8" s="3">
        <v>43378</v>
      </c>
      <c r="M8" s="2">
        <v>180</v>
      </c>
      <c r="N8" s="2">
        <v>10.8</v>
      </c>
      <c r="O8" s="2">
        <v>450</v>
      </c>
      <c r="P8" s="2">
        <v>0.4</v>
      </c>
      <c r="Q8" s="6">
        <f t="shared" si="1"/>
        <v>0.88888888888888884</v>
      </c>
      <c r="R8" s="2">
        <v>5</v>
      </c>
      <c r="S8" s="2">
        <v>2.35</v>
      </c>
      <c r="T8" s="8">
        <f t="shared" si="2"/>
        <v>2.1276595744680851</v>
      </c>
      <c r="U8">
        <v>300</v>
      </c>
      <c r="V8">
        <v>1.3</v>
      </c>
      <c r="W8">
        <v>2.2999999999999998</v>
      </c>
      <c r="X8" s="9">
        <v>1.5</v>
      </c>
      <c r="Y8" t="s">
        <v>26</v>
      </c>
    </row>
    <row r="9" spans="1:25" x14ac:dyDescent="0.25">
      <c r="A9" s="2" t="s">
        <v>16</v>
      </c>
      <c r="B9" s="2">
        <v>29</v>
      </c>
      <c r="C9" s="48">
        <v>230</v>
      </c>
      <c r="G9" s="6" t="e">
        <f t="shared" si="0"/>
        <v>#DIV/0!</v>
      </c>
      <c r="H9" s="2">
        <v>4.0999999999999996</v>
      </c>
      <c r="I9" s="2">
        <v>1.5</v>
      </c>
      <c r="J9" s="2"/>
      <c r="K9" s="2"/>
      <c r="L9" s="3">
        <v>43377</v>
      </c>
      <c r="M9" s="2">
        <v>240</v>
      </c>
      <c r="N9" s="2">
        <v>12.4</v>
      </c>
      <c r="O9" s="2">
        <v>325</v>
      </c>
      <c r="P9" s="2">
        <v>0.8</v>
      </c>
      <c r="Q9" s="6">
        <f t="shared" si="1"/>
        <v>2.4615384615384617</v>
      </c>
      <c r="R9" s="2">
        <v>5</v>
      </c>
      <c r="S9" s="2">
        <v>3.6</v>
      </c>
      <c r="T9" s="8">
        <f t="shared" si="2"/>
        <v>1.3888888888888888</v>
      </c>
    </row>
    <row r="10" spans="1:25" x14ac:dyDescent="0.25">
      <c r="A10" s="2" t="s">
        <v>18</v>
      </c>
      <c r="B10" s="2">
        <v>29</v>
      </c>
      <c r="C10" s="45">
        <v>140</v>
      </c>
      <c r="E10" s="46">
        <v>320</v>
      </c>
      <c r="F10" s="47">
        <v>0.5</v>
      </c>
      <c r="G10" s="6">
        <f t="shared" si="0"/>
        <v>1.5625</v>
      </c>
      <c r="H10" s="2">
        <v>2.2999999999999998</v>
      </c>
      <c r="I10" s="2">
        <v>0.9</v>
      </c>
      <c r="J10" s="2"/>
      <c r="K10" s="2"/>
      <c r="L10" s="3">
        <v>43376</v>
      </c>
      <c r="M10" s="2">
        <v>220</v>
      </c>
      <c r="N10" s="2">
        <v>12.6</v>
      </c>
      <c r="O10" s="2">
        <v>310</v>
      </c>
      <c r="P10" s="2">
        <v>0.7</v>
      </c>
      <c r="Q10" s="6">
        <f t="shared" si="1"/>
        <v>2.2580645161290325</v>
      </c>
      <c r="R10" s="2">
        <v>4.5999999999999996</v>
      </c>
      <c r="S10" s="2">
        <v>0.95</v>
      </c>
      <c r="T10" s="8">
        <f t="shared" si="2"/>
        <v>4.8421052631578947</v>
      </c>
    </row>
    <row r="11" spans="1:25" x14ac:dyDescent="0.25">
      <c r="A11" s="2" t="s">
        <v>14</v>
      </c>
      <c r="B11" s="2">
        <v>29</v>
      </c>
      <c r="C11" s="45">
        <v>180</v>
      </c>
      <c r="E11" s="46">
        <v>450</v>
      </c>
      <c r="F11" s="47">
        <v>1.05</v>
      </c>
      <c r="G11" s="6">
        <f t="shared" si="0"/>
        <v>2.3333333333333335</v>
      </c>
      <c r="H11" s="2">
        <v>3.53</v>
      </c>
      <c r="I11" s="2">
        <v>2.0499999999999998</v>
      </c>
      <c r="J11" s="2"/>
      <c r="K11" s="2"/>
      <c r="L11" s="3">
        <v>43377</v>
      </c>
      <c r="M11" s="2">
        <v>160</v>
      </c>
      <c r="N11" s="2">
        <v>12.8</v>
      </c>
      <c r="O11" s="2">
        <v>375</v>
      </c>
      <c r="P11" s="2">
        <v>0.8</v>
      </c>
      <c r="Q11" s="6">
        <f t="shared" si="1"/>
        <v>2.1333333333333333</v>
      </c>
      <c r="R11" s="2">
        <v>7.27</v>
      </c>
      <c r="S11" s="2">
        <v>2.4</v>
      </c>
      <c r="T11" s="8">
        <f t="shared" si="2"/>
        <v>3.0291666666666668</v>
      </c>
      <c r="Y11" t="s">
        <v>15</v>
      </c>
    </row>
    <row r="12" spans="1:25" x14ac:dyDescent="0.25">
      <c r="A12" s="2" t="s">
        <v>17</v>
      </c>
      <c r="B12" s="2">
        <v>29</v>
      </c>
      <c r="C12" s="2"/>
      <c r="D12" s="2"/>
      <c r="E12" s="2">
        <v>320</v>
      </c>
      <c r="F12" s="2">
        <v>0.7</v>
      </c>
      <c r="G12" s="6">
        <f t="shared" si="0"/>
        <v>2.1875</v>
      </c>
      <c r="H12" s="2">
        <v>3.3</v>
      </c>
      <c r="I12" s="2">
        <v>2.2000000000000002</v>
      </c>
      <c r="J12" s="2"/>
      <c r="K12" s="2" t="s">
        <v>93</v>
      </c>
      <c r="L12" s="3">
        <v>43376</v>
      </c>
      <c r="M12" s="2">
        <v>240</v>
      </c>
      <c r="N12" s="2">
        <v>13.4</v>
      </c>
      <c r="O12" s="2">
        <v>320</v>
      </c>
      <c r="P12" s="2">
        <v>0.75</v>
      </c>
      <c r="Q12" s="6">
        <f t="shared" si="1"/>
        <v>2.34375</v>
      </c>
      <c r="R12" s="2">
        <v>3</v>
      </c>
      <c r="S12" s="2">
        <v>1.6</v>
      </c>
      <c r="T12" s="8">
        <f t="shared" si="2"/>
        <v>1.875</v>
      </c>
      <c r="U12">
        <v>226</v>
      </c>
      <c r="V12">
        <v>0.7</v>
      </c>
      <c r="W12">
        <v>1.8</v>
      </c>
      <c r="X12">
        <v>0.9</v>
      </c>
      <c r="Y12" t="s">
        <v>45</v>
      </c>
    </row>
    <row r="13" spans="1:25" x14ac:dyDescent="0.25">
      <c r="A13" s="2" t="s">
        <v>21</v>
      </c>
      <c r="B13" s="2">
        <v>29</v>
      </c>
      <c r="C13" s="45">
        <v>200</v>
      </c>
      <c r="E13" s="46">
        <v>316</v>
      </c>
      <c r="F13" s="47">
        <v>0.6</v>
      </c>
      <c r="G13" s="6">
        <f t="shared" si="0"/>
        <v>1.8987341772151898</v>
      </c>
      <c r="H13" s="2">
        <v>2.2000000000000002</v>
      </c>
      <c r="I13" s="2">
        <v>1.5</v>
      </c>
      <c r="J13" s="2"/>
      <c r="K13" s="2"/>
      <c r="L13" s="3">
        <v>43374</v>
      </c>
      <c r="M13" s="2">
        <v>230</v>
      </c>
      <c r="N13" s="2">
        <v>14.8</v>
      </c>
      <c r="O13" s="2">
        <v>470</v>
      </c>
      <c r="P13" s="2">
        <v>1.25</v>
      </c>
      <c r="Q13" s="6">
        <f t="shared" si="1"/>
        <v>2.6595744680851063</v>
      </c>
      <c r="R13" s="2">
        <v>9.6</v>
      </c>
      <c r="S13" s="2">
        <v>4.9000000000000004</v>
      </c>
      <c r="T13" s="8">
        <f t="shared" si="2"/>
        <v>1.9591836734693875</v>
      </c>
    </row>
    <row r="14" spans="1:25" x14ac:dyDescent="0.25">
      <c r="A14" s="2" t="s">
        <v>0</v>
      </c>
      <c r="B14" s="2">
        <v>35</v>
      </c>
      <c r="C14" s="45"/>
      <c r="E14" s="46">
        <v>326</v>
      </c>
      <c r="F14" s="47">
        <v>0.93</v>
      </c>
      <c r="G14" s="6">
        <f t="shared" si="0"/>
        <v>2.852760736196319</v>
      </c>
      <c r="H14" s="2">
        <v>2.2999999999999998</v>
      </c>
      <c r="I14" s="2">
        <v>1</v>
      </c>
      <c r="J14" s="2"/>
      <c r="K14" s="2"/>
      <c r="L14" s="3">
        <v>43347</v>
      </c>
      <c r="M14" s="2">
        <v>370</v>
      </c>
      <c r="N14" s="2">
        <v>17.399999999999999</v>
      </c>
      <c r="O14" s="2">
        <v>320</v>
      </c>
      <c r="P14" s="2">
        <v>1.1599999999999999</v>
      </c>
      <c r="Q14" s="6">
        <f t="shared" si="1"/>
        <v>3.625</v>
      </c>
      <c r="R14" s="2">
        <v>2.8</v>
      </c>
      <c r="S14" s="2">
        <v>1.65</v>
      </c>
      <c r="T14" s="8">
        <f t="shared" si="2"/>
        <v>1.696969696969697</v>
      </c>
      <c r="U14">
        <v>300</v>
      </c>
      <c r="V14">
        <v>0.5</v>
      </c>
      <c r="Y14" t="s">
        <v>46</v>
      </c>
    </row>
    <row r="15" spans="1:25" x14ac:dyDescent="0.25">
      <c r="A15" s="2" t="s">
        <v>80</v>
      </c>
      <c r="B15" s="2">
        <v>35</v>
      </c>
      <c r="C15" s="45">
        <v>430</v>
      </c>
      <c r="E15" s="46">
        <v>220</v>
      </c>
      <c r="F15" s="47">
        <v>2.1</v>
      </c>
      <c r="G15" s="6">
        <f t="shared" si="0"/>
        <v>9.545454545454545</v>
      </c>
      <c r="H15" s="2"/>
      <c r="I15" s="2">
        <v>0.6</v>
      </c>
      <c r="J15" s="2"/>
      <c r="K15" s="2"/>
      <c r="L15" s="3"/>
      <c r="M15" s="2"/>
      <c r="N15" s="2"/>
      <c r="O15" s="2"/>
      <c r="P15" s="2"/>
      <c r="Q15" s="6"/>
      <c r="R15" s="2"/>
      <c r="S15" s="2"/>
      <c r="T15" s="8"/>
    </row>
    <row r="16" spans="1:25" x14ac:dyDescent="0.25">
      <c r="A16" s="2" t="s">
        <v>81</v>
      </c>
      <c r="B16" s="2"/>
      <c r="C16" s="45">
        <v>500</v>
      </c>
      <c r="E16" s="46">
        <v>223</v>
      </c>
      <c r="F16" s="47">
        <v>2.7</v>
      </c>
      <c r="G16" s="6">
        <f t="shared" si="0"/>
        <v>12.107623318385651</v>
      </c>
      <c r="H16" s="2">
        <v>5.7</v>
      </c>
      <c r="I16" s="2">
        <v>2.7</v>
      </c>
      <c r="J16" s="2"/>
      <c r="K16" s="2"/>
      <c r="L16" s="3"/>
      <c r="M16" s="2"/>
      <c r="N16" s="2"/>
      <c r="O16" s="2"/>
      <c r="P16" s="2"/>
      <c r="Q16" s="6"/>
      <c r="R16" s="2"/>
      <c r="S16" s="2"/>
      <c r="T16" s="8"/>
    </row>
    <row r="17" spans="1:25" x14ac:dyDescent="0.25">
      <c r="A17" s="2" t="s">
        <v>82</v>
      </c>
      <c r="B17" s="2"/>
      <c r="C17" s="45"/>
      <c r="E17" s="46">
        <v>325</v>
      </c>
      <c r="F17" s="47">
        <v>2.12</v>
      </c>
      <c r="G17" s="6">
        <f t="shared" si="0"/>
        <v>6.523076923076923</v>
      </c>
      <c r="H17" s="2">
        <v>5.2</v>
      </c>
      <c r="I17" s="2">
        <v>2.1</v>
      </c>
      <c r="J17" s="2"/>
      <c r="K17" s="2"/>
      <c r="L17" s="3"/>
      <c r="M17" s="2"/>
      <c r="N17" s="2"/>
      <c r="O17" s="2"/>
      <c r="P17" s="2"/>
      <c r="Q17" s="6"/>
      <c r="R17" s="2"/>
      <c r="S17" s="2"/>
      <c r="T17" s="8"/>
    </row>
    <row r="18" spans="1:25" x14ac:dyDescent="0.25">
      <c r="A18" s="2" t="s">
        <v>83</v>
      </c>
      <c r="B18" s="2"/>
      <c r="C18" s="45">
        <v>270</v>
      </c>
      <c r="E18" s="46">
        <v>225</v>
      </c>
      <c r="F18" s="47">
        <v>0.99</v>
      </c>
      <c r="G18" s="6">
        <f t="shared" si="0"/>
        <v>4.4000000000000004</v>
      </c>
      <c r="H18" s="2">
        <v>4.4000000000000004</v>
      </c>
      <c r="I18" s="2">
        <v>2.8</v>
      </c>
      <c r="J18" s="2"/>
      <c r="K18" s="2"/>
      <c r="L18" s="3"/>
      <c r="M18" s="2"/>
      <c r="N18" s="2"/>
      <c r="O18" s="2"/>
      <c r="P18" s="2"/>
      <c r="Q18" s="6"/>
      <c r="R18" s="2"/>
      <c r="S18" s="2"/>
      <c r="T18" s="8"/>
    </row>
    <row r="19" spans="1:25" x14ac:dyDescent="0.25">
      <c r="A19" s="2" t="s">
        <v>84</v>
      </c>
      <c r="B19" s="2"/>
      <c r="C19" s="45">
        <v>420</v>
      </c>
      <c r="E19" s="46">
        <v>320</v>
      </c>
      <c r="F19" s="47">
        <v>1.58</v>
      </c>
      <c r="G19" s="6">
        <f t="shared" si="0"/>
        <v>4.9375</v>
      </c>
      <c r="H19" s="2">
        <v>4.66</v>
      </c>
      <c r="I19" s="2">
        <v>2.8</v>
      </c>
      <c r="J19" s="2"/>
      <c r="K19" s="2"/>
      <c r="L19" s="3"/>
      <c r="M19" s="2"/>
      <c r="N19" s="2"/>
      <c r="O19" s="2"/>
      <c r="P19" s="2"/>
      <c r="Q19" s="6"/>
      <c r="R19" s="2"/>
      <c r="S19" s="2"/>
      <c r="T19" s="8"/>
    </row>
    <row r="20" spans="1:25" x14ac:dyDescent="0.25">
      <c r="A20" s="2" t="s">
        <v>85</v>
      </c>
      <c r="B20" s="2"/>
      <c r="C20" s="45">
        <v>380</v>
      </c>
      <c r="E20" s="46">
        <v>315</v>
      </c>
      <c r="F20" s="47">
        <v>2.8</v>
      </c>
      <c r="G20" s="6">
        <f t="shared" si="0"/>
        <v>8.8888888888888893</v>
      </c>
      <c r="H20" s="2">
        <v>1.3</v>
      </c>
      <c r="I20" s="2">
        <v>1.03</v>
      </c>
      <c r="J20" s="2"/>
      <c r="K20" s="2"/>
      <c r="L20" s="3"/>
      <c r="M20" s="2"/>
      <c r="N20" s="2"/>
      <c r="O20" s="2"/>
      <c r="P20" s="2"/>
      <c r="Q20" s="6"/>
      <c r="R20" s="2"/>
      <c r="S20" s="2"/>
      <c r="T20" s="8"/>
    </row>
    <row r="21" spans="1:25" x14ac:dyDescent="0.25">
      <c r="A21" s="2" t="s">
        <v>86</v>
      </c>
      <c r="B21" s="2"/>
      <c r="C21" s="45">
        <v>410</v>
      </c>
      <c r="E21" s="46">
        <v>300</v>
      </c>
      <c r="F21" s="47">
        <v>2.2000000000000002</v>
      </c>
      <c r="G21" s="6">
        <f t="shared" si="0"/>
        <v>7.333333333333333</v>
      </c>
      <c r="H21" s="2"/>
      <c r="I21" s="2">
        <v>0.3</v>
      </c>
      <c r="J21" s="2"/>
      <c r="K21" s="2"/>
      <c r="L21" s="3"/>
      <c r="M21" s="2"/>
      <c r="N21" s="2"/>
      <c r="O21" s="2"/>
      <c r="P21" s="2"/>
      <c r="Q21" s="6"/>
      <c r="R21" s="2"/>
      <c r="S21" s="2"/>
      <c r="T21" s="8"/>
    </row>
    <row r="22" spans="1:25" x14ac:dyDescent="0.25">
      <c r="A22" s="2" t="s">
        <v>27</v>
      </c>
      <c r="B22" s="2">
        <v>53</v>
      </c>
      <c r="C22" s="45">
        <v>450</v>
      </c>
      <c r="E22" s="46">
        <v>316</v>
      </c>
      <c r="F22" s="47">
        <v>2</v>
      </c>
      <c r="G22" s="6">
        <f t="shared" si="0"/>
        <v>6.3291139240506329</v>
      </c>
      <c r="H22" s="2">
        <v>2.6</v>
      </c>
      <c r="I22" s="2">
        <v>0.8</v>
      </c>
      <c r="J22" s="2"/>
      <c r="K22" s="2"/>
      <c r="L22" s="3">
        <v>43361</v>
      </c>
      <c r="M22" s="2">
        <v>410</v>
      </c>
      <c r="N22" s="2">
        <v>16</v>
      </c>
      <c r="O22" s="2">
        <v>310</v>
      </c>
      <c r="P22" s="2">
        <v>2</v>
      </c>
      <c r="Q22" s="6">
        <f t="shared" ref="Q22:Q38" si="3">P22*1000/O22</f>
        <v>6.4516129032258061</v>
      </c>
      <c r="R22" s="2">
        <v>1.2</v>
      </c>
      <c r="S22" s="2">
        <v>0.8</v>
      </c>
      <c r="T22" s="8">
        <f t="shared" ref="T22:T38" si="4">R22/S22</f>
        <v>1.4999999999999998</v>
      </c>
      <c r="Y22" t="s">
        <v>11</v>
      </c>
    </row>
    <row r="23" spans="1:25" x14ac:dyDescent="0.25">
      <c r="A23" s="2" t="s">
        <v>30</v>
      </c>
      <c r="B23" s="2">
        <v>53</v>
      </c>
      <c r="C23" s="45">
        <v>210</v>
      </c>
      <c r="E23" s="46">
        <v>310</v>
      </c>
      <c r="F23" s="47">
        <v>1</v>
      </c>
      <c r="G23" s="6">
        <f t="shared" si="0"/>
        <v>3.225806451612903</v>
      </c>
      <c r="H23" s="2">
        <v>3.4</v>
      </c>
      <c r="I23" s="2">
        <v>1.4</v>
      </c>
      <c r="J23" s="2"/>
      <c r="K23" s="2"/>
      <c r="L23" s="3">
        <v>43361</v>
      </c>
      <c r="M23" s="2">
        <v>210</v>
      </c>
      <c r="N23" s="2">
        <v>17.399999999999999</v>
      </c>
      <c r="O23" s="2">
        <v>320</v>
      </c>
      <c r="P23" s="2">
        <v>0.69</v>
      </c>
      <c r="Q23" s="6">
        <f t="shared" si="3"/>
        <v>2.15625</v>
      </c>
      <c r="R23" s="2">
        <v>4.3</v>
      </c>
      <c r="S23" s="2">
        <v>2.1</v>
      </c>
      <c r="T23" s="8">
        <f t="shared" si="4"/>
        <v>2.0476190476190474</v>
      </c>
      <c r="Y23" t="s">
        <v>42</v>
      </c>
    </row>
    <row r="24" spans="1:25" x14ac:dyDescent="0.25">
      <c r="A24" s="2" t="s">
        <v>29</v>
      </c>
      <c r="B24" s="2">
        <v>53</v>
      </c>
      <c r="C24" s="45">
        <v>340</v>
      </c>
      <c r="E24" s="46">
        <v>306</v>
      </c>
      <c r="F24" s="47">
        <v>2.6</v>
      </c>
      <c r="G24" s="6">
        <f t="shared" si="0"/>
        <v>8.4967320261437909</v>
      </c>
      <c r="H24" s="2"/>
      <c r="I24" s="2"/>
      <c r="J24" s="2"/>
      <c r="K24" s="2"/>
      <c r="L24" s="3">
        <v>43349</v>
      </c>
      <c r="M24" s="2">
        <v>260</v>
      </c>
      <c r="N24" s="2">
        <v>20.100000000000001</v>
      </c>
      <c r="O24" s="2">
        <v>308</v>
      </c>
      <c r="P24" s="2">
        <v>2.85</v>
      </c>
      <c r="Q24" s="6">
        <f t="shared" si="3"/>
        <v>9.2532467532467528</v>
      </c>
      <c r="R24" s="2">
        <v>3.2</v>
      </c>
      <c r="S24" s="2">
        <v>1.2</v>
      </c>
      <c r="T24" s="8">
        <f t="shared" si="4"/>
        <v>2.666666666666667</v>
      </c>
      <c r="U24">
        <v>332</v>
      </c>
      <c r="V24">
        <v>0.5</v>
      </c>
      <c r="W24">
        <v>2.1</v>
      </c>
      <c r="X24" s="9">
        <v>1.8</v>
      </c>
      <c r="Y24" t="s">
        <v>43</v>
      </c>
    </row>
    <row r="25" spans="1:25" x14ac:dyDescent="0.25">
      <c r="A25" s="2" t="s">
        <v>6</v>
      </c>
      <c r="B25" s="2">
        <v>56</v>
      </c>
      <c r="C25" s="45">
        <v>250</v>
      </c>
      <c r="E25" s="46">
        <v>320</v>
      </c>
      <c r="F25" s="47">
        <v>1.3</v>
      </c>
      <c r="G25" s="6">
        <f t="shared" si="0"/>
        <v>4.0625</v>
      </c>
      <c r="H25" s="2">
        <v>2</v>
      </c>
      <c r="I25" s="2">
        <v>1.1200000000000001</v>
      </c>
      <c r="J25" s="2"/>
      <c r="K25" s="2"/>
      <c r="L25" s="3">
        <v>43357</v>
      </c>
      <c r="M25" s="2">
        <v>260</v>
      </c>
      <c r="N25" s="2">
        <v>13.2</v>
      </c>
      <c r="O25" s="2">
        <v>312</v>
      </c>
      <c r="P25" s="2">
        <v>1.25</v>
      </c>
      <c r="Q25" s="6">
        <f t="shared" si="3"/>
        <v>4.0064102564102564</v>
      </c>
      <c r="R25" s="2">
        <v>3.1</v>
      </c>
      <c r="S25" s="2">
        <v>1.4</v>
      </c>
      <c r="T25" s="8">
        <f t="shared" si="4"/>
        <v>2.2142857142857144</v>
      </c>
      <c r="Y25" t="s">
        <v>28</v>
      </c>
    </row>
    <row r="26" spans="1:25" x14ac:dyDescent="0.25">
      <c r="A26" s="2" t="s">
        <v>10</v>
      </c>
      <c r="B26" s="2">
        <v>56</v>
      </c>
      <c r="C26" s="45">
        <v>180</v>
      </c>
      <c r="E26" s="46">
        <v>318</v>
      </c>
      <c r="F26" s="47">
        <v>0.57999999999999996</v>
      </c>
      <c r="G26" s="6">
        <f t="shared" si="0"/>
        <v>1.8238993710691824</v>
      </c>
      <c r="H26" s="2">
        <v>0.4</v>
      </c>
      <c r="I26" s="2">
        <v>0.2</v>
      </c>
      <c r="J26" s="2"/>
      <c r="K26" s="2"/>
      <c r="L26" s="3">
        <v>43354</v>
      </c>
      <c r="M26" s="2">
        <v>180</v>
      </c>
      <c r="N26" s="2">
        <v>15</v>
      </c>
      <c r="O26" s="2">
        <v>285</v>
      </c>
      <c r="P26" s="2">
        <v>0.35</v>
      </c>
      <c r="Q26" s="6">
        <f t="shared" si="3"/>
        <v>1.2280701754385965</v>
      </c>
      <c r="R26" s="2">
        <v>2.85</v>
      </c>
      <c r="S26" s="2">
        <v>1.2</v>
      </c>
      <c r="T26" s="8">
        <f t="shared" si="4"/>
        <v>2.375</v>
      </c>
      <c r="U26">
        <v>313</v>
      </c>
      <c r="V26">
        <v>0.65</v>
      </c>
      <c r="W26">
        <v>2.8</v>
      </c>
      <c r="X26" s="9">
        <v>1.7</v>
      </c>
      <c r="Y26" t="s">
        <v>44</v>
      </c>
    </row>
    <row r="27" spans="1:25" x14ac:dyDescent="0.25">
      <c r="A27" s="2" t="s">
        <v>12</v>
      </c>
      <c r="B27" s="2">
        <v>56</v>
      </c>
      <c r="C27" s="45">
        <v>150</v>
      </c>
      <c r="E27" s="46">
        <v>318</v>
      </c>
      <c r="F27" s="47">
        <v>0.31</v>
      </c>
      <c r="G27" s="6">
        <f t="shared" si="0"/>
        <v>0.97484276729559749</v>
      </c>
      <c r="H27" s="2">
        <v>4.8</v>
      </c>
      <c r="I27" s="2">
        <v>2.5</v>
      </c>
      <c r="J27" s="2"/>
      <c r="K27" s="2"/>
      <c r="L27" s="3">
        <v>43355</v>
      </c>
      <c r="M27" s="2">
        <v>160</v>
      </c>
      <c r="N27" s="2">
        <v>15.2</v>
      </c>
      <c r="O27" s="2">
        <v>320</v>
      </c>
      <c r="P27" s="2">
        <v>0.1</v>
      </c>
      <c r="Q27" s="6">
        <f t="shared" si="3"/>
        <v>0.3125</v>
      </c>
      <c r="R27" s="2">
        <v>2.4500000000000002</v>
      </c>
      <c r="S27" s="2">
        <v>1.5</v>
      </c>
      <c r="T27" s="8">
        <f t="shared" si="4"/>
        <v>1.6333333333333335</v>
      </c>
    </row>
    <row r="28" spans="1:25" x14ac:dyDescent="0.25">
      <c r="A28" s="2" t="s">
        <v>7</v>
      </c>
      <c r="B28" s="2">
        <v>56</v>
      </c>
      <c r="C28" s="45">
        <v>150</v>
      </c>
      <c r="E28" s="46">
        <v>450</v>
      </c>
      <c r="F28" s="47">
        <v>0.86</v>
      </c>
      <c r="G28" s="6">
        <f t="shared" si="0"/>
        <v>1.9111111111111112</v>
      </c>
      <c r="H28" s="2">
        <v>5</v>
      </c>
      <c r="I28" s="2">
        <v>2.95</v>
      </c>
      <c r="J28" s="2"/>
      <c r="K28" s="2"/>
      <c r="L28" s="3">
        <v>43355</v>
      </c>
      <c r="M28" s="2">
        <v>150</v>
      </c>
      <c r="N28" s="2">
        <v>15.2</v>
      </c>
      <c r="O28" s="2">
        <v>450</v>
      </c>
      <c r="P28" s="2">
        <v>0.9</v>
      </c>
      <c r="Q28" s="6">
        <f t="shared" si="3"/>
        <v>2</v>
      </c>
      <c r="R28" s="2">
        <v>4.5</v>
      </c>
      <c r="S28" s="2">
        <v>2.5</v>
      </c>
      <c r="T28" s="8">
        <f t="shared" si="4"/>
        <v>1.8</v>
      </c>
      <c r="Y28" t="s">
        <v>40</v>
      </c>
    </row>
    <row r="29" spans="1:25" x14ac:dyDescent="0.25">
      <c r="A29" s="2" t="s">
        <v>5</v>
      </c>
      <c r="B29" s="2">
        <v>56</v>
      </c>
      <c r="F29" s="2"/>
      <c r="G29" s="6" t="e">
        <f t="shared" si="0"/>
        <v>#DIV/0!</v>
      </c>
      <c r="H29" s="2"/>
      <c r="I29" s="2"/>
      <c r="J29" s="2"/>
      <c r="K29" s="2"/>
      <c r="L29" s="3">
        <v>43356</v>
      </c>
      <c r="M29" s="2">
        <v>260</v>
      </c>
      <c r="N29" s="2">
        <v>16.5</v>
      </c>
      <c r="O29" s="2">
        <v>220</v>
      </c>
      <c r="P29" s="2">
        <v>0.7</v>
      </c>
      <c r="Q29" s="6">
        <f t="shared" si="3"/>
        <v>3.1818181818181817</v>
      </c>
      <c r="R29" s="2">
        <v>2.1</v>
      </c>
      <c r="S29" s="2">
        <v>1.2</v>
      </c>
      <c r="T29" s="8">
        <f t="shared" si="4"/>
        <v>1.7500000000000002</v>
      </c>
    </row>
    <row r="30" spans="1:25" x14ac:dyDescent="0.25">
      <c r="A30" s="2" t="s">
        <v>8</v>
      </c>
      <c r="B30" s="2">
        <v>56</v>
      </c>
      <c r="C30" s="45">
        <v>180</v>
      </c>
      <c r="E30" s="46">
        <v>320</v>
      </c>
      <c r="F30" s="47">
        <v>0.76</v>
      </c>
      <c r="G30" s="6">
        <f t="shared" si="0"/>
        <v>2.375</v>
      </c>
      <c r="H30" s="2"/>
      <c r="I30" s="2"/>
      <c r="J30" s="2"/>
      <c r="K30" s="2"/>
      <c r="L30" s="3">
        <v>43353</v>
      </c>
      <c r="M30" s="2">
        <v>170</v>
      </c>
      <c r="N30" s="2">
        <v>17</v>
      </c>
      <c r="O30" s="2">
        <v>230</v>
      </c>
      <c r="P30" s="2">
        <v>0.43</v>
      </c>
      <c r="Q30" s="6">
        <f t="shared" si="3"/>
        <v>1.8695652173913044</v>
      </c>
      <c r="R30" s="2">
        <v>3.26</v>
      </c>
      <c r="S30" s="2">
        <v>1.7</v>
      </c>
      <c r="T30" s="8">
        <f t="shared" si="4"/>
        <v>1.9176470588235293</v>
      </c>
      <c r="Y30" t="s">
        <v>42</v>
      </c>
    </row>
    <row r="31" spans="1:25" x14ac:dyDescent="0.25">
      <c r="A31" s="2" t="s">
        <v>13</v>
      </c>
      <c r="B31" s="2">
        <v>56</v>
      </c>
      <c r="C31" s="45">
        <v>240</v>
      </c>
      <c r="E31" s="46">
        <v>316</v>
      </c>
      <c r="F31" s="47">
        <v>0.48</v>
      </c>
      <c r="G31" s="6">
        <f t="shared" si="0"/>
        <v>1.518987341772152</v>
      </c>
      <c r="H31" s="2">
        <v>5</v>
      </c>
      <c r="I31" s="2">
        <v>1.2</v>
      </c>
      <c r="J31" s="2"/>
      <c r="K31" s="2"/>
      <c r="L31" s="3">
        <v>43356</v>
      </c>
      <c r="M31" s="2">
        <v>270</v>
      </c>
      <c r="N31" s="2">
        <v>17.100000000000001</v>
      </c>
      <c r="O31" s="2">
        <v>320</v>
      </c>
      <c r="P31" s="2">
        <v>0.4</v>
      </c>
      <c r="Q31" s="6">
        <f t="shared" si="3"/>
        <v>1.25</v>
      </c>
      <c r="R31" s="2">
        <v>8.1999999999999993</v>
      </c>
      <c r="S31" s="2">
        <v>3.15</v>
      </c>
      <c r="T31" s="8">
        <f t="shared" si="4"/>
        <v>2.6031746031746028</v>
      </c>
      <c r="W31">
        <v>1.7</v>
      </c>
      <c r="X31">
        <v>1.08</v>
      </c>
      <c r="Y31" t="s">
        <v>4</v>
      </c>
    </row>
    <row r="32" spans="1:25" x14ac:dyDescent="0.25">
      <c r="A32" s="2" t="s">
        <v>9</v>
      </c>
      <c r="B32" s="2">
        <v>56</v>
      </c>
      <c r="C32" s="45">
        <v>280</v>
      </c>
      <c r="D32" s="46"/>
      <c r="E32" s="47"/>
      <c r="F32" s="2"/>
      <c r="G32" s="6" t="e">
        <f t="shared" si="0"/>
        <v>#DIV/0!</v>
      </c>
      <c r="H32" s="2">
        <v>3.1</v>
      </c>
      <c r="I32" s="2">
        <v>2</v>
      </c>
      <c r="J32" s="2"/>
      <c r="K32" s="2"/>
      <c r="L32" s="3">
        <v>43354</v>
      </c>
      <c r="M32" s="2">
        <v>280</v>
      </c>
      <c r="N32" s="2">
        <v>17.600000000000001</v>
      </c>
      <c r="O32" s="2">
        <v>225</v>
      </c>
      <c r="P32" s="2">
        <v>0.56000000000000005</v>
      </c>
      <c r="Q32" s="6">
        <f t="shared" si="3"/>
        <v>2.4888888888888889</v>
      </c>
      <c r="R32" s="2">
        <v>3.02</v>
      </c>
      <c r="S32" s="2">
        <v>1.75</v>
      </c>
      <c r="T32" s="8">
        <f t="shared" si="4"/>
        <v>1.7257142857142858</v>
      </c>
      <c r="Y32" t="s">
        <v>31</v>
      </c>
    </row>
    <row r="33" spans="1:25" x14ac:dyDescent="0.25">
      <c r="A33" s="2" t="s">
        <v>36</v>
      </c>
      <c r="B33" s="2">
        <v>72</v>
      </c>
      <c r="C33" s="45">
        <v>470</v>
      </c>
      <c r="E33" s="46">
        <v>315</v>
      </c>
      <c r="F33" s="47">
        <v>1.5</v>
      </c>
      <c r="G33" s="6">
        <f t="shared" si="0"/>
        <v>4.7619047619047619</v>
      </c>
      <c r="H33" s="2">
        <v>2.7</v>
      </c>
      <c r="I33" s="2">
        <v>1.29</v>
      </c>
      <c r="J33" s="2"/>
      <c r="K33" s="2"/>
      <c r="L33" s="3">
        <v>43341</v>
      </c>
      <c r="M33" s="2">
        <v>440</v>
      </c>
      <c r="N33" s="2">
        <v>16.8</v>
      </c>
      <c r="O33" s="2">
        <v>222</v>
      </c>
      <c r="P33" s="2">
        <v>0.84</v>
      </c>
      <c r="Q33" s="6">
        <f t="shared" si="3"/>
        <v>3.7837837837837838</v>
      </c>
      <c r="R33" s="2">
        <v>3.54</v>
      </c>
      <c r="S33" s="2">
        <v>1.55</v>
      </c>
      <c r="T33" s="8">
        <f t="shared" si="4"/>
        <v>2.2838709677419353</v>
      </c>
    </row>
    <row r="34" spans="1:25" x14ac:dyDescent="0.25">
      <c r="A34" s="2" t="s">
        <v>33</v>
      </c>
      <c r="B34" s="2">
        <v>72</v>
      </c>
      <c r="C34" s="45">
        <v>280</v>
      </c>
      <c r="E34" s="46">
        <v>320</v>
      </c>
      <c r="F34" s="47">
        <v>0.8</v>
      </c>
      <c r="G34" s="6">
        <f t="shared" si="0"/>
        <v>2.5</v>
      </c>
      <c r="H34" s="2">
        <v>2</v>
      </c>
      <c r="I34" s="2">
        <v>0.95</v>
      </c>
      <c r="J34" s="2"/>
      <c r="K34" s="2"/>
      <c r="L34" s="3">
        <v>43372</v>
      </c>
      <c r="M34" s="2">
        <v>260</v>
      </c>
      <c r="N34" s="2">
        <v>17.100000000000001</v>
      </c>
      <c r="O34" s="2">
        <v>210</v>
      </c>
      <c r="P34" s="2">
        <v>1.2</v>
      </c>
      <c r="Q34" s="6">
        <f t="shared" si="3"/>
        <v>5.7142857142857144</v>
      </c>
      <c r="R34" s="2">
        <v>3.95</v>
      </c>
      <c r="S34" s="2">
        <v>1.7</v>
      </c>
      <c r="T34" s="8">
        <f t="shared" si="4"/>
        <v>2.3235294117647061</v>
      </c>
      <c r="Y34" t="s">
        <v>41</v>
      </c>
    </row>
    <row r="35" spans="1:25" x14ac:dyDescent="0.25">
      <c r="A35" s="2" t="s">
        <v>35</v>
      </c>
      <c r="B35" s="2">
        <v>72</v>
      </c>
      <c r="C35" s="45">
        <v>70</v>
      </c>
      <c r="E35" s="46">
        <v>335</v>
      </c>
      <c r="F35" s="47">
        <v>0.3</v>
      </c>
      <c r="G35" s="6">
        <f t="shared" si="0"/>
        <v>0.89552238805970152</v>
      </c>
      <c r="H35" s="2"/>
      <c r="I35" s="2"/>
      <c r="J35" s="2"/>
      <c r="K35" s="2"/>
      <c r="L35" s="3">
        <v>43340</v>
      </c>
      <c r="M35" s="2">
        <v>70</v>
      </c>
      <c r="N35" s="2">
        <v>17.5</v>
      </c>
      <c r="O35" s="2">
        <v>325</v>
      </c>
      <c r="P35" s="2">
        <v>0.3</v>
      </c>
      <c r="Q35" s="6">
        <f t="shared" si="3"/>
        <v>0.92307692307692313</v>
      </c>
      <c r="R35" s="2">
        <v>1.84</v>
      </c>
      <c r="S35" s="2">
        <v>1</v>
      </c>
      <c r="T35" s="8">
        <f t="shared" si="4"/>
        <v>1.84</v>
      </c>
      <c r="Y35" t="s">
        <v>38</v>
      </c>
    </row>
    <row r="36" spans="1:25" x14ac:dyDescent="0.25">
      <c r="A36" s="2" t="s">
        <v>32</v>
      </c>
      <c r="B36" s="2">
        <v>72</v>
      </c>
      <c r="C36" s="45">
        <v>450</v>
      </c>
      <c r="E36" s="46">
        <v>320</v>
      </c>
      <c r="F36" s="47">
        <v>1.36</v>
      </c>
      <c r="G36" s="6">
        <f t="shared" si="0"/>
        <v>4.25</v>
      </c>
      <c r="H36" s="2">
        <v>2.5</v>
      </c>
      <c r="I36" s="2">
        <v>1.36</v>
      </c>
      <c r="J36" s="2"/>
      <c r="K36" s="2"/>
      <c r="L36" s="3">
        <v>43340</v>
      </c>
      <c r="M36" s="2">
        <v>490</v>
      </c>
      <c r="N36" s="2">
        <v>19.100000000000001</v>
      </c>
      <c r="O36" s="2">
        <v>224</v>
      </c>
      <c r="P36" s="2">
        <v>1.01</v>
      </c>
      <c r="Q36" s="6">
        <f t="shared" si="3"/>
        <v>4.5089285714285712</v>
      </c>
      <c r="R36" s="2">
        <v>3.5</v>
      </c>
      <c r="S36" s="2">
        <v>1.57</v>
      </c>
      <c r="T36" s="8">
        <f t="shared" si="4"/>
        <v>2.2292993630573248</v>
      </c>
    </row>
    <row r="37" spans="1:25" x14ac:dyDescent="0.25">
      <c r="A37" s="2" t="s">
        <v>34</v>
      </c>
      <c r="B37" s="2">
        <v>72</v>
      </c>
      <c r="C37" s="45">
        <v>630</v>
      </c>
      <c r="E37" s="46">
        <v>218</v>
      </c>
      <c r="F37" s="47">
        <v>2.65</v>
      </c>
      <c r="G37" s="6">
        <f t="shared" si="0"/>
        <v>12.155963302752294</v>
      </c>
      <c r="H37" s="2"/>
      <c r="I37" s="2"/>
      <c r="J37" s="2"/>
      <c r="K37" s="2"/>
      <c r="L37" s="3">
        <v>43342</v>
      </c>
      <c r="M37" s="2">
        <v>650</v>
      </c>
      <c r="N37" s="2">
        <v>21.8</v>
      </c>
      <c r="O37" s="2">
        <v>224</v>
      </c>
      <c r="P37" s="2">
        <v>2.8</v>
      </c>
      <c r="Q37" s="6">
        <f t="shared" si="3"/>
        <v>12.5</v>
      </c>
      <c r="R37" s="2">
        <v>3.85</v>
      </c>
      <c r="S37" s="2">
        <v>0.97</v>
      </c>
      <c r="T37" s="8">
        <f t="shared" si="4"/>
        <v>3.9690721649484537</v>
      </c>
      <c r="Y37" t="s">
        <v>39</v>
      </c>
    </row>
    <row r="38" spans="1:25" x14ac:dyDescent="0.25">
      <c r="A38" s="2" t="s">
        <v>37</v>
      </c>
      <c r="B38" s="2">
        <v>85</v>
      </c>
      <c r="C38" s="2"/>
      <c r="D38" s="2"/>
      <c r="E38" s="2"/>
      <c r="F38" s="2"/>
      <c r="G38" s="6"/>
      <c r="H38" s="2"/>
      <c r="I38" s="2"/>
      <c r="J38" s="2"/>
      <c r="K38" s="2"/>
      <c r="L38" s="3">
        <v>43350</v>
      </c>
      <c r="M38" s="2">
        <v>260</v>
      </c>
      <c r="N38" s="2">
        <v>18.8</v>
      </c>
      <c r="O38" s="2">
        <v>327</v>
      </c>
      <c r="P38" s="2">
        <v>1.8</v>
      </c>
      <c r="Q38" s="6">
        <f t="shared" si="3"/>
        <v>5.5045871559633026</v>
      </c>
      <c r="R38" s="2">
        <v>3.04</v>
      </c>
      <c r="S38" s="2">
        <v>1.75</v>
      </c>
      <c r="T38" s="8">
        <f t="shared" si="4"/>
        <v>1.7371428571428571</v>
      </c>
    </row>
    <row r="41" spans="1:25" s="1" customFormat="1" ht="30" x14ac:dyDescent="0.25">
      <c r="G41" s="50"/>
      <c r="M41" s="1" t="s">
        <v>1</v>
      </c>
      <c r="N41" s="4" t="s">
        <v>54</v>
      </c>
      <c r="O41" s="1" t="s">
        <v>75</v>
      </c>
      <c r="P41" s="1" t="s">
        <v>76</v>
      </c>
      <c r="Q41" s="1" t="s">
        <v>50</v>
      </c>
      <c r="R41" s="1" t="s">
        <v>77</v>
      </c>
      <c r="S41" s="1" t="s">
        <v>78</v>
      </c>
      <c r="T41" s="1" t="s">
        <v>60</v>
      </c>
    </row>
    <row r="42" spans="1:25" x14ac:dyDescent="0.25">
      <c r="M42">
        <f>M2/50</f>
        <v>3.6</v>
      </c>
      <c r="N42" s="2">
        <f>N2</f>
        <v>10.6</v>
      </c>
      <c r="O42">
        <f>O2/50</f>
        <v>4.78</v>
      </c>
      <c r="P42">
        <f>P2*5</f>
        <v>1.35</v>
      </c>
      <c r="Q42">
        <f t="shared" ref="Q42:S44" si="5">Q2</f>
        <v>1.1297071129707112</v>
      </c>
      <c r="R42">
        <f t="shared" si="5"/>
        <v>2.2000000000000002</v>
      </c>
      <c r="S42">
        <f t="shared" si="5"/>
        <v>1.5</v>
      </c>
      <c r="T42">
        <f>R42/S42</f>
        <v>1.4666666666666668</v>
      </c>
    </row>
    <row r="43" spans="1:25" x14ac:dyDescent="0.25">
      <c r="M43">
        <f>M3/50</f>
        <v>4.2</v>
      </c>
      <c r="N43" s="2">
        <f>N3</f>
        <v>11</v>
      </c>
      <c r="O43">
        <f>O3/50</f>
        <v>4.7</v>
      </c>
      <c r="P43">
        <f>P3*5</f>
        <v>2.9</v>
      </c>
      <c r="Q43">
        <f t="shared" si="5"/>
        <v>2.4680851063829787</v>
      </c>
      <c r="R43">
        <f t="shared" si="5"/>
        <v>1.4</v>
      </c>
      <c r="S43">
        <f t="shared" si="5"/>
        <v>0.5</v>
      </c>
      <c r="T43">
        <f t="shared" ref="T43:T70" si="6">R43/S43</f>
        <v>2.8</v>
      </c>
    </row>
    <row r="44" spans="1:25" x14ac:dyDescent="0.25">
      <c r="M44">
        <f>M4/50</f>
        <v>4.2</v>
      </c>
      <c r="N44" s="2">
        <f>N4</f>
        <v>11.3</v>
      </c>
      <c r="O44">
        <f>O4/50</f>
        <v>4.24</v>
      </c>
      <c r="P44">
        <f>P4*5</f>
        <v>4</v>
      </c>
      <c r="Q44">
        <f t="shared" si="5"/>
        <v>3.7735849056603774</v>
      </c>
      <c r="R44">
        <f t="shared" si="5"/>
        <v>1.5</v>
      </c>
      <c r="S44">
        <f t="shared" si="5"/>
        <v>0.8</v>
      </c>
      <c r="T44">
        <f t="shared" si="6"/>
        <v>1.875</v>
      </c>
    </row>
    <row r="45" spans="1:25" x14ac:dyDescent="0.25">
      <c r="M45">
        <f t="shared" ref="M45:M53" si="7">M6/50</f>
        <v>3.4</v>
      </c>
      <c r="N45" s="2">
        <f t="shared" ref="N45:N53" si="8">N6</f>
        <v>10.1</v>
      </c>
      <c r="O45">
        <f t="shared" ref="O45:O53" si="9">O6/50</f>
        <v>6.6</v>
      </c>
      <c r="P45">
        <f t="shared" ref="P45:P53" si="10">P6*5</f>
        <v>3</v>
      </c>
      <c r="Q45">
        <f t="shared" ref="Q45:S53" si="11">Q6</f>
        <v>1.8181818181818181</v>
      </c>
      <c r="R45">
        <f t="shared" si="11"/>
        <v>3.7</v>
      </c>
      <c r="S45">
        <f t="shared" si="11"/>
        <v>1.4</v>
      </c>
      <c r="T45">
        <f t="shared" si="6"/>
        <v>2.6428571428571432</v>
      </c>
    </row>
    <row r="46" spans="1:25" x14ac:dyDescent="0.25">
      <c r="M46">
        <f t="shared" si="7"/>
        <v>1.2</v>
      </c>
      <c r="N46" s="2">
        <f t="shared" si="8"/>
        <v>10.8</v>
      </c>
      <c r="O46">
        <f t="shared" si="9"/>
        <v>6.4</v>
      </c>
      <c r="P46">
        <f t="shared" si="10"/>
        <v>2</v>
      </c>
      <c r="Q46">
        <f t="shared" si="11"/>
        <v>1.25</v>
      </c>
      <c r="R46">
        <f t="shared" si="11"/>
        <v>3.4</v>
      </c>
      <c r="S46">
        <f t="shared" si="11"/>
        <v>2.2999999999999998</v>
      </c>
      <c r="T46">
        <f t="shared" si="6"/>
        <v>1.4782608695652175</v>
      </c>
    </row>
    <row r="47" spans="1:25" x14ac:dyDescent="0.25">
      <c r="M47">
        <f t="shared" si="7"/>
        <v>3.6</v>
      </c>
      <c r="N47" s="2">
        <f t="shared" si="8"/>
        <v>10.8</v>
      </c>
      <c r="O47">
        <f t="shared" si="9"/>
        <v>9</v>
      </c>
      <c r="P47">
        <f t="shared" si="10"/>
        <v>2</v>
      </c>
      <c r="Q47">
        <f t="shared" si="11"/>
        <v>0.88888888888888884</v>
      </c>
      <c r="R47">
        <f t="shared" si="11"/>
        <v>5</v>
      </c>
      <c r="S47">
        <f t="shared" si="11"/>
        <v>2.35</v>
      </c>
      <c r="T47">
        <f t="shared" si="6"/>
        <v>2.1276595744680851</v>
      </c>
    </row>
    <row r="48" spans="1:25" x14ac:dyDescent="0.25">
      <c r="M48">
        <f t="shared" si="7"/>
        <v>4.8</v>
      </c>
      <c r="N48" s="2">
        <f t="shared" si="8"/>
        <v>12.4</v>
      </c>
      <c r="O48">
        <f t="shared" si="9"/>
        <v>6.5</v>
      </c>
      <c r="P48">
        <f t="shared" si="10"/>
        <v>4</v>
      </c>
      <c r="Q48">
        <f t="shared" si="11"/>
        <v>2.4615384615384617</v>
      </c>
      <c r="R48">
        <f t="shared" si="11"/>
        <v>5</v>
      </c>
      <c r="S48">
        <f t="shared" si="11"/>
        <v>3.6</v>
      </c>
      <c r="T48">
        <f t="shared" si="6"/>
        <v>1.3888888888888888</v>
      </c>
    </row>
    <row r="49" spans="13:20" x14ac:dyDescent="0.25">
      <c r="M49">
        <f t="shared" si="7"/>
        <v>4.4000000000000004</v>
      </c>
      <c r="N49" s="2">
        <f t="shared" si="8"/>
        <v>12.6</v>
      </c>
      <c r="O49">
        <f t="shared" si="9"/>
        <v>6.2</v>
      </c>
      <c r="P49">
        <f t="shared" si="10"/>
        <v>3.5</v>
      </c>
      <c r="Q49">
        <f t="shared" si="11"/>
        <v>2.2580645161290325</v>
      </c>
      <c r="R49">
        <f t="shared" si="11"/>
        <v>4.5999999999999996</v>
      </c>
      <c r="S49">
        <f t="shared" si="11"/>
        <v>0.95</v>
      </c>
      <c r="T49">
        <f t="shared" si="6"/>
        <v>4.8421052631578947</v>
      </c>
    </row>
    <row r="50" spans="13:20" x14ac:dyDescent="0.25">
      <c r="M50">
        <f t="shared" si="7"/>
        <v>3.2</v>
      </c>
      <c r="N50" s="2">
        <f t="shared" si="8"/>
        <v>12.8</v>
      </c>
      <c r="O50">
        <f t="shared" si="9"/>
        <v>7.5</v>
      </c>
      <c r="P50">
        <f t="shared" si="10"/>
        <v>4</v>
      </c>
      <c r="Q50">
        <f t="shared" si="11"/>
        <v>2.1333333333333333</v>
      </c>
      <c r="R50">
        <f t="shared" si="11"/>
        <v>7.27</v>
      </c>
      <c r="S50">
        <f t="shared" si="11"/>
        <v>2.4</v>
      </c>
      <c r="T50">
        <f t="shared" si="6"/>
        <v>3.0291666666666668</v>
      </c>
    </row>
    <row r="51" spans="13:20" x14ac:dyDescent="0.25">
      <c r="M51">
        <f t="shared" si="7"/>
        <v>4.8</v>
      </c>
      <c r="N51" s="2">
        <f t="shared" si="8"/>
        <v>13.4</v>
      </c>
      <c r="O51">
        <f t="shared" si="9"/>
        <v>6.4</v>
      </c>
      <c r="P51">
        <f t="shared" si="10"/>
        <v>3.75</v>
      </c>
      <c r="Q51">
        <f t="shared" si="11"/>
        <v>2.34375</v>
      </c>
      <c r="R51">
        <f t="shared" si="11"/>
        <v>3</v>
      </c>
      <c r="S51">
        <f t="shared" si="11"/>
        <v>1.6</v>
      </c>
      <c r="T51">
        <f t="shared" si="6"/>
        <v>1.875</v>
      </c>
    </row>
    <row r="52" spans="13:20" x14ac:dyDescent="0.25">
      <c r="M52">
        <f t="shared" si="7"/>
        <v>4.5999999999999996</v>
      </c>
      <c r="N52" s="2">
        <f t="shared" si="8"/>
        <v>14.8</v>
      </c>
      <c r="O52">
        <f t="shared" si="9"/>
        <v>9.4</v>
      </c>
      <c r="P52">
        <f t="shared" si="10"/>
        <v>6.25</v>
      </c>
      <c r="Q52">
        <f t="shared" si="11"/>
        <v>2.6595744680851063</v>
      </c>
      <c r="R52">
        <f t="shared" si="11"/>
        <v>9.6</v>
      </c>
      <c r="S52">
        <f t="shared" si="11"/>
        <v>4.9000000000000004</v>
      </c>
      <c r="T52">
        <f t="shared" si="6"/>
        <v>1.9591836734693875</v>
      </c>
    </row>
    <row r="53" spans="13:20" x14ac:dyDescent="0.25">
      <c r="M53">
        <f t="shared" si="7"/>
        <v>7.4</v>
      </c>
      <c r="N53" s="2">
        <f t="shared" si="8"/>
        <v>17.399999999999999</v>
      </c>
      <c r="O53">
        <f t="shared" si="9"/>
        <v>6.4</v>
      </c>
      <c r="P53">
        <f t="shared" si="10"/>
        <v>5.8</v>
      </c>
      <c r="Q53">
        <f t="shared" si="11"/>
        <v>3.625</v>
      </c>
      <c r="R53">
        <f t="shared" si="11"/>
        <v>2.8</v>
      </c>
      <c r="S53">
        <f t="shared" si="11"/>
        <v>1.65</v>
      </c>
      <c r="T53">
        <f t="shared" si="6"/>
        <v>1.696969696969697</v>
      </c>
    </row>
    <row r="54" spans="13:20" x14ac:dyDescent="0.25">
      <c r="M54">
        <f t="shared" ref="M54:M70" si="12">M22/50</f>
        <v>8.1999999999999993</v>
      </c>
      <c r="N54" s="2">
        <f t="shared" ref="N54:N70" si="13">N22</f>
        <v>16</v>
      </c>
      <c r="O54">
        <f t="shared" ref="O54:O70" si="14">O22/50</f>
        <v>6.2</v>
      </c>
      <c r="P54">
        <f t="shared" ref="P54:P70" si="15">P22*5</f>
        <v>10</v>
      </c>
      <c r="Q54">
        <f t="shared" ref="Q54:S54" si="16">Q22</f>
        <v>6.4516129032258061</v>
      </c>
      <c r="R54">
        <f t="shared" si="16"/>
        <v>1.2</v>
      </c>
      <c r="S54">
        <f t="shared" si="16"/>
        <v>0.8</v>
      </c>
      <c r="T54">
        <f t="shared" si="6"/>
        <v>1.4999999999999998</v>
      </c>
    </row>
    <row r="55" spans="13:20" x14ac:dyDescent="0.25">
      <c r="M55">
        <f t="shared" si="12"/>
        <v>4.2</v>
      </c>
      <c r="N55" s="2">
        <f t="shared" si="13"/>
        <v>17.399999999999999</v>
      </c>
      <c r="O55">
        <f t="shared" si="14"/>
        <v>6.4</v>
      </c>
      <c r="P55">
        <f t="shared" si="15"/>
        <v>3.4499999999999997</v>
      </c>
      <c r="Q55">
        <f t="shared" ref="Q55:S55" si="17">Q23</f>
        <v>2.15625</v>
      </c>
      <c r="R55">
        <f t="shared" si="17"/>
        <v>4.3</v>
      </c>
      <c r="S55">
        <f t="shared" si="17"/>
        <v>2.1</v>
      </c>
      <c r="T55">
        <f t="shared" si="6"/>
        <v>2.0476190476190474</v>
      </c>
    </row>
    <row r="56" spans="13:20" x14ac:dyDescent="0.25">
      <c r="M56">
        <f t="shared" si="12"/>
        <v>5.2</v>
      </c>
      <c r="N56" s="2">
        <f t="shared" si="13"/>
        <v>20.100000000000001</v>
      </c>
      <c r="O56">
        <f t="shared" si="14"/>
        <v>6.16</v>
      </c>
      <c r="P56">
        <f t="shared" si="15"/>
        <v>14.25</v>
      </c>
      <c r="Q56">
        <f t="shared" ref="Q56:S56" si="18">Q24</f>
        <v>9.2532467532467528</v>
      </c>
      <c r="R56">
        <f t="shared" si="18"/>
        <v>3.2</v>
      </c>
      <c r="S56">
        <f t="shared" si="18"/>
        <v>1.2</v>
      </c>
      <c r="T56">
        <f t="shared" si="6"/>
        <v>2.666666666666667</v>
      </c>
    </row>
    <row r="57" spans="13:20" x14ac:dyDescent="0.25">
      <c r="M57">
        <f t="shared" si="12"/>
        <v>5.2</v>
      </c>
      <c r="N57" s="2">
        <f t="shared" si="13"/>
        <v>13.2</v>
      </c>
      <c r="O57">
        <f t="shared" si="14"/>
        <v>6.24</v>
      </c>
      <c r="P57">
        <f t="shared" si="15"/>
        <v>6.25</v>
      </c>
      <c r="Q57">
        <f t="shared" ref="Q57:S57" si="19">Q25</f>
        <v>4.0064102564102564</v>
      </c>
      <c r="R57">
        <f t="shared" si="19"/>
        <v>3.1</v>
      </c>
      <c r="S57">
        <f t="shared" si="19"/>
        <v>1.4</v>
      </c>
      <c r="T57">
        <f t="shared" si="6"/>
        <v>2.2142857142857144</v>
      </c>
    </row>
    <row r="58" spans="13:20" x14ac:dyDescent="0.25">
      <c r="M58">
        <f t="shared" si="12"/>
        <v>3.6</v>
      </c>
      <c r="N58" s="2">
        <f t="shared" si="13"/>
        <v>15</v>
      </c>
      <c r="O58">
        <f t="shared" si="14"/>
        <v>5.7</v>
      </c>
      <c r="P58">
        <f t="shared" si="15"/>
        <v>1.75</v>
      </c>
      <c r="Q58">
        <f t="shared" ref="Q58:S58" si="20">Q26</f>
        <v>1.2280701754385965</v>
      </c>
      <c r="R58">
        <f t="shared" si="20"/>
        <v>2.85</v>
      </c>
      <c r="S58">
        <f t="shared" si="20"/>
        <v>1.2</v>
      </c>
      <c r="T58">
        <f t="shared" si="6"/>
        <v>2.375</v>
      </c>
    </row>
    <row r="59" spans="13:20" x14ac:dyDescent="0.25">
      <c r="M59">
        <f t="shared" si="12"/>
        <v>3.2</v>
      </c>
      <c r="N59" s="2">
        <f t="shared" si="13"/>
        <v>15.2</v>
      </c>
      <c r="O59">
        <f t="shared" si="14"/>
        <v>6.4</v>
      </c>
      <c r="P59">
        <f t="shared" si="15"/>
        <v>0.5</v>
      </c>
      <c r="Q59">
        <f t="shared" ref="Q59:S59" si="21">Q27</f>
        <v>0.3125</v>
      </c>
      <c r="R59">
        <f t="shared" si="21"/>
        <v>2.4500000000000002</v>
      </c>
      <c r="S59">
        <f t="shared" si="21"/>
        <v>1.5</v>
      </c>
      <c r="T59">
        <f t="shared" si="6"/>
        <v>1.6333333333333335</v>
      </c>
    </row>
    <row r="60" spans="13:20" x14ac:dyDescent="0.25">
      <c r="M60">
        <f t="shared" si="12"/>
        <v>3</v>
      </c>
      <c r="N60" s="2">
        <f t="shared" si="13"/>
        <v>15.2</v>
      </c>
      <c r="O60">
        <f t="shared" si="14"/>
        <v>9</v>
      </c>
      <c r="P60">
        <f t="shared" si="15"/>
        <v>4.5</v>
      </c>
      <c r="Q60">
        <f t="shared" ref="Q60:S60" si="22">Q28</f>
        <v>2</v>
      </c>
      <c r="R60">
        <f t="shared" si="22"/>
        <v>4.5</v>
      </c>
      <c r="S60">
        <f t="shared" si="22"/>
        <v>2.5</v>
      </c>
      <c r="T60">
        <f t="shared" si="6"/>
        <v>1.8</v>
      </c>
    </row>
    <row r="61" spans="13:20" x14ac:dyDescent="0.25">
      <c r="M61">
        <f t="shared" si="12"/>
        <v>5.2</v>
      </c>
      <c r="N61" s="2">
        <f t="shared" si="13"/>
        <v>16.5</v>
      </c>
      <c r="O61">
        <f t="shared" si="14"/>
        <v>4.4000000000000004</v>
      </c>
      <c r="P61">
        <f t="shared" si="15"/>
        <v>3.5</v>
      </c>
      <c r="Q61">
        <f t="shared" ref="Q61:S61" si="23">Q29</f>
        <v>3.1818181818181817</v>
      </c>
      <c r="R61">
        <f t="shared" si="23"/>
        <v>2.1</v>
      </c>
      <c r="S61">
        <f t="shared" si="23"/>
        <v>1.2</v>
      </c>
      <c r="T61">
        <f t="shared" si="6"/>
        <v>1.7500000000000002</v>
      </c>
    </row>
    <row r="62" spans="13:20" x14ac:dyDescent="0.25">
      <c r="M62">
        <f t="shared" si="12"/>
        <v>3.4</v>
      </c>
      <c r="N62" s="2">
        <f t="shared" si="13"/>
        <v>17</v>
      </c>
      <c r="O62">
        <f t="shared" si="14"/>
        <v>4.5999999999999996</v>
      </c>
      <c r="P62">
        <f t="shared" si="15"/>
        <v>2.15</v>
      </c>
      <c r="Q62">
        <f t="shared" ref="Q62:S62" si="24">Q30</f>
        <v>1.8695652173913044</v>
      </c>
      <c r="R62">
        <f t="shared" si="24"/>
        <v>3.26</v>
      </c>
      <c r="S62">
        <f t="shared" si="24"/>
        <v>1.7</v>
      </c>
      <c r="T62">
        <f t="shared" si="6"/>
        <v>1.9176470588235293</v>
      </c>
    </row>
    <row r="63" spans="13:20" x14ac:dyDescent="0.25">
      <c r="M63">
        <f t="shared" si="12"/>
        <v>5.4</v>
      </c>
      <c r="N63" s="2">
        <f t="shared" si="13"/>
        <v>17.100000000000001</v>
      </c>
      <c r="O63">
        <f t="shared" si="14"/>
        <v>6.4</v>
      </c>
      <c r="P63">
        <f t="shared" si="15"/>
        <v>2</v>
      </c>
      <c r="Q63">
        <f t="shared" ref="Q63:S63" si="25">Q31</f>
        <v>1.25</v>
      </c>
      <c r="R63">
        <f t="shared" si="25"/>
        <v>8.1999999999999993</v>
      </c>
      <c r="S63">
        <f t="shared" si="25"/>
        <v>3.15</v>
      </c>
      <c r="T63">
        <f t="shared" si="6"/>
        <v>2.6031746031746028</v>
      </c>
    </row>
    <row r="64" spans="13:20" x14ac:dyDescent="0.25">
      <c r="M64">
        <f t="shared" si="12"/>
        <v>5.6</v>
      </c>
      <c r="N64" s="2">
        <f t="shared" si="13"/>
        <v>17.600000000000001</v>
      </c>
      <c r="O64">
        <f t="shared" si="14"/>
        <v>4.5</v>
      </c>
      <c r="P64">
        <f t="shared" si="15"/>
        <v>2.8000000000000003</v>
      </c>
      <c r="Q64">
        <f t="shared" ref="Q64:S64" si="26">Q32</f>
        <v>2.4888888888888889</v>
      </c>
      <c r="R64">
        <f t="shared" si="26"/>
        <v>3.02</v>
      </c>
      <c r="S64">
        <f t="shared" si="26"/>
        <v>1.75</v>
      </c>
      <c r="T64">
        <f t="shared" si="6"/>
        <v>1.7257142857142858</v>
      </c>
    </row>
    <row r="65" spans="1:28" x14ac:dyDescent="0.25">
      <c r="M65">
        <f t="shared" si="12"/>
        <v>8.8000000000000007</v>
      </c>
      <c r="N65" s="2">
        <f t="shared" si="13"/>
        <v>16.8</v>
      </c>
      <c r="O65">
        <f t="shared" si="14"/>
        <v>4.4400000000000004</v>
      </c>
      <c r="P65">
        <f t="shared" si="15"/>
        <v>4.2</v>
      </c>
      <c r="Q65">
        <f t="shared" ref="Q65:S65" si="27">Q33</f>
        <v>3.7837837837837838</v>
      </c>
      <c r="R65">
        <f t="shared" si="27"/>
        <v>3.54</v>
      </c>
      <c r="S65">
        <f t="shared" si="27"/>
        <v>1.55</v>
      </c>
      <c r="T65">
        <f t="shared" si="6"/>
        <v>2.2838709677419353</v>
      </c>
    </row>
    <row r="66" spans="1:28" x14ac:dyDescent="0.25">
      <c r="M66">
        <f t="shared" si="12"/>
        <v>5.2</v>
      </c>
      <c r="N66" s="2">
        <f t="shared" si="13"/>
        <v>17.100000000000001</v>
      </c>
      <c r="O66">
        <f t="shared" si="14"/>
        <v>4.2</v>
      </c>
      <c r="P66">
        <f t="shared" si="15"/>
        <v>6</v>
      </c>
      <c r="Q66">
        <f t="shared" ref="Q66:S66" si="28">Q34</f>
        <v>5.7142857142857144</v>
      </c>
      <c r="R66">
        <f t="shared" si="28"/>
        <v>3.95</v>
      </c>
      <c r="S66">
        <f t="shared" si="28"/>
        <v>1.7</v>
      </c>
      <c r="T66">
        <f t="shared" si="6"/>
        <v>2.3235294117647061</v>
      </c>
    </row>
    <row r="67" spans="1:28" x14ac:dyDescent="0.25">
      <c r="M67">
        <f t="shared" si="12"/>
        <v>1.4</v>
      </c>
      <c r="N67" s="2">
        <f t="shared" si="13"/>
        <v>17.5</v>
      </c>
      <c r="O67">
        <f t="shared" si="14"/>
        <v>6.5</v>
      </c>
      <c r="P67">
        <f t="shared" si="15"/>
        <v>1.5</v>
      </c>
      <c r="Q67">
        <f t="shared" ref="Q67:S67" si="29">Q35</f>
        <v>0.92307692307692313</v>
      </c>
      <c r="R67">
        <f t="shared" si="29"/>
        <v>1.84</v>
      </c>
      <c r="S67">
        <f t="shared" si="29"/>
        <v>1</v>
      </c>
      <c r="T67">
        <f t="shared" si="6"/>
        <v>1.84</v>
      </c>
    </row>
    <row r="68" spans="1:28" x14ac:dyDescent="0.25">
      <c r="M68">
        <f t="shared" si="12"/>
        <v>9.8000000000000007</v>
      </c>
      <c r="N68" s="2">
        <f t="shared" si="13"/>
        <v>19.100000000000001</v>
      </c>
      <c r="O68">
        <f t="shared" si="14"/>
        <v>4.4800000000000004</v>
      </c>
      <c r="P68">
        <f t="shared" si="15"/>
        <v>5.05</v>
      </c>
      <c r="Q68">
        <f t="shared" ref="Q68:S68" si="30">Q36</f>
        <v>4.5089285714285712</v>
      </c>
      <c r="R68">
        <f t="shared" si="30"/>
        <v>3.5</v>
      </c>
      <c r="S68">
        <f t="shared" si="30"/>
        <v>1.57</v>
      </c>
      <c r="T68">
        <f t="shared" si="6"/>
        <v>2.2292993630573248</v>
      </c>
    </row>
    <row r="69" spans="1:28" x14ac:dyDescent="0.25">
      <c r="M69">
        <f t="shared" si="12"/>
        <v>13</v>
      </c>
      <c r="N69" s="2">
        <f t="shared" si="13"/>
        <v>21.8</v>
      </c>
      <c r="O69">
        <f t="shared" si="14"/>
        <v>4.4800000000000004</v>
      </c>
      <c r="P69">
        <f t="shared" si="15"/>
        <v>14</v>
      </c>
      <c r="Q69">
        <f t="shared" ref="Q69:S70" si="31">Q37</f>
        <v>12.5</v>
      </c>
      <c r="R69">
        <f t="shared" si="31"/>
        <v>3.85</v>
      </c>
      <c r="S69">
        <f t="shared" si="31"/>
        <v>0.97</v>
      </c>
      <c r="T69">
        <f t="shared" si="6"/>
        <v>3.9690721649484537</v>
      </c>
    </row>
    <row r="70" spans="1:28" x14ac:dyDescent="0.25">
      <c r="M70">
        <f t="shared" si="12"/>
        <v>5.2</v>
      </c>
      <c r="N70" s="2">
        <f t="shared" si="13"/>
        <v>18.8</v>
      </c>
      <c r="O70">
        <f t="shared" si="14"/>
        <v>6.54</v>
      </c>
      <c r="P70">
        <f t="shared" si="15"/>
        <v>9</v>
      </c>
      <c r="Q70">
        <f t="shared" si="31"/>
        <v>5.5045871559633026</v>
      </c>
      <c r="R70">
        <f t="shared" si="31"/>
        <v>3.04</v>
      </c>
      <c r="S70">
        <f t="shared" si="31"/>
        <v>1.75</v>
      </c>
      <c r="T70">
        <f t="shared" si="6"/>
        <v>1.7371428571428571</v>
      </c>
    </row>
    <row r="72" spans="1:28" x14ac:dyDescent="0.25">
      <c r="A72" t="s">
        <v>51</v>
      </c>
    </row>
    <row r="73" spans="1:28" x14ac:dyDescent="0.25">
      <c r="A73" t="s">
        <v>52</v>
      </c>
    </row>
    <row r="74" spans="1:28" x14ac:dyDescent="0.25">
      <c r="A74" t="s">
        <v>53</v>
      </c>
    </row>
    <row r="75" spans="1:28" ht="15.75" thickBot="1" x14ac:dyDescent="0.3"/>
    <row r="76" spans="1:28" ht="30" x14ac:dyDescent="0.25">
      <c r="A76" s="19"/>
      <c r="B76" s="41"/>
      <c r="C76" s="41"/>
      <c r="D76" s="41"/>
      <c r="E76" s="41"/>
      <c r="F76" s="41"/>
      <c r="G76" s="51"/>
      <c r="H76" s="41"/>
      <c r="I76" s="41"/>
      <c r="J76" s="41"/>
      <c r="K76" s="41"/>
      <c r="L76" s="20" t="s">
        <v>64</v>
      </c>
      <c r="M76" s="21" t="s">
        <v>65</v>
      </c>
      <c r="N76" s="22" t="s">
        <v>66</v>
      </c>
      <c r="O76" s="20" t="s">
        <v>67</v>
      </c>
      <c r="P76" s="21" t="s">
        <v>68</v>
      </c>
      <c r="Q76" s="22" t="s">
        <v>69</v>
      </c>
      <c r="R76" s="20" t="s">
        <v>70</v>
      </c>
      <c r="S76" s="21" t="s">
        <v>71</v>
      </c>
      <c r="T76" s="22" t="s">
        <v>72</v>
      </c>
      <c r="Y76" s="4"/>
      <c r="Z76" s="4" t="s">
        <v>61</v>
      </c>
      <c r="AA76" s="14" t="s">
        <v>62</v>
      </c>
      <c r="AB76" s="7" t="s">
        <v>63</v>
      </c>
    </row>
    <row r="77" spans="1:28" x14ac:dyDescent="0.25">
      <c r="A77" s="23" t="s">
        <v>20</v>
      </c>
      <c r="B77" s="42"/>
      <c r="C77" s="42"/>
      <c r="D77" s="42"/>
      <c r="E77" s="42"/>
      <c r="F77" s="42"/>
      <c r="G77" s="52"/>
      <c r="H77" s="42"/>
      <c r="I77" s="42"/>
      <c r="J77" s="42"/>
      <c r="K77" s="42"/>
      <c r="L77" s="24">
        <v>170</v>
      </c>
      <c r="M77" s="25">
        <v>330</v>
      </c>
      <c r="N77" s="26">
        <v>0.6</v>
      </c>
      <c r="O77" s="27">
        <v>130</v>
      </c>
      <c r="P77" s="28">
        <v>445</v>
      </c>
      <c r="Q77" s="29">
        <v>1.9</v>
      </c>
      <c r="R77" s="27">
        <v>160</v>
      </c>
      <c r="S77" s="28">
        <v>300</v>
      </c>
      <c r="T77" s="29">
        <v>0.4</v>
      </c>
      <c r="Y77" s="2" t="s">
        <v>20</v>
      </c>
      <c r="Z77" s="2">
        <v>330</v>
      </c>
      <c r="AA77" s="10">
        <v>445</v>
      </c>
      <c r="AB77" s="10">
        <v>300</v>
      </c>
    </row>
    <row r="78" spans="1:28" x14ac:dyDescent="0.25">
      <c r="A78" s="23" t="s">
        <v>24</v>
      </c>
      <c r="B78" s="42"/>
      <c r="C78" s="42"/>
      <c r="D78" s="42"/>
      <c r="E78" s="42"/>
      <c r="F78" s="42"/>
      <c r="G78" s="52"/>
      <c r="H78" s="42"/>
      <c r="I78" s="42"/>
      <c r="J78" s="42"/>
      <c r="K78" s="42"/>
      <c r="L78" s="24">
        <v>180</v>
      </c>
      <c r="M78" s="25">
        <v>239</v>
      </c>
      <c r="N78" s="26">
        <v>0.27</v>
      </c>
      <c r="O78" s="30">
        <v>90</v>
      </c>
      <c r="P78" s="40">
        <v>220</v>
      </c>
      <c r="Q78" s="32">
        <v>0.3</v>
      </c>
      <c r="R78" s="27">
        <v>170</v>
      </c>
      <c r="S78" s="28">
        <v>300</v>
      </c>
      <c r="T78" s="29">
        <v>0.5</v>
      </c>
      <c r="Y78" s="2" t="s">
        <v>24</v>
      </c>
      <c r="Z78" s="2">
        <v>239</v>
      </c>
      <c r="AA78" s="12">
        <v>220</v>
      </c>
      <c r="AB78" s="10">
        <v>300</v>
      </c>
    </row>
    <row r="79" spans="1:28" x14ac:dyDescent="0.25">
      <c r="A79" s="23" t="s">
        <v>19</v>
      </c>
      <c r="B79" s="42"/>
      <c r="C79" s="42"/>
      <c r="D79" s="42"/>
      <c r="E79" s="42"/>
      <c r="F79" s="42"/>
      <c r="G79" s="52"/>
      <c r="H79" s="42"/>
      <c r="I79" s="42"/>
      <c r="J79" s="42"/>
      <c r="K79" s="42"/>
      <c r="L79" s="24">
        <v>60</v>
      </c>
      <c r="M79" s="25">
        <v>320</v>
      </c>
      <c r="N79" s="26">
        <v>0.4</v>
      </c>
      <c r="O79" s="27">
        <v>60</v>
      </c>
      <c r="P79" s="17">
        <v>210</v>
      </c>
      <c r="Q79" s="29">
        <v>0.35</v>
      </c>
      <c r="R79" s="27">
        <v>30</v>
      </c>
      <c r="S79" s="28">
        <v>330</v>
      </c>
      <c r="T79" s="29">
        <v>0.3</v>
      </c>
      <c r="Y79" s="2" t="s">
        <v>19</v>
      </c>
      <c r="Z79" s="2">
        <v>320</v>
      </c>
      <c r="AA79" s="10">
        <v>210</v>
      </c>
      <c r="AB79" s="10">
        <v>330</v>
      </c>
    </row>
    <row r="80" spans="1:28" x14ac:dyDescent="0.25">
      <c r="A80" s="23" t="s">
        <v>22</v>
      </c>
      <c r="B80" s="42"/>
      <c r="C80" s="42"/>
      <c r="D80" s="42"/>
      <c r="E80" s="42"/>
      <c r="F80" s="42"/>
      <c r="G80" s="52"/>
      <c r="H80" s="42"/>
      <c r="I80" s="42"/>
      <c r="J80" s="42"/>
      <c r="K80" s="42"/>
      <c r="L80" s="24">
        <v>180</v>
      </c>
      <c r="M80" s="25">
        <v>450</v>
      </c>
      <c r="N80" s="26">
        <v>0.4</v>
      </c>
      <c r="O80" s="27">
        <v>170</v>
      </c>
      <c r="P80" s="28">
        <v>440</v>
      </c>
      <c r="Q80" s="29">
        <v>0.6</v>
      </c>
      <c r="R80" s="27">
        <v>210</v>
      </c>
      <c r="S80" s="28">
        <v>460</v>
      </c>
      <c r="T80" s="29">
        <v>0.5</v>
      </c>
      <c r="Y80" s="2" t="s">
        <v>22</v>
      </c>
      <c r="Z80" s="2">
        <v>450</v>
      </c>
      <c r="AA80" s="10">
        <v>440</v>
      </c>
      <c r="AB80" s="10">
        <v>460</v>
      </c>
    </row>
    <row r="81" spans="1:28" x14ac:dyDescent="0.25">
      <c r="A81" s="23" t="s">
        <v>23</v>
      </c>
      <c r="B81" s="42"/>
      <c r="C81" s="42"/>
      <c r="D81" s="42"/>
      <c r="E81" s="42"/>
      <c r="F81" s="42"/>
      <c r="G81" s="52"/>
      <c r="H81" s="42"/>
      <c r="I81" s="42"/>
      <c r="J81" s="42"/>
      <c r="K81" s="42"/>
      <c r="L81" s="24">
        <v>210</v>
      </c>
      <c r="M81" s="15">
        <v>235</v>
      </c>
      <c r="N81" s="26">
        <v>0.57999999999999996</v>
      </c>
      <c r="O81" s="27">
        <v>220</v>
      </c>
      <c r="P81" s="28">
        <v>300</v>
      </c>
      <c r="Q81" s="29">
        <v>0.8</v>
      </c>
      <c r="R81" s="27">
        <v>220</v>
      </c>
      <c r="S81" s="28">
        <v>460</v>
      </c>
      <c r="T81" s="29">
        <v>1.7</v>
      </c>
      <c r="Y81" s="2" t="s">
        <v>23</v>
      </c>
      <c r="Z81" s="2">
        <v>235</v>
      </c>
      <c r="AA81" s="11">
        <v>300</v>
      </c>
      <c r="AB81" s="11">
        <v>460</v>
      </c>
    </row>
    <row r="82" spans="1:28" x14ac:dyDescent="0.25">
      <c r="A82" s="23" t="s">
        <v>25</v>
      </c>
      <c r="B82" s="42"/>
      <c r="C82" s="42"/>
      <c r="D82" s="42"/>
      <c r="E82" s="42"/>
      <c r="F82" s="42"/>
      <c r="G82" s="52"/>
      <c r="H82" s="42"/>
      <c r="I82" s="42"/>
      <c r="J82" s="42"/>
      <c r="K82" s="42"/>
      <c r="L82" s="24">
        <v>210</v>
      </c>
      <c r="M82" s="15">
        <v>212</v>
      </c>
      <c r="N82" s="26">
        <v>0.8</v>
      </c>
      <c r="O82" s="30">
        <v>110</v>
      </c>
      <c r="P82" s="31">
        <v>340</v>
      </c>
      <c r="Q82" s="32">
        <v>0.9</v>
      </c>
      <c r="R82" s="27">
        <v>250</v>
      </c>
      <c r="S82" s="28">
        <v>315</v>
      </c>
      <c r="T82" s="29">
        <v>0.9</v>
      </c>
      <c r="Y82" s="2" t="s">
        <v>25</v>
      </c>
      <c r="Z82" s="2">
        <v>212</v>
      </c>
      <c r="AA82" s="12">
        <v>340</v>
      </c>
      <c r="AB82" s="10">
        <v>315</v>
      </c>
    </row>
    <row r="83" spans="1:28" x14ac:dyDescent="0.25">
      <c r="A83" s="23" t="s">
        <v>16</v>
      </c>
      <c r="B83" s="42"/>
      <c r="C83" s="42"/>
      <c r="D83" s="42"/>
      <c r="E83" s="42"/>
      <c r="F83" s="42"/>
      <c r="G83" s="52"/>
      <c r="H83" s="42"/>
      <c r="I83" s="42"/>
      <c r="J83" s="42"/>
      <c r="K83" s="42"/>
      <c r="L83" s="24">
        <v>240</v>
      </c>
      <c r="M83" s="25">
        <v>325</v>
      </c>
      <c r="N83" s="26">
        <v>0.8</v>
      </c>
      <c r="O83" s="27">
        <v>230</v>
      </c>
      <c r="P83" s="28">
        <v>310</v>
      </c>
      <c r="Q83" s="29">
        <v>0.9</v>
      </c>
      <c r="R83" s="27">
        <v>230</v>
      </c>
      <c r="S83" s="28">
        <v>460</v>
      </c>
      <c r="T83" s="29">
        <v>1.3</v>
      </c>
      <c r="Y83" s="2" t="s">
        <v>16</v>
      </c>
      <c r="Z83" s="2">
        <v>325</v>
      </c>
      <c r="AA83" s="10">
        <v>310</v>
      </c>
      <c r="AB83" s="10">
        <v>460</v>
      </c>
    </row>
    <row r="84" spans="1:28" x14ac:dyDescent="0.25">
      <c r="A84" s="23" t="s">
        <v>18</v>
      </c>
      <c r="B84" s="42"/>
      <c r="C84" s="42"/>
      <c r="D84" s="42"/>
      <c r="E84" s="42"/>
      <c r="F84" s="42"/>
      <c r="G84" s="52"/>
      <c r="H84" s="42"/>
      <c r="I84" s="42"/>
      <c r="J84" s="42"/>
      <c r="K84" s="42"/>
      <c r="L84" s="24">
        <v>220</v>
      </c>
      <c r="M84" s="25">
        <v>310</v>
      </c>
      <c r="N84" s="26">
        <v>0.7</v>
      </c>
      <c r="O84" s="30">
        <v>140</v>
      </c>
      <c r="P84" s="31">
        <v>290</v>
      </c>
      <c r="Q84" s="32">
        <v>0.5</v>
      </c>
      <c r="R84" s="27">
        <v>190</v>
      </c>
      <c r="S84" s="28">
        <v>280</v>
      </c>
      <c r="T84" s="29">
        <v>0.45</v>
      </c>
      <c r="Y84" s="2" t="s">
        <v>18</v>
      </c>
      <c r="Z84" s="2">
        <v>310</v>
      </c>
      <c r="AA84" s="13">
        <v>290</v>
      </c>
      <c r="AB84" s="11">
        <v>280</v>
      </c>
    </row>
    <row r="85" spans="1:28" x14ac:dyDescent="0.25">
      <c r="A85" s="23" t="s">
        <v>14</v>
      </c>
      <c r="B85" s="42"/>
      <c r="C85" s="42"/>
      <c r="D85" s="42"/>
      <c r="E85" s="42"/>
      <c r="F85" s="42"/>
      <c r="G85" s="52"/>
      <c r="H85" s="42"/>
      <c r="I85" s="42"/>
      <c r="J85" s="42"/>
      <c r="K85" s="42"/>
      <c r="L85" s="24">
        <v>160</v>
      </c>
      <c r="M85" s="25">
        <v>375</v>
      </c>
      <c r="N85" s="26">
        <v>0.8</v>
      </c>
      <c r="O85" s="27">
        <v>170</v>
      </c>
      <c r="P85" s="28">
        <v>310</v>
      </c>
      <c r="Q85" s="29">
        <v>0.4</v>
      </c>
      <c r="R85" s="27">
        <v>170</v>
      </c>
      <c r="S85" s="28">
        <v>330</v>
      </c>
      <c r="T85" s="29">
        <v>0.4</v>
      </c>
      <c r="Y85" s="2" t="s">
        <v>14</v>
      </c>
      <c r="Z85" s="2">
        <v>375</v>
      </c>
      <c r="AA85" s="10">
        <v>310</v>
      </c>
      <c r="AB85" s="10">
        <v>330</v>
      </c>
    </row>
    <row r="86" spans="1:28" x14ac:dyDescent="0.25">
      <c r="A86" s="23" t="s">
        <v>6</v>
      </c>
      <c r="B86" s="42"/>
      <c r="C86" s="42"/>
      <c r="D86" s="42"/>
      <c r="E86" s="42"/>
      <c r="F86" s="42"/>
      <c r="G86" s="52"/>
      <c r="H86" s="42"/>
      <c r="I86" s="42"/>
      <c r="J86" s="42"/>
      <c r="K86" s="42"/>
      <c r="L86" s="24">
        <v>260</v>
      </c>
      <c r="M86" s="25">
        <v>312</v>
      </c>
      <c r="N86" s="26">
        <v>1.25</v>
      </c>
      <c r="O86" s="27">
        <v>250</v>
      </c>
      <c r="P86" s="17">
        <v>218</v>
      </c>
      <c r="Q86" s="29">
        <v>0.5</v>
      </c>
      <c r="R86" s="27">
        <v>250</v>
      </c>
      <c r="S86" s="28">
        <v>320</v>
      </c>
      <c r="T86" s="29">
        <v>1.03</v>
      </c>
      <c r="Y86" s="2" t="s">
        <v>6</v>
      </c>
      <c r="Z86" s="2">
        <v>312</v>
      </c>
      <c r="AA86" s="10">
        <v>218</v>
      </c>
      <c r="AB86" s="10">
        <v>320</v>
      </c>
    </row>
    <row r="87" spans="1:28" x14ac:dyDescent="0.25">
      <c r="A87" s="23" t="s">
        <v>17</v>
      </c>
      <c r="B87" s="42"/>
      <c r="C87" s="42"/>
      <c r="D87" s="42"/>
      <c r="E87" s="42"/>
      <c r="F87" s="42"/>
      <c r="G87" s="52"/>
      <c r="H87" s="42"/>
      <c r="I87" s="42"/>
      <c r="J87" s="42"/>
      <c r="K87" s="42"/>
      <c r="L87" s="24">
        <v>240</v>
      </c>
      <c r="M87" s="25">
        <v>320</v>
      </c>
      <c r="N87" s="26">
        <v>0.75</v>
      </c>
      <c r="O87" s="27">
        <v>200</v>
      </c>
      <c r="P87" s="28">
        <v>300</v>
      </c>
      <c r="Q87" s="29">
        <v>0.9</v>
      </c>
      <c r="R87" s="27">
        <v>180</v>
      </c>
      <c r="S87" s="17">
        <v>235</v>
      </c>
      <c r="T87" s="29">
        <v>0.4</v>
      </c>
      <c r="Y87" s="2" t="s">
        <v>17</v>
      </c>
      <c r="Z87" s="2">
        <v>320</v>
      </c>
      <c r="AA87" s="11">
        <v>300</v>
      </c>
      <c r="AB87" s="11">
        <v>235</v>
      </c>
    </row>
    <row r="88" spans="1:28" x14ac:dyDescent="0.25">
      <c r="A88" s="23" t="s">
        <v>10</v>
      </c>
      <c r="B88" s="42"/>
      <c r="C88" s="42"/>
      <c r="D88" s="42"/>
      <c r="E88" s="42"/>
      <c r="F88" s="42"/>
      <c r="G88" s="52"/>
      <c r="H88" s="42"/>
      <c r="I88" s="42"/>
      <c r="J88" s="42"/>
      <c r="K88" s="42"/>
      <c r="L88" s="24">
        <v>180</v>
      </c>
      <c r="M88" s="25">
        <v>285</v>
      </c>
      <c r="N88" s="26">
        <v>0.35</v>
      </c>
      <c r="O88" s="27">
        <v>230</v>
      </c>
      <c r="P88" s="17">
        <v>150</v>
      </c>
      <c r="Q88" s="29">
        <v>0.2</v>
      </c>
      <c r="R88" s="24"/>
      <c r="S88" s="28">
        <v>320</v>
      </c>
      <c r="T88" s="29">
        <v>0.52</v>
      </c>
      <c r="Y88" s="2" t="s">
        <v>10</v>
      </c>
      <c r="Z88" s="2">
        <v>285</v>
      </c>
      <c r="AA88" s="10">
        <v>150</v>
      </c>
      <c r="AB88" s="10">
        <v>320</v>
      </c>
    </row>
    <row r="89" spans="1:28" x14ac:dyDescent="0.25">
      <c r="A89" s="23" t="s">
        <v>12</v>
      </c>
      <c r="B89" s="42"/>
      <c r="C89" s="42"/>
      <c r="D89" s="42"/>
      <c r="E89" s="42"/>
      <c r="F89" s="42"/>
      <c r="G89" s="52"/>
      <c r="H89" s="42"/>
      <c r="I89" s="42"/>
      <c r="J89" s="42"/>
      <c r="K89" s="42"/>
      <c r="L89" s="24">
        <v>160</v>
      </c>
      <c r="M89" s="25">
        <v>320</v>
      </c>
      <c r="N89" s="26">
        <v>0.1</v>
      </c>
      <c r="O89" s="27">
        <v>170</v>
      </c>
      <c r="P89" s="17">
        <v>220</v>
      </c>
      <c r="Q89" s="29">
        <v>0.1</v>
      </c>
      <c r="R89" s="27">
        <v>160</v>
      </c>
      <c r="S89" s="28">
        <v>400</v>
      </c>
      <c r="T89" s="29">
        <v>0.3</v>
      </c>
      <c r="Y89" s="2" t="s">
        <v>12</v>
      </c>
      <c r="Z89" s="2">
        <v>320</v>
      </c>
      <c r="AA89" s="10">
        <v>220</v>
      </c>
      <c r="AB89" s="10">
        <v>400</v>
      </c>
    </row>
    <row r="90" spans="1:28" x14ac:dyDescent="0.25">
      <c r="A90" s="23" t="s">
        <v>7</v>
      </c>
      <c r="B90" s="42"/>
      <c r="C90" s="42"/>
      <c r="D90" s="42"/>
      <c r="E90" s="42"/>
      <c r="F90" s="42"/>
      <c r="G90" s="52"/>
      <c r="H90" s="42"/>
      <c r="I90" s="42"/>
      <c r="J90" s="42"/>
      <c r="K90" s="42"/>
      <c r="L90" s="24">
        <v>150</v>
      </c>
      <c r="M90" s="25">
        <v>450</v>
      </c>
      <c r="N90" s="26">
        <v>0.9</v>
      </c>
      <c r="O90" s="27">
        <v>150</v>
      </c>
      <c r="P90" s="28">
        <v>308</v>
      </c>
      <c r="Q90" s="29">
        <v>0.4</v>
      </c>
      <c r="R90" s="27">
        <v>140</v>
      </c>
      <c r="S90" s="28">
        <v>450</v>
      </c>
      <c r="T90" s="29">
        <v>0.75</v>
      </c>
      <c r="Y90" s="2" t="s">
        <v>7</v>
      </c>
      <c r="Z90" s="2">
        <v>450</v>
      </c>
      <c r="AA90" s="10">
        <v>308</v>
      </c>
      <c r="AB90" s="10">
        <v>450</v>
      </c>
    </row>
    <row r="91" spans="1:28" x14ac:dyDescent="0.25">
      <c r="A91" s="23" t="s">
        <v>27</v>
      </c>
      <c r="B91" s="42"/>
      <c r="C91" s="42"/>
      <c r="D91" s="42"/>
      <c r="E91" s="42"/>
      <c r="F91" s="42"/>
      <c r="G91" s="52"/>
      <c r="H91" s="42"/>
      <c r="I91" s="42"/>
      <c r="J91" s="42"/>
      <c r="K91" s="42"/>
      <c r="L91" s="24">
        <v>410</v>
      </c>
      <c r="M91" s="25">
        <v>310</v>
      </c>
      <c r="N91" s="26">
        <v>2</v>
      </c>
      <c r="O91" s="30">
        <v>220</v>
      </c>
      <c r="P91" s="31">
        <v>310</v>
      </c>
      <c r="Q91" s="32">
        <v>1.5</v>
      </c>
      <c r="R91" s="27">
        <v>420</v>
      </c>
      <c r="S91" s="17">
        <v>220</v>
      </c>
      <c r="T91" s="29">
        <v>1.3</v>
      </c>
      <c r="Y91" s="2" t="s">
        <v>27</v>
      </c>
      <c r="Z91" s="2">
        <v>310</v>
      </c>
      <c r="AA91" s="12">
        <v>310</v>
      </c>
      <c r="AB91" s="10">
        <v>220</v>
      </c>
    </row>
    <row r="92" spans="1:28" x14ac:dyDescent="0.25">
      <c r="A92" s="23" t="s">
        <v>36</v>
      </c>
      <c r="B92" s="42"/>
      <c r="C92" s="42"/>
      <c r="D92" s="42"/>
      <c r="E92" s="42"/>
      <c r="F92" s="42"/>
      <c r="G92" s="52"/>
      <c r="H92" s="42"/>
      <c r="I92" s="42"/>
      <c r="J92" s="42"/>
      <c r="K92" s="42"/>
      <c r="L92" s="24">
        <v>440</v>
      </c>
      <c r="M92" s="25">
        <v>222</v>
      </c>
      <c r="N92" s="26">
        <v>0.84</v>
      </c>
      <c r="O92" s="27">
        <v>470</v>
      </c>
      <c r="P92" s="28">
        <v>230</v>
      </c>
      <c r="Q92" s="29">
        <v>0.8</v>
      </c>
      <c r="R92" s="27">
        <v>380</v>
      </c>
      <c r="S92" s="28">
        <v>320</v>
      </c>
      <c r="T92" s="29">
        <v>1.6</v>
      </c>
      <c r="Y92" s="2" t="s">
        <v>36</v>
      </c>
      <c r="Z92" s="2">
        <v>222</v>
      </c>
      <c r="AA92" s="10">
        <v>230</v>
      </c>
      <c r="AB92" s="10">
        <v>320</v>
      </c>
    </row>
    <row r="93" spans="1:28" x14ac:dyDescent="0.25">
      <c r="A93" s="23" t="s">
        <v>8</v>
      </c>
      <c r="B93" s="42"/>
      <c r="C93" s="42"/>
      <c r="D93" s="42"/>
      <c r="E93" s="42"/>
      <c r="F93" s="42"/>
      <c r="G93" s="52"/>
      <c r="H93" s="42"/>
      <c r="I93" s="42"/>
      <c r="J93" s="42"/>
      <c r="K93" s="42"/>
      <c r="L93" s="24">
        <v>170</v>
      </c>
      <c r="M93" s="25">
        <v>230</v>
      </c>
      <c r="N93" s="26">
        <v>0.43</v>
      </c>
      <c r="O93" s="16">
        <v>180</v>
      </c>
      <c r="P93" s="28">
        <v>308</v>
      </c>
      <c r="Q93" s="29">
        <v>0.6</v>
      </c>
      <c r="R93" s="27">
        <v>180</v>
      </c>
      <c r="S93" s="28">
        <v>460</v>
      </c>
      <c r="T93" s="29">
        <v>1.2</v>
      </c>
      <c r="Y93" s="2" t="s">
        <v>8</v>
      </c>
      <c r="Z93" s="2">
        <v>230</v>
      </c>
      <c r="AA93" s="10">
        <v>308</v>
      </c>
      <c r="AB93" s="10">
        <v>460</v>
      </c>
    </row>
    <row r="94" spans="1:28" x14ac:dyDescent="0.25">
      <c r="A94" s="23" t="s">
        <v>33</v>
      </c>
      <c r="B94" s="42"/>
      <c r="C94" s="42"/>
      <c r="D94" s="42"/>
      <c r="E94" s="42"/>
      <c r="F94" s="42"/>
      <c r="G94" s="52"/>
      <c r="H94" s="42"/>
      <c r="I94" s="42"/>
      <c r="J94" s="42"/>
      <c r="K94" s="42"/>
      <c r="L94" s="24">
        <v>260</v>
      </c>
      <c r="M94" s="25">
        <v>210</v>
      </c>
      <c r="N94" s="26">
        <v>1.2</v>
      </c>
      <c r="O94" s="27">
        <v>290</v>
      </c>
      <c r="P94" s="28">
        <v>230</v>
      </c>
      <c r="Q94" s="29">
        <v>0.35</v>
      </c>
      <c r="R94" s="27">
        <v>280</v>
      </c>
      <c r="S94" s="28">
        <v>350</v>
      </c>
      <c r="T94" s="29">
        <v>1.2</v>
      </c>
      <c r="Y94" s="2" t="s">
        <v>33</v>
      </c>
      <c r="Z94" s="2">
        <v>210</v>
      </c>
      <c r="AA94" s="10">
        <v>230</v>
      </c>
      <c r="AB94" s="10">
        <v>350</v>
      </c>
    </row>
    <row r="95" spans="1:28" x14ac:dyDescent="0.25">
      <c r="A95" s="23" t="s">
        <v>13</v>
      </c>
      <c r="B95" s="42"/>
      <c r="C95" s="42"/>
      <c r="D95" s="42"/>
      <c r="E95" s="42"/>
      <c r="F95" s="42"/>
      <c r="G95" s="52"/>
      <c r="H95" s="42"/>
      <c r="I95" s="42"/>
      <c r="J95" s="42"/>
      <c r="K95" s="42"/>
      <c r="L95" s="24">
        <v>270</v>
      </c>
      <c r="M95" s="25">
        <v>320</v>
      </c>
      <c r="N95" s="26">
        <v>0.4</v>
      </c>
      <c r="O95" s="27">
        <v>250</v>
      </c>
      <c r="P95" s="17">
        <v>220</v>
      </c>
      <c r="Q95" s="29">
        <v>0.3</v>
      </c>
      <c r="R95" s="27">
        <v>240</v>
      </c>
      <c r="S95" s="28">
        <v>320</v>
      </c>
      <c r="T95" s="29">
        <v>0.35</v>
      </c>
      <c r="Y95" s="2" t="s">
        <v>13</v>
      </c>
      <c r="Z95" s="2">
        <v>320</v>
      </c>
      <c r="AA95" s="11">
        <v>220</v>
      </c>
      <c r="AB95" s="11">
        <v>320</v>
      </c>
    </row>
    <row r="96" spans="1:28" x14ac:dyDescent="0.25">
      <c r="A96" s="23" t="s">
        <v>30</v>
      </c>
      <c r="B96" s="42"/>
      <c r="C96" s="42"/>
      <c r="D96" s="42"/>
      <c r="E96" s="42"/>
      <c r="F96" s="42"/>
      <c r="G96" s="52"/>
      <c r="H96" s="42"/>
      <c r="I96" s="42"/>
      <c r="J96" s="42"/>
      <c r="K96" s="42"/>
      <c r="L96" s="24">
        <v>210</v>
      </c>
      <c r="M96" s="25">
        <v>320</v>
      </c>
      <c r="N96" s="26">
        <v>0.69</v>
      </c>
      <c r="O96" s="27">
        <v>180</v>
      </c>
      <c r="P96" s="28">
        <v>315</v>
      </c>
      <c r="Q96" s="29">
        <v>1.1000000000000001</v>
      </c>
      <c r="R96" s="27">
        <v>210</v>
      </c>
      <c r="S96" s="28">
        <v>300</v>
      </c>
      <c r="T96" s="29">
        <v>1.2</v>
      </c>
      <c r="Y96" s="2" t="s">
        <v>30</v>
      </c>
      <c r="Z96" s="2">
        <v>320</v>
      </c>
      <c r="AA96" s="10">
        <v>315</v>
      </c>
      <c r="AB96" s="10">
        <v>300</v>
      </c>
    </row>
    <row r="97" spans="1:28" x14ac:dyDescent="0.25">
      <c r="A97" s="23" t="s">
        <v>35</v>
      </c>
      <c r="B97" s="42"/>
      <c r="C97" s="42"/>
      <c r="D97" s="42"/>
      <c r="E97" s="42"/>
      <c r="F97" s="42"/>
      <c r="G97" s="52"/>
      <c r="H97" s="42"/>
      <c r="I97" s="42"/>
      <c r="J97" s="42"/>
      <c r="K97" s="42"/>
      <c r="L97" s="24">
        <v>70</v>
      </c>
      <c r="M97" s="25">
        <v>325</v>
      </c>
      <c r="N97" s="26">
        <v>0.3</v>
      </c>
      <c r="O97" s="27">
        <v>70</v>
      </c>
      <c r="P97" s="28">
        <v>325</v>
      </c>
      <c r="Q97" s="29">
        <v>0.3</v>
      </c>
      <c r="R97" s="27">
        <v>60</v>
      </c>
      <c r="S97" s="28">
        <v>335</v>
      </c>
      <c r="T97" s="29">
        <v>0.2</v>
      </c>
      <c r="Y97" s="2" t="s">
        <v>35</v>
      </c>
      <c r="Z97" s="2">
        <v>325</v>
      </c>
      <c r="AA97" s="10">
        <v>325</v>
      </c>
      <c r="AB97" s="10">
        <v>335</v>
      </c>
    </row>
    <row r="98" spans="1:28" x14ac:dyDescent="0.25">
      <c r="A98" s="23" t="s">
        <v>9</v>
      </c>
      <c r="B98" s="42"/>
      <c r="C98" s="42"/>
      <c r="D98" s="42"/>
      <c r="E98" s="42"/>
      <c r="F98" s="42"/>
      <c r="G98" s="52"/>
      <c r="H98" s="42"/>
      <c r="I98" s="42"/>
      <c r="J98" s="42"/>
      <c r="K98" s="42"/>
      <c r="L98" s="24">
        <v>280</v>
      </c>
      <c r="M98" s="25">
        <v>225</v>
      </c>
      <c r="N98" s="26">
        <v>0.56000000000000005</v>
      </c>
      <c r="O98" s="30">
        <v>390</v>
      </c>
      <c r="P98" s="31">
        <v>300</v>
      </c>
      <c r="Q98" s="32">
        <v>0.9</v>
      </c>
      <c r="R98" s="30">
        <v>420</v>
      </c>
      <c r="S98" s="31">
        <v>325</v>
      </c>
      <c r="T98" s="32">
        <v>0.9</v>
      </c>
      <c r="Y98" s="2" t="s">
        <v>9</v>
      </c>
      <c r="Z98" s="2">
        <v>225</v>
      </c>
      <c r="AA98" s="13">
        <v>300</v>
      </c>
      <c r="AB98" s="13">
        <v>325</v>
      </c>
    </row>
    <row r="99" spans="1:28" x14ac:dyDescent="0.25">
      <c r="A99" s="23" t="s">
        <v>37</v>
      </c>
      <c r="B99" s="42"/>
      <c r="C99" s="42"/>
      <c r="D99" s="42"/>
      <c r="E99" s="42"/>
      <c r="F99" s="42"/>
      <c r="G99" s="52"/>
      <c r="H99" s="42"/>
      <c r="I99" s="42"/>
      <c r="J99" s="42"/>
      <c r="K99" s="42"/>
      <c r="L99" s="24">
        <v>260</v>
      </c>
      <c r="M99" s="25">
        <v>327</v>
      </c>
      <c r="N99" s="26">
        <v>1.8</v>
      </c>
      <c r="O99" s="30">
        <v>750</v>
      </c>
      <c r="P99" s="31">
        <v>320</v>
      </c>
      <c r="Q99" s="32">
        <v>1.9</v>
      </c>
      <c r="R99" s="24"/>
      <c r="S99" s="25"/>
      <c r="T99" s="26"/>
      <c r="Y99" s="2" t="s">
        <v>37</v>
      </c>
      <c r="Z99" s="2">
        <v>327</v>
      </c>
      <c r="AA99" s="12">
        <v>320</v>
      </c>
    </row>
    <row r="100" spans="1:28" x14ac:dyDescent="0.25">
      <c r="A100" s="23" t="s">
        <v>29</v>
      </c>
      <c r="B100" s="42"/>
      <c r="C100" s="42"/>
      <c r="D100" s="42"/>
      <c r="E100" s="42"/>
      <c r="F100" s="42"/>
      <c r="G100" s="52"/>
      <c r="H100" s="42"/>
      <c r="I100" s="42"/>
      <c r="J100" s="42"/>
      <c r="K100" s="42"/>
      <c r="L100" s="24">
        <v>260</v>
      </c>
      <c r="M100" s="25">
        <v>308</v>
      </c>
      <c r="N100" s="26">
        <v>2.85</v>
      </c>
      <c r="O100" s="30">
        <v>350</v>
      </c>
      <c r="P100" s="18">
        <v>224</v>
      </c>
      <c r="Q100" s="32">
        <v>1.3</v>
      </c>
      <c r="R100" s="30">
        <v>380</v>
      </c>
      <c r="S100" s="31">
        <v>310</v>
      </c>
      <c r="T100" s="32">
        <v>2.9</v>
      </c>
      <c r="Y100" s="2" t="s">
        <v>29</v>
      </c>
      <c r="Z100" s="2">
        <v>308</v>
      </c>
      <c r="AA100" s="13">
        <v>224</v>
      </c>
      <c r="AB100" s="13">
        <v>310</v>
      </c>
    </row>
    <row r="101" spans="1:28" ht="15.75" thickBot="1" x14ac:dyDescent="0.3">
      <c r="A101" s="33" t="s">
        <v>34</v>
      </c>
      <c r="B101" s="43"/>
      <c r="C101" s="43"/>
      <c r="D101" s="43"/>
      <c r="E101" s="43"/>
      <c r="F101" s="43"/>
      <c r="G101" s="53"/>
      <c r="H101" s="43"/>
      <c r="I101" s="43"/>
      <c r="J101" s="43"/>
      <c r="K101" s="43"/>
      <c r="L101" s="34">
        <v>650</v>
      </c>
      <c r="M101" s="35">
        <v>224</v>
      </c>
      <c r="N101" s="36">
        <v>2.8</v>
      </c>
      <c r="O101" s="37">
        <v>330</v>
      </c>
      <c r="P101" s="38">
        <v>220</v>
      </c>
      <c r="Q101" s="39">
        <v>3</v>
      </c>
      <c r="R101" s="34"/>
      <c r="S101" s="35"/>
      <c r="T101" s="36"/>
      <c r="Y101" s="2" t="s">
        <v>34</v>
      </c>
      <c r="Z101" s="2">
        <v>224</v>
      </c>
      <c r="AA101" s="12">
        <v>220</v>
      </c>
    </row>
    <row r="103" spans="1:28" ht="30" x14ac:dyDescent="0.25">
      <c r="A103" s="4"/>
      <c r="B103" s="4"/>
      <c r="C103" s="4"/>
      <c r="D103" s="4"/>
      <c r="E103" s="4"/>
      <c r="F103" s="4"/>
      <c r="G103" s="49"/>
      <c r="H103" s="4"/>
      <c r="I103" s="4"/>
      <c r="J103" s="4"/>
      <c r="K103" s="4"/>
      <c r="L103" s="4" t="s">
        <v>1</v>
      </c>
      <c r="M103" s="4" t="s">
        <v>55</v>
      </c>
      <c r="N103" s="4" t="s">
        <v>56</v>
      </c>
      <c r="O103" s="4" t="s">
        <v>50</v>
      </c>
      <c r="P103" s="4" t="s">
        <v>73</v>
      </c>
      <c r="Q103" s="4" t="s">
        <v>74</v>
      </c>
    </row>
    <row r="104" spans="1:28" x14ac:dyDescent="0.25">
      <c r="A104" s="2" t="s">
        <v>12</v>
      </c>
      <c r="B104" s="2"/>
      <c r="C104" s="2"/>
      <c r="D104" s="2"/>
      <c r="E104" s="2"/>
      <c r="F104" s="2"/>
      <c r="G104" s="6"/>
      <c r="H104" s="2"/>
      <c r="I104" s="2"/>
      <c r="J104" s="2"/>
      <c r="K104" s="2"/>
      <c r="L104" s="2">
        <v>160</v>
      </c>
      <c r="M104" s="2">
        <v>320</v>
      </c>
      <c r="N104" s="2">
        <v>0.1</v>
      </c>
      <c r="O104" s="6">
        <f t="shared" ref="O104:O130" si="32">N104*1000/M104</f>
        <v>0.3125</v>
      </c>
      <c r="P104" s="2">
        <v>1</v>
      </c>
      <c r="Q104" s="6">
        <f>O104/P104</f>
        <v>0.3125</v>
      </c>
    </row>
    <row r="105" spans="1:28" x14ac:dyDescent="0.25">
      <c r="A105" s="2" t="s">
        <v>22</v>
      </c>
      <c r="B105" s="2"/>
      <c r="C105" s="2"/>
      <c r="D105" s="2"/>
      <c r="E105" s="2"/>
      <c r="F105" s="2"/>
      <c r="G105" s="6"/>
      <c r="H105" s="2"/>
      <c r="I105" s="2"/>
      <c r="J105" s="2"/>
      <c r="K105" s="2"/>
      <c r="L105" s="2">
        <v>180</v>
      </c>
      <c r="M105" s="2">
        <v>450</v>
      </c>
      <c r="N105" s="2">
        <v>0.4</v>
      </c>
      <c r="O105" s="6">
        <f t="shared" si="32"/>
        <v>0.88888888888888884</v>
      </c>
      <c r="P105" s="2">
        <v>1</v>
      </c>
      <c r="Q105" s="6">
        <f t="shared" ref="Q105:Q130" si="33">O105/P105</f>
        <v>0.88888888888888884</v>
      </c>
    </row>
    <row r="106" spans="1:28" x14ac:dyDescent="0.25">
      <c r="A106" s="2" t="s">
        <v>35</v>
      </c>
      <c r="B106" s="2"/>
      <c r="C106" s="2"/>
      <c r="D106" s="2"/>
      <c r="E106" s="2"/>
      <c r="F106" s="2"/>
      <c r="G106" s="6"/>
      <c r="H106" s="2"/>
      <c r="I106" s="2"/>
      <c r="J106" s="2"/>
      <c r="K106" s="2"/>
      <c r="L106" s="2">
        <v>70</v>
      </c>
      <c r="M106" s="2">
        <v>325</v>
      </c>
      <c r="N106" s="2">
        <v>0.3</v>
      </c>
      <c r="O106" s="6">
        <f t="shared" si="32"/>
        <v>0.92307692307692313</v>
      </c>
      <c r="P106" s="2">
        <v>1</v>
      </c>
      <c r="Q106" s="6">
        <f t="shared" si="33"/>
        <v>0.92307692307692313</v>
      </c>
    </row>
    <row r="107" spans="1:28" x14ac:dyDescent="0.25">
      <c r="A107" s="2" t="s">
        <v>24</v>
      </c>
      <c r="B107" s="2"/>
      <c r="C107" s="2"/>
      <c r="D107" s="2"/>
      <c r="E107" s="2"/>
      <c r="F107" s="2"/>
      <c r="G107" s="6"/>
      <c r="H107" s="2"/>
      <c r="I107" s="2"/>
      <c r="J107" s="2"/>
      <c r="K107" s="2"/>
      <c r="L107" s="2">
        <v>180</v>
      </c>
      <c r="M107" s="2">
        <v>239</v>
      </c>
      <c r="N107" s="2">
        <v>0.27</v>
      </c>
      <c r="O107" s="6">
        <f t="shared" si="32"/>
        <v>1.1297071129707112</v>
      </c>
      <c r="P107" s="2">
        <v>1</v>
      </c>
      <c r="Q107" s="6">
        <f t="shared" si="33"/>
        <v>1.1297071129707112</v>
      </c>
    </row>
    <row r="108" spans="1:28" x14ac:dyDescent="0.25">
      <c r="A108" s="2" t="s">
        <v>10</v>
      </c>
      <c r="B108" s="2"/>
      <c r="C108" s="2"/>
      <c r="D108" s="2"/>
      <c r="E108" s="2"/>
      <c r="F108" s="2"/>
      <c r="G108" s="6"/>
      <c r="H108" s="2"/>
      <c r="I108" s="2"/>
      <c r="J108" s="2"/>
      <c r="K108" s="2"/>
      <c r="L108" s="2">
        <v>180</v>
      </c>
      <c r="M108" s="2">
        <v>285</v>
      </c>
      <c r="N108" s="2">
        <v>0.35</v>
      </c>
      <c r="O108" s="6">
        <f t="shared" si="32"/>
        <v>1.2280701754385965</v>
      </c>
      <c r="P108" s="2">
        <v>1</v>
      </c>
      <c r="Q108" s="6">
        <f t="shared" si="33"/>
        <v>1.2280701754385965</v>
      </c>
    </row>
    <row r="109" spans="1:28" x14ac:dyDescent="0.25">
      <c r="A109" s="2" t="s">
        <v>19</v>
      </c>
      <c r="B109" s="2"/>
      <c r="C109" s="2"/>
      <c r="D109" s="2"/>
      <c r="E109" s="2"/>
      <c r="F109" s="2"/>
      <c r="G109" s="6"/>
      <c r="H109" s="2"/>
      <c r="I109" s="2"/>
      <c r="J109" s="2"/>
      <c r="K109" s="2"/>
      <c r="L109" s="2">
        <v>60</v>
      </c>
      <c r="M109" s="2">
        <v>320</v>
      </c>
      <c r="N109" s="2">
        <v>0.4</v>
      </c>
      <c r="O109" s="6">
        <f t="shared" si="32"/>
        <v>1.25</v>
      </c>
      <c r="P109" s="2">
        <v>1</v>
      </c>
      <c r="Q109" s="6">
        <f t="shared" si="33"/>
        <v>1.25</v>
      </c>
    </row>
    <row r="110" spans="1:28" x14ac:dyDescent="0.25">
      <c r="A110" s="2" t="s">
        <v>13</v>
      </c>
      <c r="B110" s="2"/>
      <c r="C110" s="2"/>
      <c r="D110" s="2"/>
      <c r="E110" s="2"/>
      <c r="F110" s="2"/>
      <c r="G110" s="6"/>
      <c r="H110" s="2"/>
      <c r="I110" s="2"/>
      <c r="J110" s="2"/>
      <c r="K110" s="2"/>
      <c r="L110" s="2">
        <v>270</v>
      </c>
      <c r="M110" s="2">
        <v>320</v>
      </c>
      <c r="N110" s="2">
        <v>0.4</v>
      </c>
      <c r="O110" s="6">
        <f t="shared" si="32"/>
        <v>1.25</v>
      </c>
      <c r="P110" s="2">
        <v>1</v>
      </c>
      <c r="Q110" s="6">
        <f t="shared" si="33"/>
        <v>1.25</v>
      </c>
    </row>
    <row r="111" spans="1:28" x14ac:dyDescent="0.25">
      <c r="A111" s="2" t="s">
        <v>20</v>
      </c>
      <c r="B111" s="2"/>
      <c r="C111" s="2"/>
      <c r="D111" s="2"/>
      <c r="E111" s="2"/>
      <c r="F111" s="2"/>
      <c r="G111" s="6"/>
      <c r="H111" s="2"/>
      <c r="I111" s="2"/>
      <c r="J111" s="2"/>
      <c r="K111" s="2"/>
      <c r="L111" s="2">
        <v>170</v>
      </c>
      <c r="M111" s="2">
        <v>330</v>
      </c>
      <c r="N111" s="2">
        <v>0.6</v>
      </c>
      <c r="O111" s="6">
        <f t="shared" si="32"/>
        <v>1.8181818181818181</v>
      </c>
      <c r="P111" s="2">
        <v>1</v>
      </c>
      <c r="Q111" s="6">
        <f t="shared" si="33"/>
        <v>1.8181818181818181</v>
      </c>
    </row>
    <row r="112" spans="1:28" x14ac:dyDescent="0.25">
      <c r="A112" s="2" t="s">
        <v>8</v>
      </c>
      <c r="B112" s="2"/>
      <c r="C112" s="2"/>
      <c r="D112" s="2"/>
      <c r="E112" s="2"/>
      <c r="F112" s="2"/>
      <c r="G112" s="6"/>
      <c r="H112" s="2"/>
      <c r="I112" s="2"/>
      <c r="J112" s="2"/>
      <c r="K112" s="2"/>
      <c r="L112" s="2">
        <v>170</v>
      </c>
      <c r="M112" s="2">
        <v>230</v>
      </c>
      <c r="N112" s="2">
        <v>0.43</v>
      </c>
      <c r="O112" s="6">
        <f t="shared" si="32"/>
        <v>1.8695652173913044</v>
      </c>
      <c r="P112" s="2">
        <v>2</v>
      </c>
      <c r="Q112" s="6">
        <f t="shared" si="33"/>
        <v>0.93478260869565222</v>
      </c>
    </row>
    <row r="113" spans="1:17" x14ac:dyDescent="0.25">
      <c r="A113" s="2" t="s">
        <v>7</v>
      </c>
      <c r="B113" s="2"/>
      <c r="C113" s="2"/>
      <c r="D113" s="2"/>
      <c r="E113" s="2"/>
      <c r="F113" s="2"/>
      <c r="G113" s="6"/>
      <c r="H113" s="2"/>
      <c r="I113" s="2"/>
      <c r="J113" s="2"/>
      <c r="K113" s="2"/>
      <c r="L113" s="2">
        <v>150</v>
      </c>
      <c r="M113" s="2">
        <v>450</v>
      </c>
      <c r="N113" s="2">
        <v>0.9</v>
      </c>
      <c r="O113" s="6">
        <f t="shared" si="32"/>
        <v>2</v>
      </c>
      <c r="P113" s="2">
        <v>2</v>
      </c>
      <c r="Q113" s="6">
        <f t="shared" si="33"/>
        <v>1</v>
      </c>
    </row>
    <row r="114" spans="1:17" x14ac:dyDescent="0.25">
      <c r="A114" s="2" t="s">
        <v>14</v>
      </c>
      <c r="B114" s="2"/>
      <c r="C114" s="2"/>
      <c r="D114" s="2"/>
      <c r="E114" s="2"/>
      <c r="F114" s="2"/>
      <c r="G114" s="6"/>
      <c r="H114" s="2"/>
      <c r="I114" s="2"/>
      <c r="J114" s="2"/>
      <c r="K114" s="2"/>
      <c r="L114" s="2">
        <v>160</v>
      </c>
      <c r="M114" s="2">
        <v>375</v>
      </c>
      <c r="N114" s="2">
        <v>0.8</v>
      </c>
      <c r="O114" s="6">
        <f t="shared" si="32"/>
        <v>2.1333333333333333</v>
      </c>
      <c r="P114" s="2">
        <v>2</v>
      </c>
      <c r="Q114" s="6">
        <f t="shared" si="33"/>
        <v>1.0666666666666667</v>
      </c>
    </row>
    <row r="115" spans="1:17" x14ac:dyDescent="0.25">
      <c r="A115" s="2" t="s">
        <v>30</v>
      </c>
      <c r="B115" s="2"/>
      <c r="C115" s="2"/>
      <c r="D115" s="2"/>
      <c r="E115" s="2"/>
      <c r="F115" s="2"/>
      <c r="G115" s="6"/>
      <c r="H115" s="2"/>
      <c r="I115" s="2"/>
      <c r="J115" s="2"/>
      <c r="K115" s="2"/>
      <c r="L115" s="2">
        <v>210</v>
      </c>
      <c r="M115" s="2">
        <v>320</v>
      </c>
      <c r="N115" s="2">
        <v>0.69</v>
      </c>
      <c r="O115" s="6">
        <f t="shared" si="32"/>
        <v>2.15625</v>
      </c>
      <c r="P115" s="2">
        <v>2</v>
      </c>
      <c r="Q115" s="6">
        <f t="shared" si="33"/>
        <v>1.078125</v>
      </c>
    </row>
    <row r="116" spans="1:17" x14ac:dyDescent="0.25">
      <c r="A116" s="2" t="s">
        <v>18</v>
      </c>
      <c r="B116" s="2"/>
      <c r="C116" s="2"/>
      <c r="D116" s="2"/>
      <c r="E116" s="2"/>
      <c r="F116" s="2"/>
      <c r="G116" s="6"/>
      <c r="H116" s="2"/>
      <c r="I116" s="2"/>
      <c r="J116" s="2"/>
      <c r="K116" s="2"/>
      <c r="L116" s="2">
        <v>220</v>
      </c>
      <c r="M116" s="2">
        <v>310</v>
      </c>
      <c r="N116" s="2">
        <v>0.7</v>
      </c>
      <c r="O116" s="6">
        <f t="shared" si="32"/>
        <v>2.2580645161290325</v>
      </c>
      <c r="P116" s="2">
        <v>1</v>
      </c>
      <c r="Q116" s="6">
        <f t="shared" si="33"/>
        <v>2.2580645161290325</v>
      </c>
    </row>
    <row r="117" spans="1:17" x14ac:dyDescent="0.25">
      <c r="A117" s="2" t="s">
        <v>17</v>
      </c>
      <c r="B117" s="2"/>
      <c r="C117" s="2"/>
      <c r="D117" s="2"/>
      <c r="E117" s="2"/>
      <c r="F117" s="2"/>
      <c r="G117" s="6"/>
      <c r="H117" s="2"/>
      <c r="I117" s="2"/>
      <c r="J117" s="2"/>
      <c r="K117" s="2"/>
      <c r="L117" s="2">
        <v>240</v>
      </c>
      <c r="M117" s="2">
        <v>320</v>
      </c>
      <c r="N117" s="2">
        <v>0.75</v>
      </c>
      <c r="O117" s="6">
        <f t="shared" si="32"/>
        <v>2.34375</v>
      </c>
      <c r="P117" s="2">
        <v>1</v>
      </c>
      <c r="Q117" s="6">
        <f t="shared" si="33"/>
        <v>2.34375</v>
      </c>
    </row>
    <row r="118" spans="1:17" x14ac:dyDescent="0.25">
      <c r="A118" s="2" t="s">
        <v>16</v>
      </c>
      <c r="B118" s="2"/>
      <c r="C118" s="2"/>
      <c r="D118" s="2"/>
      <c r="E118" s="2"/>
      <c r="F118" s="2"/>
      <c r="G118" s="6"/>
      <c r="H118" s="2"/>
      <c r="I118" s="2"/>
      <c r="J118" s="2"/>
      <c r="K118" s="2"/>
      <c r="L118" s="2">
        <v>240</v>
      </c>
      <c r="M118" s="2">
        <v>325</v>
      </c>
      <c r="N118" s="2">
        <v>0.8</v>
      </c>
      <c r="O118" s="6">
        <f t="shared" si="32"/>
        <v>2.4615384615384617</v>
      </c>
      <c r="P118" s="2">
        <v>2</v>
      </c>
      <c r="Q118" s="6">
        <f t="shared" si="33"/>
        <v>1.2307692307692308</v>
      </c>
    </row>
    <row r="119" spans="1:17" x14ac:dyDescent="0.25">
      <c r="A119" s="2" t="s">
        <v>9</v>
      </c>
      <c r="B119" s="2"/>
      <c r="C119" s="2"/>
      <c r="D119" s="2"/>
      <c r="E119" s="2"/>
      <c r="F119" s="2"/>
      <c r="G119" s="6"/>
      <c r="H119" s="2"/>
      <c r="I119" s="2"/>
      <c r="J119" s="2"/>
      <c r="K119" s="2"/>
      <c r="L119" s="2">
        <v>280</v>
      </c>
      <c r="M119" s="2">
        <v>225</v>
      </c>
      <c r="N119" s="2">
        <v>0.56000000000000005</v>
      </c>
      <c r="O119" s="6">
        <f t="shared" si="32"/>
        <v>2.4888888888888889</v>
      </c>
      <c r="P119" s="2">
        <v>1</v>
      </c>
      <c r="Q119" s="6">
        <f t="shared" si="33"/>
        <v>2.4888888888888889</v>
      </c>
    </row>
    <row r="120" spans="1:17" x14ac:dyDescent="0.25">
      <c r="A120" s="2" t="s">
        <v>21</v>
      </c>
      <c r="B120" s="2"/>
      <c r="C120" s="2"/>
      <c r="D120" s="2"/>
      <c r="E120" s="2"/>
      <c r="F120" s="2"/>
      <c r="G120" s="6"/>
      <c r="H120" s="2"/>
      <c r="I120" s="2"/>
      <c r="J120" s="2"/>
      <c r="K120" s="2"/>
      <c r="L120" s="2">
        <v>230</v>
      </c>
      <c r="M120" s="2">
        <v>470</v>
      </c>
      <c r="N120" s="2">
        <v>1.25</v>
      </c>
      <c r="O120" s="6">
        <f t="shared" si="32"/>
        <v>2.6595744680851063</v>
      </c>
      <c r="P120" s="2">
        <v>2</v>
      </c>
      <c r="Q120" s="6">
        <f t="shared" si="33"/>
        <v>1.3297872340425532</v>
      </c>
    </row>
    <row r="121" spans="1:17" x14ac:dyDescent="0.25">
      <c r="A121" s="2" t="s">
        <v>5</v>
      </c>
      <c r="B121" s="2"/>
      <c r="C121" s="2"/>
      <c r="D121" s="2"/>
      <c r="E121" s="2"/>
      <c r="F121" s="2"/>
      <c r="G121" s="6"/>
      <c r="H121" s="2"/>
      <c r="I121" s="2"/>
      <c r="J121" s="2"/>
      <c r="K121" s="2"/>
      <c r="L121" s="2">
        <v>260</v>
      </c>
      <c r="M121" s="2">
        <v>220</v>
      </c>
      <c r="N121" s="2">
        <v>0.7</v>
      </c>
      <c r="O121" s="6">
        <f t="shared" si="32"/>
        <v>3.1818181818181817</v>
      </c>
      <c r="P121" s="2">
        <v>1</v>
      </c>
      <c r="Q121" s="6">
        <f t="shared" si="33"/>
        <v>3.1818181818181817</v>
      </c>
    </row>
    <row r="122" spans="1:17" x14ac:dyDescent="0.25">
      <c r="A122" s="2" t="s">
        <v>0</v>
      </c>
      <c r="B122" s="2"/>
      <c r="C122" s="2"/>
      <c r="D122" s="2"/>
      <c r="E122" s="2"/>
      <c r="F122" s="2"/>
      <c r="G122" s="6"/>
      <c r="H122" s="2"/>
      <c r="I122" s="2"/>
      <c r="J122" s="2"/>
      <c r="K122" s="2"/>
      <c r="L122" s="2">
        <v>370</v>
      </c>
      <c r="M122" s="2">
        <v>320</v>
      </c>
      <c r="N122" s="2">
        <v>1.1599999999999999</v>
      </c>
      <c r="O122" s="6">
        <f t="shared" si="32"/>
        <v>3.625</v>
      </c>
      <c r="P122" s="2">
        <v>1</v>
      </c>
      <c r="Q122" s="6">
        <f t="shared" si="33"/>
        <v>3.625</v>
      </c>
    </row>
    <row r="123" spans="1:17" x14ac:dyDescent="0.25">
      <c r="A123" s="2" t="s">
        <v>36</v>
      </c>
      <c r="B123" s="2"/>
      <c r="C123" s="2"/>
      <c r="D123" s="2"/>
      <c r="E123" s="2"/>
      <c r="F123" s="2"/>
      <c r="G123" s="6"/>
      <c r="H123" s="2"/>
      <c r="I123" s="2"/>
      <c r="J123" s="2"/>
      <c r="K123" s="2"/>
      <c r="L123" s="2">
        <v>440</v>
      </c>
      <c r="M123" s="2">
        <v>222</v>
      </c>
      <c r="N123" s="2">
        <v>0.84</v>
      </c>
      <c r="O123" s="6">
        <f t="shared" si="32"/>
        <v>3.7837837837837838</v>
      </c>
      <c r="P123" s="2">
        <v>2</v>
      </c>
      <c r="Q123" s="6">
        <f t="shared" si="33"/>
        <v>1.8918918918918919</v>
      </c>
    </row>
    <row r="124" spans="1:17" x14ac:dyDescent="0.25">
      <c r="A124" s="2" t="s">
        <v>6</v>
      </c>
      <c r="B124" s="2"/>
      <c r="C124" s="2"/>
      <c r="D124" s="2"/>
      <c r="E124" s="2"/>
      <c r="F124" s="2"/>
      <c r="G124" s="6"/>
      <c r="H124" s="2"/>
      <c r="I124" s="2"/>
      <c r="J124" s="2"/>
      <c r="K124" s="2"/>
      <c r="L124" s="2">
        <v>260</v>
      </c>
      <c r="M124" s="2">
        <v>312</v>
      </c>
      <c r="N124" s="2">
        <v>1.25</v>
      </c>
      <c r="O124" s="6">
        <f t="shared" si="32"/>
        <v>4.0064102564102564</v>
      </c>
      <c r="P124" s="2">
        <v>2</v>
      </c>
      <c r="Q124" s="6">
        <f t="shared" si="33"/>
        <v>2.0032051282051282</v>
      </c>
    </row>
    <row r="125" spans="1:17" x14ac:dyDescent="0.25">
      <c r="A125" s="2" t="s">
        <v>32</v>
      </c>
      <c r="B125" s="2"/>
      <c r="C125" s="2"/>
      <c r="D125" s="2"/>
      <c r="E125" s="2"/>
      <c r="F125" s="2"/>
      <c r="G125" s="6"/>
      <c r="H125" s="2"/>
      <c r="I125" s="2"/>
      <c r="J125" s="2"/>
      <c r="K125" s="2"/>
      <c r="L125" s="2">
        <v>490</v>
      </c>
      <c r="M125" s="2">
        <v>224</v>
      </c>
      <c r="N125" s="2">
        <v>1.01</v>
      </c>
      <c r="O125" s="6">
        <f t="shared" si="32"/>
        <v>4.5089285714285712</v>
      </c>
      <c r="P125" s="2">
        <v>1</v>
      </c>
      <c r="Q125" s="6">
        <f t="shared" si="33"/>
        <v>4.5089285714285712</v>
      </c>
    </row>
    <row r="126" spans="1:17" x14ac:dyDescent="0.25">
      <c r="A126" s="2" t="s">
        <v>37</v>
      </c>
      <c r="B126" s="2"/>
      <c r="C126" s="2"/>
      <c r="D126" s="2"/>
      <c r="E126" s="2"/>
      <c r="F126" s="2"/>
      <c r="G126" s="6"/>
      <c r="H126" s="2"/>
      <c r="I126" s="2"/>
      <c r="J126" s="2"/>
      <c r="K126" s="2"/>
      <c r="L126" s="2">
        <v>260</v>
      </c>
      <c r="M126" s="2">
        <v>327</v>
      </c>
      <c r="N126" s="2">
        <v>1.8</v>
      </c>
      <c r="O126" s="6">
        <f t="shared" si="32"/>
        <v>5.5045871559633026</v>
      </c>
      <c r="P126" s="2">
        <v>1</v>
      </c>
      <c r="Q126" s="6">
        <f t="shared" si="33"/>
        <v>5.5045871559633026</v>
      </c>
    </row>
    <row r="127" spans="1:17" x14ac:dyDescent="0.25">
      <c r="A127" s="2" t="s">
        <v>33</v>
      </c>
      <c r="B127" s="2"/>
      <c r="C127" s="2"/>
      <c r="D127" s="2"/>
      <c r="E127" s="2"/>
      <c r="F127" s="2"/>
      <c r="G127" s="6"/>
      <c r="H127" s="2"/>
      <c r="I127" s="2"/>
      <c r="J127" s="2"/>
      <c r="K127" s="2"/>
      <c r="L127" s="2">
        <v>260</v>
      </c>
      <c r="M127" s="2">
        <v>210</v>
      </c>
      <c r="N127" s="2">
        <v>1.2</v>
      </c>
      <c r="O127" s="6">
        <f t="shared" si="32"/>
        <v>5.7142857142857144</v>
      </c>
      <c r="P127" s="2">
        <v>2</v>
      </c>
      <c r="Q127" s="6">
        <f t="shared" si="33"/>
        <v>2.8571428571428572</v>
      </c>
    </row>
    <row r="128" spans="1:17" x14ac:dyDescent="0.25">
      <c r="A128" s="2" t="s">
        <v>27</v>
      </c>
      <c r="B128" s="2"/>
      <c r="C128" s="2"/>
      <c r="D128" s="2"/>
      <c r="E128" s="2"/>
      <c r="F128" s="2"/>
      <c r="G128" s="6"/>
      <c r="H128" s="2"/>
      <c r="I128" s="2"/>
      <c r="J128" s="2"/>
      <c r="K128" s="2"/>
      <c r="L128" s="2">
        <v>410</v>
      </c>
      <c r="M128" s="2">
        <v>310</v>
      </c>
      <c r="N128" s="2">
        <v>2</v>
      </c>
      <c r="O128" s="6">
        <f t="shared" si="32"/>
        <v>6.4516129032258061</v>
      </c>
      <c r="P128" s="2">
        <v>2</v>
      </c>
      <c r="Q128" s="6">
        <f t="shared" si="33"/>
        <v>3.225806451612903</v>
      </c>
    </row>
    <row r="129" spans="1:17" x14ac:dyDescent="0.25">
      <c r="A129" s="2" t="s">
        <v>29</v>
      </c>
      <c r="B129" s="2"/>
      <c r="C129" s="2"/>
      <c r="D129" s="2"/>
      <c r="E129" s="2"/>
      <c r="F129" s="2"/>
      <c r="G129" s="6"/>
      <c r="H129" s="2"/>
      <c r="I129" s="2"/>
      <c r="J129" s="2"/>
      <c r="K129" s="2"/>
      <c r="L129" s="2">
        <v>260</v>
      </c>
      <c r="M129" s="2">
        <v>308</v>
      </c>
      <c r="N129" s="2">
        <v>2.85</v>
      </c>
      <c r="O129" s="6">
        <f t="shared" si="32"/>
        <v>9.2532467532467528</v>
      </c>
      <c r="P129" s="2">
        <v>1</v>
      </c>
      <c r="Q129" s="6">
        <f t="shared" si="33"/>
        <v>9.2532467532467528</v>
      </c>
    </row>
    <row r="130" spans="1:17" x14ac:dyDescent="0.25">
      <c r="A130" s="2" t="s">
        <v>34</v>
      </c>
      <c r="B130" s="2"/>
      <c r="C130" s="2"/>
      <c r="D130" s="2"/>
      <c r="E130" s="2"/>
      <c r="F130" s="2"/>
      <c r="G130" s="6"/>
      <c r="H130" s="2"/>
      <c r="I130" s="2"/>
      <c r="J130" s="2"/>
      <c r="K130" s="2"/>
      <c r="L130" s="2">
        <v>650</v>
      </c>
      <c r="M130" s="2">
        <v>224</v>
      </c>
      <c r="N130" s="2">
        <v>2.8</v>
      </c>
      <c r="O130" s="6">
        <f t="shared" si="32"/>
        <v>12.5</v>
      </c>
      <c r="P130" s="2">
        <v>1</v>
      </c>
      <c r="Q130" s="6">
        <f t="shared" si="33"/>
        <v>12.5</v>
      </c>
    </row>
  </sheetData>
  <sortState ref="A2:K30">
    <sortCondition ref="B2:B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10" workbookViewId="0">
      <selection activeCell="E37" sqref="E37"/>
    </sheetView>
  </sheetViews>
  <sheetFormatPr baseColWidth="10" defaultRowHeight="15" x14ac:dyDescent="0.25"/>
  <cols>
    <col min="1" max="16384" width="11.42578125" style="2"/>
  </cols>
  <sheetData>
    <row r="1" spans="1:19" ht="30" x14ac:dyDescent="0.25">
      <c r="A1" s="4"/>
      <c r="B1" s="4"/>
      <c r="C1" s="4" t="s">
        <v>100</v>
      </c>
      <c r="D1" s="4" t="s">
        <v>99</v>
      </c>
      <c r="E1" s="4" t="s">
        <v>98</v>
      </c>
      <c r="F1" s="4" t="s">
        <v>97</v>
      </c>
      <c r="G1" s="49" t="s">
        <v>94</v>
      </c>
      <c r="H1" s="4" t="s">
        <v>95</v>
      </c>
      <c r="I1" s="4" t="s">
        <v>96</v>
      </c>
      <c r="J1" s="4"/>
      <c r="K1" s="4"/>
      <c r="L1" s="4"/>
      <c r="M1" s="4" t="s">
        <v>64</v>
      </c>
      <c r="N1" s="4" t="s">
        <v>91</v>
      </c>
      <c r="O1" s="4" t="s">
        <v>65</v>
      </c>
      <c r="P1" s="4" t="s">
        <v>87</v>
      </c>
      <c r="Q1" s="4" t="s">
        <v>88</v>
      </c>
      <c r="R1" s="4" t="s">
        <v>89</v>
      </c>
      <c r="S1" s="4" t="s">
        <v>90</v>
      </c>
    </row>
    <row r="2" spans="1:19" x14ac:dyDescent="0.25">
      <c r="A2" s="2" t="s">
        <v>22</v>
      </c>
      <c r="B2" s="2">
        <v>29</v>
      </c>
      <c r="C2" s="54">
        <v>160</v>
      </c>
      <c r="E2" s="54">
        <v>450</v>
      </c>
      <c r="F2" s="54">
        <v>0.6</v>
      </c>
      <c r="G2" s="55">
        <f t="shared" ref="G2:G8" si="0">F2*1000/E2</f>
        <v>1.3333333333333333</v>
      </c>
      <c r="H2" s="2">
        <v>4.7</v>
      </c>
      <c r="I2" s="2">
        <v>2.6</v>
      </c>
      <c r="L2" s="3">
        <v>43378</v>
      </c>
      <c r="M2" s="2">
        <v>180</v>
      </c>
      <c r="N2" s="2">
        <v>10.8</v>
      </c>
      <c r="O2" s="2">
        <v>450</v>
      </c>
      <c r="P2" s="2">
        <v>0.4</v>
      </c>
      <c r="Q2" s="6">
        <f t="shared" ref="Q2:Q8" si="1">P2*1000/O2</f>
        <v>0.88888888888888884</v>
      </c>
      <c r="R2" s="2">
        <v>5</v>
      </c>
      <c r="S2" s="2">
        <v>2.35</v>
      </c>
    </row>
    <row r="3" spans="1:19" x14ac:dyDescent="0.25">
      <c r="A3" s="2" t="s">
        <v>18</v>
      </c>
      <c r="B3" s="2">
        <v>29</v>
      </c>
      <c r="C3" s="54">
        <v>140</v>
      </c>
      <c r="E3" s="54">
        <v>320</v>
      </c>
      <c r="F3" s="54">
        <v>0.5</v>
      </c>
      <c r="G3" s="55">
        <f t="shared" si="0"/>
        <v>1.5625</v>
      </c>
      <c r="H3" s="2">
        <v>2.2999999999999998</v>
      </c>
      <c r="I3" s="2">
        <v>0.9</v>
      </c>
      <c r="L3" s="3">
        <v>43376</v>
      </c>
      <c r="M3" s="2">
        <v>220</v>
      </c>
      <c r="N3" s="2">
        <v>12.6</v>
      </c>
      <c r="O3" s="2">
        <v>310</v>
      </c>
      <c r="P3" s="2">
        <v>0.7</v>
      </c>
      <c r="Q3" s="6">
        <f t="shared" si="1"/>
        <v>2.2580645161290325</v>
      </c>
      <c r="R3" s="2">
        <v>4.5999999999999996</v>
      </c>
      <c r="S3" s="2">
        <v>0.95</v>
      </c>
    </row>
    <row r="4" spans="1:19" x14ac:dyDescent="0.25">
      <c r="A4" s="2" t="s">
        <v>27</v>
      </c>
      <c r="B4" s="2">
        <v>53</v>
      </c>
      <c r="C4" s="54">
        <v>450</v>
      </c>
      <c r="E4" s="54">
        <v>316</v>
      </c>
      <c r="F4" s="54">
        <v>2</v>
      </c>
      <c r="G4" s="55">
        <f t="shared" si="0"/>
        <v>6.3291139240506329</v>
      </c>
      <c r="H4" s="2">
        <v>2.6</v>
      </c>
      <c r="I4" s="2">
        <v>0.8</v>
      </c>
      <c r="L4" s="3">
        <v>43361</v>
      </c>
      <c r="M4" s="2">
        <v>410</v>
      </c>
      <c r="N4" s="2">
        <v>16</v>
      </c>
      <c r="O4" s="2">
        <v>310</v>
      </c>
      <c r="P4" s="2">
        <v>2</v>
      </c>
      <c r="Q4" s="6">
        <f t="shared" si="1"/>
        <v>6.4516129032258061</v>
      </c>
      <c r="R4" s="2">
        <v>1.2</v>
      </c>
      <c r="S4" s="2">
        <v>0.8</v>
      </c>
    </row>
    <row r="5" spans="1:19" x14ac:dyDescent="0.25">
      <c r="A5" s="2" t="s">
        <v>30</v>
      </c>
      <c r="B5" s="2">
        <v>53</v>
      </c>
      <c r="C5" s="54">
        <v>210</v>
      </c>
      <c r="E5" s="54">
        <v>310</v>
      </c>
      <c r="F5" s="54">
        <v>1</v>
      </c>
      <c r="G5" s="55">
        <f t="shared" si="0"/>
        <v>3.225806451612903</v>
      </c>
      <c r="H5" s="2">
        <v>3.4</v>
      </c>
      <c r="I5" s="2">
        <v>1.4</v>
      </c>
      <c r="L5" s="3">
        <v>43361</v>
      </c>
      <c r="M5" s="2">
        <v>210</v>
      </c>
      <c r="N5" s="2">
        <v>17.399999999999999</v>
      </c>
      <c r="O5" s="2">
        <v>320</v>
      </c>
      <c r="P5" s="2">
        <v>0.69</v>
      </c>
      <c r="Q5" s="6">
        <f t="shared" si="1"/>
        <v>2.15625</v>
      </c>
      <c r="R5" s="2">
        <v>4.3</v>
      </c>
      <c r="S5" s="2">
        <v>2.1</v>
      </c>
    </row>
    <row r="6" spans="1:19" x14ac:dyDescent="0.25">
      <c r="A6" s="2" t="s">
        <v>6</v>
      </c>
      <c r="B6" s="2">
        <v>56</v>
      </c>
      <c r="C6" s="54">
        <v>250</v>
      </c>
      <c r="E6" s="54">
        <v>320</v>
      </c>
      <c r="F6" s="54">
        <v>1.3</v>
      </c>
      <c r="G6" s="55">
        <f t="shared" si="0"/>
        <v>4.0625</v>
      </c>
      <c r="H6" s="2">
        <v>2</v>
      </c>
      <c r="I6" s="2">
        <v>1.1200000000000001</v>
      </c>
      <c r="L6" s="3">
        <v>43357</v>
      </c>
      <c r="M6" s="2">
        <v>260</v>
      </c>
      <c r="N6" s="2">
        <v>13.2</v>
      </c>
      <c r="O6" s="2">
        <v>312</v>
      </c>
      <c r="P6" s="2">
        <v>1.25</v>
      </c>
      <c r="Q6" s="6">
        <f t="shared" si="1"/>
        <v>4.0064102564102564</v>
      </c>
      <c r="R6" s="2">
        <v>3.1</v>
      </c>
      <c r="S6" s="2">
        <v>1.4</v>
      </c>
    </row>
    <row r="7" spans="1:19" x14ac:dyDescent="0.25">
      <c r="A7" s="2" t="s">
        <v>7</v>
      </c>
      <c r="B7" s="2">
        <v>56</v>
      </c>
      <c r="C7" s="54">
        <v>150</v>
      </c>
      <c r="E7" s="54">
        <v>450</v>
      </c>
      <c r="F7" s="54">
        <v>0.86</v>
      </c>
      <c r="G7" s="55">
        <f t="shared" si="0"/>
        <v>1.9111111111111112</v>
      </c>
      <c r="H7" s="2">
        <v>5</v>
      </c>
      <c r="I7" s="2">
        <v>2.95</v>
      </c>
      <c r="L7" s="3">
        <v>43355</v>
      </c>
      <c r="M7" s="2">
        <v>150</v>
      </c>
      <c r="N7" s="2">
        <v>15.2</v>
      </c>
      <c r="O7" s="2">
        <v>450</v>
      </c>
      <c r="P7" s="2">
        <v>0.9</v>
      </c>
      <c r="Q7" s="6">
        <f t="shared" si="1"/>
        <v>2</v>
      </c>
      <c r="R7" s="2">
        <v>4.5</v>
      </c>
      <c r="S7" s="2">
        <v>2.5</v>
      </c>
    </row>
    <row r="8" spans="1:19" x14ac:dyDescent="0.25">
      <c r="A8" s="2" t="s">
        <v>9</v>
      </c>
      <c r="B8" s="2">
        <v>56</v>
      </c>
      <c r="C8" s="54">
        <v>280</v>
      </c>
      <c r="D8" s="54"/>
      <c r="E8" s="54"/>
      <c r="G8" s="6" t="e">
        <f t="shared" si="0"/>
        <v>#DIV/0!</v>
      </c>
      <c r="H8" s="2">
        <v>3.1</v>
      </c>
      <c r="I8" s="2">
        <v>2</v>
      </c>
      <c r="L8" s="3">
        <v>43354</v>
      </c>
      <c r="M8" s="2">
        <v>280</v>
      </c>
      <c r="N8" s="2">
        <v>17.600000000000001</v>
      </c>
      <c r="O8" s="2">
        <v>225</v>
      </c>
      <c r="P8" s="2">
        <v>0.56000000000000005</v>
      </c>
      <c r="Q8" s="6">
        <f t="shared" si="1"/>
        <v>2.4888888888888889</v>
      </c>
      <c r="R8" s="2">
        <v>3.02</v>
      </c>
      <c r="S8" s="2">
        <v>1.75</v>
      </c>
    </row>
    <row r="10" spans="1:19" x14ac:dyDescent="0.25">
      <c r="A10" s="57" t="s">
        <v>101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9"/>
    </row>
    <row r="11" spans="1:19" x14ac:dyDescent="0.25">
      <c r="A11" s="2" t="s">
        <v>23</v>
      </c>
      <c r="B11" s="2">
        <v>22</v>
      </c>
      <c r="C11" s="54">
        <v>220</v>
      </c>
      <c r="E11" s="54">
        <v>310</v>
      </c>
      <c r="F11" s="54">
        <v>0.8</v>
      </c>
      <c r="G11" s="55">
        <f t="shared" ref="G11" si="2">F11*1000/E11</f>
        <v>2.5806451612903225</v>
      </c>
      <c r="H11" s="2">
        <v>1.6</v>
      </c>
      <c r="I11" s="2">
        <v>0.8</v>
      </c>
      <c r="K11" s="2" t="s">
        <v>92</v>
      </c>
      <c r="L11" s="3">
        <v>43369</v>
      </c>
      <c r="M11" s="2">
        <v>210</v>
      </c>
      <c r="N11" s="2">
        <v>11</v>
      </c>
      <c r="O11" s="2">
        <v>235</v>
      </c>
      <c r="P11" s="2">
        <v>0.57999999999999996</v>
      </c>
      <c r="Q11" s="6">
        <f t="shared" ref="Q11:Q16" si="3">P11*1000/O11</f>
        <v>2.4680851063829787</v>
      </c>
      <c r="R11" s="2">
        <v>1.4</v>
      </c>
      <c r="S11" s="2">
        <v>0.5</v>
      </c>
    </row>
    <row r="12" spans="1:19" x14ac:dyDescent="0.25">
      <c r="A12" s="2" t="s">
        <v>20</v>
      </c>
      <c r="B12" s="2">
        <v>29</v>
      </c>
      <c r="C12" s="54">
        <v>150</v>
      </c>
      <c r="E12" s="54">
        <v>450</v>
      </c>
      <c r="F12" s="54">
        <v>1.1499999999999999</v>
      </c>
      <c r="G12" s="55">
        <f>F12*1000/E12</f>
        <v>2.5555555555555554</v>
      </c>
      <c r="H12" s="2">
        <v>3.4</v>
      </c>
      <c r="I12" s="2">
        <v>1.06</v>
      </c>
      <c r="L12" s="3">
        <v>43375</v>
      </c>
      <c r="M12" s="2">
        <v>170</v>
      </c>
      <c r="N12" s="2">
        <v>10.1</v>
      </c>
      <c r="O12" s="2">
        <v>330</v>
      </c>
      <c r="P12" s="2">
        <v>0.6</v>
      </c>
      <c r="Q12" s="6">
        <f t="shared" si="3"/>
        <v>1.8181818181818181</v>
      </c>
      <c r="R12" s="2">
        <v>3.7</v>
      </c>
      <c r="S12" s="2">
        <v>1.4</v>
      </c>
    </row>
    <row r="13" spans="1:19" x14ac:dyDescent="0.25">
      <c r="A13" s="2" t="s">
        <v>19</v>
      </c>
      <c r="B13" s="2">
        <v>29</v>
      </c>
      <c r="C13" s="2">
        <v>60</v>
      </c>
      <c r="E13" s="2">
        <v>450</v>
      </c>
      <c r="F13" s="2">
        <v>0.75</v>
      </c>
      <c r="G13" s="55">
        <f>F13*1000/E13</f>
        <v>1.6666666666666667</v>
      </c>
      <c r="H13" s="2">
        <v>5.2</v>
      </c>
      <c r="I13" s="2">
        <v>2.12</v>
      </c>
      <c r="K13" s="2" t="s">
        <v>93</v>
      </c>
      <c r="L13" s="3">
        <v>43375</v>
      </c>
      <c r="M13" s="2">
        <v>60</v>
      </c>
      <c r="N13" s="2">
        <v>10.8</v>
      </c>
      <c r="O13" s="2">
        <v>320</v>
      </c>
      <c r="P13" s="2">
        <v>0.4</v>
      </c>
      <c r="Q13" s="6">
        <f t="shared" si="3"/>
        <v>1.25</v>
      </c>
      <c r="R13" s="2">
        <v>3.4</v>
      </c>
      <c r="S13" s="2">
        <v>2.2999999999999998</v>
      </c>
    </row>
    <row r="14" spans="1:19" x14ac:dyDescent="0.25">
      <c r="A14" s="2" t="s">
        <v>14</v>
      </c>
      <c r="B14" s="2">
        <v>29</v>
      </c>
      <c r="C14" s="54">
        <v>180</v>
      </c>
      <c r="E14" s="54">
        <v>450</v>
      </c>
      <c r="F14" s="54">
        <v>1.05</v>
      </c>
      <c r="G14" s="55">
        <f>F14*1000/E14</f>
        <v>2.3333333333333335</v>
      </c>
      <c r="H14" s="2">
        <v>3.53</v>
      </c>
      <c r="I14" s="2">
        <v>2.0499999999999998</v>
      </c>
      <c r="L14" s="3">
        <v>43377</v>
      </c>
      <c r="M14" s="2">
        <v>160</v>
      </c>
      <c r="N14" s="2">
        <v>12.8</v>
      </c>
      <c r="O14" s="2">
        <v>375</v>
      </c>
      <c r="P14" s="2">
        <v>0.8</v>
      </c>
      <c r="Q14" s="6">
        <f t="shared" si="3"/>
        <v>2.1333333333333333</v>
      </c>
      <c r="R14" s="2">
        <v>7.27</v>
      </c>
      <c r="S14" s="2">
        <v>2.4</v>
      </c>
    </row>
    <row r="15" spans="1:19" x14ac:dyDescent="0.25">
      <c r="A15" s="2" t="s">
        <v>36</v>
      </c>
      <c r="B15" s="2">
        <v>72</v>
      </c>
      <c r="C15" s="54">
        <v>470</v>
      </c>
      <c r="E15" s="54">
        <v>315</v>
      </c>
      <c r="F15" s="54">
        <v>1.5</v>
      </c>
      <c r="G15" s="55">
        <f>F15*1000/E15</f>
        <v>4.7619047619047619</v>
      </c>
      <c r="H15" s="2">
        <v>2.7</v>
      </c>
      <c r="I15" s="2">
        <v>1.29</v>
      </c>
      <c r="L15" s="3">
        <v>43341</v>
      </c>
      <c r="M15" s="2">
        <v>440</v>
      </c>
      <c r="N15" s="2">
        <v>16.8</v>
      </c>
      <c r="O15" s="2">
        <v>222</v>
      </c>
      <c r="P15" s="2">
        <v>0.84</v>
      </c>
      <c r="Q15" s="6">
        <f t="shared" si="3"/>
        <v>3.7837837837837838</v>
      </c>
      <c r="R15" s="2">
        <v>3.54</v>
      </c>
      <c r="S15" s="2">
        <v>1.55</v>
      </c>
    </row>
    <row r="16" spans="1:19" x14ac:dyDescent="0.25">
      <c r="A16" s="2" t="s">
        <v>32</v>
      </c>
      <c r="B16" s="2">
        <v>72</v>
      </c>
      <c r="C16" s="54">
        <v>450</v>
      </c>
      <c r="E16" s="54">
        <v>320</v>
      </c>
      <c r="F16" s="54">
        <v>1.36</v>
      </c>
      <c r="G16" s="55">
        <f>F16*1000/E16</f>
        <v>4.25</v>
      </c>
      <c r="H16" s="2">
        <v>2.5</v>
      </c>
      <c r="I16" s="2">
        <v>1.36</v>
      </c>
      <c r="L16" s="3">
        <v>43340</v>
      </c>
      <c r="M16" s="2">
        <v>490</v>
      </c>
      <c r="N16" s="2">
        <v>19.100000000000001</v>
      </c>
      <c r="O16" s="2">
        <v>224</v>
      </c>
      <c r="P16" s="2">
        <v>1.01</v>
      </c>
      <c r="Q16" s="6">
        <f t="shared" si="3"/>
        <v>4.5089285714285712</v>
      </c>
      <c r="R16" s="2">
        <v>3.5</v>
      </c>
      <c r="S16" s="2">
        <v>1.57</v>
      </c>
    </row>
    <row r="18" spans="1:19" x14ac:dyDescent="0.25">
      <c r="A18" s="57" t="s">
        <v>102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9"/>
    </row>
    <row r="19" spans="1:19" x14ac:dyDescent="0.25">
      <c r="A19" s="2" t="s">
        <v>21</v>
      </c>
      <c r="B19" s="2">
        <v>29</v>
      </c>
      <c r="C19" s="54">
        <v>200</v>
      </c>
      <c r="E19" s="54">
        <v>316</v>
      </c>
      <c r="F19" s="54">
        <v>0.6</v>
      </c>
      <c r="G19" s="55">
        <f>F19*1000/E19</f>
        <v>1.8987341772151898</v>
      </c>
      <c r="H19" s="2">
        <v>2.2000000000000002</v>
      </c>
      <c r="I19" s="2">
        <v>1.5</v>
      </c>
      <c r="L19" s="3">
        <v>43374</v>
      </c>
      <c r="M19" s="2">
        <v>230</v>
      </c>
      <c r="N19" s="2">
        <v>14.8</v>
      </c>
      <c r="O19" s="56">
        <v>470</v>
      </c>
      <c r="P19" s="2">
        <v>1.25</v>
      </c>
      <c r="Q19" s="6">
        <f>P19*1000/O19</f>
        <v>2.6595744680851063</v>
      </c>
      <c r="R19" s="2">
        <v>9.6</v>
      </c>
      <c r="S19" s="2">
        <v>4.9000000000000004</v>
      </c>
    </row>
    <row r="20" spans="1:19" x14ac:dyDescent="0.25">
      <c r="A20" s="2" t="s">
        <v>33</v>
      </c>
      <c r="B20" s="2">
        <v>72</v>
      </c>
      <c r="C20" s="54">
        <v>280</v>
      </c>
      <c r="E20" s="54">
        <v>320</v>
      </c>
      <c r="F20" s="54">
        <v>0.8</v>
      </c>
      <c r="G20" s="55">
        <f>F20*1000/E20</f>
        <v>2.5</v>
      </c>
      <c r="H20" s="2">
        <v>2</v>
      </c>
      <c r="I20" s="2">
        <v>0.95</v>
      </c>
      <c r="L20" s="3">
        <v>43372</v>
      </c>
      <c r="M20" s="2">
        <v>260</v>
      </c>
      <c r="N20" s="2">
        <v>17.100000000000001</v>
      </c>
      <c r="O20" s="56">
        <v>210</v>
      </c>
      <c r="P20" s="2">
        <v>1.2</v>
      </c>
      <c r="Q20" s="6">
        <f>P20*1000/O20</f>
        <v>5.7142857142857144</v>
      </c>
      <c r="R20" s="2">
        <v>3.95</v>
      </c>
      <c r="S20" s="2">
        <v>1.7</v>
      </c>
    </row>
    <row r="21" spans="1:19" x14ac:dyDescent="0.25">
      <c r="A21" s="2" t="s">
        <v>25</v>
      </c>
      <c r="B21" s="2">
        <v>22</v>
      </c>
      <c r="C21" s="54">
        <v>230</v>
      </c>
      <c r="E21" s="54">
        <v>315</v>
      </c>
      <c r="F21" s="54">
        <v>0.9</v>
      </c>
      <c r="G21" s="55">
        <f>F21*1000/E21</f>
        <v>2.8571428571428572</v>
      </c>
      <c r="H21" s="2">
        <v>2.34</v>
      </c>
      <c r="I21" s="2">
        <v>1.88</v>
      </c>
      <c r="L21" s="3">
        <v>43368</v>
      </c>
      <c r="M21" s="2">
        <v>210</v>
      </c>
      <c r="N21" s="2">
        <v>11.3</v>
      </c>
      <c r="O21" s="56">
        <v>212</v>
      </c>
      <c r="P21" s="2">
        <v>0.8</v>
      </c>
      <c r="Q21" s="6">
        <f>P21*1000/O21</f>
        <v>3.7735849056603774</v>
      </c>
      <c r="R21" s="2">
        <v>1.5</v>
      </c>
      <c r="S21" s="2">
        <v>0.8</v>
      </c>
    </row>
    <row r="23" spans="1:19" x14ac:dyDescent="0.25">
      <c r="A23" s="57" t="s">
        <v>103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9"/>
    </row>
    <row r="24" spans="1:19" x14ac:dyDescent="0.25">
      <c r="A24" s="2" t="s">
        <v>0</v>
      </c>
      <c r="B24" s="2">
        <v>35</v>
      </c>
      <c r="C24" s="54"/>
      <c r="E24" s="54">
        <v>326</v>
      </c>
      <c r="F24" s="54">
        <v>0.93</v>
      </c>
      <c r="G24" s="55">
        <f t="shared" ref="G24:G29" si="4">F24*1000/E24</f>
        <v>2.852760736196319</v>
      </c>
      <c r="H24" s="2">
        <v>2.2999999999999998</v>
      </c>
      <c r="I24" s="2">
        <v>1</v>
      </c>
      <c r="L24" s="3">
        <v>43347</v>
      </c>
      <c r="M24" s="2">
        <v>370</v>
      </c>
      <c r="N24" s="2">
        <v>17.399999999999999</v>
      </c>
      <c r="O24" s="56">
        <v>320</v>
      </c>
      <c r="P24" s="2">
        <v>1.1599999999999999</v>
      </c>
      <c r="Q24" s="6">
        <f t="shared" ref="Q24:Q29" si="5">P24*1000/O24</f>
        <v>3.625</v>
      </c>
      <c r="R24" s="2">
        <v>2.8</v>
      </c>
      <c r="S24" s="2">
        <v>1.65</v>
      </c>
    </row>
    <row r="25" spans="1:19" x14ac:dyDescent="0.25">
      <c r="A25" s="2" t="s">
        <v>10</v>
      </c>
      <c r="B25" s="2">
        <v>56</v>
      </c>
      <c r="C25" s="54">
        <v>180</v>
      </c>
      <c r="E25" s="54">
        <v>318</v>
      </c>
      <c r="F25" s="54">
        <v>0.57999999999999996</v>
      </c>
      <c r="G25" s="55">
        <f t="shared" si="4"/>
        <v>1.8238993710691824</v>
      </c>
      <c r="H25" s="2">
        <v>0.4</v>
      </c>
      <c r="I25" s="2">
        <v>0.2</v>
      </c>
      <c r="L25" s="3">
        <v>43354</v>
      </c>
      <c r="M25" s="2">
        <v>180</v>
      </c>
      <c r="N25" s="2">
        <v>15</v>
      </c>
      <c r="O25" s="56">
        <v>285</v>
      </c>
      <c r="P25" s="2">
        <v>0.35</v>
      </c>
      <c r="Q25" s="6">
        <f t="shared" si="5"/>
        <v>1.2280701754385965</v>
      </c>
      <c r="R25" s="2">
        <v>2.85</v>
      </c>
      <c r="S25" s="2">
        <v>1.2</v>
      </c>
    </row>
    <row r="26" spans="1:19" x14ac:dyDescent="0.25">
      <c r="A26" s="2" t="s">
        <v>12</v>
      </c>
      <c r="B26" s="2">
        <v>56</v>
      </c>
      <c r="C26" s="54">
        <v>150</v>
      </c>
      <c r="E26" s="54">
        <v>318</v>
      </c>
      <c r="F26" s="54">
        <v>0.31</v>
      </c>
      <c r="G26" s="55">
        <f t="shared" si="4"/>
        <v>0.97484276729559749</v>
      </c>
      <c r="H26" s="2">
        <v>4.8</v>
      </c>
      <c r="I26" s="2">
        <v>2.5</v>
      </c>
      <c r="L26" s="3">
        <v>43355</v>
      </c>
      <c r="M26" s="2">
        <v>160</v>
      </c>
      <c r="N26" s="2">
        <v>15.2</v>
      </c>
      <c r="O26" s="56">
        <v>320</v>
      </c>
      <c r="P26" s="2">
        <v>0.1</v>
      </c>
      <c r="Q26" s="6">
        <f t="shared" si="5"/>
        <v>0.3125</v>
      </c>
      <c r="R26" s="2">
        <v>2.4500000000000002</v>
      </c>
      <c r="S26" s="2">
        <v>1.5</v>
      </c>
    </row>
    <row r="27" spans="1:19" x14ac:dyDescent="0.25">
      <c r="A27" s="2" t="s">
        <v>13</v>
      </c>
      <c r="B27" s="2">
        <v>56</v>
      </c>
      <c r="C27" s="54">
        <v>240</v>
      </c>
      <c r="E27" s="54">
        <v>316</v>
      </c>
      <c r="F27" s="54">
        <v>0.48</v>
      </c>
      <c r="G27" s="55">
        <f t="shared" si="4"/>
        <v>1.518987341772152</v>
      </c>
      <c r="H27" s="2">
        <v>5</v>
      </c>
      <c r="I27" s="2">
        <v>1.2</v>
      </c>
      <c r="L27" s="3">
        <v>43356</v>
      </c>
      <c r="M27" s="2">
        <v>270</v>
      </c>
      <c r="N27" s="2">
        <v>17.100000000000001</v>
      </c>
      <c r="O27" s="56">
        <v>320</v>
      </c>
      <c r="P27" s="2">
        <v>0.4</v>
      </c>
      <c r="Q27" s="6">
        <f t="shared" si="5"/>
        <v>1.25</v>
      </c>
      <c r="R27" s="2">
        <v>8.1999999999999993</v>
      </c>
      <c r="S27" s="2">
        <v>3.15</v>
      </c>
    </row>
    <row r="28" spans="1:19" x14ac:dyDescent="0.25">
      <c r="A28" s="2" t="s">
        <v>17</v>
      </c>
      <c r="B28" s="2">
        <v>29</v>
      </c>
      <c r="E28" s="2">
        <v>320</v>
      </c>
      <c r="F28" s="2">
        <v>0.7</v>
      </c>
      <c r="G28" s="55">
        <f t="shared" si="4"/>
        <v>2.1875</v>
      </c>
      <c r="H28" s="2">
        <v>3.3</v>
      </c>
      <c r="I28" s="2">
        <v>2.2000000000000002</v>
      </c>
      <c r="K28" s="2" t="s">
        <v>93</v>
      </c>
      <c r="L28" s="3">
        <v>43376</v>
      </c>
      <c r="M28" s="2">
        <v>240</v>
      </c>
      <c r="N28" s="2">
        <v>13.4</v>
      </c>
      <c r="O28" s="56">
        <v>320</v>
      </c>
      <c r="P28" s="2">
        <v>0.75</v>
      </c>
      <c r="Q28" s="6">
        <f t="shared" si="5"/>
        <v>2.34375</v>
      </c>
      <c r="R28" s="2">
        <v>3</v>
      </c>
      <c r="S28" s="2">
        <v>1.6</v>
      </c>
    </row>
    <row r="29" spans="1:19" x14ac:dyDescent="0.25">
      <c r="A29" s="2" t="s">
        <v>16</v>
      </c>
      <c r="B29" s="2">
        <v>29</v>
      </c>
      <c r="C29" s="54">
        <v>230</v>
      </c>
      <c r="G29" s="55" t="e">
        <f t="shared" si="4"/>
        <v>#DIV/0!</v>
      </c>
      <c r="H29" s="2">
        <v>4.0999999999999996</v>
      </c>
      <c r="I29" s="2">
        <v>1.5</v>
      </c>
      <c r="L29" s="3">
        <v>43377</v>
      </c>
      <c r="M29" s="2">
        <v>240</v>
      </c>
      <c r="N29" s="2">
        <v>12.4</v>
      </c>
      <c r="O29" s="56">
        <v>325</v>
      </c>
      <c r="P29" s="2">
        <v>0.8</v>
      </c>
      <c r="Q29" s="6">
        <f t="shared" si="5"/>
        <v>2.4615384615384617</v>
      </c>
      <c r="R29" s="2">
        <v>5</v>
      </c>
      <c r="S29" s="2">
        <v>3.6</v>
      </c>
    </row>
  </sheetData>
  <mergeCells count="3">
    <mergeCell ref="A10:S10"/>
    <mergeCell ref="A18:S18"/>
    <mergeCell ref="A23:S23"/>
  </mergeCell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sqref="A1:J1"/>
    </sheetView>
  </sheetViews>
  <sheetFormatPr baseColWidth="10" defaultRowHeight="15" x14ac:dyDescent="0.25"/>
  <cols>
    <col min="2" max="2" width="35.5703125" bestFit="1" customWidth="1"/>
  </cols>
  <sheetData>
    <row r="1" spans="1:10" ht="30" x14ac:dyDescent="0.25">
      <c r="A1" s="2"/>
      <c r="B1" s="4"/>
      <c r="C1" s="4"/>
      <c r="D1" s="4" t="s">
        <v>104</v>
      </c>
      <c r="E1" s="4" t="s">
        <v>54</v>
      </c>
      <c r="F1" s="4" t="s">
        <v>75</v>
      </c>
      <c r="G1" s="4" t="s">
        <v>76</v>
      </c>
      <c r="H1" s="49" t="s">
        <v>50</v>
      </c>
      <c r="I1" s="4" t="s">
        <v>57</v>
      </c>
      <c r="J1" s="4" t="s">
        <v>58</v>
      </c>
    </row>
    <row r="2" spans="1:10" x14ac:dyDescent="0.25">
      <c r="A2" s="2">
        <v>2018</v>
      </c>
      <c r="B2" s="2" t="s">
        <v>24</v>
      </c>
      <c r="C2" s="2">
        <v>22</v>
      </c>
      <c r="D2" s="54">
        <v>150</v>
      </c>
      <c r="E2" s="2"/>
      <c r="F2" s="54">
        <v>323</v>
      </c>
      <c r="G2" s="54">
        <v>0.55000000000000004</v>
      </c>
      <c r="H2" s="6">
        <f t="shared" ref="H2:H37" si="0">G2*1000/F2</f>
        <v>1.7027863777089782</v>
      </c>
      <c r="I2" s="2"/>
      <c r="J2" s="2"/>
    </row>
    <row r="3" spans="1:10" x14ac:dyDescent="0.25">
      <c r="A3" s="2">
        <v>2018</v>
      </c>
      <c r="B3" s="2" t="s">
        <v>23</v>
      </c>
      <c r="C3" s="2">
        <v>22</v>
      </c>
      <c r="D3" s="54">
        <v>220</v>
      </c>
      <c r="E3" s="2"/>
      <c r="F3" s="54">
        <v>310</v>
      </c>
      <c r="G3" s="54">
        <v>0.8</v>
      </c>
      <c r="H3" s="6">
        <f t="shared" si="0"/>
        <v>2.5806451612903225</v>
      </c>
      <c r="I3" s="2">
        <v>1.6</v>
      </c>
      <c r="J3" s="2">
        <v>0.8</v>
      </c>
    </row>
    <row r="4" spans="1:10" x14ac:dyDescent="0.25">
      <c r="A4" s="2">
        <v>2018</v>
      </c>
      <c r="B4" s="2" t="s">
        <v>25</v>
      </c>
      <c r="C4" s="2">
        <v>22</v>
      </c>
      <c r="D4" s="54">
        <v>230</v>
      </c>
      <c r="E4" s="2"/>
      <c r="F4" s="54">
        <v>315</v>
      </c>
      <c r="G4" s="54">
        <v>0.9</v>
      </c>
      <c r="H4" s="6">
        <f t="shared" si="0"/>
        <v>2.8571428571428572</v>
      </c>
      <c r="I4" s="2">
        <v>2.34</v>
      </c>
      <c r="J4" s="2">
        <v>1.88</v>
      </c>
    </row>
    <row r="5" spans="1:10" x14ac:dyDescent="0.25">
      <c r="A5" s="2">
        <v>2018</v>
      </c>
      <c r="B5" s="2" t="s">
        <v>79</v>
      </c>
      <c r="C5" s="2">
        <v>22</v>
      </c>
      <c r="D5" s="54">
        <v>250</v>
      </c>
      <c r="E5" s="2"/>
      <c r="F5" s="54">
        <v>450</v>
      </c>
      <c r="G5" s="54">
        <v>1.4</v>
      </c>
      <c r="H5" s="6">
        <f t="shared" si="0"/>
        <v>3.1111111111111112</v>
      </c>
      <c r="I5" s="2">
        <v>3.4</v>
      </c>
      <c r="J5" s="2">
        <v>2.5499999999999998</v>
      </c>
    </row>
    <row r="6" spans="1:10" x14ac:dyDescent="0.25">
      <c r="A6" s="2">
        <v>2018</v>
      </c>
      <c r="B6" s="2" t="s">
        <v>20</v>
      </c>
      <c r="C6" s="2">
        <v>29</v>
      </c>
      <c r="D6" s="54">
        <v>150</v>
      </c>
      <c r="E6" s="2"/>
      <c r="F6" s="54">
        <v>450</v>
      </c>
      <c r="G6" s="54">
        <v>1.1499999999999999</v>
      </c>
      <c r="H6" s="6">
        <f t="shared" si="0"/>
        <v>2.5555555555555554</v>
      </c>
      <c r="I6" s="2">
        <v>3.4</v>
      </c>
      <c r="J6" s="2">
        <v>1.06</v>
      </c>
    </row>
    <row r="7" spans="1:10" x14ac:dyDescent="0.25">
      <c r="A7" s="2">
        <v>2018</v>
      </c>
      <c r="B7" s="2" t="s">
        <v>19</v>
      </c>
      <c r="C7" s="2">
        <v>29</v>
      </c>
      <c r="D7" s="2">
        <v>60</v>
      </c>
      <c r="E7" s="2"/>
      <c r="F7" s="2">
        <v>450</v>
      </c>
      <c r="G7" s="2">
        <v>0.75</v>
      </c>
      <c r="H7" s="6">
        <f t="shared" si="0"/>
        <v>1.6666666666666667</v>
      </c>
      <c r="I7" s="2">
        <v>5.2</v>
      </c>
      <c r="J7" s="2">
        <v>2.12</v>
      </c>
    </row>
    <row r="8" spans="1:10" x14ac:dyDescent="0.25">
      <c r="A8" s="2">
        <v>2018</v>
      </c>
      <c r="B8" s="2" t="s">
        <v>22</v>
      </c>
      <c r="C8" s="2">
        <v>29</v>
      </c>
      <c r="D8" s="54">
        <v>160</v>
      </c>
      <c r="E8" s="2"/>
      <c r="F8" s="54">
        <v>450</v>
      </c>
      <c r="G8" s="54">
        <v>0.6</v>
      </c>
      <c r="H8" s="6">
        <f t="shared" si="0"/>
        <v>1.3333333333333333</v>
      </c>
      <c r="I8" s="2">
        <v>4.7</v>
      </c>
      <c r="J8" s="2">
        <v>2.6</v>
      </c>
    </row>
    <row r="9" spans="1:10" x14ac:dyDescent="0.25">
      <c r="A9" s="2">
        <v>2018</v>
      </c>
      <c r="B9" s="2" t="s">
        <v>16</v>
      </c>
      <c r="C9" s="2">
        <v>29</v>
      </c>
      <c r="D9" s="54">
        <v>230</v>
      </c>
      <c r="E9" s="2"/>
      <c r="F9" s="2"/>
      <c r="G9" s="2"/>
      <c r="H9" s="6" t="e">
        <f t="shared" si="0"/>
        <v>#DIV/0!</v>
      </c>
      <c r="I9" s="2">
        <v>4.0999999999999996</v>
      </c>
      <c r="J9" s="2">
        <v>1.5</v>
      </c>
    </row>
    <row r="10" spans="1:10" x14ac:dyDescent="0.25">
      <c r="A10" s="2">
        <v>2018</v>
      </c>
      <c r="B10" s="2" t="s">
        <v>18</v>
      </c>
      <c r="C10" s="2">
        <v>29</v>
      </c>
      <c r="D10" s="54">
        <v>140</v>
      </c>
      <c r="E10" s="2"/>
      <c r="F10" s="54">
        <v>320</v>
      </c>
      <c r="G10" s="54">
        <v>0.5</v>
      </c>
      <c r="H10" s="6">
        <f t="shared" si="0"/>
        <v>1.5625</v>
      </c>
      <c r="I10" s="2">
        <v>2.2999999999999998</v>
      </c>
      <c r="J10" s="2">
        <v>0.9</v>
      </c>
    </row>
    <row r="11" spans="1:10" x14ac:dyDescent="0.25">
      <c r="A11" s="2">
        <v>2018</v>
      </c>
      <c r="B11" s="2" t="s">
        <v>14</v>
      </c>
      <c r="C11" s="2">
        <v>29</v>
      </c>
      <c r="D11" s="54">
        <v>180</v>
      </c>
      <c r="E11" s="2"/>
      <c r="F11" s="54">
        <v>450</v>
      </c>
      <c r="G11" s="54">
        <v>1.05</v>
      </c>
      <c r="H11" s="6">
        <f t="shared" si="0"/>
        <v>2.3333333333333335</v>
      </c>
      <c r="I11" s="2">
        <v>3.53</v>
      </c>
      <c r="J11" s="2">
        <v>2.0499999999999998</v>
      </c>
    </row>
    <row r="12" spans="1:10" x14ac:dyDescent="0.25">
      <c r="A12" s="2">
        <v>2018</v>
      </c>
      <c r="B12" s="2" t="s">
        <v>17</v>
      </c>
      <c r="C12" s="2">
        <v>29</v>
      </c>
      <c r="D12" s="2"/>
      <c r="E12" s="2"/>
      <c r="F12" s="2">
        <v>320</v>
      </c>
      <c r="G12" s="2">
        <v>0.7</v>
      </c>
      <c r="H12" s="6">
        <f t="shared" si="0"/>
        <v>2.1875</v>
      </c>
      <c r="I12" s="2">
        <v>3.3</v>
      </c>
      <c r="J12" s="2">
        <v>2.2000000000000002</v>
      </c>
    </row>
    <row r="13" spans="1:10" x14ac:dyDescent="0.25">
      <c r="A13" s="2">
        <v>2018</v>
      </c>
      <c r="B13" s="2" t="s">
        <v>21</v>
      </c>
      <c r="C13" s="2">
        <v>29</v>
      </c>
      <c r="D13" s="54">
        <v>200</v>
      </c>
      <c r="E13" s="2"/>
      <c r="F13" s="54">
        <v>316</v>
      </c>
      <c r="G13" s="54">
        <v>0.6</v>
      </c>
      <c r="H13" s="6">
        <f t="shared" si="0"/>
        <v>1.8987341772151898</v>
      </c>
      <c r="I13" s="2">
        <v>2.2000000000000002</v>
      </c>
      <c r="J13" s="2">
        <v>1.5</v>
      </c>
    </row>
    <row r="14" spans="1:10" x14ac:dyDescent="0.25">
      <c r="A14" s="2">
        <v>2018</v>
      </c>
      <c r="B14" s="2" t="s">
        <v>0</v>
      </c>
      <c r="C14" s="2">
        <v>35</v>
      </c>
      <c r="D14" s="54"/>
      <c r="E14" s="2"/>
      <c r="F14" s="54">
        <v>326</v>
      </c>
      <c r="G14" s="54">
        <v>0.93</v>
      </c>
      <c r="H14" s="6">
        <f t="shared" si="0"/>
        <v>2.852760736196319</v>
      </c>
      <c r="I14" s="2">
        <v>2.2999999999999998</v>
      </c>
      <c r="J14" s="2">
        <v>1</v>
      </c>
    </row>
    <row r="15" spans="1:10" x14ac:dyDescent="0.25">
      <c r="A15" s="2">
        <v>2018</v>
      </c>
      <c r="B15" s="2" t="s">
        <v>80</v>
      </c>
      <c r="C15" s="2">
        <v>35</v>
      </c>
      <c r="D15" s="54">
        <v>430</v>
      </c>
      <c r="E15" s="2"/>
      <c r="F15" s="54">
        <v>220</v>
      </c>
      <c r="G15" s="54">
        <v>2.1</v>
      </c>
      <c r="H15" s="6">
        <f t="shared" si="0"/>
        <v>9.545454545454545</v>
      </c>
      <c r="I15" s="2"/>
      <c r="J15" s="2">
        <v>0.6</v>
      </c>
    </row>
    <row r="16" spans="1:10" x14ac:dyDescent="0.25">
      <c r="A16" s="2">
        <v>2018</v>
      </c>
      <c r="B16" s="2" t="s">
        <v>81</v>
      </c>
      <c r="C16" s="2"/>
      <c r="D16" s="54">
        <v>500</v>
      </c>
      <c r="E16" s="2"/>
      <c r="F16" s="54">
        <v>223</v>
      </c>
      <c r="G16" s="54">
        <v>2.7</v>
      </c>
      <c r="H16" s="6">
        <f t="shared" si="0"/>
        <v>12.107623318385651</v>
      </c>
      <c r="I16" s="2">
        <v>5.7</v>
      </c>
      <c r="J16" s="2">
        <v>2.7</v>
      </c>
    </row>
    <row r="17" spans="1:10" x14ac:dyDescent="0.25">
      <c r="A17" s="2">
        <v>2018</v>
      </c>
      <c r="B17" s="2" t="s">
        <v>82</v>
      </c>
      <c r="C17" s="2"/>
      <c r="D17" s="54"/>
      <c r="E17" s="2"/>
      <c r="F17" s="54">
        <v>325</v>
      </c>
      <c r="G17" s="54">
        <v>2.12</v>
      </c>
      <c r="H17" s="6">
        <f t="shared" si="0"/>
        <v>6.523076923076923</v>
      </c>
      <c r="I17" s="2">
        <v>5.2</v>
      </c>
      <c r="J17" s="2">
        <v>2.1</v>
      </c>
    </row>
    <row r="18" spans="1:10" x14ac:dyDescent="0.25">
      <c r="A18" s="2">
        <v>2018</v>
      </c>
      <c r="B18" s="2" t="s">
        <v>83</v>
      </c>
      <c r="C18" s="2"/>
      <c r="D18" s="54">
        <v>270</v>
      </c>
      <c r="E18" s="2"/>
      <c r="F18" s="54">
        <v>225</v>
      </c>
      <c r="G18" s="54">
        <v>0.99</v>
      </c>
      <c r="H18" s="6">
        <f t="shared" si="0"/>
        <v>4.4000000000000004</v>
      </c>
      <c r="I18" s="2">
        <v>4.4000000000000004</v>
      </c>
      <c r="J18" s="2">
        <v>2.8</v>
      </c>
    </row>
    <row r="19" spans="1:10" x14ac:dyDescent="0.25">
      <c r="A19" s="2">
        <v>2018</v>
      </c>
      <c r="B19" s="2" t="s">
        <v>84</v>
      </c>
      <c r="C19" s="2"/>
      <c r="D19" s="54">
        <v>420</v>
      </c>
      <c r="E19" s="2"/>
      <c r="F19" s="54">
        <v>320</v>
      </c>
      <c r="G19" s="54">
        <v>1.58</v>
      </c>
      <c r="H19" s="6">
        <f t="shared" si="0"/>
        <v>4.9375</v>
      </c>
      <c r="I19" s="2">
        <v>4.66</v>
      </c>
      <c r="J19" s="2">
        <v>2.8</v>
      </c>
    </row>
    <row r="20" spans="1:10" x14ac:dyDescent="0.25">
      <c r="A20" s="2">
        <v>2018</v>
      </c>
      <c r="B20" s="2" t="s">
        <v>85</v>
      </c>
      <c r="C20" s="2"/>
      <c r="D20" s="54">
        <v>380</v>
      </c>
      <c r="E20" s="2"/>
      <c r="F20" s="54">
        <v>315</v>
      </c>
      <c r="G20" s="54">
        <v>2.8</v>
      </c>
      <c r="H20" s="6">
        <f t="shared" si="0"/>
        <v>8.8888888888888893</v>
      </c>
      <c r="I20" s="2">
        <v>1.3</v>
      </c>
      <c r="J20" s="2">
        <v>1.03</v>
      </c>
    </row>
    <row r="21" spans="1:10" x14ac:dyDescent="0.25">
      <c r="A21" s="2">
        <v>2018</v>
      </c>
      <c r="B21" s="2" t="s">
        <v>86</v>
      </c>
      <c r="C21" s="2"/>
      <c r="D21" s="54">
        <v>410</v>
      </c>
      <c r="E21" s="2"/>
      <c r="F21" s="54">
        <v>300</v>
      </c>
      <c r="G21" s="54">
        <v>2.2000000000000002</v>
      </c>
      <c r="H21" s="6">
        <f t="shared" si="0"/>
        <v>7.333333333333333</v>
      </c>
      <c r="I21" s="2"/>
      <c r="J21" s="2">
        <v>0.3</v>
      </c>
    </row>
    <row r="22" spans="1:10" x14ac:dyDescent="0.25">
      <c r="A22" s="2">
        <v>2018</v>
      </c>
      <c r="B22" s="2" t="s">
        <v>27</v>
      </c>
      <c r="C22" s="2">
        <v>53</v>
      </c>
      <c r="D22" s="54">
        <v>450</v>
      </c>
      <c r="E22" s="2"/>
      <c r="F22" s="54">
        <v>316</v>
      </c>
      <c r="G22" s="54">
        <v>2</v>
      </c>
      <c r="H22" s="6">
        <f t="shared" si="0"/>
        <v>6.3291139240506329</v>
      </c>
      <c r="I22" s="2">
        <v>2.6</v>
      </c>
      <c r="J22" s="2">
        <v>0.8</v>
      </c>
    </row>
    <row r="23" spans="1:10" x14ac:dyDescent="0.25">
      <c r="A23" s="2">
        <v>2018</v>
      </c>
      <c r="B23" s="2" t="s">
        <v>30</v>
      </c>
      <c r="C23" s="2">
        <v>53</v>
      </c>
      <c r="D23" s="54">
        <v>210</v>
      </c>
      <c r="E23" s="2"/>
      <c r="F23" s="54">
        <v>310</v>
      </c>
      <c r="G23" s="54">
        <v>1</v>
      </c>
      <c r="H23" s="6">
        <f t="shared" si="0"/>
        <v>3.225806451612903</v>
      </c>
      <c r="I23" s="2">
        <v>3.4</v>
      </c>
      <c r="J23" s="2">
        <v>1.4</v>
      </c>
    </row>
    <row r="24" spans="1:10" x14ac:dyDescent="0.25">
      <c r="A24" s="2">
        <v>2018</v>
      </c>
      <c r="B24" s="2" t="s">
        <v>29</v>
      </c>
      <c r="C24" s="2">
        <v>53</v>
      </c>
      <c r="D24" s="54">
        <v>340</v>
      </c>
      <c r="E24" s="2"/>
      <c r="F24" s="54">
        <v>306</v>
      </c>
      <c r="G24" s="54">
        <v>2.6</v>
      </c>
      <c r="H24" s="6">
        <f t="shared" si="0"/>
        <v>8.4967320261437909</v>
      </c>
      <c r="I24" s="2"/>
      <c r="J24" s="2"/>
    </row>
    <row r="25" spans="1:10" x14ac:dyDescent="0.25">
      <c r="A25" s="2">
        <v>2018</v>
      </c>
      <c r="B25" s="2" t="s">
        <v>6</v>
      </c>
      <c r="C25" s="2">
        <v>56</v>
      </c>
      <c r="D25" s="54">
        <v>250</v>
      </c>
      <c r="E25" s="2"/>
      <c r="F25" s="54">
        <v>320</v>
      </c>
      <c r="G25" s="54">
        <v>1.3</v>
      </c>
      <c r="H25" s="6">
        <f t="shared" si="0"/>
        <v>4.0625</v>
      </c>
      <c r="I25" s="2">
        <v>2</v>
      </c>
      <c r="J25" s="2">
        <v>1.1200000000000001</v>
      </c>
    </row>
    <row r="26" spans="1:10" x14ac:dyDescent="0.25">
      <c r="A26" s="2">
        <v>2018</v>
      </c>
      <c r="B26" s="2" t="s">
        <v>10</v>
      </c>
      <c r="C26" s="2">
        <v>56</v>
      </c>
      <c r="D26" s="54">
        <v>180</v>
      </c>
      <c r="E26" s="2"/>
      <c r="F26" s="54">
        <v>318</v>
      </c>
      <c r="G26" s="54">
        <v>0.57999999999999996</v>
      </c>
      <c r="H26" s="6">
        <f t="shared" si="0"/>
        <v>1.8238993710691824</v>
      </c>
      <c r="I26" s="2">
        <v>0.4</v>
      </c>
      <c r="J26" s="2">
        <v>0.2</v>
      </c>
    </row>
    <row r="27" spans="1:10" x14ac:dyDescent="0.25">
      <c r="A27" s="2">
        <v>2018</v>
      </c>
      <c r="B27" s="2" t="s">
        <v>12</v>
      </c>
      <c r="C27" s="2">
        <v>56</v>
      </c>
      <c r="D27" s="54">
        <v>150</v>
      </c>
      <c r="E27" s="2"/>
      <c r="F27" s="54">
        <v>318</v>
      </c>
      <c r="G27" s="54">
        <v>0.31</v>
      </c>
      <c r="H27" s="6">
        <f t="shared" si="0"/>
        <v>0.97484276729559749</v>
      </c>
      <c r="I27" s="2">
        <v>4.8</v>
      </c>
      <c r="J27" s="2">
        <v>2.5</v>
      </c>
    </row>
    <row r="28" spans="1:10" x14ac:dyDescent="0.25">
      <c r="A28" s="2">
        <v>2018</v>
      </c>
      <c r="B28" s="2" t="s">
        <v>7</v>
      </c>
      <c r="C28" s="2">
        <v>56</v>
      </c>
      <c r="D28" s="54">
        <v>150</v>
      </c>
      <c r="E28" s="2"/>
      <c r="F28" s="54">
        <v>450</v>
      </c>
      <c r="G28" s="54">
        <v>0.86</v>
      </c>
      <c r="H28" s="6">
        <f t="shared" si="0"/>
        <v>1.9111111111111112</v>
      </c>
      <c r="I28" s="2">
        <v>5</v>
      </c>
      <c r="J28" s="2">
        <v>2.95</v>
      </c>
    </row>
    <row r="29" spans="1:10" x14ac:dyDescent="0.25">
      <c r="A29" s="2">
        <v>2018</v>
      </c>
      <c r="B29" s="2" t="s">
        <v>5</v>
      </c>
      <c r="C29" s="2">
        <v>56</v>
      </c>
      <c r="D29" s="2"/>
      <c r="E29" s="2"/>
      <c r="F29" s="2"/>
      <c r="G29" s="2"/>
      <c r="H29" s="6" t="e">
        <f t="shared" si="0"/>
        <v>#DIV/0!</v>
      </c>
      <c r="I29" s="2"/>
      <c r="J29" s="2"/>
    </row>
    <row r="30" spans="1:10" x14ac:dyDescent="0.25">
      <c r="A30" s="2">
        <v>2018</v>
      </c>
      <c r="B30" s="2" t="s">
        <v>8</v>
      </c>
      <c r="C30" s="2">
        <v>56</v>
      </c>
      <c r="D30" s="54">
        <v>180</v>
      </c>
      <c r="E30" s="2"/>
      <c r="F30" s="54">
        <v>320</v>
      </c>
      <c r="G30" s="54">
        <v>0.76</v>
      </c>
      <c r="H30" s="6">
        <f t="shared" si="0"/>
        <v>2.375</v>
      </c>
      <c r="I30" s="2"/>
      <c r="J30" s="2"/>
    </row>
    <row r="31" spans="1:10" x14ac:dyDescent="0.25">
      <c r="A31" s="2">
        <v>2018</v>
      </c>
      <c r="B31" s="2" t="s">
        <v>13</v>
      </c>
      <c r="C31" s="2">
        <v>56</v>
      </c>
      <c r="D31" s="54">
        <v>240</v>
      </c>
      <c r="E31" s="2"/>
      <c r="F31" s="54">
        <v>316</v>
      </c>
      <c r="G31" s="54">
        <v>0.48</v>
      </c>
      <c r="H31" s="6">
        <f t="shared" si="0"/>
        <v>1.518987341772152</v>
      </c>
      <c r="I31" s="2">
        <v>5</v>
      </c>
      <c r="J31" s="2">
        <v>1.2</v>
      </c>
    </row>
    <row r="32" spans="1:10" x14ac:dyDescent="0.25">
      <c r="A32" s="2">
        <v>2018</v>
      </c>
      <c r="B32" s="2" t="s">
        <v>9</v>
      </c>
      <c r="C32" s="2">
        <v>56</v>
      </c>
      <c r="D32" s="54">
        <v>280</v>
      </c>
      <c r="E32" s="54"/>
      <c r="F32" s="54"/>
      <c r="G32" s="2"/>
      <c r="H32" s="6" t="e">
        <f t="shared" si="0"/>
        <v>#DIV/0!</v>
      </c>
      <c r="I32" s="2">
        <v>3.1</v>
      </c>
      <c r="J32" s="2">
        <v>2</v>
      </c>
    </row>
    <row r="33" spans="1:10" x14ac:dyDescent="0.25">
      <c r="A33" s="2">
        <v>2018</v>
      </c>
      <c r="B33" s="2" t="s">
        <v>36</v>
      </c>
      <c r="C33" s="2">
        <v>72</v>
      </c>
      <c r="D33" s="54">
        <v>470</v>
      </c>
      <c r="E33" s="2"/>
      <c r="F33" s="54">
        <v>315</v>
      </c>
      <c r="G33" s="54">
        <v>1.5</v>
      </c>
      <c r="H33" s="6">
        <f t="shared" si="0"/>
        <v>4.7619047619047619</v>
      </c>
      <c r="I33" s="2">
        <v>2.7</v>
      </c>
      <c r="J33" s="2">
        <v>1.29</v>
      </c>
    </row>
    <row r="34" spans="1:10" x14ac:dyDescent="0.25">
      <c r="A34" s="2">
        <v>2018</v>
      </c>
      <c r="B34" s="2" t="s">
        <v>33</v>
      </c>
      <c r="C34" s="2">
        <v>72</v>
      </c>
      <c r="D34" s="54">
        <v>280</v>
      </c>
      <c r="E34" s="2"/>
      <c r="F34" s="54">
        <v>320</v>
      </c>
      <c r="G34" s="54">
        <v>0.8</v>
      </c>
      <c r="H34" s="6">
        <f t="shared" si="0"/>
        <v>2.5</v>
      </c>
      <c r="I34" s="2">
        <v>2</v>
      </c>
      <c r="J34" s="2">
        <v>0.95</v>
      </c>
    </row>
    <row r="35" spans="1:10" x14ac:dyDescent="0.25">
      <c r="A35" s="2">
        <v>2018</v>
      </c>
      <c r="B35" s="2" t="s">
        <v>35</v>
      </c>
      <c r="C35" s="2">
        <v>72</v>
      </c>
      <c r="D35" s="54">
        <v>70</v>
      </c>
      <c r="E35" s="2"/>
      <c r="F35" s="54">
        <v>335</v>
      </c>
      <c r="G35" s="54">
        <v>0.3</v>
      </c>
      <c r="H35" s="6">
        <f t="shared" si="0"/>
        <v>0.89552238805970152</v>
      </c>
      <c r="I35" s="2"/>
      <c r="J35" s="2"/>
    </row>
    <row r="36" spans="1:10" x14ac:dyDescent="0.25">
      <c r="A36" s="2">
        <v>2018</v>
      </c>
      <c r="B36" s="2" t="s">
        <v>32</v>
      </c>
      <c r="C36" s="2">
        <v>72</v>
      </c>
      <c r="D36" s="54">
        <v>450</v>
      </c>
      <c r="E36" s="2"/>
      <c r="F36" s="54">
        <v>320</v>
      </c>
      <c r="G36" s="54">
        <v>1.36</v>
      </c>
      <c r="H36" s="6">
        <f t="shared" si="0"/>
        <v>4.25</v>
      </c>
      <c r="I36" s="2">
        <v>2.5</v>
      </c>
      <c r="J36" s="2">
        <v>1.36</v>
      </c>
    </row>
    <row r="37" spans="1:10" x14ac:dyDescent="0.25">
      <c r="A37" s="2">
        <v>2018</v>
      </c>
      <c r="B37" s="2" t="s">
        <v>34</v>
      </c>
      <c r="C37" s="2">
        <v>72</v>
      </c>
      <c r="D37" s="54">
        <v>630</v>
      </c>
      <c r="E37" s="2"/>
      <c r="F37" s="54">
        <v>218</v>
      </c>
      <c r="G37" s="54">
        <v>2.65</v>
      </c>
      <c r="H37" s="6">
        <f t="shared" si="0"/>
        <v>12.155963302752294</v>
      </c>
      <c r="I37" s="2"/>
      <c r="J37" s="2"/>
    </row>
    <row r="38" spans="1:10" x14ac:dyDescent="0.25">
      <c r="A38" s="2">
        <v>2018</v>
      </c>
      <c r="B38" s="2" t="s">
        <v>37</v>
      </c>
      <c r="C38" s="2">
        <v>85</v>
      </c>
      <c r="D38" s="2"/>
      <c r="E38" s="2"/>
      <c r="F38" s="2"/>
      <c r="G38" s="2"/>
      <c r="H38" s="6"/>
      <c r="I38" s="2"/>
      <c r="J38" s="2"/>
    </row>
    <row r="39" spans="1:10" x14ac:dyDescent="0.25">
      <c r="A39" s="2">
        <v>2019</v>
      </c>
      <c r="B39" s="2" t="s">
        <v>24</v>
      </c>
      <c r="C39" s="2"/>
      <c r="D39" s="2">
        <v>180</v>
      </c>
      <c r="E39" s="2">
        <v>10.6</v>
      </c>
      <c r="F39" s="2">
        <v>239</v>
      </c>
      <c r="G39" s="2">
        <v>0.27</v>
      </c>
      <c r="H39" s="6">
        <f>G39*1000/F39</f>
        <v>1.1297071129707112</v>
      </c>
      <c r="I39" s="2">
        <v>2.2000000000000002</v>
      </c>
      <c r="J39" s="2">
        <v>1.5</v>
      </c>
    </row>
    <row r="40" spans="1:10" x14ac:dyDescent="0.25">
      <c r="A40" s="2">
        <v>2019</v>
      </c>
      <c r="B40" s="2" t="s">
        <v>23</v>
      </c>
      <c r="C40" s="2"/>
      <c r="D40" s="2">
        <v>210</v>
      </c>
      <c r="E40" s="2">
        <v>11</v>
      </c>
      <c r="F40" s="2">
        <v>235</v>
      </c>
      <c r="G40" s="2">
        <v>0.57999999999999996</v>
      </c>
      <c r="H40" s="6">
        <f>G40*1000/F40</f>
        <v>2.4680851063829787</v>
      </c>
      <c r="I40" s="2">
        <v>1.4</v>
      </c>
      <c r="J40" s="2">
        <v>0.5</v>
      </c>
    </row>
    <row r="41" spans="1:10" x14ac:dyDescent="0.25">
      <c r="A41" s="2">
        <v>2019</v>
      </c>
      <c r="B41" s="2" t="s">
        <v>25</v>
      </c>
      <c r="C41" s="2"/>
      <c r="D41" s="2">
        <v>210</v>
      </c>
      <c r="E41" s="2">
        <v>11.3</v>
      </c>
      <c r="F41" s="2">
        <v>212</v>
      </c>
      <c r="G41" s="2">
        <v>0.8</v>
      </c>
      <c r="H41" s="6">
        <f>G41*1000/F41</f>
        <v>3.7735849056603774</v>
      </c>
      <c r="I41" s="2">
        <v>1.5</v>
      </c>
      <c r="J41" s="2">
        <v>0.8</v>
      </c>
    </row>
    <row r="42" spans="1:10" x14ac:dyDescent="0.25">
      <c r="A42" s="2">
        <v>2019</v>
      </c>
      <c r="B42" s="2" t="s">
        <v>79</v>
      </c>
      <c r="C42" s="2"/>
      <c r="D42" s="2"/>
      <c r="E42" s="2"/>
      <c r="F42" s="2"/>
      <c r="G42" s="2"/>
      <c r="H42" s="6"/>
      <c r="I42" s="2"/>
      <c r="J42" s="2"/>
    </row>
    <row r="43" spans="1:10" x14ac:dyDescent="0.25">
      <c r="A43" s="2">
        <v>2019</v>
      </c>
      <c r="B43" s="2" t="s">
        <v>20</v>
      </c>
      <c r="C43" s="2"/>
      <c r="D43" s="2">
        <v>170</v>
      </c>
      <c r="E43" s="2">
        <v>10.1</v>
      </c>
      <c r="F43" s="2">
        <v>330</v>
      </c>
      <c r="G43" s="2">
        <v>0.6</v>
      </c>
      <c r="H43" s="6">
        <f t="shared" ref="H43:H51" si="1">G43*1000/F43</f>
        <v>1.8181818181818181</v>
      </c>
      <c r="I43" s="2">
        <v>3.7</v>
      </c>
      <c r="J43" s="2">
        <v>1.4</v>
      </c>
    </row>
    <row r="44" spans="1:10" x14ac:dyDescent="0.25">
      <c r="A44" s="2">
        <v>2019</v>
      </c>
      <c r="B44" s="2" t="s">
        <v>19</v>
      </c>
      <c r="C44" s="2"/>
      <c r="D44" s="2">
        <v>60</v>
      </c>
      <c r="E44" s="2">
        <v>10.8</v>
      </c>
      <c r="F44" s="2">
        <v>320</v>
      </c>
      <c r="G44" s="2">
        <v>0.4</v>
      </c>
      <c r="H44" s="6">
        <f t="shared" si="1"/>
        <v>1.25</v>
      </c>
      <c r="I44" s="2">
        <v>3.4</v>
      </c>
      <c r="J44" s="2">
        <v>2.2999999999999998</v>
      </c>
    </row>
    <row r="45" spans="1:10" x14ac:dyDescent="0.25">
      <c r="A45" s="2">
        <v>2019</v>
      </c>
      <c r="B45" s="2" t="s">
        <v>22</v>
      </c>
      <c r="C45" s="2"/>
      <c r="D45" s="2">
        <v>180</v>
      </c>
      <c r="E45" s="2">
        <v>10.8</v>
      </c>
      <c r="F45" s="2">
        <v>450</v>
      </c>
      <c r="G45" s="2">
        <v>0.4</v>
      </c>
      <c r="H45" s="6">
        <f t="shared" si="1"/>
        <v>0.88888888888888884</v>
      </c>
      <c r="I45" s="2">
        <v>5</v>
      </c>
      <c r="J45" s="2">
        <v>2.35</v>
      </c>
    </row>
    <row r="46" spans="1:10" x14ac:dyDescent="0.25">
      <c r="A46" s="2">
        <v>2019</v>
      </c>
      <c r="B46" s="2" t="s">
        <v>16</v>
      </c>
      <c r="C46" s="2"/>
      <c r="D46" s="2">
        <v>240</v>
      </c>
      <c r="E46" s="2">
        <v>12.4</v>
      </c>
      <c r="F46" s="2">
        <v>325</v>
      </c>
      <c r="G46" s="2">
        <v>0.8</v>
      </c>
      <c r="H46" s="6">
        <f t="shared" si="1"/>
        <v>2.4615384615384617</v>
      </c>
      <c r="I46" s="2">
        <v>5</v>
      </c>
      <c r="J46" s="2">
        <v>3.6</v>
      </c>
    </row>
    <row r="47" spans="1:10" x14ac:dyDescent="0.25">
      <c r="A47" s="2">
        <v>2019</v>
      </c>
      <c r="B47" s="2" t="s">
        <v>18</v>
      </c>
      <c r="C47" s="2"/>
      <c r="D47" s="2">
        <v>220</v>
      </c>
      <c r="E47" s="2">
        <v>12.6</v>
      </c>
      <c r="F47" s="2">
        <v>310</v>
      </c>
      <c r="G47" s="2">
        <v>0.7</v>
      </c>
      <c r="H47" s="6">
        <f t="shared" si="1"/>
        <v>2.2580645161290325</v>
      </c>
      <c r="I47" s="2">
        <v>4.5999999999999996</v>
      </c>
      <c r="J47" s="2">
        <v>0.95</v>
      </c>
    </row>
    <row r="48" spans="1:10" x14ac:dyDescent="0.25">
      <c r="A48" s="2">
        <v>2019</v>
      </c>
      <c r="B48" s="2" t="s">
        <v>14</v>
      </c>
      <c r="C48" s="2"/>
      <c r="D48" s="2">
        <v>160</v>
      </c>
      <c r="E48" s="2">
        <v>12.8</v>
      </c>
      <c r="F48" s="2">
        <v>375</v>
      </c>
      <c r="G48" s="2">
        <v>0.8</v>
      </c>
      <c r="H48" s="6">
        <f t="shared" si="1"/>
        <v>2.1333333333333333</v>
      </c>
      <c r="I48" s="2">
        <v>7.27</v>
      </c>
      <c r="J48" s="2">
        <v>2.4</v>
      </c>
    </row>
    <row r="49" spans="1:10" x14ac:dyDescent="0.25">
      <c r="A49" s="2">
        <v>2019</v>
      </c>
      <c r="B49" s="2" t="s">
        <v>17</v>
      </c>
      <c r="C49" s="2"/>
      <c r="D49" s="2">
        <v>240</v>
      </c>
      <c r="E49" s="2">
        <v>13.4</v>
      </c>
      <c r="F49" s="2">
        <v>320</v>
      </c>
      <c r="G49" s="2">
        <v>0.75</v>
      </c>
      <c r="H49" s="6">
        <f t="shared" si="1"/>
        <v>2.34375</v>
      </c>
      <c r="I49" s="2">
        <v>3</v>
      </c>
      <c r="J49" s="2">
        <v>1.6</v>
      </c>
    </row>
    <row r="50" spans="1:10" x14ac:dyDescent="0.25">
      <c r="A50" s="2">
        <v>2019</v>
      </c>
      <c r="B50" s="2" t="s">
        <v>21</v>
      </c>
      <c r="C50" s="2"/>
      <c r="D50" s="2">
        <v>230</v>
      </c>
      <c r="E50" s="2">
        <v>14.8</v>
      </c>
      <c r="F50" s="2">
        <v>470</v>
      </c>
      <c r="G50" s="2">
        <v>1.25</v>
      </c>
      <c r="H50" s="6">
        <f t="shared" si="1"/>
        <v>2.6595744680851063</v>
      </c>
      <c r="I50" s="2">
        <v>9.6</v>
      </c>
      <c r="J50" s="2">
        <v>4.9000000000000004</v>
      </c>
    </row>
    <row r="51" spans="1:10" x14ac:dyDescent="0.25">
      <c r="A51" s="2">
        <v>2019</v>
      </c>
      <c r="B51" s="2" t="s">
        <v>0</v>
      </c>
      <c r="C51" s="2"/>
      <c r="D51" s="2">
        <v>370</v>
      </c>
      <c r="E51" s="2">
        <v>17.399999999999999</v>
      </c>
      <c r="F51" s="2">
        <v>320</v>
      </c>
      <c r="G51" s="2">
        <v>1.1599999999999999</v>
      </c>
      <c r="H51" s="6">
        <f t="shared" si="1"/>
        <v>3.625</v>
      </c>
      <c r="I51" s="2">
        <v>2.8</v>
      </c>
      <c r="J51" s="2">
        <v>1.65</v>
      </c>
    </row>
    <row r="52" spans="1:10" x14ac:dyDescent="0.25">
      <c r="A52" s="2">
        <v>2019</v>
      </c>
      <c r="B52" s="2" t="s">
        <v>80</v>
      </c>
      <c r="C52" s="2"/>
      <c r="D52" s="2"/>
      <c r="E52" s="2"/>
      <c r="F52" s="2"/>
      <c r="G52" s="2"/>
      <c r="H52" s="6"/>
      <c r="I52" s="2"/>
      <c r="J52" s="2"/>
    </row>
    <row r="53" spans="1:10" x14ac:dyDescent="0.25">
      <c r="A53" s="2">
        <v>2019</v>
      </c>
      <c r="B53" s="2" t="s">
        <v>81</v>
      </c>
      <c r="C53" s="2"/>
      <c r="D53" s="2"/>
      <c r="E53" s="2"/>
      <c r="F53" s="2"/>
      <c r="G53" s="2"/>
      <c r="H53" s="6"/>
      <c r="I53" s="2"/>
      <c r="J53" s="2"/>
    </row>
    <row r="54" spans="1:10" x14ac:dyDescent="0.25">
      <c r="A54" s="2">
        <v>2019</v>
      </c>
      <c r="B54" s="2" t="s">
        <v>82</v>
      </c>
      <c r="C54" s="2"/>
      <c r="D54" s="2"/>
      <c r="E54" s="2"/>
      <c r="F54" s="2"/>
      <c r="G54" s="2"/>
      <c r="H54" s="6"/>
      <c r="I54" s="2"/>
      <c r="J54" s="2"/>
    </row>
    <row r="55" spans="1:10" x14ac:dyDescent="0.25">
      <c r="A55" s="2">
        <v>2019</v>
      </c>
      <c r="B55" s="2" t="s">
        <v>83</v>
      </c>
      <c r="C55" s="2"/>
      <c r="D55" s="2"/>
      <c r="E55" s="2"/>
      <c r="F55" s="2"/>
      <c r="G55" s="2"/>
      <c r="H55" s="6"/>
      <c r="I55" s="2"/>
      <c r="J55" s="2"/>
    </row>
    <row r="56" spans="1:10" x14ac:dyDescent="0.25">
      <c r="A56" s="2">
        <v>2019</v>
      </c>
      <c r="B56" s="2" t="s">
        <v>84</v>
      </c>
      <c r="C56" s="2"/>
      <c r="D56" s="2"/>
      <c r="E56" s="2"/>
      <c r="F56" s="2"/>
      <c r="G56" s="2"/>
      <c r="H56" s="6"/>
      <c r="I56" s="2"/>
      <c r="J56" s="2"/>
    </row>
    <row r="57" spans="1:10" x14ac:dyDescent="0.25">
      <c r="A57" s="2">
        <v>2019</v>
      </c>
      <c r="B57" s="2" t="s">
        <v>85</v>
      </c>
      <c r="C57" s="2"/>
      <c r="D57" s="2"/>
      <c r="E57" s="2"/>
      <c r="F57" s="2"/>
      <c r="G57" s="2"/>
      <c r="H57" s="6"/>
      <c r="I57" s="2"/>
      <c r="J57" s="2"/>
    </row>
    <row r="58" spans="1:10" x14ac:dyDescent="0.25">
      <c r="A58" s="2">
        <v>2019</v>
      </c>
      <c r="B58" s="2" t="s">
        <v>86</v>
      </c>
      <c r="C58" s="2"/>
      <c r="D58" s="2"/>
      <c r="E58" s="2"/>
      <c r="F58" s="2"/>
      <c r="G58" s="2"/>
      <c r="H58" s="6"/>
      <c r="I58" s="2"/>
      <c r="J58" s="2"/>
    </row>
    <row r="59" spans="1:10" x14ac:dyDescent="0.25">
      <c r="A59" s="2">
        <v>2019</v>
      </c>
      <c r="B59" s="2" t="s">
        <v>27</v>
      </c>
      <c r="C59" s="2"/>
      <c r="D59" s="2">
        <v>410</v>
      </c>
      <c r="E59" s="2">
        <v>16</v>
      </c>
      <c r="F59" s="2">
        <v>310</v>
      </c>
      <c r="G59" s="2">
        <v>2</v>
      </c>
      <c r="H59" s="6">
        <f t="shared" ref="H59:H75" si="2">G59*1000/F59</f>
        <v>6.4516129032258061</v>
      </c>
      <c r="I59" s="2">
        <v>1.2</v>
      </c>
      <c r="J59" s="2">
        <v>0.8</v>
      </c>
    </row>
    <row r="60" spans="1:10" x14ac:dyDescent="0.25">
      <c r="A60" s="2">
        <v>2019</v>
      </c>
      <c r="B60" s="2" t="s">
        <v>30</v>
      </c>
      <c r="C60" s="2"/>
      <c r="D60" s="2">
        <v>210</v>
      </c>
      <c r="E60" s="2">
        <v>17.399999999999999</v>
      </c>
      <c r="F60" s="2">
        <v>320</v>
      </c>
      <c r="G60" s="2">
        <v>0.69</v>
      </c>
      <c r="H60" s="6">
        <f t="shared" si="2"/>
        <v>2.15625</v>
      </c>
      <c r="I60" s="2">
        <v>4.3</v>
      </c>
      <c r="J60" s="2">
        <v>2.1</v>
      </c>
    </row>
    <row r="61" spans="1:10" x14ac:dyDescent="0.25">
      <c r="A61" s="2">
        <v>2019</v>
      </c>
      <c r="B61" s="2" t="s">
        <v>29</v>
      </c>
      <c r="C61" s="2"/>
      <c r="D61" s="2">
        <v>260</v>
      </c>
      <c r="E61" s="2">
        <v>20.100000000000001</v>
      </c>
      <c r="F61" s="2">
        <v>308</v>
      </c>
      <c r="G61" s="2">
        <v>2.85</v>
      </c>
      <c r="H61" s="6">
        <f t="shared" si="2"/>
        <v>9.2532467532467528</v>
      </c>
      <c r="I61" s="2">
        <v>3.2</v>
      </c>
      <c r="J61" s="2">
        <v>1.2</v>
      </c>
    </row>
    <row r="62" spans="1:10" x14ac:dyDescent="0.25">
      <c r="A62" s="2">
        <v>2019</v>
      </c>
      <c r="B62" s="2" t="s">
        <v>6</v>
      </c>
      <c r="C62" s="2"/>
      <c r="D62" s="2">
        <v>260</v>
      </c>
      <c r="E62" s="2">
        <v>13.2</v>
      </c>
      <c r="F62" s="2">
        <v>312</v>
      </c>
      <c r="G62" s="2">
        <v>1.25</v>
      </c>
      <c r="H62" s="6">
        <f t="shared" si="2"/>
        <v>4.0064102564102564</v>
      </c>
      <c r="I62" s="2">
        <v>3.1</v>
      </c>
      <c r="J62" s="2">
        <v>1.4</v>
      </c>
    </row>
    <row r="63" spans="1:10" x14ac:dyDescent="0.25">
      <c r="A63" s="2">
        <v>2019</v>
      </c>
      <c r="B63" s="2" t="s">
        <v>10</v>
      </c>
      <c r="C63" s="2"/>
      <c r="D63" s="2">
        <v>180</v>
      </c>
      <c r="E63" s="2">
        <v>15</v>
      </c>
      <c r="F63" s="2">
        <v>285</v>
      </c>
      <c r="G63" s="2">
        <v>0.35</v>
      </c>
      <c r="H63" s="6">
        <f t="shared" si="2"/>
        <v>1.2280701754385965</v>
      </c>
      <c r="I63" s="2">
        <v>2.85</v>
      </c>
      <c r="J63" s="2">
        <v>1.2</v>
      </c>
    </row>
    <row r="64" spans="1:10" x14ac:dyDescent="0.25">
      <c r="A64" s="2">
        <v>2019</v>
      </c>
      <c r="B64" s="2" t="s">
        <v>12</v>
      </c>
      <c r="C64" s="2"/>
      <c r="D64" s="2">
        <v>160</v>
      </c>
      <c r="E64" s="2">
        <v>15.2</v>
      </c>
      <c r="F64" s="2">
        <v>320</v>
      </c>
      <c r="G64" s="2">
        <v>0.1</v>
      </c>
      <c r="H64" s="6">
        <f t="shared" si="2"/>
        <v>0.3125</v>
      </c>
      <c r="I64" s="2">
        <v>2.4500000000000002</v>
      </c>
      <c r="J64" s="2">
        <v>1.5</v>
      </c>
    </row>
    <row r="65" spans="1:10" x14ac:dyDescent="0.25">
      <c r="A65" s="2">
        <v>2019</v>
      </c>
      <c r="B65" s="2" t="s">
        <v>7</v>
      </c>
      <c r="C65" s="2"/>
      <c r="D65" s="2">
        <v>150</v>
      </c>
      <c r="E65" s="2">
        <v>15.2</v>
      </c>
      <c r="F65" s="2">
        <v>450</v>
      </c>
      <c r="G65" s="2">
        <v>0.9</v>
      </c>
      <c r="H65" s="6">
        <f t="shared" si="2"/>
        <v>2</v>
      </c>
      <c r="I65" s="2">
        <v>4.5</v>
      </c>
      <c r="J65" s="2">
        <v>2.5</v>
      </c>
    </row>
    <row r="66" spans="1:10" x14ac:dyDescent="0.25">
      <c r="A66" s="2">
        <v>2019</v>
      </c>
      <c r="B66" s="2" t="s">
        <v>5</v>
      </c>
      <c r="C66" s="2"/>
      <c r="D66" s="2">
        <v>260</v>
      </c>
      <c r="E66" s="2">
        <v>16.5</v>
      </c>
      <c r="F66" s="2">
        <v>220</v>
      </c>
      <c r="G66" s="2">
        <v>0.7</v>
      </c>
      <c r="H66" s="6">
        <f t="shared" si="2"/>
        <v>3.1818181818181817</v>
      </c>
      <c r="I66" s="2">
        <v>2.1</v>
      </c>
      <c r="J66" s="2">
        <v>1.2</v>
      </c>
    </row>
    <row r="67" spans="1:10" x14ac:dyDescent="0.25">
      <c r="A67" s="2">
        <v>2019</v>
      </c>
      <c r="B67" s="2" t="s">
        <v>8</v>
      </c>
      <c r="C67" s="2"/>
      <c r="D67" s="2">
        <v>170</v>
      </c>
      <c r="E67" s="2">
        <v>17</v>
      </c>
      <c r="F67" s="2">
        <v>230</v>
      </c>
      <c r="G67" s="2">
        <v>0.43</v>
      </c>
      <c r="H67" s="6">
        <f t="shared" si="2"/>
        <v>1.8695652173913044</v>
      </c>
      <c r="I67" s="2">
        <v>3.26</v>
      </c>
      <c r="J67" s="2">
        <v>1.7</v>
      </c>
    </row>
    <row r="68" spans="1:10" x14ac:dyDescent="0.25">
      <c r="A68" s="2">
        <v>2019</v>
      </c>
      <c r="B68" s="2" t="s">
        <v>13</v>
      </c>
      <c r="C68" s="2"/>
      <c r="D68" s="2">
        <v>270</v>
      </c>
      <c r="E68" s="2">
        <v>17.100000000000001</v>
      </c>
      <c r="F68" s="2">
        <v>320</v>
      </c>
      <c r="G68" s="2">
        <v>0.4</v>
      </c>
      <c r="H68" s="6">
        <f t="shared" si="2"/>
        <v>1.25</v>
      </c>
      <c r="I68" s="2">
        <v>8.1999999999999993</v>
      </c>
      <c r="J68" s="2">
        <v>3.15</v>
      </c>
    </row>
    <row r="69" spans="1:10" x14ac:dyDescent="0.25">
      <c r="A69" s="2">
        <v>2019</v>
      </c>
      <c r="B69" s="2" t="s">
        <v>9</v>
      </c>
      <c r="C69" s="2"/>
      <c r="D69" s="2">
        <v>280</v>
      </c>
      <c r="E69" s="2">
        <v>17.600000000000001</v>
      </c>
      <c r="F69" s="2">
        <v>225</v>
      </c>
      <c r="G69" s="2">
        <v>0.56000000000000005</v>
      </c>
      <c r="H69" s="6">
        <f t="shared" si="2"/>
        <v>2.4888888888888889</v>
      </c>
      <c r="I69" s="2">
        <v>3.02</v>
      </c>
      <c r="J69" s="2">
        <v>1.75</v>
      </c>
    </row>
    <row r="70" spans="1:10" x14ac:dyDescent="0.25">
      <c r="A70" s="2">
        <v>2019</v>
      </c>
      <c r="B70" s="2" t="s">
        <v>36</v>
      </c>
      <c r="C70" s="2"/>
      <c r="D70" s="2">
        <v>440</v>
      </c>
      <c r="E70" s="2">
        <v>16.8</v>
      </c>
      <c r="F70" s="2">
        <v>222</v>
      </c>
      <c r="G70" s="2">
        <v>0.84</v>
      </c>
      <c r="H70" s="6">
        <f t="shared" si="2"/>
        <v>3.7837837837837838</v>
      </c>
      <c r="I70" s="2">
        <v>3.54</v>
      </c>
      <c r="J70" s="2">
        <v>1.55</v>
      </c>
    </row>
    <row r="71" spans="1:10" x14ac:dyDescent="0.25">
      <c r="A71" s="2">
        <v>2019</v>
      </c>
      <c r="B71" s="2" t="s">
        <v>33</v>
      </c>
      <c r="C71" s="2"/>
      <c r="D71" s="2">
        <v>260</v>
      </c>
      <c r="E71" s="2">
        <v>17.100000000000001</v>
      </c>
      <c r="F71" s="2">
        <v>210</v>
      </c>
      <c r="G71" s="2">
        <v>1.2</v>
      </c>
      <c r="H71" s="6">
        <f t="shared" si="2"/>
        <v>5.7142857142857144</v>
      </c>
      <c r="I71" s="2">
        <v>3.95</v>
      </c>
      <c r="J71" s="2">
        <v>1.7</v>
      </c>
    </row>
    <row r="72" spans="1:10" x14ac:dyDescent="0.25">
      <c r="A72" s="2">
        <v>2019</v>
      </c>
      <c r="B72" s="2" t="s">
        <v>35</v>
      </c>
      <c r="C72" s="2"/>
      <c r="D72" s="2">
        <v>70</v>
      </c>
      <c r="E72" s="2">
        <v>17.5</v>
      </c>
      <c r="F72" s="2">
        <v>325</v>
      </c>
      <c r="G72" s="2">
        <v>0.3</v>
      </c>
      <c r="H72" s="6">
        <f t="shared" si="2"/>
        <v>0.92307692307692313</v>
      </c>
      <c r="I72" s="2">
        <v>1.84</v>
      </c>
      <c r="J72" s="2">
        <v>1</v>
      </c>
    </row>
    <row r="73" spans="1:10" x14ac:dyDescent="0.25">
      <c r="A73" s="2">
        <v>2019</v>
      </c>
      <c r="B73" s="2" t="s">
        <v>32</v>
      </c>
      <c r="C73" s="2"/>
      <c r="D73" s="2">
        <v>490</v>
      </c>
      <c r="E73" s="2">
        <v>19.100000000000001</v>
      </c>
      <c r="F73" s="2">
        <v>224</v>
      </c>
      <c r="G73" s="2">
        <v>1.01</v>
      </c>
      <c r="H73" s="6">
        <f t="shared" si="2"/>
        <v>4.5089285714285712</v>
      </c>
      <c r="I73" s="2">
        <v>3.5</v>
      </c>
      <c r="J73" s="2">
        <v>1.57</v>
      </c>
    </row>
    <row r="74" spans="1:10" x14ac:dyDescent="0.25">
      <c r="A74" s="2">
        <v>2019</v>
      </c>
      <c r="B74" s="2" t="s">
        <v>34</v>
      </c>
      <c r="C74" s="2"/>
      <c r="D74" s="2">
        <v>650</v>
      </c>
      <c r="E74" s="2">
        <v>21.8</v>
      </c>
      <c r="F74" s="2">
        <v>224</v>
      </c>
      <c r="G74" s="2">
        <v>2.8</v>
      </c>
      <c r="H74" s="6">
        <f t="shared" si="2"/>
        <v>12.5</v>
      </c>
      <c r="I74" s="2">
        <v>3.85</v>
      </c>
      <c r="J74" s="2">
        <v>0.97</v>
      </c>
    </row>
    <row r="75" spans="1:10" x14ac:dyDescent="0.25">
      <c r="A75" s="2">
        <v>2019</v>
      </c>
      <c r="B75" s="2" t="s">
        <v>37</v>
      </c>
      <c r="C75" s="2"/>
      <c r="D75" s="2">
        <v>260</v>
      </c>
      <c r="E75" s="2">
        <v>18.8</v>
      </c>
      <c r="F75" s="2">
        <v>327</v>
      </c>
      <c r="G75" s="2">
        <v>1.8</v>
      </c>
      <c r="H75" s="6">
        <f t="shared" si="2"/>
        <v>5.5045871559633026</v>
      </c>
      <c r="I75" s="2">
        <v>3.04</v>
      </c>
      <c r="J75" s="2">
        <v>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N22" sqref="N22"/>
    </sheetView>
  </sheetViews>
  <sheetFormatPr baseColWidth="10" defaultRowHeight="15" x14ac:dyDescent="0.25"/>
  <cols>
    <col min="2" max="2" width="35.5703125" bestFit="1" customWidth="1"/>
  </cols>
  <sheetData>
    <row r="1" spans="1:10" ht="30" x14ac:dyDescent="0.25">
      <c r="A1" s="4" t="s">
        <v>107</v>
      </c>
      <c r="B1" s="4" t="s">
        <v>106</v>
      </c>
      <c r="C1" s="4" t="s">
        <v>105</v>
      </c>
      <c r="D1" s="4" t="s">
        <v>104</v>
      </c>
      <c r="E1" s="4" t="s">
        <v>54</v>
      </c>
      <c r="F1" s="4" t="s">
        <v>75</v>
      </c>
      <c r="G1" s="4" t="s">
        <v>76</v>
      </c>
      <c r="H1" s="49" t="s">
        <v>50</v>
      </c>
      <c r="I1" s="4" t="s">
        <v>57</v>
      </c>
      <c r="J1" s="4" t="s">
        <v>58</v>
      </c>
    </row>
    <row r="2" spans="1:10" x14ac:dyDescent="0.25">
      <c r="A2" s="2">
        <v>2018</v>
      </c>
      <c r="B2" s="2" t="s">
        <v>10</v>
      </c>
      <c r="C2" s="2">
        <v>56</v>
      </c>
      <c r="D2" s="54">
        <v>180</v>
      </c>
      <c r="E2" s="2"/>
      <c r="F2" s="54">
        <v>318</v>
      </c>
      <c r="G2" s="54">
        <v>0.57999999999999996</v>
      </c>
      <c r="H2" s="6">
        <f t="shared" ref="H2:H13" si="0">G2*1000/F2</f>
        <v>1.8238993710691824</v>
      </c>
      <c r="I2" s="2">
        <v>0.4</v>
      </c>
      <c r="J2" s="2">
        <v>0.2</v>
      </c>
    </row>
    <row r="3" spans="1:10" x14ac:dyDescent="0.25">
      <c r="A3" s="2">
        <v>2018</v>
      </c>
      <c r="B3" s="2" t="s">
        <v>86</v>
      </c>
      <c r="C3" s="2"/>
      <c r="D3" s="54">
        <v>410</v>
      </c>
      <c r="E3" s="2"/>
      <c r="F3" s="54">
        <v>300</v>
      </c>
      <c r="G3" s="54">
        <v>2.2000000000000002</v>
      </c>
      <c r="H3" s="6">
        <f t="shared" si="0"/>
        <v>7.333333333333333</v>
      </c>
      <c r="I3" s="2"/>
      <c r="J3" s="2">
        <v>0.3</v>
      </c>
    </row>
    <row r="4" spans="1:10" x14ac:dyDescent="0.25">
      <c r="A4" s="2">
        <v>2019</v>
      </c>
      <c r="B4" s="2" t="s">
        <v>23</v>
      </c>
      <c r="C4" s="2"/>
      <c r="D4" s="2">
        <v>210</v>
      </c>
      <c r="E4" s="2">
        <v>11</v>
      </c>
      <c r="F4" s="2">
        <v>235</v>
      </c>
      <c r="G4" s="2">
        <v>0.57999999999999996</v>
      </c>
      <c r="H4" s="6">
        <f t="shared" si="0"/>
        <v>2.4680851063829787</v>
      </c>
      <c r="I4" s="2">
        <v>1.4</v>
      </c>
      <c r="J4" s="2">
        <v>0.5</v>
      </c>
    </row>
    <row r="5" spans="1:10" x14ac:dyDescent="0.25">
      <c r="A5" s="2">
        <v>2018</v>
      </c>
      <c r="B5" s="2" t="s">
        <v>80</v>
      </c>
      <c r="C5" s="2">
        <v>35</v>
      </c>
      <c r="D5" s="54">
        <v>430</v>
      </c>
      <c r="E5" s="2"/>
      <c r="F5" s="54">
        <v>220</v>
      </c>
      <c r="G5" s="54">
        <v>2.1</v>
      </c>
      <c r="H5" s="6">
        <f t="shared" si="0"/>
        <v>9.545454545454545</v>
      </c>
      <c r="I5" s="2"/>
      <c r="J5" s="2">
        <v>0.6</v>
      </c>
    </row>
    <row r="6" spans="1:10" x14ac:dyDescent="0.25">
      <c r="A6" s="2">
        <v>2018</v>
      </c>
      <c r="B6" s="2" t="s">
        <v>23</v>
      </c>
      <c r="C6" s="2">
        <v>22</v>
      </c>
      <c r="D6" s="54">
        <v>220</v>
      </c>
      <c r="E6" s="2"/>
      <c r="F6" s="54">
        <v>310</v>
      </c>
      <c r="G6" s="54">
        <v>0.8</v>
      </c>
      <c r="H6" s="6">
        <f t="shared" si="0"/>
        <v>2.5806451612903225</v>
      </c>
      <c r="I6" s="2">
        <v>1.6</v>
      </c>
      <c r="J6" s="2">
        <v>0.8</v>
      </c>
    </row>
    <row r="7" spans="1:10" x14ac:dyDescent="0.25">
      <c r="A7" s="2">
        <v>2018</v>
      </c>
      <c r="B7" s="2" t="s">
        <v>27</v>
      </c>
      <c r="C7" s="2">
        <v>53</v>
      </c>
      <c r="D7" s="54">
        <v>450</v>
      </c>
      <c r="E7" s="2"/>
      <c r="F7" s="54">
        <v>316</v>
      </c>
      <c r="G7" s="54">
        <v>2</v>
      </c>
      <c r="H7" s="6">
        <f t="shared" si="0"/>
        <v>6.3291139240506329</v>
      </c>
      <c r="I7" s="2">
        <v>2.6</v>
      </c>
      <c r="J7" s="2">
        <v>0.8</v>
      </c>
    </row>
    <row r="8" spans="1:10" x14ac:dyDescent="0.25">
      <c r="A8" s="2">
        <v>2019</v>
      </c>
      <c r="B8" s="2" t="s">
        <v>25</v>
      </c>
      <c r="C8" s="2"/>
      <c r="D8" s="2">
        <v>210</v>
      </c>
      <c r="E8" s="2">
        <v>11.3</v>
      </c>
      <c r="F8" s="2">
        <v>212</v>
      </c>
      <c r="G8" s="2">
        <v>0.8</v>
      </c>
      <c r="H8" s="6">
        <f t="shared" si="0"/>
        <v>3.7735849056603774</v>
      </c>
      <c r="I8" s="2">
        <v>1.5</v>
      </c>
      <c r="J8" s="2">
        <v>0.8</v>
      </c>
    </row>
    <row r="9" spans="1:10" x14ac:dyDescent="0.25">
      <c r="A9" s="2">
        <v>2019</v>
      </c>
      <c r="B9" s="2" t="s">
        <v>27</v>
      </c>
      <c r="C9" s="2"/>
      <c r="D9" s="2">
        <v>410</v>
      </c>
      <c r="E9" s="2">
        <v>16</v>
      </c>
      <c r="F9" s="2">
        <v>310</v>
      </c>
      <c r="G9" s="2">
        <v>2</v>
      </c>
      <c r="H9" s="6">
        <f t="shared" si="0"/>
        <v>6.4516129032258061</v>
      </c>
      <c r="I9" s="2">
        <v>1.2</v>
      </c>
      <c r="J9" s="2">
        <v>0.8</v>
      </c>
    </row>
    <row r="10" spans="1:10" x14ac:dyDescent="0.25">
      <c r="A10" s="2">
        <v>2018</v>
      </c>
      <c r="B10" s="2" t="s">
        <v>18</v>
      </c>
      <c r="C10" s="2">
        <v>29</v>
      </c>
      <c r="D10" s="54">
        <v>140</v>
      </c>
      <c r="E10" s="2"/>
      <c r="F10" s="54">
        <v>320</v>
      </c>
      <c r="G10" s="54">
        <v>0.5</v>
      </c>
      <c r="H10" s="6">
        <f t="shared" si="0"/>
        <v>1.5625</v>
      </c>
      <c r="I10" s="2">
        <v>2.2999999999999998</v>
      </c>
      <c r="J10" s="2">
        <v>0.9</v>
      </c>
    </row>
    <row r="11" spans="1:10" x14ac:dyDescent="0.25">
      <c r="A11" s="2">
        <v>2018</v>
      </c>
      <c r="B11" s="2" t="s">
        <v>33</v>
      </c>
      <c r="C11" s="2">
        <v>72</v>
      </c>
      <c r="D11" s="54">
        <v>280</v>
      </c>
      <c r="E11" s="2"/>
      <c r="F11" s="54">
        <v>320</v>
      </c>
      <c r="G11" s="54">
        <v>0.8</v>
      </c>
      <c r="H11" s="6">
        <f t="shared" si="0"/>
        <v>2.5</v>
      </c>
      <c r="I11" s="2">
        <v>2</v>
      </c>
      <c r="J11" s="2">
        <v>0.95</v>
      </c>
    </row>
    <row r="12" spans="1:10" x14ac:dyDescent="0.25">
      <c r="A12" s="2">
        <v>2019</v>
      </c>
      <c r="B12" s="2" t="s">
        <v>18</v>
      </c>
      <c r="C12" s="2"/>
      <c r="D12" s="2">
        <v>220</v>
      </c>
      <c r="E12" s="2">
        <v>12.6</v>
      </c>
      <c r="F12" s="2">
        <v>310</v>
      </c>
      <c r="G12" s="2">
        <v>0.7</v>
      </c>
      <c r="H12" s="6">
        <f t="shared" si="0"/>
        <v>2.2580645161290325</v>
      </c>
      <c r="I12" s="2">
        <v>4.5999999999999996</v>
      </c>
      <c r="J12" s="2">
        <v>0.95</v>
      </c>
    </row>
    <row r="13" spans="1:10" x14ac:dyDescent="0.25">
      <c r="A13" s="2">
        <v>2019</v>
      </c>
      <c r="B13" s="2" t="s">
        <v>34</v>
      </c>
      <c r="C13" s="2"/>
      <c r="D13" s="2">
        <v>650</v>
      </c>
      <c r="E13" s="2">
        <v>21.8</v>
      </c>
      <c r="F13" s="2">
        <v>224</v>
      </c>
      <c r="G13" s="2">
        <v>2.8</v>
      </c>
      <c r="H13" s="6">
        <f t="shared" si="0"/>
        <v>12.5</v>
      </c>
      <c r="I13" s="2">
        <v>3.85</v>
      </c>
      <c r="J13" s="2">
        <v>0.97</v>
      </c>
    </row>
    <row r="14" spans="1:10" x14ac:dyDescent="0.25">
      <c r="A14" s="2">
        <v>2018</v>
      </c>
      <c r="B14" s="2" t="s">
        <v>0</v>
      </c>
      <c r="C14" s="2">
        <v>35</v>
      </c>
      <c r="D14" s="54"/>
      <c r="E14" s="2"/>
      <c r="F14" s="54">
        <v>326</v>
      </c>
      <c r="G14" s="54">
        <v>0.93</v>
      </c>
      <c r="H14" s="6">
        <f t="shared" ref="H14:H60" si="1">G14*1000/F14</f>
        <v>2.852760736196319</v>
      </c>
      <c r="I14" s="2">
        <v>2.2999999999999998</v>
      </c>
      <c r="J14" s="2">
        <v>1</v>
      </c>
    </row>
    <row r="15" spans="1:10" x14ac:dyDescent="0.25">
      <c r="A15" s="2">
        <v>2019</v>
      </c>
      <c r="B15" s="2" t="s">
        <v>35</v>
      </c>
      <c r="C15" s="2"/>
      <c r="D15" s="2">
        <v>70</v>
      </c>
      <c r="E15" s="2">
        <v>17.5</v>
      </c>
      <c r="F15" s="2">
        <v>325</v>
      </c>
      <c r="G15" s="2">
        <v>0.3</v>
      </c>
      <c r="H15" s="6">
        <f t="shared" si="1"/>
        <v>0.92307692307692313</v>
      </c>
      <c r="I15" s="2">
        <v>1.84</v>
      </c>
      <c r="J15" s="2">
        <v>1</v>
      </c>
    </row>
    <row r="16" spans="1:10" x14ac:dyDescent="0.25">
      <c r="A16" s="2">
        <v>2018</v>
      </c>
      <c r="B16" s="2" t="s">
        <v>85</v>
      </c>
      <c r="C16" s="2"/>
      <c r="D16" s="54">
        <v>380</v>
      </c>
      <c r="E16" s="2"/>
      <c r="F16" s="54">
        <v>315</v>
      </c>
      <c r="G16" s="54">
        <v>2.8</v>
      </c>
      <c r="H16" s="6">
        <f t="shared" si="1"/>
        <v>8.8888888888888893</v>
      </c>
      <c r="I16" s="2">
        <v>1.3</v>
      </c>
      <c r="J16" s="2">
        <v>1.03</v>
      </c>
    </row>
    <row r="17" spans="1:10" x14ac:dyDescent="0.25">
      <c r="A17" s="2">
        <v>2018</v>
      </c>
      <c r="B17" s="2" t="s">
        <v>20</v>
      </c>
      <c r="C17" s="2">
        <v>29</v>
      </c>
      <c r="D17" s="54">
        <v>150</v>
      </c>
      <c r="E17" s="2"/>
      <c r="F17" s="54">
        <v>450</v>
      </c>
      <c r="G17" s="54">
        <v>1.1499999999999999</v>
      </c>
      <c r="H17" s="6">
        <f t="shared" si="1"/>
        <v>2.5555555555555554</v>
      </c>
      <c r="I17" s="2">
        <v>3.4</v>
      </c>
      <c r="J17" s="2">
        <v>1.06</v>
      </c>
    </row>
    <row r="18" spans="1:10" x14ac:dyDescent="0.25">
      <c r="A18" s="2">
        <v>2018</v>
      </c>
      <c r="B18" s="2" t="s">
        <v>6</v>
      </c>
      <c r="C18" s="2">
        <v>56</v>
      </c>
      <c r="D18" s="54">
        <v>250</v>
      </c>
      <c r="E18" s="2"/>
      <c r="F18" s="54">
        <v>320</v>
      </c>
      <c r="G18" s="54">
        <v>1.3</v>
      </c>
      <c r="H18" s="6">
        <f t="shared" si="1"/>
        <v>4.0625</v>
      </c>
      <c r="I18" s="2">
        <v>2</v>
      </c>
      <c r="J18" s="2">
        <v>1.1200000000000001</v>
      </c>
    </row>
    <row r="19" spans="1:10" x14ac:dyDescent="0.25">
      <c r="A19" s="2">
        <v>2018</v>
      </c>
      <c r="B19" s="2" t="s">
        <v>13</v>
      </c>
      <c r="C19" s="2">
        <v>56</v>
      </c>
      <c r="D19" s="54">
        <v>240</v>
      </c>
      <c r="E19" s="2"/>
      <c r="F19" s="54">
        <v>316</v>
      </c>
      <c r="G19" s="54">
        <v>0.48</v>
      </c>
      <c r="H19" s="6">
        <f t="shared" si="1"/>
        <v>1.518987341772152</v>
      </c>
      <c r="I19" s="2">
        <v>5</v>
      </c>
      <c r="J19" s="2">
        <v>1.2</v>
      </c>
    </row>
    <row r="20" spans="1:10" x14ac:dyDescent="0.25">
      <c r="A20" s="2">
        <v>2019</v>
      </c>
      <c r="B20" s="2" t="s">
        <v>29</v>
      </c>
      <c r="C20" s="2"/>
      <c r="D20" s="2">
        <v>260</v>
      </c>
      <c r="E20" s="2">
        <v>20.100000000000001</v>
      </c>
      <c r="F20" s="2">
        <v>308</v>
      </c>
      <c r="G20" s="2">
        <v>2.85</v>
      </c>
      <c r="H20" s="6">
        <f t="shared" si="1"/>
        <v>9.2532467532467528</v>
      </c>
      <c r="I20" s="2">
        <v>3.2</v>
      </c>
      <c r="J20" s="2">
        <v>1.2</v>
      </c>
    </row>
    <row r="21" spans="1:10" x14ac:dyDescent="0.25">
      <c r="A21" s="2">
        <v>2019</v>
      </c>
      <c r="B21" s="2" t="s">
        <v>10</v>
      </c>
      <c r="C21" s="2"/>
      <c r="D21" s="2">
        <v>180</v>
      </c>
      <c r="E21" s="2">
        <v>15</v>
      </c>
      <c r="F21" s="2">
        <v>285</v>
      </c>
      <c r="G21" s="2">
        <v>0.35</v>
      </c>
      <c r="H21" s="6">
        <f t="shared" si="1"/>
        <v>1.2280701754385965</v>
      </c>
      <c r="I21" s="2">
        <v>2.85</v>
      </c>
      <c r="J21" s="2">
        <v>1.2</v>
      </c>
    </row>
    <row r="22" spans="1:10" x14ac:dyDescent="0.25">
      <c r="A22" s="2">
        <v>2019</v>
      </c>
      <c r="B22" s="2" t="s">
        <v>5</v>
      </c>
      <c r="C22" s="2"/>
      <c r="D22" s="2">
        <v>260</v>
      </c>
      <c r="E22" s="2">
        <v>16.5</v>
      </c>
      <c r="F22" s="2">
        <v>220</v>
      </c>
      <c r="G22" s="2">
        <v>0.7</v>
      </c>
      <c r="H22" s="6">
        <f t="shared" si="1"/>
        <v>3.1818181818181817</v>
      </c>
      <c r="I22" s="2">
        <v>2.1</v>
      </c>
      <c r="J22" s="2">
        <v>1.2</v>
      </c>
    </row>
    <row r="23" spans="1:10" x14ac:dyDescent="0.25">
      <c r="A23" s="2">
        <v>2018</v>
      </c>
      <c r="B23" s="2" t="s">
        <v>36</v>
      </c>
      <c r="C23" s="2">
        <v>72</v>
      </c>
      <c r="D23" s="54">
        <v>470</v>
      </c>
      <c r="E23" s="2"/>
      <c r="F23" s="54">
        <v>315</v>
      </c>
      <c r="G23" s="54">
        <v>1.5</v>
      </c>
      <c r="H23" s="6">
        <f t="shared" si="1"/>
        <v>4.7619047619047619</v>
      </c>
      <c r="I23" s="2">
        <v>2.7</v>
      </c>
      <c r="J23" s="2">
        <v>1.29</v>
      </c>
    </row>
    <row r="24" spans="1:10" x14ac:dyDescent="0.25">
      <c r="A24" s="2">
        <v>2018</v>
      </c>
      <c r="B24" s="2" t="s">
        <v>32</v>
      </c>
      <c r="C24" s="2">
        <v>72</v>
      </c>
      <c r="D24" s="54">
        <v>450</v>
      </c>
      <c r="E24" s="2"/>
      <c r="F24" s="54">
        <v>320</v>
      </c>
      <c r="G24" s="54">
        <v>1.36</v>
      </c>
      <c r="H24" s="6">
        <f t="shared" si="1"/>
        <v>4.25</v>
      </c>
      <c r="I24" s="2">
        <v>2.5</v>
      </c>
      <c r="J24" s="2">
        <v>1.36</v>
      </c>
    </row>
    <row r="25" spans="1:10" x14ac:dyDescent="0.25">
      <c r="A25" s="2">
        <v>2018</v>
      </c>
      <c r="B25" s="2" t="s">
        <v>30</v>
      </c>
      <c r="C25" s="2">
        <v>53</v>
      </c>
      <c r="D25" s="54">
        <v>210</v>
      </c>
      <c r="E25" s="2"/>
      <c r="F25" s="54">
        <v>310</v>
      </c>
      <c r="G25" s="54">
        <v>1</v>
      </c>
      <c r="H25" s="6">
        <f t="shared" si="1"/>
        <v>3.225806451612903</v>
      </c>
      <c r="I25" s="2">
        <v>3.4</v>
      </c>
      <c r="J25" s="2">
        <v>1.4</v>
      </c>
    </row>
    <row r="26" spans="1:10" x14ac:dyDescent="0.25">
      <c r="A26" s="2">
        <v>2019</v>
      </c>
      <c r="B26" s="2" t="s">
        <v>20</v>
      </c>
      <c r="C26" s="2"/>
      <c r="D26" s="2">
        <v>170</v>
      </c>
      <c r="E26" s="2">
        <v>10.1</v>
      </c>
      <c r="F26" s="2">
        <v>330</v>
      </c>
      <c r="G26" s="2">
        <v>0.6</v>
      </c>
      <c r="H26" s="6">
        <f t="shared" si="1"/>
        <v>1.8181818181818181</v>
      </c>
      <c r="I26" s="2">
        <v>3.7</v>
      </c>
      <c r="J26" s="2">
        <v>1.4</v>
      </c>
    </row>
    <row r="27" spans="1:10" x14ac:dyDescent="0.25">
      <c r="A27" s="2">
        <v>2019</v>
      </c>
      <c r="B27" s="2" t="s">
        <v>6</v>
      </c>
      <c r="C27" s="2"/>
      <c r="D27" s="2">
        <v>260</v>
      </c>
      <c r="E27" s="2">
        <v>13.2</v>
      </c>
      <c r="F27" s="2">
        <v>312</v>
      </c>
      <c r="G27" s="2">
        <v>1.25</v>
      </c>
      <c r="H27" s="6">
        <f t="shared" si="1"/>
        <v>4.0064102564102564</v>
      </c>
      <c r="I27" s="2">
        <v>3.1</v>
      </c>
      <c r="J27" s="2">
        <v>1.4</v>
      </c>
    </row>
    <row r="28" spans="1:10" x14ac:dyDescent="0.25">
      <c r="A28" s="2">
        <v>2018</v>
      </c>
      <c r="B28" s="2" t="s">
        <v>16</v>
      </c>
      <c r="C28" s="2">
        <v>29</v>
      </c>
      <c r="D28" s="54">
        <v>230</v>
      </c>
      <c r="E28" s="2"/>
      <c r="F28" s="2"/>
      <c r="G28" s="2"/>
      <c r="H28" s="6" t="e">
        <f t="shared" si="1"/>
        <v>#DIV/0!</v>
      </c>
      <c r="I28" s="2">
        <v>4.0999999999999996</v>
      </c>
      <c r="J28" s="2">
        <v>1.5</v>
      </c>
    </row>
    <row r="29" spans="1:10" x14ac:dyDescent="0.25">
      <c r="A29" s="2">
        <v>2018</v>
      </c>
      <c r="B29" s="2" t="s">
        <v>21</v>
      </c>
      <c r="C29" s="2">
        <v>29</v>
      </c>
      <c r="D29" s="54">
        <v>200</v>
      </c>
      <c r="E29" s="2"/>
      <c r="F29" s="54">
        <v>316</v>
      </c>
      <c r="G29" s="54">
        <v>0.6</v>
      </c>
      <c r="H29" s="6">
        <f t="shared" si="1"/>
        <v>1.8987341772151898</v>
      </c>
      <c r="I29" s="2">
        <v>2.2000000000000002</v>
      </c>
      <c r="J29" s="2">
        <v>1.5</v>
      </c>
    </row>
    <row r="30" spans="1:10" x14ac:dyDescent="0.25">
      <c r="A30" s="2">
        <v>2019</v>
      </c>
      <c r="B30" s="2" t="s">
        <v>24</v>
      </c>
      <c r="C30" s="2"/>
      <c r="D30" s="2">
        <v>180</v>
      </c>
      <c r="E30" s="2">
        <v>10.6</v>
      </c>
      <c r="F30" s="2">
        <v>239</v>
      </c>
      <c r="G30" s="2">
        <v>0.27</v>
      </c>
      <c r="H30" s="6">
        <f t="shared" si="1"/>
        <v>1.1297071129707112</v>
      </c>
      <c r="I30" s="2">
        <v>2.2000000000000002</v>
      </c>
      <c r="J30" s="2">
        <v>1.5</v>
      </c>
    </row>
    <row r="31" spans="1:10" x14ac:dyDescent="0.25">
      <c r="A31" s="2">
        <v>2019</v>
      </c>
      <c r="B31" s="2" t="s">
        <v>12</v>
      </c>
      <c r="C31" s="2"/>
      <c r="D31" s="2">
        <v>160</v>
      </c>
      <c r="E31" s="2">
        <v>15.2</v>
      </c>
      <c r="F31" s="2">
        <v>320</v>
      </c>
      <c r="G31" s="2">
        <v>0.1</v>
      </c>
      <c r="H31" s="6">
        <f t="shared" si="1"/>
        <v>0.3125</v>
      </c>
      <c r="I31" s="2">
        <v>2.4500000000000002</v>
      </c>
      <c r="J31" s="2">
        <v>1.5</v>
      </c>
    </row>
    <row r="32" spans="1:10" x14ac:dyDescent="0.25">
      <c r="A32" s="2">
        <v>2019</v>
      </c>
      <c r="B32" s="2" t="s">
        <v>36</v>
      </c>
      <c r="C32" s="2"/>
      <c r="D32" s="2">
        <v>440</v>
      </c>
      <c r="E32" s="2">
        <v>16.8</v>
      </c>
      <c r="F32" s="2">
        <v>222</v>
      </c>
      <c r="G32" s="2">
        <v>0.84</v>
      </c>
      <c r="H32" s="6">
        <f t="shared" si="1"/>
        <v>3.7837837837837838</v>
      </c>
      <c r="I32" s="2">
        <v>3.54</v>
      </c>
      <c r="J32" s="2">
        <v>1.55</v>
      </c>
    </row>
    <row r="33" spans="1:10" x14ac:dyDescent="0.25">
      <c r="A33" s="2">
        <v>2019</v>
      </c>
      <c r="B33" s="2" t="s">
        <v>32</v>
      </c>
      <c r="C33" s="2"/>
      <c r="D33" s="2">
        <v>490</v>
      </c>
      <c r="E33" s="2">
        <v>19.100000000000001</v>
      </c>
      <c r="F33" s="2">
        <v>224</v>
      </c>
      <c r="G33" s="2">
        <v>1.01</v>
      </c>
      <c r="H33" s="6">
        <f t="shared" si="1"/>
        <v>4.5089285714285712</v>
      </c>
      <c r="I33" s="2">
        <v>3.5</v>
      </c>
      <c r="J33" s="2">
        <v>1.57</v>
      </c>
    </row>
    <row r="34" spans="1:10" x14ac:dyDescent="0.25">
      <c r="A34" s="2">
        <v>2019</v>
      </c>
      <c r="B34" s="2" t="s">
        <v>17</v>
      </c>
      <c r="C34" s="2"/>
      <c r="D34" s="2">
        <v>240</v>
      </c>
      <c r="E34" s="2">
        <v>13.4</v>
      </c>
      <c r="F34" s="2">
        <v>320</v>
      </c>
      <c r="G34" s="2">
        <v>0.75</v>
      </c>
      <c r="H34" s="6">
        <f t="shared" si="1"/>
        <v>2.34375</v>
      </c>
      <c r="I34" s="2">
        <v>3</v>
      </c>
      <c r="J34" s="2">
        <v>1.6</v>
      </c>
    </row>
    <row r="35" spans="1:10" x14ac:dyDescent="0.25">
      <c r="A35" s="2">
        <v>2019</v>
      </c>
      <c r="B35" s="2" t="s">
        <v>0</v>
      </c>
      <c r="C35" s="2"/>
      <c r="D35" s="2">
        <v>370</v>
      </c>
      <c r="E35" s="2">
        <v>17.399999999999999</v>
      </c>
      <c r="F35" s="2">
        <v>320</v>
      </c>
      <c r="G35" s="2">
        <v>1.1599999999999999</v>
      </c>
      <c r="H35" s="6">
        <f t="shared" si="1"/>
        <v>3.625</v>
      </c>
      <c r="I35" s="2">
        <v>2.8</v>
      </c>
      <c r="J35" s="2">
        <v>1.65</v>
      </c>
    </row>
    <row r="36" spans="1:10" x14ac:dyDescent="0.25">
      <c r="A36" s="2">
        <v>2019</v>
      </c>
      <c r="B36" s="2" t="s">
        <v>8</v>
      </c>
      <c r="C36" s="2"/>
      <c r="D36" s="2">
        <v>170</v>
      </c>
      <c r="E36" s="2">
        <v>17</v>
      </c>
      <c r="F36" s="2">
        <v>230</v>
      </c>
      <c r="G36" s="2">
        <v>0.43</v>
      </c>
      <c r="H36" s="6">
        <f t="shared" si="1"/>
        <v>1.8695652173913044</v>
      </c>
      <c r="I36" s="2">
        <v>3.26</v>
      </c>
      <c r="J36" s="2">
        <v>1.7</v>
      </c>
    </row>
    <row r="37" spans="1:10" x14ac:dyDescent="0.25">
      <c r="A37" s="2">
        <v>2019</v>
      </c>
      <c r="B37" s="2" t="s">
        <v>33</v>
      </c>
      <c r="C37" s="2"/>
      <c r="D37" s="2">
        <v>260</v>
      </c>
      <c r="E37" s="2">
        <v>17.100000000000001</v>
      </c>
      <c r="F37" s="2">
        <v>210</v>
      </c>
      <c r="G37" s="2">
        <v>1.2</v>
      </c>
      <c r="H37" s="6">
        <f t="shared" si="1"/>
        <v>5.7142857142857144</v>
      </c>
      <c r="I37" s="2">
        <v>3.95</v>
      </c>
      <c r="J37" s="2">
        <v>1.7</v>
      </c>
    </row>
    <row r="38" spans="1:10" x14ac:dyDescent="0.25">
      <c r="A38" s="2">
        <v>2019</v>
      </c>
      <c r="B38" s="2" t="s">
        <v>9</v>
      </c>
      <c r="C38" s="2"/>
      <c r="D38" s="2">
        <v>280</v>
      </c>
      <c r="E38" s="2">
        <v>17.600000000000001</v>
      </c>
      <c r="F38" s="2">
        <v>225</v>
      </c>
      <c r="G38" s="2">
        <v>0.56000000000000005</v>
      </c>
      <c r="H38" s="6">
        <f t="shared" si="1"/>
        <v>2.4888888888888889</v>
      </c>
      <c r="I38" s="2">
        <v>3.02</v>
      </c>
      <c r="J38" s="2">
        <v>1.75</v>
      </c>
    </row>
    <row r="39" spans="1:10" x14ac:dyDescent="0.25">
      <c r="A39" s="2">
        <v>2019</v>
      </c>
      <c r="B39" s="2" t="s">
        <v>37</v>
      </c>
      <c r="C39" s="2"/>
      <c r="D39" s="2">
        <v>260</v>
      </c>
      <c r="E39" s="2">
        <v>18.8</v>
      </c>
      <c r="F39" s="2">
        <v>327</v>
      </c>
      <c r="G39" s="2">
        <v>1.8</v>
      </c>
      <c r="H39" s="6">
        <f t="shared" si="1"/>
        <v>5.5045871559633026</v>
      </c>
      <c r="I39" s="2">
        <v>3.04</v>
      </c>
      <c r="J39" s="2">
        <v>1.75</v>
      </c>
    </row>
    <row r="40" spans="1:10" x14ac:dyDescent="0.25">
      <c r="A40" s="2">
        <v>2018</v>
      </c>
      <c r="B40" s="2" t="s">
        <v>25</v>
      </c>
      <c r="C40" s="2">
        <v>22</v>
      </c>
      <c r="D40" s="54">
        <v>230</v>
      </c>
      <c r="E40" s="2"/>
      <c r="F40" s="54">
        <v>315</v>
      </c>
      <c r="G40" s="54">
        <v>0.9</v>
      </c>
      <c r="H40" s="6">
        <f t="shared" si="1"/>
        <v>2.8571428571428572</v>
      </c>
      <c r="I40" s="2">
        <v>2.34</v>
      </c>
      <c r="J40" s="2">
        <v>1.88</v>
      </c>
    </row>
    <row r="41" spans="1:10" x14ac:dyDescent="0.25">
      <c r="A41" s="2">
        <v>2018</v>
      </c>
      <c r="B41" s="2" t="s">
        <v>9</v>
      </c>
      <c r="C41" s="2">
        <v>56</v>
      </c>
      <c r="D41" s="54">
        <v>280</v>
      </c>
      <c r="E41" s="54"/>
      <c r="F41" s="54"/>
      <c r="G41" s="2"/>
      <c r="H41" s="6" t="e">
        <f t="shared" si="1"/>
        <v>#DIV/0!</v>
      </c>
      <c r="I41" s="2">
        <v>3.1</v>
      </c>
      <c r="J41" s="2">
        <v>2</v>
      </c>
    </row>
    <row r="42" spans="1:10" x14ac:dyDescent="0.25">
      <c r="A42" s="2">
        <v>2018</v>
      </c>
      <c r="B42" s="2" t="s">
        <v>14</v>
      </c>
      <c r="C42" s="2">
        <v>29</v>
      </c>
      <c r="D42" s="54">
        <v>180</v>
      </c>
      <c r="E42" s="2"/>
      <c r="F42" s="54">
        <v>450</v>
      </c>
      <c r="G42" s="54">
        <v>1.05</v>
      </c>
      <c r="H42" s="6">
        <f t="shared" si="1"/>
        <v>2.3333333333333335</v>
      </c>
      <c r="I42" s="2">
        <v>3.53</v>
      </c>
      <c r="J42" s="2">
        <v>2.0499999999999998</v>
      </c>
    </row>
    <row r="43" spans="1:10" x14ac:dyDescent="0.25">
      <c r="A43" s="2">
        <v>2018</v>
      </c>
      <c r="B43" s="2" t="s">
        <v>82</v>
      </c>
      <c r="C43" s="2"/>
      <c r="D43" s="54"/>
      <c r="E43" s="2"/>
      <c r="F43" s="54">
        <v>325</v>
      </c>
      <c r="G43" s="54">
        <v>2.12</v>
      </c>
      <c r="H43" s="6">
        <f t="shared" si="1"/>
        <v>6.523076923076923</v>
      </c>
      <c r="I43" s="2">
        <v>5.2</v>
      </c>
      <c r="J43" s="2">
        <v>2.1</v>
      </c>
    </row>
    <row r="44" spans="1:10" x14ac:dyDescent="0.25">
      <c r="A44" s="2">
        <v>2019</v>
      </c>
      <c r="B44" s="2" t="s">
        <v>30</v>
      </c>
      <c r="C44" s="2"/>
      <c r="D44" s="2">
        <v>210</v>
      </c>
      <c r="E44" s="2">
        <v>17.399999999999999</v>
      </c>
      <c r="F44" s="2">
        <v>320</v>
      </c>
      <c r="G44" s="2">
        <v>0.69</v>
      </c>
      <c r="H44" s="6">
        <f t="shared" si="1"/>
        <v>2.15625</v>
      </c>
      <c r="I44" s="2">
        <v>4.3</v>
      </c>
      <c r="J44" s="2">
        <v>2.1</v>
      </c>
    </row>
    <row r="45" spans="1:10" x14ac:dyDescent="0.25">
      <c r="A45" s="2">
        <v>2018</v>
      </c>
      <c r="B45" s="2" t="s">
        <v>19</v>
      </c>
      <c r="C45" s="2">
        <v>29</v>
      </c>
      <c r="D45" s="2">
        <v>60</v>
      </c>
      <c r="E45" s="2"/>
      <c r="F45" s="2">
        <v>450</v>
      </c>
      <c r="G45" s="2">
        <v>0.75</v>
      </c>
      <c r="H45" s="6">
        <f t="shared" si="1"/>
        <v>1.6666666666666667</v>
      </c>
      <c r="I45" s="2">
        <v>5.2</v>
      </c>
      <c r="J45" s="2">
        <v>2.12</v>
      </c>
    </row>
    <row r="46" spans="1:10" x14ac:dyDescent="0.25">
      <c r="A46" s="2">
        <v>2018</v>
      </c>
      <c r="B46" s="2" t="s">
        <v>17</v>
      </c>
      <c r="C46" s="2">
        <v>29</v>
      </c>
      <c r="D46" s="2"/>
      <c r="E46" s="2"/>
      <c r="F46" s="2">
        <v>320</v>
      </c>
      <c r="G46" s="2">
        <v>0.7</v>
      </c>
      <c r="H46" s="6">
        <f t="shared" si="1"/>
        <v>2.1875</v>
      </c>
      <c r="I46" s="2">
        <v>3.3</v>
      </c>
      <c r="J46" s="2">
        <v>2.2000000000000002</v>
      </c>
    </row>
    <row r="47" spans="1:10" x14ac:dyDescent="0.25">
      <c r="A47" s="2">
        <v>2019</v>
      </c>
      <c r="B47" s="2" t="s">
        <v>19</v>
      </c>
      <c r="C47" s="2"/>
      <c r="D47" s="2">
        <v>60</v>
      </c>
      <c r="E47" s="2">
        <v>10.8</v>
      </c>
      <c r="F47" s="2">
        <v>320</v>
      </c>
      <c r="G47" s="2">
        <v>0.4</v>
      </c>
      <c r="H47" s="6">
        <f t="shared" si="1"/>
        <v>1.25</v>
      </c>
      <c r="I47" s="2">
        <v>3.4</v>
      </c>
      <c r="J47" s="2">
        <v>2.2999999999999998</v>
      </c>
    </row>
    <row r="48" spans="1:10" x14ac:dyDescent="0.25">
      <c r="A48" s="2">
        <v>2019</v>
      </c>
      <c r="B48" s="2" t="s">
        <v>22</v>
      </c>
      <c r="C48" s="2"/>
      <c r="D48" s="2">
        <v>180</v>
      </c>
      <c r="E48" s="2">
        <v>10.8</v>
      </c>
      <c r="F48" s="2">
        <v>450</v>
      </c>
      <c r="G48" s="2">
        <v>0.4</v>
      </c>
      <c r="H48" s="6">
        <f t="shared" si="1"/>
        <v>0.88888888888888884</v>
      </c>
      <c r="I48" s="2">
        <v>5</v>
      </c>
      <c r="J48" s="2">
        <v>2.35</v>
      </c>
    </row>
    <row r="49" spans="1:10" x14ac:dyDescent="0.25">
      <c r="A49" s="2">
        <v>2019</v>
      </c>
      <c r="B49" s="2" t="s">
        <v>14</v>
      </c>
      <c r="C49" s="2"/>
      <c r="D49" s="2">
        <v>160</v>
      </c>
      <c r="E49" s="2">
        <v>12.8</v>
      </c>
      <c r="F49" s="2">
        <v>375</v>
      </c>
      <c r="G49" s="2">
        <v>0.8</v>
      </c>
      <c r="H49" s="6">
        <f t="shared" si="1"/>
        <v>2.1333333333333333</v>
      </c>
      <c r="I49" s="2">
        <v>7.27</v>
      </c>
      <c r="J49" s="2">
        <v>2.4</v>
      </c>
    </row>
    <row r="50" spans="1:10" x14ac:dyDescent="0.25">
      <c r="A50" s="2">
        <v>2018</v>
      </c>
      <c r="B50" s="2" t="s">
        <v>12</v>
      </c>
      <c r="C50" s="2">
        <v>56</v>
      </c>
      <c r="D50" s="54">
        <v>150</v>
      </c>
      <c r="E50" s="2"/>
      <c r="F50" s="54">
        <v>318</v>
      </c>
      <c r="G50" s="54">
        <v>0.31</v>
      </c>
      <c r="H50" s="6">
        <f t="shared" si="1"/>
        <v>0.97484276729559749</v>
      </c>
      <c r="I50" s="2">
        <v>4.8</v>
      </c>
      <c r="J50" s="2">
        <v>2.5</v>
      </c>
    </row>
    <row r="51" spans="1:10" x14ac:dyDescent="0.25">
      <c r="A51" s="2">
        <v>2019</v>
      </c>
      <c r="B51" s="2" t="s">
        <v>7</v>
      </c>
      <c r="C51" s="2"/>
      <c r="D51" s="2">
        <v>150</v>
      </c>
      <c r="E51" s="2">
        <v>15.2</v>
      </c>
      <c r="F51" s="2">
        <v>450</v>
      </c>
      <c r="G51" s="2">
        <v>0.9</v>
      </c>
      <c r="H51" s="6">
        <f t="shared" si="1"/>
        <v>2</v>
      </c>
      <c r="I51" s="2">
        <v>4.5</v>
      </c>
      <c r="J51" s="2">
        <v>2.5</v>
      </c>
    </row>
    <row r="52" spans="1:10" x14ac:dyDescent="0.25">
      <c r="A52" s="2">
        <v>2018</v>
      </c>
      <c r="B52" s="2" t="s">
        <v>79</v>
      </c>
      <c r="C52" s="2">
        <v>22</v>
      </c>
      <c r="D52" s="54">
        <v>250</v>
      </c>
      <c r="E52" s="2"/>
      <c r="F52" s="54">
        <v>450</v>
      </c>
      <c r="G52" s="54">
        <v>1.4</v>
      </c>
      <c r="H52" s="6">
        <f t="shared" si="1"/>
        <v>3.1111111111111112</v>
      </c>
      <c r="I52" s="2">
        <v>3.4</v>
      </c>
      <c r="J52" s="2">
        <v>2.5499999999999998</v>
      </c>
    </row>
    <row r="53" spans="1:10" x14ac:dyDescent="0.25">
      <c r="A53" s="2">
        <v>2018</v>
      </c>
      <c r="B53" s="2" t="s">
        <v>22</v>
      </c>
      <c r="C53" s="2">
        <v>29</v>
      </c>
      <c r="D53" s="54">
        <v>160</v>
      </c>
      <c r="E53" s="2"/>
      <c r="F53" s="54">
        <v>450</v>
      </c>
      <c r="G53" s="54">
        <v>0.6</v>
      </c>
      <c r="H53" s="6">
        <f t="shared" si="1"/>
        <v>1.3333333333333333</v>
      </c>
      <c r="I53" s="2">
        <v>4.7</v>
      </c>
      <c r="J53" s="2">
        <v>2.6</v>
      </c>
    </row>
    <row r="54" spans="1:10" x14ac:dyDescent="0.25">
      <c r="A54" s="2">
        <v>2018</v>
      </c>
      <c r="B54" s="2" t="s">
        <v>81</v>
      </c>
      <c r="C54" s="2"/>
      <c r="D54" s="54">
        <v>500</v>
      </c>
      <c r="E54" s="2"/>
      <c r="F54" s="54">
        <v>223</v>
      </c>
      <c r="G54" s="54">
        <v>2.7</v>
      </c>
      <c r="H54" s="6">
        <f t="shared" si="1"/>
        <v>12.107623318385651</v>
      </c>
      <c r="I54" s="2">
        <v>5.7</v>
      </c>
      <c r="J54" s="2">
        <v>2.7</v>
      </c>
    </row>
    <row r="55" spans="1:10" x14ac:dyDescent="0.25">
      <c r="A55" s="2">
        <v>2018</v>
      </c>
      <c r="B55" s="2" t="s">
        <v>83</v>
      </c>
      <c r="C55" s="2"/>
      <c r="D55" s="54">
        <v>270</v>
      </c>
      <c r="E55" s="2"/>
      <c r="F55" s="54">
        <v>225</v>
      </c>
      <c r="G55" s="54">
        <v>0.99</v>
      </c>
      <c r="H55" s="6">
        <f t="shared" si="1"/>
        <v>4.4000000000000004</v>
      </c>
      <c r="I55" s="2">
        <v>4.4000000000000004</v>
      </c>
      <c r="J55" s="2">
        <v>2.8</v>
      </c>
    </row>
    <row r="56" spans="1:10" x14ac:dyDescent="0.25">
      <c r="A56" s="2">
        <v>2018</v>
      </c>
      <c r="B56" s="2" t="s">
        <v>84</v>
      </c>
      <c r="C56" s="2"/>
      <c r="D56" s="54">
        <v>420</v>
      </c>
      <c r="E56" s="2"/>
      <c r="F56" s="54">
        <v>320</v>
      </c>
      <c r="G56" s="54">
        <v>1.58</v>
      </c>
      <c r="H56" s="6">
        <f t="shared" si="1"/>
        <v>4.9375</v>
      </c>
      <c r="I56" s="2">
        <v>4.66</v>
      </c>
      <c r="J56" s="2">
        <v>2.8</v>
      </c>
    </row>
    <row r="57" spans="1:10" x14ac:dyDescent="0.25">
      <c r="A57" s="2">
        <v>2018</v>
      </c>
      <c r="B57" s="2" t="s">
        <v>7</v>
      </c>
      <c r="C57" s="2">
        <v>56</v>
      </c>
      <c r="D57" s="54">
        <v>150</v>
      </c>
      <c r="E57" s="2"/>
      <c r="F57" s="54">
        <v>450</v>
      </c>
      <c r="G57" s="54">
        <v>0.86</v>
      </c>
      <c r="H57" s="6">
        <f t="shared" si="1"/>
        <v>1.9111111111111112</v>
      </c>
      <c r="I57" s="2">
        <v>5</v>
      </c>
      <c r="J57" s="2">
        <v>2.95</v>
      </c>
    </row>
    <row r="58" spans="1:10" x14ac:dyDescent="0.25">
      <c r="A58" s="2">
        <v>2019</v>
      </c>
      <c r="B58" s="2" t="s">
        <v>13</v>
      </c>
      <c r="C58" s="2"/>
      <c r="D58" s="2">
        <v>270</v>
      </c>
      <c r="E58" s="2">
        <v>17.100000000000001</v>
      </c>
      <c r="F58" s="2">
        <v>320</v>
      </c>
      <c r="G58" s="2">
        <v>0.4</v>
      </c>
      <c r="H58" s="6">
        <f t="shared" si="1"/>
        <v>1.25</v>
      </c>
      <c r="I58" s="2">
        <v>8.1999999999999993</v>
      </c>
      <c r="J58" s="2">
        <v>3.15</v>
      </c>
    </row>
    <row r="59" spans="1:10" x14ac:dyDescent="0.25">
      <c r="A59" s="2">
        <v>2019</v>
      </c>
      <c r="B59" s="2" t="s">
        <v>16</v>
      </c>
      <c r="C59" s="2"/>
      <c r="D59" s="2">
        <v>240</v>
      </c>
      <c r="E59" s="2">
        <v>12.4</v>
      </c>
      <c r="F59" s="2">
        <v>325</v>
      </c>
      <c r="G59" s="2">
        <v>0.8</v>
      </c>
      <c r="H59" s="6">
        <f t="shared" si="1"/>
        <v>2.4615384615384617</v>
      </c>
      <c r="I59" s="2">
        <v>5</v>
      </c>
      <c r="J59" s="2">
        <v>3.6</v>
      </c>
    </row>
    <row r="60" spans="1:10" x14ac:dyDescent="0.25">
      <c r="A60" s="2">
        <v>2019</v>
      </c>
      <c r="B60" s="2" t="s">
        <v>21</v>
      </c>
      <c r="C60" s="2"/>
      <c r="D60" s="2">
        <v>230</v>
      </c>
      <c r="E60" s="2">
        <v>14.8</v>
      </c>
      <c r="F60" s="2">
        <v>470</v>
      </c>
      <c r="G60" s="2">
        <v>1.25</v>
      </c>
      <c r="H60" s="6">
        <f t="shared" si="1"/>
        <v>2.6595744680851063</v>
      </c>
      <c r="I60" s="2">
        <v>9.6</v>
      </c>
      <c r="J60" s="2">
        <v>4.9000000000000004</v>
      </c>
    </row>
  </sheetData>
  <sortState ref="A1:U76">
    <sortCondition ref="J1:J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Récaptitulatif </vt:lpstr>
      <vt:lpstr>2018 vs 2019</vt:lpstr>
      <vt:lpstr>Hors années</vt:lpstr>
      <vt:lpstr>Par ordre à 1,5</vt:lpstr>
    </vt:vector>
  </TitlesOfParts>
  <Company>Onema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Denis</dc:creator>
  <cp:lastModifiedBy>Utilisateur Windows</cp:lastModifiedBy>
  <dcterms:created xsi:type="dcterms:W3CDTF">2018-11-28T09:18:11Z</dcterms:created>
  <dcterms:modified xsi:type="dcterms:W3CDTF">2020-03-06T15:50:03Z</dcterms:modified>
</cp:coreProperties>
</file>