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Stock research\"/>
    </mc:Choice>
  </mc:AlternateContent>
  <xr:revisionPtr revIDLastSave="0" documentId="13_ncr:1_{792350EB-6DAC-4AE2-B105-E21668C8E41F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DATA" sheetId="2" r:id="rId1"/>
    <sheet name="DIFF." sheetId="4" r:id="rId2"/>
    <sheet name="2020 DATA" sheetId="3" r:id="rId3"/>
  </sheets>
  <definedNames>
    <definedName name="ExternalData_1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1" i="4" l="1"/>
  <c r="F22" i="4" s="1"/>
  <c r="G9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P1512" i="2"/>
  <c r="O4" i="2"/>
  <c r="O1362" i="2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505" i="2"/>
  <c r="N1506" i="2"/>
  <c r="F1506" i="2"/>
  <c r="H1506" i="2" s="1"/>
  <c r="I1506" i="2" s="1"/>
  <c r="G1506" i="2"/>
  <c r="F1507" i="2"/>
  <c r="G1507" i="2"/>
  <c r="N1507" i="2" s="1"/>
  <c r="H1507" i="2"/>
  <c r="I1507" i="2" s="1"/>
  <c r="F1508" i="2"/>
  <c r="N1508" i="2" s="1"/>
  <c r="G1508" i="2"/>
  <c r="F1504" i="2"/>
  <c r="H1504" i="2" s="1"/>
  <c r="I1504" i="2" s="1"/>
  <c r="G1504" i="2"/>
  <c r="F1505" i="2"/>
  <c r="H1505" i="2" s="1"/>
  <c r="I1505" i="2" s="1"/>
  <c r="G1505" i="2"/>
  <c r="O1506" i="2"/>
  <c r="O1507" i="2"/>
  <c r="O1508" i="2"/>
  <c r="D1507" i="2"/>
  <c r="D1506" i="2"/>
  <c r="D1505" i="2"/>
  <c r="D1504" i="2"/>
  <c r="F1503" i="2"/>
  <c r="O1504" i="2"/>
  <c r="O1412" i="2"/>
  <c r="O1423" i="2"/>
  <c r="O1428" i="2"/>
  <c r="O1439" i="2"/>
  <c r="O1444" i="2"/>
  <c r="O1455" i="2"/>
  <c r="O1460" i="2"/>
  <c r="O1471" i="2"/>
  <c r="O1476" i="2"/>
  <c r="O1487" i="2"/>
  <c r="O1492" i="2"/>
  <c r="O1495" i="2"/>
  <c r="O1496" i="2"/>
  <c r="O1497" i="2"/>
  <c r="O1499" i="2"/>
  <c r="F1495" i="2"/>
  <c r="N1495" i="2" s="1"/>
  <c r="G1495" i="2"/>
  <c r="F1496" i="2"/>
  <c r="N1496" i="2" s="1"/>
  <c r="G1496" i="2"/>
  <c r="F1497" i="2"/>
  <c r="G1497" i="2"/>
  <c r="N1497" i="2"/>
  <c r="F1498" i="2"/>
  <c r="O1498" i="2" s="1"/>
  <c r="G1498" i="2"/>
  <c r="F1499" i="2"/>
  <c r="N1499" i="2" s="1"/>
  <c r="G1499" i="2"/>
  <c r="F1500" i="2"/>
  <c r="O1500" i="2" s="1"/>
  <c r="G1500" i="2"/>
  <c r="F1501" i="2"/>
  <c r="O1501" i="2" s="1"/>
  <c r="G1501" i="2"/>
  <c r="N1501" i="2"/>
  <c r="F1502" i="2"/>
  <c r="O1502" i="2" s="1"/>
  <c r="G1502" i="2"/>
  <c r="N1502" i="2" s="1"/>
  <c r="G1503" i="2"/>
  <c r="F1411" i="2"/>
  <c r="O1411" i="2" s="1"/>
  <c r="G1411" i="2"/>
  <c r="F1412" i="2"/>
  <c r="N1412" i="2" s="1"/>
  <c r="G1412" i="2"/>
  <c r="F1413" i="2"/>
  <c r="N1413" i="2" s="1"/>
  <c r="G1413" i="2"/>
  <c r="F1414" i="2"/>
  <c r="O1414" i="2" s="1"/>
  <c r="G1414" i="2"/>
  <c r="N1414" i="2"/>
  <c r="F1415" i="2"/>
  <c r="G1415" i="2"/>
  <c r="O1415" i="2" s="1"/>
  <c r="F1416" i="2"/>
  <c r="O1416" i="2" s="1"/>
  <c r="G1416" i="2"/>
  <c r="N1416" i="2" s="1"/>
  <c r="F1417" i="2"/>
  <c r="N1417" i="2" s="1"/>
  <c r="G1417" i="2"/>
  <c r="F1418" i="2"/>
  <c r="G1418" i="2"/>
  <c r="N1418" i="2" s="1"/>
  <c r="F1419" i="2"/>
  <c r="N1419" i="2" s="1"/>
  <c r="G1419" i="2"/>
  <c r="F1420" i="2"/>
  <c r="O1420" i="2" s="1"/>
  <c r="G1420" i="2"/>
  <c r="N1420" i="2"/>
  <c r="F1421" i="2"/>
  <c r="O1421" i="2" s="1"/>
  <c r="G1421" i="2"/>
  <c r="N1421" i="2"/>
  <c r="F1422" i="2"/>
  <c r="N1422" i="2" s="1"/>
  <c r="G1422" i="2"/>
  <c r="F1423" i="2"/>
  <c r="G1423" i="2"/>
  <c r="N1423" i="2"/>
  <c r="F1424" i="2"/>
  <c r="O1424" i="2" s="1"/>
  <c r="G1424" i="2"/>
  <c r="F1425" i="2"/>
  <c r="O1425" i="2" s="1"/>
  <c r="G1425" i="2"/>
  <c r="F1426" i="2"/>
  <c r="O1426" i="2" s="1"/>
  <c r="G1426" i="2"/>
  <c r="N1426" i="2"/>
  <c r="F1427" i="2"/>
  <c r="O1427" i="2" s="1"/>
  <c r="G1427" i="2"/>
  <c r="F1428" i="2"/>
  <c r="N1428" i="2" s="1"/>
  <c r="G1428" i="2"/>
  <c r="F1429" i="2"/>
  <c r="N1429" i="2" s="1"/>
  <c r="G1429" i="2"/>
  <c r="F1430" i="2"/>
  <c r="O1430" i="2" s="1"/>
  <c r="G1430" i="2"/>
  <c r="N1430" i="2"/>
  <c r="F1431" i="2"/>
  <c r="O1431" i="2" s="1"/>
  <c r="G1431" i="2"/>
  <c r="N1431" i="2" s="1"/>
  <c r="F1432" i="2"/>
  <c r="O1432" i="2" s="1"/>
  <c r="G1432" i="2"/>
  <c r="N1432" i="2" s="1"/>
  <c r="F1433" i="2"/>
  <c r="N1433" i="2" s="1"/>
  <c r="G1433" i="2"/>
  <c r="F1434" i="2"/>
  <c r="G1434" i="2"/>
  <c r="N1434" i="2" s="1"/>
  <c r="F1435" i="2"/>
  <c r="N1435" i="2" s="1"/>
  <c r="G1435" i="2"/>
  <c r="F1436" i="2"/>
  <c r="O1436" i="2" s="1"/>
  <c r="G1436" i="2"/>
  <c r="N1436" i="2"/>
  <c r="F1437" i="2"/>
  <c r="O1437" i="2" s="1"/>
  <c r="G1437" i="2"/>
  <c r="N1437" i="2"/>
  <c r="F1438" i="2"/>
  <c r="N1438" i="2" s="1"/>
  <c r="G1438" i="2"/>
  <c r="F1439" i="2"/>
  <c r="G1439" i="2"/>
  <c r="N1439" i="2"/>
  <c r="F1440" i="2"/>
  <c r="O1440" i="2" s="1"/>
  <c r="G1440" i="2"/>
  <c r="F1441" i="2"/>
  <c r="O1441" i="2" s="1"/>
  <c r="G1441" i="2"/>
  <c r="F1442" i="2"/>
  <c r="O1442" i="2" s="1"/>
  <c r="G1442" i="2"/>
  <c r="N1442" i="2"/>
  <c r="F1443" i="2"/>
  <c r="O1443" i="2" s="1"/>
  <c r="G1443" i="2"/>
  <c r="F1444" i="2"/>
  <c r="N1444" i="2" s="1"/>
  <c r="G1444" i="2"/>
  <c r="F1445" i="2"/>
  <c r="N1445" i="2" s="1"/>
  <c r="G1445" i="2"/>
  <c r="F1446" i="2"/>
  <c r="O1446" i="2" s="1"/>
  <c r="G1446" i="2"/>
  <c r="N1446" i="2"/>
  <c r="F1447" i="2"/>
  <c r="O1447" i="2" s="1"/>
  <c r="G1447" i="2"/>
  <c r="N1447" i="2" s="1"/>
  <c r="F1448" i="2"/>
  <c r="O1448" i="2" s="1"/>
  <c r="G1448" i="2"/>
  <c r="N1448" i="2" s="1"/>
  <c r="F1449" i="2"/>
  <c r="N1449" i="2" s="1"/>
  <c r="G1449" i="2"/>
  <c r="F1450" i="2"/>
  <c r="G1450" i="2"/>
  <c r="N1450" i="2" s="1"/>
  <c r="F1451" i="2"/>
  <c r="N1451" i="2" s="1"/>
  <c r="G1451" i="2"/>
  <c r="F1452" i="2"/>
  <c r="O1452" i="2" s="1"/>
  <c r="G1452" i="2"/>
  <c r="N1452" i="2"/>
  <c r="F1453" i="2"/>
  <c r="O1453" i="2" s="1"/>
  <c r="G1453" i="2"/>
  <c r="N1453" i="2"/>
  <c r="F1454" i="2"/>
  <c r="N1454" i="2" s="1"/>
  <c r="G1454" i="2"/>
  <c r="F1455" i="2"/>
  <c r="G1455" i="2"/>
  <c r="N1455" i="2"/>
  <c r="F1456" i="2"/>
  <c r="O1456" i="2" s="1"/>
  <c r="G1456" i="2"/>
  <c r="F1457" i="2"/>
  <c r="O1457" i="2" s="1"/>
  <c r="G1457" i="2"/>
  <c r="N1457" i="2" s="1"/>
  <c r="F1458" i="2"/>
  <c r="O1458" i="2" s="1"/>
  <c r="G1458" i="2"/>
  <c r="N1458" i="2"/>
  <c r="F1459" i="2"/>
  <c r="O1459" i="2" s="1"/>
  <c r="G1459" i="2"/>
  <c r="F1460" i="2"/>
  <c r="N1460" i="2" s="1"/>
  <c r="G1460" i="2"/>
  <c r="F1461" i="2"/>
  <c r="N1461" i="2" s="1"/>
  <c r="G1461" i="2"/>
  <c r="F1462" i="2"/>
  <c r="O1462" i="2" s="1"/>
  <c r="G1462" i="2"/>
  <c r="N1462" i="2"/>
  <c r="F1463" i="2"/>
  <c r="O1463" i="2" s="1"/>
  <c r="G1463" i="2"/>
  <c r="N1463" i="2" s="1"/>
  <c r="F1464" i="2"/>
  <c r="O1464" i="2" s="1"/>
  <c r="G1464" i="2"/>
  <c r="N1464" i="2" s="1"/>
  <c r="F1465" i="2"/>
  <c r="N1465" i="2" s="1"/>
  <c r="G1465" i="2"/>
  <c r="F1466" i="2"/>
  <c r="G1466" i="2"/>
  <c r="N1466" i="2" s="1"/>
  <c r="F1467" i="2"/>
  <c r="N1467" i="2" s="1"/>
  <c r="G1467" i="2"/>
  <c r="F1468" i="2"/>
  <c r="O1468" i="2" s="1"/>
  <c r="G1468" i="2"/>
  <c r="N1468" i="2"/>
  <c r="F1469" i="2"/>
  <c r="O1469" i="2" s="1"/>
  <c r="G1469" i="2"/>
  <c r="N1469" i="2"/>
  <c r="F1470" i="2"/>
  <c r="N1470" i="2" s="1"/>
  <c r="G1470" i="2"/>
  <c r="F1471" i="2"/>
  <c r="G1471" i="2"/>
  <c r="N1471" i="2"/>
  <c r="F1472" i="2"/>
  <c r="O1472" i="2" s="1"/>
  <c r="G1472" i="2"/>
  <c r="F1473" i="2"/>
  <c r="O1473" i="2" s="1"/>
  <c r="G1473" i="2"/>
  <c r="N1473" i="2" s="1"/>
  <c r="F1474" i="2"/>
  <c r="O1474" i="2" s="1"/>
  <c r="G1474" i="2"/>
  <c r="N1474" i="2"/>
  <c r="F1475" i="2"/>
  <c r="O1475" i="2" s="1"/>
  <c r="G1475" i="2"/>
  <c r="F1476" i="2"/>
  <c r="G1476" i="2"/>
  <c r="N1476" i="2"/>
  <c r="F1477" i="2"/>
  <c r="N1477" i="2" s="1"/>
  <c r="G1477" i="2"/>
  <c r="F1478" i="2"/>
  <c r="O1478" i="2" s="1"/>
  <c r="G1478" i="2"/>
  <c r="N1478" i="2"/>
  <c r="F1479" i="2"/>
  <c r="O1479" i="2" s="1"/>
  <c r="G1479" i="2"/>
  <c r="N1479" i="2" s="1"/>
  <c r="F1480" i="2"/>
  <c r="O1480" i="2" s="1"/>
  <c r="G1480" i="2"/>
  <c r="N1480" i="2" s="1"/>
  <c r="F1481" i="2"/>
  <c r="N1481" i="2" s="1"/>
  <c r="G1481" i="2"/>
  <c r="F1482" i="2"/>
  <c r="G1482" i="2"/>
  <c r="N1482" i="2" s="1"/>
  <c r="F1483" i="2"/>
  <c r="N1483" i="2" s="1"/>
  <c r="G1483" i="2"/>
  <c r="F1484" i="2"/>
  <c r="O1484" i="2" s="1"/>
  <c r="G1484" i="2"/>
  <c r="N1484" i="2"/>
  <c r="F1485" i="2"/>
  <c r="O1485" i="2" s="1"/>
  <c r="G1485" i="2"/>
  <c r="N1485" i="2"/>
  <c r="F1486" i="2"/>
  <c r="N1486" i="2" s="1"/>
  <c r="G1486" i="2"/>
  <c r="F1487" i="2"/>
  <c r="G1487" i="2"/>
  <c r="N1487" i="2"/>
  <c r="F1488" i="2"/>
  <c r="O1488" i="2" s="1"/>
  <c r="G1488" i="2"/>
  <c r="F1489" i="2"/>
  <c r="O1489" i="2" s="1"/>
  <c r="G1489" i="2"/>
  <c r="N1489" i="2" s="1"/>
  <c r="F1490" i="2"/>
  <c r="O1490" i="2" s="1"/>
  <c r="G1490" i="2"/>
  <c r="N1490" i="2"/>
  <c r="F1491" i="2"/>
  <c r="O1491" i="2" s="1"/>
  <c r="G1491" i="2"/>
  <c r="F1492" i="2"/>
  <c r="G1492" i="2"/>
  <c r="N1492" i="2"/>
  <c r="F1493" i="2"/>
  <c r="N1493" i="2" s="1"/>
  <c r="G1493" i="2"/>
  <c r="F1494" i="2"/>
  <c r="O1494" i="2" s="1"/>
  <c r="G1494" i="2"/>
  <c r="N1494" i="2"/>
  <c r="F4" i="2"/>
  <c r="G4" i="2"/>
  <c r="H4" i="2" s="1"/>
  <c r="F5" i="2"/>
  <c r="H5" i="2" s="1"/>
  <c r="G5" i="2"/>
  <c r="F6" i="2"/>
  <c r="G6" i="2"/>
  <c r="F7" i="2"/>
  <c r="G7" i="2"/>
  <c r="H7" i="2" s="1"/>
  <c r="F8" i="2"/>
  <c r="H8" i="2" s="1"/>
  <c r="G8" i="2"/>
  <c r="F9" i="2"/>
  <c r="G9" i="2"/>
  <c r="H9" i="2"/>
  <c r="F10" i="2"/>
  <c r="G10" i="2"/>
  <c r="H10" i="2"/>
  <c r="F11" i="2"/>
  <c r="G11" i="2"/>
  <c r="F12" i="2"/>
  <c r="G12" i="2"/>
  <c r="H12" i="2"/>
  <c r="F13" i="2"/>
  <c r="H13" i="2" s="1"/>
  <c r="G13" i="2"/>
  <c r="F14" i="2"/>
  <c r="G14" i="2"/>
  <c r="H14" i="2" s="1"/>
  <c r="F15" i="2"/>
  <c r="G15" i="2"/>
  <c r="H15" i="2"/>
  <c r="F16" i="2"/>
  <c r="H16" i="2" s="1"/>
  <c r="G16" i="2"/>
  <c r="F17" i="2"/>
  <c r="G17" i="2"/>
  <c r="H17" i="2"/>
  <c r="F18" i="2"/>
  <c r="H18" i="2" s="1"/>
  <c r="G18" i="2"/>
  <c r="F19" i="2"/>
  <c r="G19" i="2"/>
  <c r="H19" i="2"/>
  <c r="F20" i="2"/>
  <c r="G20" i="2"/>
  <c r="H20" i="2" s="1"/>
  <c r="F21" i="2"/>
  <c r="H21" i="2" s="1"/>
  <c r="G21" i="2"/>
  <c r="F22" i="2"/>
  <c r="G22" i="2"/>
  <c r="F23" i="2"/>
  <c r="G23" i="2"/>
  <c r="H23" i="2" s="1"/>
  <c r="F24" i="2"/>
  <c r="H24" i="2" s="1"/>
  <c r="G24" i="2"/>
  <c r="F25" i="2"/>
  <c r="G25" i="2"/>
  <c r="H25" i="2"/>
  <c r="F26" i="2"/>
  <c r="G26" i="2"/>
  <c r="H26" i="2"/>
  <c r="F27" i="2"/>
  <c r="G27" i="2"/>
  <c r="F28" i="2"/>
  <c r="G28" i="2"/>
  <c r="H28" i="2"/>
  <c r="F29" i="2"/>
  <c r="H29" i="2" s="1"/>
  <c r="G29" i="2"/>
  <c r="F30" i="2"/>
  <c r="G30" i="2"/>
  <c r="H30" i="2" s="1"/>
  <c r="F31" i="2"/>
  <c r="G31" i="2"/>
  <c r="H31" i="2"/>
  <c r="F32" i="2"/>
  <c r="H32" i="2" s="1"/>
  <c r="G32" i="2"/>
  <c r="F33" i="2"/>
  <c r="G33" i="2"/>
  <c r="H33" i="2"/>
  <c r="F34" i="2"/>
  <c r="H34" i="2" s="1"/>
  <c r="G34" i="2"/>
  <c r="F35" i="2"/>
  <c r="G35" i="2"/>
  <c r="H35" i="2"/>
  <c r="F36" i="2"/>
  <c r="G36" i="2"/>
  <c r="H36" i="2" s="1"/>
  <c r="F37" i="2"/>
  <c r="H37" i="2" s="1"/>
  <c r="G37" i="2"/>
  <c r="F38" i="2"/>
  <c r="G38" i="2"/>
  <c r="F39" i="2"/>
  <c r="G39" i="2"/>
  <c r="H39" i="2" s="1"/>
  <c r="F40" i="2"/>
  <c r="H40" i="2" s="1"/>
  <c r="G40" i="2"/>
  <c r="F41" i="2"/>
  <c r="H41" i="2" s="1"/>
  <c r="G41" i="2"/>
  <c r="F42" i="2"/>
  <c r="G42" i="2"/>
  <c r="H42" i="2"/>
  <c r="F43" i="2"/>
  <c r="G43" i="2"/>
  <c r="F44" i="2"/>
  <c r="G44" i="2"/>
  <c r="H44" i="2"/>
  <c r="F45" i="2"/>
  <c r="H45" i="2" s="1"/>
  <c r="G45" i="2"/>
  <c r="F46" i="2"/>
  <c r="G46" i="2"/>
  <c r="H46" i="2" s="1"/>
  <c r="F47" i="2"/>
  <c r="G47" i="2"/>
  <c r="H47" i="2"/>
  <c r="F48" i="2"/>
  <c r="H48" i="2" s="1"/>
  <c r="G48" i="2"/>
  <c r="F49" i="2"/>
  <c r="G49" i="2"/>
  <c r="H49" i="2"/>
  <c r="F50" i="2"/>
  <c r="H50" i="2" s="1"/>
  <c r="G50" i="2"/>
  <c r="F51" i="2"/>
  <c r="G51" i="2"/>
  <c r="H51" i="2"/>
  <c r="F52" i="2"/>
  <c r="G52" i="2"/>
  <c r="H52" i="2" s="1"/>
  <c r="F53" i="2"/>
  <c r="H53" i="2" s="1"/>
  <c r="G53" i="2"/>
  <c r="F54" i="2"/>
  <c r="G54" i="2"/>
  <c r="F55" i="2"/>
  <c r="G55" i="2"/>
  <c r="H55" i="2" s="1"/>
  <c r="F56" i="2"/>
  <c r="H56" i="2" s="1"/>
  <c r="G56" i="2"/>
  <c r="F57" i="2"/>
  <c r="H57" i="2" s="1"/>
  <c r="G57" i="2"/>
  <c r="F58" i="2"/>
  <c r="G58" i="2"/>
  <c r="H58" i="2"/>
  <c r="F59" i="2"/>
  <c r="G59" i="2"/>
  <c r="F60" i="2"/>
  <c r="G60" i="2"/>
  <c r="H60" i="2"/>
  <c r="F61" i="2"/>
  <c r="H61" i="2" s="1"/>
  <c r="G61" i="2"/>
  <c r="F62" i="2"/>
  <c r="G62" i="2"/>
  <c r="H62" i="2" s="1"/>
  <c r="F63" i="2"/>
  <c r="G63" i="2"/>
  <c r="H63" i="2"/>
  <c r="F64" i="2"/>
  <c r="H64" i="2" s="1"/>
  <c r="G64" i="2"/>
  <c r="F65" i="2"/>
  <c r="G65" i="2"/>
  <c r="H65" i="2"/>
  <c r="F66" i="2"/>
  <c r="H66" i="2" s="1"/>
  <c r="G66" i="2"/>
  <c r="F67" i="2"/>
  <c r="G67" i="2"/>
  <c r="H67" i="2"/>
  <c r="F68" i="2"/>
  <c r="G68" i="2"/>
  <c r="H68" i="2" s="1"/>
  <c r="F69" i="2"/>
  <c r="H69" i="2" s="1"/>
  <c r="G69" i="2"/>
  <c r="F70" i="2"/>
  <c r="G70" i="2"/>
  <c r="F71" i="2"/>
  <c r="G71" i="2"/>
  <c r="H71" i="2" s="1"/>
  <c r="F72" i="2"/>
  <c r="H72" i="2" s="1"/>
  <c r="G72" i="2"/>
  <c r="F73" i="2"/>
  <c r="H73" i="2" s="1"/>
  <c r="G73" i="2"/>
  <c r="F74" i="2"/>
  <c r="G74" i="2"/>
  <c r="H74" i="2"/>
  <c r="F75" i="2"/>
  <c r="G75" i="2"/>
  <c r="F76" i="2"/>
  <c r="G76" i="2"/>
  <c r="H76" i="2"/>
  <c r="F77" i="2"/>
  <c r="H77" i="2" s="1"/>
  <c r="G77" i="2"/>
  <c r="F78" i="2"/>
  <c r="G78" i="2"/>
  <c r="H78" i="2" s="1"/>
  <c r="F79" i="2"/>
  <c r="G79" i="2"/>
  <c r="H79" i="2"/>
  <c r="F80" i="2"/>
  <c r="H80" i="2" s="1"/>
  <c r="G80" i="2"/>
  <c r="F81" i="2"/>
  <c r="G81" i="2"/>
  <c r="H81" i="2"/>
  <c r="F82" i="2"/>
  <c r="H82" i="2" s="1"/>
  <c r="G82" i="2"/>
  <c r="F83" i="2"/>
  <c r="G83" i="2"/>
  <c r="H83" i="2"/>
  <c r="F84" i="2"/>
  <c r="G84" i="2"/>
  <c r="H84" i="2" s="1"/>
  <c r="F85" i="2"/>
  <c r="H85" i="2" s="1"/>
  <c r="G85" i="2"/>
  <c r="F86" i="2"/>
  <c r="G86" i="2"/>
  <c r="F87" i="2"/>
  <c r="G87" i="2"/>
  <c r="H87" i="2" s="1"/>
  <c r="F88" i="2"/>
  <c r="H88" i="2" s="1"/>
  <c r="G88" i="2"/>
  <c r="F89" i="2"/>
  <c r="H89" i="2" s="1"/>
  <c r="G89" i="2"/>
  <c r="F90" i="2"/>
  <c r="G90" i="2"/>
  <c r="H90" i="2"/>
  <c r="F91" i="2"/>
  <c r="G91" i="2"/>
  <c r="F92" i="2"/>
  <c r="G92" i="2"/>
  <c r="H92" i="2"/>
  <c r="F93" i="2"/>
  <c r="H93" i="2" s="1"/>
  <c r="G93" i="2"/>
  <c r="F94" i="2"/>
  <c r="G94" i="2"/>
  <c r="H94" i="2" s="1"/>
  <c r="F95" i="2"/>
  <c r="G95" i="2"/>
  <c r="H95" i="2"/>
  <c r="F96" i="2"/>
  <c r="H96" i="2" s="1"/>
  <c r="G96" i="2"/>
  <c r="F97" i="2"/>
  <c r="G97" i="2"/>
  <c r="H97" i="2"/>
  <c r="F98" i="2"/>
  <c r="G98" i="2"/>
  <c r="H98" i="2"/>
  <c r="F99" i="2"/>
  <c r="G99" i="2"/>
  <c r="H99" i="2"/>
  <c r="F100" i="2"/>
  <c r="G100" i="2"/>
  <c r="H100" i="2" s="1"/>
  <c r="F101" i="2"/>
  <c r="H101" i="2" s="1"/>
  <c r="G101" i="2"/>
  <c r="F102" i="2"/>
  <c r="G102" i="2"/>
  <c r="F103" i="2"/>
  <c r="G103" i="2"/>
  <c r="H103" i="2" s="1"/>
  <c r="F104" i="2"/>
  <c r="H104" i="2" s="1"/>
  <c r="G104" i="2"/>
  <c r="F105" i="2"/>
  <c r="H105" i="2" s="1"/>
  <c r="G105" i="2"/>
  <c r="F106" i="2"/>
  <c r="G106" i="2"/>
  <c r="H106" i="2"/>
  <c r="F107" i="2"/>
  <c r="G107" i="2"/>
  <c r="F108" i="2"/>
  <c r="G108" i="2"/>
  <c r="H108" i="2"/>
  <c r="F109" i="2"/>
  <c r="H109" i="2" s="1"/>
  <c r="G109" i="2"/>
  <c r="F110" i="2"/>
  <c r="G110" i="2"/>
  <c r="H110" i="2" s="1"/>
  <c r="F111" i="2"/>
  <c r="G111" i="2"/>
  <c r="H111" i="2"/>
  <c r="F112" i="2"/>
  <c r="H112" i="2" s="1"/>
  <c r="G112" i="2"/>
  <c r="F113" i="2"/>
  <c r="G113" i="2"/>
  <c r="H113" i="2"/>
  <c r="F114" i="2"/>
  <c r="G114" i="2"/>
  <c r="H114" i="2"/>
  <c r="F115" i="2"/>
  <c r="G115" i="2"/>
  <c r="H115" i="2"/>
  <c r="F116" i="2"/>
  <c r="H116" i="2" s="1"/>
  <c r="G116" i="2"/>
  <c r="F117" i="2"/>
  <c r="H117" i="2" s="1"/>
  <c r="G117" i="2"/>
  <c r="F118" i="2"/>
  <c r="G118" i="2"/>
  <c r="F119" i="2"/>
  <c r="G119" i="2"/>
  <c r="H119" i="2" s="1"/>
  <c r="F120" i="2"/>
  <c r="H120" i="2" s="1"/>
  <c r="G120" i="2"/>
  <c r="F121" i="2"/>
  <c r="H121" i="2" s="1"/>
  <c r="G121" i="2"/>
  <c r="F122" i="2"/>
  <c r="G122" i="2"/>
  <c r="H122" i="2"/>
  <c r="F123" i="2"/>
  <c r="G123" i="2"/>
  <c r="F124" i="2"/>
  <c r="G124" i="2"/>
  <c r="H124" i="2"/>
  <c r="F125" i="2"/>
  <c r="H125" i="2" s="1"/>
  <c r="G125" i="2"/>
  <c r="F126" i="2"/>
  <c r="G126" i="2"/>
  <c r="H126" i="2" s="1"/>
  <c r="F127" i="2"/>
  <c r="G127" i="2"/>
  <c r="H127" i="2"/>
  <c r="F128" i="2"/>
  <c r="H128" i="2" s="1"/>
  <c r="G128" i="2"/>
  <c r="F129" i="2"/>
  <c r="G129" i="2"/>
  <c r="H129" i="2"/>
  <c r="F130" i="2"/>
  <c r="G130" i="2"/>
  <c r="H130" i="2"/>
  <c r="F131" i="2"/>
  <c r="G131" i="2"/>
  <c r="H131" i="2"/>
  <c r="F132" i="2"/>
  <c r="H132" i="2" s="1"/>
  <c r="G132" i="2"/>
  <c r="F133" i="2"/>
  <c r="H133" i="2" s="1"/>
  <c r="G133" i="2"/>
  <c r="F134" i="2"/>
  <c r="G134" i="2"/>
  <c r="F135" i="2"/>
  <c r="G135" i="2"/>
  <c r="H135" i="2" s="1"/>
  <c r="F136" i="2"/>
  <c r="H136" i="2" s="1"/>
  <c r="G136" i="2"/>
  <c r="F137" i="2"/>
  <c r="H137" i="2" s="1"/>
  <c r="G137" i="2"/>
  <c r="F138" i="2"/>
  <c r="G138" i="2"/>
  <c r="H138" i="2"/>
  <c r="F139" i="2"/>
  <c r="G139" i="2"/>
  <c r="F140" i="2"/>
  <c r="G140" i="2"/>
  <c r="H140" i="2"/>
  <c r="F141" i="2"/>
  <c r="H141" i="2" s="1"/>
  <c r="G141" i="2"/>
  <c r="F142" i="2"/>
  <c r="G142" i="2"/>
  <c r="H142" i="2" s="1"/>
  <c r="F143" i="2"/>
  <c r="G143" i="2"/>
  <c r="H143" i="2"/>
  <c r="F144" i="2"/>
  <c r="H144" i="2" s="1"/>
  <c r="G144" i="2"/>
  <c r="F145" i="2"/>
  <c r="G145" i="2"/>
  <c r="H145" i="2"/>
  <c r="F146" i="2"/>
  <c r="G146" i="2"/>
  <c r="H146" i="2"/>
  <c r="F147" i="2"/>
  <c r="G147" i="2"/>
  <c r="H147" i="2"/>
  <c r="F148" i="2"/>
  <c r="H148" i="2" s="1"/>
  <c r="G148" i="2"/>
  <c r="F149" i="2"/>
  <c r="H149" i="2" s="1"/>
  <c r="G149" i="2"/>
  <c r="F150" i="2"/>
  <c r="G150" i="2"/>
  <c r="F151" i="2"/>
  <c r="G151" i="2"/>
  <c r="H151" i="2" s="1"/>
  <c r="F152" i="2"/>
  <c r="H152" i="2" s="1"/>
  <c r="G152" i="2"/>
  <c r="F153" i="2"/>
  <c r="H153" i="2" s="1"/>
  <c r="G153" i="2"/>
  <c r="F154" i="2"/>
  <c r="G154" i="2"/>
  <c r="H154" i="2"/>
  <c r="F155" i="2"/>
  <c r="G155" i="2"/>
  <c r="F156" i="2"/>
  <c r="G156" i="2"/>
  <c r="H156" i="2"/>
  <c r="F157" i="2"/>
  <c r="H157" i="2" s="1"/>
  <c r="G157" i="2"/>
  <c r="F158" i="2"/>
  <c r="G158" i="2"/>
  <c r="H158" i="2" s="1"/>
  <c r="F159" i="2"/>
  <c r="G159" i="2"/>
  <c r="H159" i="2"/>
  <c r="F160" i="2"/>
  <c r="H160" i="2" s="1"/>
  <c r="G160" i="2"/>
  <c r="F161" i="2"/>
  <c r="G161" i="2"/>
  <c r="H161" i="2"/>
  <c r="F162" i="2"/>
  <c r="G162" i="2"/>
  <c r="H162" i="2"/>
  <c r="F163" i="2"/>
  <c r="G163" i="2"/>
  <c r="H163" i="2"/>
  <c r="F164" i="2"/>
  <c r="H164" i="2" s="1"/>
  <c r="G164" i="2"/>
  <c r="F165" i="2"/>
  <c r="H165" i="2" s="1"/>
  <c r="G165" i="2"/>
  <c r="F166" i="2"/>
  <c r="G166" i="2"/>
  <c r="F167" i="2"/>
  <c r="G167" i="2"/>
  <c r="H167" i="2" s="1"/>
  <c r="F168" i="2"/>
  <c r="H168" i="2" s="1"/>
  <c r="G168" i="2"/>
  <c r="F169" i="2"/>
  <c r="H169" i="2" s="1"/>
  <c r="G169" i="2"/>
  <c r="F170" i="2"/>
  <c r="G170" i="2"/>
  <c r="H170" i="2"/>
  <c r="F171" i="2"/>
  <c r="G171" i="2"/>
  <c r="F172" i="2"/>
  <c r="G172" i="2"/>
  <c r="H172" i="2"/>
  <c r="F173" i="2"/>
  <c r="H173" i="2" s="1"/>
  <c r="G173" i="2"/>
  <c r="F174" i="2"/>
  <c r="G174" i="2"/>
  <c r="H174" i="2" s="1"/>
  <c r="F175" i="2"/>
  <c r="G175" i="2"/>
  <c r="H175" i="2"/>
  <c r="F176" i="2"/>
  <c r="H176" i="2" s="1"/>
  <c r="G176" i="2"/>
  <c r="F177" i="2"/>
  <c r="G177" i="2"/>
  <c r="H177" i="2"/>
  <c r="F178" i="2"/>
  <c r="G178" i="2"/>
  <c r="H178" i="2"/>
  <c r="F179" i="2"/>
  <c r="G179" i="2"/>
  <c r="H179" i="2"/>
  <c r="F180" i="2"/>
  <c r="H180" i="2" s="1"/>
  <c r="G180" i="2"/>
  <c r="F181" i="2"/>
  <c r="H181" i="2" s="1"/>
  <c r="G181" i="2"/>
  <c r="F182" i="2"/>
  <c r="G182" i="2"/>
  <c r="F183" i="2"/>
  <c r="G183" i="2"/>
  <c r="H183" i="2" s="1"/>
  <c r="F184" i="2"/>
  <c r="H184" i="2" s="1"/>
  <c r="G184" i="2"/>
  <c r="F185" i="2"/>
  <c r="H185" i="2" s="1"/>
  <c r="G185" i="2"/>
  <c r="F186" i="2"/>
  <c r="G186" i="2"/>
  <c r="H186" i="2"/>
  <c r="F187" i="2"/>
  <c r="G187" i="2"/>
  <c r="F188" i="2"/>
  <c r="G188" i="2"/>
  <c r="H188" i="2"/>
  <c r="F189" i="2"/>
  <c r="H189" i="2" s="1"/>
  <c r="G189" i="2"/>
  <c r="F190" i="2"/>
  <c r="G190" i="2"/>
  <c r="H190" i="2" s="1"/>
  <c r="F191" i="2"/>
  <c r="G191" i="2"/>
  <c r="H191" i="2"/>
  <c r="F192" i="2"/>
  <c r="H192" i="2" s="1"/>
  <c r="G192" i="2"/>
  <c r="F193" i="2"/>
  <c r="G193" i="2"/>
  <c r="H193" i="2"/>
  <c r="F194" i="2"/>
  <c r="G194" i="2"/>
  <c r="H194" i="2"/>
  <c r="F195" i="2"/>
  <c r="G195" i="2"/>
  <c r="H195" i="2"/>
  <c r="F196" i="2"/>
  <c r="H196" i="2" s="1"/>
  <c r="G196" i="2"/>
  <c r="F197" i="2"/>
  <c r="H197" i="2" s="1"/>
  <c r="G197" i="2"/>
  <c r="F198" i="2"/>
  <c r="G198" i="2"/>
  <c r="F199" i="2"/>
  <c r="G199" i="2"/>
  <c r="H199" i="2" s="1"/>
  <c r="F200" i="2"/>
  <c r="H200" i="2" s="1"/>
  <c r="G200" i="2"/>
  <c r="F201" i="2"/>
  <c r="H201" i="2" s="1"/>
  <c r="G201" i="2"/>
  <c r="F202" i="2"/>
  <c r="G202" i="2"/>
  <c r="H202" i="2"/>
  <c r="F203" i="2"/>
  <c r="G203" i="2"/>
  <c r="F204" i="2"/>
  <c r="G204" i="2"/>
  <c r="H204" i="2"/>
  <c r="F205" i="2"/>
  <c r="H205" i="2" s="1"/>
  <c r="G205" i="2"/>
  <c r="F206" i="2"/>
  <c r="G206" i="2"/>
  <c r="H206" i="2" s="1"/>
  <c r="F207" i="2"/>
  <c r="G207" i="2"/>
  <c r="H207" i="2"/>
  <c r="F208" i="2"/>
  <c r="H208" i="2" s="1"/>
  <c r="G208" i="2"/>
  <c r="F209" i="2"/>
  <c r="H209" i="2" s="1"/>
  <c r="G209" i="2"/>
  <c r="F210" i="2"/>
  <c r="H210" i="2" s="1"/>
  <c r="G210" i="2"/>
  <c r="F211" i="2"/>
  <c r="G211" i="2"/>
  <c r="H211" i="2"/>
  <c r="F212" i="2"/>
  <c r="H212" i="2" s="1"/>
  <c r="G212" i="2"/>
  <c r="F213" i="2"/>
  <c r="H213" i="2" s="1"/>
  <c r="G213" i="2"/>
  <c r="F214" i="2"/>
  <c r="G214" i="2"/>
  <c r="F215" i="2"/>
  <c r="G215" i="2"/>
  <c r="H215" i="2" s="1"/>
  <c r="F216" i="2"/>
  <c r="H216" i="2" s="1"/>
  <c r="G216" i="2"/>
  <c r="F217" i="2"/>
  <c r="H217" i="2" s="1"/>
  <c r="G217" i="2"/>
  <c r="F218" i="2"/>
  <c r="G218" i="2"/>
  <c r="H218" i="2"/>
  <c r="F219" i="2"/>
  <c r="G219" i="2"/>
  <c r="F220" i="2"/>
  <c r="G220" i="2"/>
  <c r="H220" i="2"/>
  <c r="F221" i="2"/>
  <c r="H221" i="2" s="1"/>
  <c r="G221" i="2"/>
  <c r="F222" i="2"/>
  <c r="G222" i="2"/>
  <c r="H222" i="2" s="1"/>
  <c r="F223" i="2"/>
  <c r="G223" i="2"/>
  <c r="H223" i="2"/>
  <c r="F224" i="2"/>
  <c r="H224" i="2" s="1"/>
  <c r="G224" i="2"/>
  <c r="F225" i="2"/>
  <c r="H225" i="2" s="1"/>
  <c r="G225" i="2"/>
  <c r="F226" i="2"/>
  <c r="H226" i="2" s="1"/>
  <c r="G226" i="2"/>
  <c r="F227" i="2"/>
  <c r="G227" i="2"/>
  <c r="H227" i="2"/>
  <c r="F228" i="2"/>
  <c r="H228" i="2" s="1"/>
  <c r="G228" i="2"/>
  <c r="F229" i="2"/>
  <c r="H229" i="2" s="1"/>
  <c r="G229" i="2"/>
  <c r="F230" i="2"/>
  <c r="G230" i="2"/>
  <c r="F231" i="2"/>
  <c r="G231" i="2"/>
  <c r="H231" i="2" s="1"/>
  <c r="F232" i="2"/>
  <c r="H232" i="2" s="1"/>
  <c r="G232" i="2"/>
  <c r="F233" i="2"/>
  <c r="H233" i="2" s="1"/>
  <c r="G233" i="2"/>
  <c r="F234" i="2"/>
  <c r="G234" i="2"/>
  <c r="H234" i="2"/>
  <c r="F235" i="2"/>
  <c r="G235" i="2"/>
  <c r="F236" i="2"/>
  <c r="G236" i="2"/>
  <c r="H236" i="2"/>
  <c r="F237" i="2"/>
  <c r="H237" i="2" s="1"/>
  <c r="G237" i="2"/>
  <c r="F238" i="2"/>
  <c r="G238" i="2"/>
  <c r="H238" i="2" s="1"/>
  <c r="F239" i="2"/>
  <c r="G239" i="2"/>
  <c r="H239" i="2"/>
  <c r="F240" i="2"/>
  <c r="H240" i="2" s="1"/>
  <c r="G240" i="2"/>
  <c r="F241" i="2"/>
  <c r="H241" i="2" s="1"/>
  <c r="G241" i="2"/>
  <c r="F242" i="2"/>
  <c r="H242" i="2" s="1"/>
  <c r="G242" i="2"/>
  <c r="F243" i="2"/>
  <c r="G243" i="2"/>
  <c r="H243" i="2"/>
  <c r="F244" i="2"/>
  <c r="H244" i="2" s="1"/>
  <c r="G244" i="2"/>
  <c r="F245" i="2"/>
  <c r="H245" i="2" s="1"/>
  <c r="G245" i="2"/>
  <c r="F246" i="2"/>
  <c r="G246" i="2"/>
  <c r="F247" i="2"/>
  <c r="G247" i="2"/>
  <c r="H247" i="2" s="1"/>
  <c r="F248" i="2"/>
  <c r="H248" i="2" s="1"/>
  <c r="G248" i="2"/>
  <c r="F249" i="2"/>
  <c r="H249" i="2" s="1"/>
  <c r="G249" i="2"/>
  <c r="F250" i="2"/>
  <c r="G250" i="2"/>
  <c r="H250" i="2"/>
  <c r="F251" i="2"/>
  <c r="G251" i="2"/>
  <c r="F252" i="2"/>
  <c r="G252" i="2"/>
  <c r="H252" i="2"/>
  <c r="F253" i="2"/>
  <c r="H253" i="2" s="1"/>
  <c r="G253" i="2"/>
  <c r="F254" i="2"/>
  <c r="G254" i="2"/>
  <c r="H254" i="2" s="1"/>
  <c r="F255" i="2"/>
  <c r="G255" i="2"/>
  <c r="H255" i="2"/>
  <c r="F256" i="2"/>
  <c r="H256" i="2" s="1"/>
  <c r="G256" i="2"/>
  <c r="F257" i="2"/>
  <c r="H257" i="2" s="1"/>
  <c r="G257" i="2"/>
  <c r="F258" i="2"/>
  <c r="H258" i="2" s="1"/>
  <c r="G258" i="2"/>
  <c r="F259" i="2"/>
  <c r="G259" i="2"/>
  <c r="H259" i="2"/>
  <c r="F260" i="2"/>
  <c r="H260" i="2" s="1"/>
  <c r="G260" i="2"/>
  <c r="F261" i="2"/>
  <c r="H261" i="2" s="1"/>
  <c r="G261" i="2"/>
  <c r="F262" i="2"/>
  <c r="G262" i="2"/>
  <c r="F263" i="2"/>
  <c r="G263" i="2"/>
  <c r="H263" i="2" s="1"/>
  <c r="F264" i="2"/>
  <c r="H264" i="2" s="1"/>
  <c r="G264" i="2"/>
  <c r="F265" i="2"/>
  <c r="H265" i="2" s="1"/>
  <c r="G265" i="2"/>
  <c r="F266" i="2"/>
  <c r="G266" i="2"/>
  <c r="H266" i="2"/>
  <c r="F267" i="2"/>
  <c r="G267" i="2"/>
  <c r="F268" i="2"/>
  <c r="G268" i="2"/>
  <c r="H268" i="2"/>
  <c r="F269" i="2"/>
  <c r="H269" i="2" s="1"/>
  <c r="G269" i="2"/>
  <c r="F270" i="2"/>
  <c r="G270" i="2"/>
  <c r="H270" i="2" s="1"/>
  <c r="F271" i="2"/>
  <c r="G271" i="2"/>
  <c r="H271" i="2"/>
  <c r="F272" i="2"/>
  <c r="H272" i="2" s="1"/>
  <c r="G272" i="2"/>
  <c r="F273" i="2"/>
  <c r="H273" i="2" s="1"/>
  <c r="G273" i="2"/>
  <c r="F274" i="2"/>
  <c r="H274" i="2" s="1"/>
  <c r="G274" i="2"/>
  <c r="F275" i="2"/>
  <c r="G275" i="2"/>
  <c r="H275" i="2"/>
  <c r="F276" i="2"/>
  <c r="H276" i="2" s="1"/>
  <c r="G276" i="2"/>
  <c r="F277" i="2"/>
  <c r="H277" i="2" s="1"/>
  <c r="G277" i="2"/>
  <c r="F278" i="2"/>
  <c r="G278" i="2"/>
  <c r="F279" i="2"/>
  <c r="G279" i="2"/>
  <c r="H279" i="2" s="1"/>
  <c r="F280" i="2"/>
  <c r="H280" i="2" s="1"/>
  <c r="G280" i="2"/>
  <c r="F281" i="2"/>
  <c r="H281" i="2" s="1"/>
  <c r="G281" i="2"/>
  <c r="F282" i="2"/>
  <c r="G282" i="2"/>
  <c r="H282" i="2"/>
  <c r="F283" i="2"/>
  <c r="G283" i="2"/>
  <c r="F284" i="2"/>
  <c r="G284" i="2"/>
  <c r="H284" i="2"/>
  <c r="F285" i="2"/>
  <c r="H285" i="2" s="1"/>
  <c r="G285" i="2"/>
  <c r="F286" i="2"/>
  <c r="G286" i="2"/>
  <c r="H286" i="2" s="1"/>
  <c r="F287" i="2"/>
  <c r="G287" i="2"/>
  <c r="H287" i="2"/>
  <c r="F288" i="2"/>
  <c r="H288" i="2" s="1"/>
  <c r="G288" i="2"/>
  <c r="F289" i="2"/>
  <c r="H289" i="2" s="1"/>
  <c r="G289" i="2"/>
  <c r="F290" i="2"/>
  <c r="H290" i="2" s="1"/>
  <c r="G290" i="2"/>
  <c r="F291" i="2"/>
  <c r="G291" i="2"/>
  <c r="H291" i="2"/>
  <c r="F292" i="2"/>
  <c r="G292" i="2"/>
  <c r="H292" i="2" s="1"/>
  <c r="F293" i="2"/>
  <c r="H293" i="2" s="1"/>
  <c r="G293" i="2"/>
  <c r="F294" i="2"/>
  <c r="G294" i="2"/>
  <c r="F295" i="2"/>
  <c r="G295" i="2"/>
  <c r="H295" i="2" s="1"/>
  <c r="F296" i="2"/>
  <c r="H296" i="2" s="1"/>
  <c r="G296" i="2"/>
  <c r="F297" i="2"/>
  <c r="H297" i="2" s="1"/>
  <c r="G297" i="2"/>
  <c r="F298" i="2"/>
  <c r="G298" i="2"/>
  <c r="H298" i="2"/>
  <c r="F299" i="2"/>
  <c r="G299" i="2"/>
  <c r="F300" i="2"/>
  <c r="G300" i="2"/>
  <c r="H300" i="2"/>
  <c r="F301" i="2"/>
  <c r="H301" i="2" s="1"/>
  <c r="G301" i="2"/>
  <c r="F302" i="2"/>
  <c r="G302" i="2"/>
  <c r="H302" i="2" s="1"/>
  <c r="F303" i="2"/>
  <c r="G303" i="2"/>
  <c r="H303" i="2"/>
  <c r="F304" i="2"/>
  <c r="H304" i="2" s="1"/>
  <c r="G304" i="2"/>
  <c r="F305" i="2"/>
  <c r="H305" i="2" s="1"/>
  <c r="G305" i="2"/>
  <c r="F306" i="2"/>
  <c r="H306" i="2" s="1"/>
  <c r="G306" i="2"/>
  <c r="F307" i="2"/>
  <c r="G307" i="2"/>
  <c r="H307" i="2"/>
  <c r="F308" i="2"/>
  <c r="G308" i="2"/>
  <c r="H308" i="2" s="1"/>
  <c r="F309" i="2"/>
  <c r="H309" i="2" s="1"/>
  <c r="G309" i="2"/>
  <c r="F310" i="2"/>
  <c r="G310" i="2"/>
  <c r="F311" i="2"/>
  <c r="G311" i="2"/>
  <c r="H311" i="2" s="1"/>
  <c r="F312" i="2"/>
  <c r="H312" i="2" s="1"/>
  <c r="G312" i="2"/>
  <c r="F313" i="2"/>
  <c r="H313" i="2" s="1"/>
  <c r="G313" i="2"/>
  <c r="F314" i="2"/>
  <c r="G314" i="2"/>
  <c r="H314" i="2"/>
  <c r="F315" i="2"/>
  <c r="G315" i="2"/>
  <c r="F316" i="2"/>
  <c r="G316" i="2"/>
  <c r="H316" i="2"/>
  <c r="F317" i="2"/>
  <c r="H317" i="2" s="1"/>
  <c r="G317" i="2"/>
  <c r="F318" i="2"/>
  <c r="G318" i="2"/>
  <c r="H318" i="2" s="1"/>
  <c r="F319" i="2"/>
  <c r="G319" i="2"/>
  <c r="H319" i="2"/>
  <c r="F320" i="2"/>
  <c r="H320" i="2" s="1"/>
  <c r="G320" i="2"/>
  <c r="F321" i="2"/>
  <c r="H321" i="2" s="1"/>
  <c r="G321" i="2"/>
  <c r="F322" i="2"/>
  <c r="H322" i="2" s="1"/>
  <c r="G322" i="2"/>
  <c r="F323" i="2"/>
  <c r="G323" i="2"/>
  <c r="H323" i="2"/>
  <c r="F324" i="2"/>
  <c r="G324" i="2"/>
  <c r="H324" i="2" s="1"/>
  <c r="F325" i="2"/>
  <c r="H325" i="2" s="1"/>
  <c r="G325" i="2"/>
  <c r="F326" i="2"/>
  <c r="G326" i="2"/>
  <c r="F327" i="2"/>
  <c r="G327" i="2"/>
  <c r="H327" i="2"/>
  <c r="F328" i="2"/>
  <c r="H328" i="2" s="1"/>
  <c r="G328" i="2"/>
  <c r="F329" i="2"/>
  <c r="G329" i="2"/>
  <c r="F330" i="2"/>
  <c r="G330" i="2"/>
  <c r="H330" i="2"/>
  <c r="F331" i="2"/>
  <c r="G331" i="2"/>
  <c r="F332" i="2"/>
  <c r="G332" i="2"/>
  <c r="H332" i="2"/>
  <c r="F333" i="2"/>
  <c r="H333" i="2" s="1"/>
  <c r="G333" i="2"/>
  <c r="F334" i="2"/>
  <c r="G334" i="2"/>
  <c r="H334" i="2" s="1"/>
  <c r="F335" i="2"/>
  <c r="G335" i="2"/>
  <c r="H335" i="2"/>
  <c r="F336" i="2"/>
  <c r="H336" i="2" s="1"/>
  <c r="G336" i="2"/>
  <c r="F337" i="2"/>
  <c r="H337" i="2" s="1"/>
  <c r="G337" i="2"/>
  <c r="F338" i="2"/>
  <c r="H338" i="2" s="1"/>
  <c r="G338" i="2"/>
  <c r="F339" i="2"/>
  <c r="G339" i="2"/>
  <c r="H339" i="2"/>
  <c r="F340" i="2"/>
  <c r="G340" i="2"/>
  <c r="H340" i="2" s="1"/>
  <c r="F341" i="2"/>
  <c r="G341" i="2"/>
  <c r="F342" i="2"/>
  <c r="G342" i="2"/>
  <c r="F343" i="2"/>
  <c r="G343" i="2"/>
  <c r="H343" i="2" s="1"/>
  <c r="F344" i="2"/>
  <c r="H344" i="2" s="1"/>
  <c r="G344" i="2"/>
  <c r="F345" i="2"/>
  <c r="G345" i="2"/>
  <c r="F346" i="2"/>
  <c r="G346" i="2"/>
  <c r="H346" i="2"/>
  <c r="F347" i="2"/>
  <c r="G347" i="2"/>
  <c r="F348" i="2"/>
  <c r="G348" i="2"/>
  <c r="H348" i="2"/>
  <c r="F349" i="2"/>
  <c r="H349" i="2" s="1"/>
  <c r="G349" i="2"/>
  <c r="F350" i="2"/>
  <c r="G350" i="2"/>
  <c r="H350" i="2" s="1"/>
  <c r="F351" i="2"/>
  <c r="G351" i="2"/>
  <c r="H351" i="2"/>
  <c r="F352" i="2"/>
  <c r="G352" i="2"/>
  <c r="F353" i="2"/>
  <c r="H353" i="2" s="1"/>
  <c r="G353" i="2"/>
  <c r="F354" i="2"/>
  <c r="H354" i="2" s="1"/>
  <c r="G354" i="2"/>
  <c r="F355" i="2"/>
  <c r="G355" i="2"/>
  <c r="H355" i="2"/>
  <c r="F356" i="2"/>
  <c r="G356" i="2"/>
  <c r="H356" i="2" s="1"/>
  <c r="F357" i="2"/>
  <c r="G357" i="2"/>
  <c r="F358" i="2"/>
  <c r="G358" i="2"/>
  <c r="F359" i="2"/>
  <c r="G359" i="2"/>
  <c r="H359" i="2" s="1"/>
  <c r="F360" i="2"/>
  <c r="H360" i="2" s="1"/>
  <c r="G360" i="2"/>
  <c r="F361" i="2"/>
  <c r="G361" i="2"/>
  <c r="F362" i="2"/>
  <c r="G362" i="2"/>
  <c r="H362" i="2"/>
  <c r="F363" i="2"/>
  <c r="G363" i="2"/>
  <c r="F364" i="2"/>
  <c r="G364" i="2"/>
  <c r="H364" i="2"/>
  <c r="F365" i="2"/>
  <c r="H365" i="2" s="1"/>
  <c r="G365" i="2"/>
  <c r="F366" i="2"/>
  <c r="G366" i="2"/>
  <c r="H366" i="2" s="1"/>
  <c r="F367" i="2"/>
  <c r="G367" i="2"/>
  <c r="H367" i="2"/>
  <c r="F368" i="2"/>
  <c r="G368" i="2"/>
  <c r="F369" i="2"/>
  <c r="H369" i="2" s="1"/>
  <c r="G369" i="2"/>
  <c r="F370" i="2"/>
  <c r="H370" i="2" s="1"/>
  <c r="G370" i="2"/>
  <c r="F371" i="2"/>
  <c r="G371" i="2"/>
  <c r="H371" i="2"/>
  <c r="F372" i="2"/>
  <c r="G372" i="2"/>
  <c r="H372" i="2" s="1"/>
  <c r="F373" i="2"/>
  <c r="G373" i="2"/>
  <c r="F374" i="2"/>
  <c r="G374" i="2"/>
  <c r="F375" i="2"/>
  <c r="G375" i="2"/>
  <c r="H375" i="2" s="1"/>
  <c r="F376" i="2"/>
  <c r="H376" i="2" s="1"/>
  <c r="G376" i="2"/>
  <c r="F377" i="2"/>
  <c r="G377" i="2"/>
  <c r="F378" i="2"/>
  <c r="G378" i="2"/>
  <c r="H378" i="2"/>
  <c r="F379" i="2"/>
  <c r="G379" i="2"/>
  <c r="F380" i="2"/>
  <c r="G380" i="2"/>
  <c r="H380" i="2"/>
  <c r="F381" i="2"/>
  <c r="H381" i="2" s="1"/>
  <c r="G381" i="2"/>
  <c r="F382" i="2"/>
  <c r="G382" i="2"/>
  <c r="H382" i="2" s="1"/>
  <c r="F383" i="2"/>
  <c r="G383" i="2"/>
  <c r="H383" i="2"/>
  <c r="F384" i="2"/>
  <c r="G384" i="2"/>
  <c r="F385" i="2"/>
  <c r="H385" i="2" s="1"/>
  <c r="G385" i="2"/>
  <c r="F386" i="2"/>
  <c r="H386" i="2" s="1"/>
  <c r="G386" i="2"/>
  <c r="F387" i="2"/>
  <c r="G387" i="2"/>
  <c r="H387" i="2"/>
  <c r="F388" i="2"/>
  <c r="G388" i="2"/>
  <c r="H388" i="2" s="1"/>
  <c r="F389" i="2"/>
  <c r="G389" i="2"/>
  <c r="F390" i="2"/>
  <c r="G390" i="2"/>
  <c r="F391" i="2"/>
  <c r="G391" i="2"/>
  <c r="H391" i="2" s="1"/>
  <c r="F392" i="2"/>
  <c r="H392" i="2" s="1"/>
  <c r="G392" i="2"/>
  <c r="F393" i="2"/>
  <c r="G393" i="2"/>
  <c r="F394" i="2"/>
  <c r="G394" i="2"/>
  <c r="H394" i="2" s="1"/>
  <c r="I394" i="2" s="1"/>
  <c r="F395" i="2"/>
  <c r="G395" i="2"/>
  <c r="F396" i="2"/>
  <c r="G396" i="2"/>
  <c r="H396" i="2"/>
  <c r="F397" i="2"/>
  <c r="H397" i="2" s="1"/>
  <c r="G397" i="2"/>
  <c r="F398" i="2"/>
  <c r="G398" i="2"/>
  <c r="H398" i="2" s="1"/>
  <c r="F399" i="2"/>
  <c r="G399" i="2"/>
  <c r="H399" i="2"/>
  <c r="F400" i="2"/>
  <c r="G400" i="2"/>
  <c r="F401" i="2"/>
  <c r="H401" i="2" s="1"/>
  <c r="G401" i="2"/>
  <c r="F402" i="2"/>
  <c r="G402" i="2"/>
  <c r="F403" i="2"/>
  <c r="G403" i="2"/>
  <c r="H403" i="2"/>
  <c r="F404" i="2"/>
  <c r="G404" i="2"/>
  <c r="H404" i="2" s="1"/>
  <c r="F405" i="2"/>
  <c r="G405" i="2"/>
  <c r="F406" i="2"/>
  <c r="G406" i="2"/>
  <c r="F407" i="2"/>
  <c r="G407" i="2"/>
  <c r="H407" i="2" s="1"/>
  <c r="F408" i="2"/>
  <c r="H408" i="2" s="1"/>
  <c r="G408" i="2"/>
  <c r="F409" i="2"/>
  <c r="G409" i="2"/>
  <c r="F410" i="2"/>
  <c r="G410" i="2"/>
  <c r="H410" i="2" s="1"/>
  <c r="F411" i="2"/>
  <c r="G411" i="2"/>
  <c r="F412" i="2"/>
  <c r="G412" i="2"/>
  <c r="H412" i="2"/>
  <c r="F413" i="2"/>
  <c r="H413" i="2" s="1"/>
  <c r="G413" i="2"/>
  <c r="F414" i="2"/>
  <c r="G414" i="2"/>
  <c r="H414" i="2" s="1"/>
  <c r="F415" i="2"/>
  <c r="G415" i="2"/>
  <c r="H415" i="2"/>
  <c r="F416" i="2"/>
  <c r="G416" i="2"/>
  <c r="F417" i="2"/>
  <c r="H417" i="2" s="1"/>
  <c r="G417" i="2"/>
  <c r="F418" i="2"/>
  <c r="G418" i="2"/>
  <c r="F419" i="2"/>
  <c r="G419" i="2"/>
  <c r="H419" i="2"/>
  <c r="F420" i="2"/>
  <c r="G420" i="2"/>
  <c r="H420" i="2" s="1"/>
  <c r="F421" i="2"/>
  <c r="G421" i="2"/>
  <c r="H421" i="2" s="1"/>
  <c r="F422" i="2"/>
  <c r="G422" i="2"/>
  <c r="F423" i="2"/>
  <c r="G423" i="2"/>
  <c r="H423" i="2"/>
  <c r="F424" i="2"/>
  <c r="G424" i="2"/>
  <c r="F425" i="2"/>
  <c r="H425" i="2" s="1"/>
  <c r="G425" i="2"/>
  <c r="F426" i="2"/>
  <c r="G426" i="2"/>
  <c r="H426" i="2" s="1"/>
  <c r="F427" i="2"/>
  <c r="G427" i="2"/>
  <c r="F428" i="2"/>
  <c r="G428" i="2"/>
  <c r="H428" i="2"/>
  <c r="F429" i="2"/>
  <c r="G429" i="2"/>
  <c r="H429" i="2"/>
  <c r="F430" i="2"/>
  <c r="G430" i="2"/>
  <c r="H430" i="2" s="1"/>
  <c r="F431" i="2"/>
  <c r="H431" i="2" s="1"/>
  <c r="G431" i="2"/>
  <c r="F432" i="2"/>
  <c r="G432" i="2"/>
  <c r="F433" i="2"/>
  <c r="H433" i="2" s="1"/>
  <c r="G433" i="2"/>
  <c r="F434" i="2"/>
  <c r="H434" i="2" s="1"/>
  <c r="G434" i="2"/>
  <c r="F435" i="2"/>
  <c r="G435" i="2"/>
  <c r="H435" i="2"/>
  <c r="F436" i="2"/>
  <c r="G436" i="2"/>
  <c r="H436" i="2" s="1"/>
  <c r="F437" i="2"/>
  <c r="H437" i="2" s="1"/>
  <c r="G437" i="2"/>
  <c r="F438" i="2"/>
  <c r="G438" i="2"/>
  <c r="F439" i="2"/>
  <c r="G439" i="2"/>
  <c r="H439" i="2"/>
  <c r="F440" i="2"/>
  <c r="G440" i="2"/>
  <c r="F441" i="2"/>
  <c r="G441" i="2"/>
  <c r="F442" i="2"/>
  <c r="G442" i="2"/>
  <c r="H442" i="2" s="1"/>
  <c r="F443" i="2"/>
  <c r="G443" i="2"/>
  <c r="F444" i="2"/>
  <c r="G444" i="2"/>
  <c r="H444" i="2"/>
  <c r="F445" i="2"/>
  <c r="H445" i="2" s="1"/>
  <c r="G445" i="2"/>
  <c r="F446" i="2"/>
  <c r="G446" i="2"/>
  <c r="H446" i="2" s="1"/>
  <c r="F447" i="2"/>
  <c r="G447" i="2"/>
  <c r="F448" i="2"/>
  <c r="G448" i="2"/>
  <c r="F449" i="2"/>
  <c r="H449" i="2" s="1"/>
  <c r="G449" i="2"/>
  <c r="F450" i="2"/>
  <c r="H450" i="2" s="1"/>
  <c r="G450" i="2"/>
  <c r="F451" i="2"/>
  <c r="H451" i="2" s="1"/>
  <c r="G451" i="2"/>
  <c r="F452" i="2"/>
  <c r="G452" i="2"/>
  <c r="H452" i="2" s="1"/>
  <c r="F453" i="2"/>
  <c r="G453" i="2"/>
  <c r="F454" i="2"/>
  <c r="G454" i="2"/>
  <c r="F455" i="2"/>
  <c r="G455" i="2"/>
  <c r="H455" i="2" s="1"/>
  <c r="F456" i="2"/>
  <c r="G456" i="2"/>
  <c r="F457" i="2"/>
  <c r="G457" i="2"/>
  <c r="H457" i="2"/>
  <c r="F458" i="2"/>
  <c r="G458" i="2"/>
  <c r="H458" i="2"/>
  <c r="F459" i="2"/>
  <c r="G459" i="2"/>
  <c r="F460" i="2"/>
  <c r="G460" i="2"/>
  <c r="H460" i="2"/>
  <c r="F461" i="2"/>
  <c r="H461" i="2" s="1"/>
  <c r="G461" i="2"/>
  <c r="F462" i="2"/>
  <c r="G462" i="2"/>
  <c r="H462" i="2" s="1"/>
  <c r="F463" i="2"/>
  <c r="G463" i="2"/>
  <c r="H463" i="2"/>
  <c r="F464" i="2"/>
  <c r="G464" i="2"/>
  <c r="F465" i="2"/>
  <c r="H465" i="2" s="1"/>
  <c r="G465" i="2"/>
  <c r="F466" i="2"/>
  <c r="G466" i="2"/>
  <c r="F467" i="2"/>
  <c r="G467" i="2"/>
  <c r="H467" i="2"/>
  <c r="F468" i="2"/>
  <c r="G468" i="2"/>
  <c r="H468" i="2" s="1"/>
  <c r="F469" i="2"/>
  <c r="G469" i="2"/>
  <c r="H469" i="2"/>
  <c r="F470" i="2"/>
  <c r="G470" i="2"/>
  <c r="F471" i="2"/>
  <c r="G471" i="2"/>
  <c r="H471" i="2" s="1"/>
  <c r="F472" i="2"/>
  <c r="G472" i="2"/>
  <c r="F473" i="2"/>
  <c r="G473" i="2"/>
  <c r="H473" i="2"/>
  <c r="F474" i="2"/>
  <c r="G474" i="2"/>
  <c r="H474" i="2"/>
  <c r="F475" i="2"/>
  <c r="G475" i="2"/>
  <c r="F476" i="2"/>
  <c r="G476" i="2"/>
  <c r="H476" i="2"/>
  <c r="F477" i="2"/>
  <c r="G477" i="2"/>
  <c r="H477" i="2" s="1"/>
  <c r="F478" i="2"/>
  <c r="G478" i="2"/>
  <c r="H478" i="2" s="1"/>
  <c r="F479" i="2"/>
  <c r="G479" i="2"/>
  <c r="H479" i="2"/>
  <c r="F480" i="2"/>
  <c r="G480" i="2"/>
  <c r="F481" i="2"/>
  <c r="H481" i="2" s="1"/>
  <c r="G481" i="2"/>
  <c r="F482" i="2"/>
  <c r="G482" i="2"/>
  <c r="H482" i="2"/>
  <c r="F483" i="2"/>
  <c r="G483" i="2"/>
  <c r="H483" i="2"/>
  <c r="F484" i="2"/>
  <c r="G484" i="2"/>
  <c r="H484" i="2" s="1"/>
  <c r="F485" i="2"/>
  <c r="G485" i="2"/>
  <c r="H485" i="2" s="1"/>
  <c r="F486" i="2"/>
  <c r="G486" i="2"/>
  <c r="F487" i="2"/>
  <c r="G487" i="2"/>
  <c r="H487" i="2" s="1"/>
  <c r="F488" i="2"/>
  <c r="G488" i="2"/>
  <c r="F489" i="2"/>
  <c r="H489" i="2" s="1"/>
  <c r="G489" i="2"/>
  <c r="F490" i="2"/>
  <c r="G490" i="2"/>
  <c r="H490" i="2" s="1"/>
  <c r="F491" i="2"/>
  <c r="G491" i="2"/>
  <c r="F492" i="2"/>
  <c r="G492" i="2"/>
  <c r="H492" i="2"/>
  <c r="F493" i="2"/>
  <c r="H493" i="2" s="1"/>
  <c r="G493" i="2"/>
  <c r="F494" i="2"/>
  <c r="G494" i="2"/>
  <c r="H494" i="2" s="1"/>
  <c r="F495" i="2"/>
  <c r="H495" i="2" s="1"/>
  <c r="G495" i="2"/>
  <c r="F496" i="2"/>
  <c r="G496" i="2"/>
  <c r="F497" i="2"/>
  <c r="H497" i="2" s="1"/>
  <c r="G497" i="2"/>
  <c r="F498" i="2"/>
  <c r="G498" i="2"/>
  <c r="H498" i="2"/>
  <c r="F499" i="2"/>
  <c r="H499" i="2" s="1"/>
  <c r="G499" i="2"/>
  <c r="F500" i="2"/>
  <c r="G500" i="2"/>
  <c r="H500" i="2" s="1"/>
  <c r="F501" i="2"/>
  <c r="H501" i="2" s="1"/>
  <c r="G501" i="2"/>
  <c r="F502" i="2"/>
  <c r="G502" i="2"/>
  <c r="F503" i="2"/>
  <c r="G503" i="2"/>
  <c r="H503" i="2" s="1"/>
  <c r="F504" i="2"/>
  <c r="G504" i="2"/>
  <c r="F505" i="2"/>
  <c r="H505" i="2" s="1"/>
  <c r="G505" i="2"/>
  <c r="F506" i="2"/>
  <c r="G506" i="2"/>
  <c r="H506" i="2" s="1"/>
  <c r="F507" i="2"/>
  <c r="G507" i="2"/>
  <c r="F508" i="2"/>
  <c r="G508" i="2"/>
  <c r="H508" i="2"/>
  <c r="F509" i="2"/>
  <c r="G509" i="2"/>
  <c r="F510" i="2"/>
  <c r="G510" i="2"/>
  <c r="H510" i="2" s="1"/>
  <c r="F511" i="2"/>
  <c r="H511" i="2" s="1"/>
  <c r="G511" i="2"/>
  <c r="F512" i="2"/>
  <c r="G512" i="2"/>
  <c r="F513" i="2"/>
  <c r="H513" i="2" s="1"/>
  <c r="G513" i="2"/>
  <c r="F514" i="2"/>
  <c r="H514" i="2" s="1"/>
  <c r="G514" i="2"/>
  <c r="F515" i="2"/>
  <c r="H515" i="2" s="1"/>
  <c r="G515" i="2"/>
  <c r="F516" i="2"/>
  <c r="G516" i="2"/>
  <c r="H516" i="2" s="1"/>
  <c r="F517" i="2"/>
  <c r="G517" i="2"/>
  <c r="H517" i="2"/>
  <c r="F518" i="2"/>
  <c r="G518" i="2"/>
  <c r="F519" i="2"/>
  <c r="G519" i="2"/>
  <c r="H519" i="2"/>
  <c r="F520" i="2"/>
  <c r="G520" i="2"/>
  <c r="F521" i="2"/>
  <c r="G521" i="2"/>
  <c r="H521" i="2"/>
  <c r="F522" i="2"/>
  <c r="G522" i="2"/>
  <c r="H522" i="2"/>
  <c r="F523" i="2"/>
  <c r="G523" i="2"/>
  <c r="F524" i="2"/>
  <c r="G524" i="2"/>
  <c r="H524" i="2"/>
  <c r="F525" i="2"/>
  <c r="G525" i="2"/>
  <c r="H525" i="2"/>
  <c r="F526" i="2"/>
  <c r="G526" i="2"/>
  <c r="H526" i="2" s="1"/>
  <c r="F527" i="2"/>
  <c r="G527" i="2"/>
  <c r="H527" i="2"/>
  <c r="F528" i="2"/>
  <c r="G528" i="2"/>
  <c r="F529" i="2"/>
  <c r="H529" i="2" s="1"/>
  <c r="G529" i="2"/>
  <c r="F530" i="2"/>
  <c r="H530" i="2" s="1"/>
  <c r="G530" i="2"/>
  <c r="F531" i="2"/>
  <c r="H531" i="2" s="1"/>
  <c r="G531" i="2"/>
  <c r="F532" i="2"/>
  <c r="G532" i="2"/>
  <c r="H532" i="2" s="1"/>
  <c r="F533" i="2"/>
  <c r="G533" i="2"/>
  <c r="H533" i="2"/>
  <c r="F534" i="2"/>
  <c r="G534" i="2"/>
  <c r="F535" i="2"/>
  <c r="G535" i="2"/>
  <c r="H535" i="2" s="1"/>
  <c r="F536" i="2"/>
  <c r="G536" i="2"/>
  <c r="F537" i="2"/>
  <c r="H537" i="2" s="1"/>
  <c r="I537" i="2" s="1"/>
  <c r="G537" i="2"/>
  <c r="F538" i="2"/>
  <c r="G538" i="2"/>
  <c r="H538" i="2"/>
  <c r="F539" i="2"/>
  <c r="G539" i="2"/>
  <c r="F540" i="2"/>
  <c r="G540" i="2"/>
  <c r="H540" i="2"/>
  <c r="F541" i="2"/>
  <c r="G541" i="2"/>
  <c r="H541" i="2" s="1"/>
  <c r="F542" i="2"/>
  <c r="G542" i="2"/>
  <c r="H542" i="2" s="1"/>
  <c r="F543" i="2"/>
  <c r="H543" i="2" s="1"/>
  <c r="G543" i="2"/>
  <c r="F544" i="2"/>
  <c r="G544" i="2"/>
  <c r="F545" i="2"/>
  <c r="H545" i="2" s="1"/>
  <c r="G545" i="2"/>
  <c r="F546" i="2"/>
  <c r="G546" i="2"/>
  <c r="H546" i="2" s="1"/>
  <c r="F547" i="2"/>
  <c r="G547" i="2"/>
  <c r="F548" i="2"/>
  <c r="G548" i="2"/>
  <c r="H548" i="2" s="1"/>
  <c r="F549" i="2"/>
  <c r="H549" i="2" s="1"/>
  <c r="G549" i="2"/>
  <c r="F550" i="2"/>
  <c r="G550" i="2"/>
  <c r="F551" i="2"/>
  <c r="G551" i="2"/>
  <c r="H551" i="2" s="1"/>
  <c r="F552" i="2"/>
  <c r="G552" i="2"/>
  <c r="F553" i="2"/>
  <c r="G553" i="2"/>
  <c r="F554" i="2"/>
  <c r="G554" i="2"/>
  <c r="H554" i="2"/>
  <c r="F555" i="2"/>
  <c r="G555" i="2"/>
  <c r="F556" i="2"/>
  <c r="G556" i="2"/>
  <c r="H556" i="2"/>
  <c r="F557" i="2"/>
  <c r="H557" i="2" s="1"/>
  <c r="G557" i="2"/>
  <c r="F558" i="2"/>
  <c r="G558" i="2"/>
  <c r="H558" i="2" s="1"/>
  <c r="F559" i="2"/>
  <c r="G559" i="2"/>
  <c r="F560" i="2"/>
  <c r="G560" i="2"/>
  <c r="F561" i="2"/>
  <c r="H561" i="2" s="1"/>
  <c r="G561" i="2"/>
  <c r="F562" i="2"/>
  <c r="H562" i="2" s="1"/>
  <c r="G562" i="2"/>
  <c r="F563" i="2"/>
  <c r="G563" i="2"/>
  <c r="H563" i="2"/>
  <c r="F564" i="2"/>
  <c r="G564" i="2"/>
  <c r="H564" i="2"/>
  <c r="F565" i="2"/>
  <c r="G565" i="2"/>
  <c r="F566" i="2"/>
  <c r="G566" i="2"/>
  <c r="F567" i="2"/>
  <c r="G567" i="2"/>
  <c r="H567" i="2" s="1"/>
  <c r="F568" i="2"/>
  <c r="G568" i="2"/>
  <c r="F569" i="2"/>
  <c r="G569" i="2"/>
  <c r="H569" i="2"/>
  <c r="F570" i="2"/>
  <c r="G570" i="2"/>
  <c r="H570" i="2"/>
  <c r="F571" i="2"/>
  <c r="G571" i="2"/>
  <c r="F572" i="2"/>
  <c r="G572" i="2"/>
  <c r="H572" i="2"/>
  <c r="F573" i="2"/>
  <c r="H573" i="2" s="1"/>
  <c r="G573" i="2"/>
  <c r="F574" i="2"/>
  <c r="G574" i="2"/>
  <c r="H574" i="2" s="1"/>
  <c r="F575" i="2"/>
  <c r="G575" i="2"/>
  <c r="H575" i="2"/>
  <c r="F576" i="2"/>
  <c r="G576" i="2"/>
  <c r="F577" i="2"/>
  <c r="H577" i="2" s="1"/>
  <c r="G577" i="2"/>
  <c r="F578" i="2"/>
  <c r="G578" i="2"/>
  <c r="F579" i="2"/>
  <c r="G579" i="2"/>
  <c r="H579" i="2"/>
  <c r="F580" i="2"/>
  <c r="G580" i="2"/>
  <c r="H580" i="2" s="1"/>
  <c r="F581" i="2"/>
  <c r="G581" i="2"/>
  <c r="H581" i="2"/>
  <c r="F582" i="2"/>
  <c r="G582" i="2"/>
  <c r="F583" i="2"/>
  <c r="G583" i="2"/>
  <c r="H583" i="2" s="1"/>
  <c r="F584" i="2"/>
  <c r="G584" i="2"/>
  <c r="F585" i="2"/>
  <c r="G585" i="2"/>
  <c r="H585" i="2"/>
  <c r="F586" i="2"/>
  <c r="H586" i="2" s="1"/>
  <c r="G586" i="2"/>
  <c r="F587" i="2"/>
  <c r="G587" i="2"/>
  <c r="H587" i="2"/>
  <c r="F588" i="2"/>
  <c r="G588" i="2"/>
  <c r="H588" i="2"/>
  <c r="F589" i="2"/>
  <c r="G589" i="2"/>
  <c r="F590" i="2"/>
  <c r="G590" i="2"/>
  <c r="H590" i="2" s="1"/>
  <c r="F591" i="2"/>
  <c r="H591" i="2" s="1"/>
  <c r="G591" i="2"/>
  <c r="F592" i="2"/>
  <c r="H592" i="2" s="1"/>
  <c r="G592" i="2"/>
  <c r="F593" i="2"/>
  <c r="G593" i="2"/>
  <c r="F594" i="2"/>
  <c r="G594" i="2"/>
  <c r="H594" i="2"/>
  <c r="F595" i="2"/>
  <c r="G595" i="2"/>
  <c r="F596" i="2"/>
  <c r="G596" i="2"/>
  <c r="H596" i="2"/>
  <c r="F597" i="2"/>
  <c r="H597" i="2" s="1"/>
  <c r="G597" i="2"/>
  <c r="F598" i="2"/>
  <c r="G598" i="2"/>
  <c r="F599" i="2"/>
  <c r="G599" i="2"/>
  <c r="H599" i="2" s="1"/>
  <c r="F600" i="2"/>
  <c r="G600" i="2"/>
  <c r="H600" i="2" s="1"/>
  <c r="I600" i="2" s="1"/>
  <c r="F601" i="2"/>
  <c r="G601" i="2"/>
  <c r="F602" i="2"/>
  <c r="G602" i="2"/>
  <c r="H602" i="2"/>
  <c r="F603" i="2"/>
  <c r="H603" i="2" s="1"/>
  <c r="G603" i="2"/>
  <c r="F604" i="2"/>
  <c r="G604" i="2"/>
  <c r="H604" i="2"/>
  <c r="F605" i="2"/>
  <c r="G605" i="2"/>
  <c r="H605" i="2"/>
  <c r="F606" i="2"/>
  <c r="G606" i="2"/>
  <c r="F607" i="2"/>
  <c r="G607" i="2"/>
  <c r="H607" i="2"/>
  <c r="F608" i="2"/>
  <c r="H608" i="2" s="1"/>
  <c r="G608" i="2"/>
  <c r="F609" i="2"/>
  <c r="G609" i="2"/>
  <c r="H609" i="2" s="1"/>
  <c r="F610" i="2"/>
  <c r="H610" i="2" s="1"/>
  <c r="G610" i="2"/>
  <c r="F611" i="2"/>
  <c r="H611" i="2" s="1"/>
  <c r="G611" i="2"/>
  <c r="F612" i="2"/>
  <c r="G612" i="2"/>
  <c r="H612" i="2" s="1"/>
  <c r="F613" i="2"/>
  <c r="H613" i="2" s="1"/>
  <c r="G613" i="2"/>
  <c r="F614" i="2"/>
  <c r="H614" i="2" s="1"/>
  <c r="G614" i="2"/>
  <c r="F615" i="2"/>
  <c r="H615" i="2" s="1"/>
  <c r="G615" i="2"/>
  <c r="F616" i="2"/>
  <c r="G616" i="2"/>
  <c r="H616" i="2" s="1"/>
  <c r="F617" i="2"/>
  <c r="G617" i="2"/>
  <c r="F618" i="2"/>
  <c r="G618" i="2"/>
  <c r="H618" i="2"/>
  <c r="F619" i="2"/>
  <c r="H619" i="2" s="1"/>
  <c r="G619" i="2"/>
  <c r="F620" i="2"/>
  <c r="G620" i="2"/>
  <c r="H620" i="2"/>
  <c r="F621" i="2"/>
  <c r="G621" i="2"/>
  <c r="H621" i="2"/>
  <c r="F622" i="2"/>
  <c r="G622" i="2"/>
  <c r="F623" i="2"/>
  <c r="G623" i="2"/>
  <c r="H623" i="2"/>
  <c r="F624" i="2"/>
  <c r="H624" i="2" s="1"/>
  <c r="G624" i="2"/>
  <c r="F625" i="2"/>
  <c r="G625" i="2"/>
  <c r="H625" i="2" s="1"/>
  <c r="F626" i="2"/>
  <c r="H626" i="2" s="1"/>
  <c r="G626" i="2"/>
  <c r="F627" i="2"/>
  <c r="H627" i="2" s="1"/>
  <c r="G627" i="2"/>
  <c r="F628" i="2"/>
  <c r="G628" i="2"/>
  <c r="H628" i="2" s="1"/>
  <c r="I628" i="2" s="1"/>
  <c r="F629" i="2"/>
  <c r="H629" i="2" s="1"/>
  <c r="G629" i="2"/>
  <c r="F630" i="2"/>
  <c r="H630" i="2" s="1"/>
  <c r="G630" i="2"/>
  <c r="F631" i="2"/>
  <c r="H631" i="2" s="1"/>
  <c r="G631" i="2"/>
  <c r="F632" i="2"/>
  <c r="G632" i="2"/>
  <c r="H632" i="2" s="1"/>
  <c r="F633" i="2"/>
  <c r="G633" i="2"/>
  <c r="F634" i="2"/>
  <c r="G634" i="2"/>
  <c r="H634" i="2"/>
  <c r="F635" i="2"/>
  <c r="H635" i="2" s="1"/>
  <c r="G635" i="2"/>
  <c r="F636" i="2"/>
  <c r="G636" i="2"/>
  <c r="H636" i="2"/>
  <c r="F637" i="2"/>
  <c r="G637" i="2"/>
  <c r="H637" i="2"/>
  <c r="F638" i="2"/>
  <c r="G638" i="2"/>
  <c r="F639" i="2"/>
  <c r="G639" i="2"/>
  <c r="H639" i="2"/>
  <c r="F640" i="2"/>
  <c r="H640" i="2" s="1"/>
  <c r="G640" i="2"/>
  <c r="F641" i="2"/>
  <c r="G641" i="2"/>
  <c r="H641" i="2" s="1"/>
  <c r="F642" i="2"/>
  <c r="H642" i="2" s="1"/>
  <c r="G642" i="2"/>
  <c r="F643" i="2"/>
  <c r="H643" i="2" s="1"/>
  <c r="G643" i="2"/>
  <c r="F644" i="2"/>
  <c r="G644" i="2"/>
  <c r="H644" i="2" s="1"/>
  <c r="F645" i="2"/>
  <c r="H645" i="2" s="1"/>
  <c r="G645" i="2"/>
  <c r="F646" i="2"/>
  <c r="H646" i="2" s="1"/>
  <c r="G646" i="2"/>
  <c r="F647" i="2"/>
  <c r="H647" i="2" s="1"/>
  <c r="G647" i="2"/>
  <c r="F648" i="2"/>
  <c r="G648" i="2"/>
  <c r="H648" i="2" s="1"/>
  <c r="F649" i="2"/>
  <c r="G649" i="2"/>
  <c r="F650" i="2"/>
  <c r="G650" i="2"/>
  <c r="H650" i="2"/>
  <c r="F651" i="2"/>
  <c r="H651" i="2" s="1"/>
  <c r="G651" i="2"/>
  <c r="F652" i="2"/>
  <c r="G652" i="2"/>
  <c r="H652" i="2"/>
  <c r="F653" i="2"/>
  <c r="G653" i="2"/>
  <c r="H653" i="2"/>
  <c r="F654" i="2"/>
  <c r="G654" i="2"/>
  <c r="F655" i="2"/>
  <c r="G655" i="2"/>
  <c r="H655" i="2"/>
  <c r="F656" i="2"/>
  <c r="H656" i="2" s="1"/>
  <c r="G656" i="2"/>
  <c r="F657" i="2"/>
  <c r="G657" i="2"/>
  <c r="H657" i="2" s="1"/>
  <c r="F658" i="2"/>
  <c r="H658" i="2" s="1"/>
  <c r="G658" i="2"/>
  <c r="F659" i="2"/>
  <c r="H659" i="2" s="1"/>
  <c r="G659" i="2"/>
  <c r="F660" i="2"/>
  <c r="G660" i="2"/>
  <c r="H660" i="2" s="1"/>
  <c r="F661" i="2"/>
  <c r="H661" i="2" s="1"/>
  <c r="G661" i="2"/>
  <c r="F662" i="2"/>
  <c r="H662" i="2" s="1"/>
  <c r="G662" i="2"/>
  <c r="F663" i="2"/>
  <c r="H663" i="2" s="1"/>
  <c r="G663" i="2"/>
  <c r="F664" i="2"/>
  <c r="G664" i="2"/>
  <c r="H664" i="2" s="1"/>
  <c r="I664" i="2" s="1"/>
  <c r="F665" i="2"/>
  <c r="G665" i="2"/>
  <c r="F666" i="2"/>
  <c r="G666" i="2"/>
  <c r="H666" i="2"/>
  <c r="F667" i="2"/>
  <c r="H667" i="2" s="1"/>
  <c r="G667" i="2"/>
  <c r="F668" i="2"/>
  <c r="G668" i="2"/>
  <c r="H668" i="2"/>
  <c r="F669" i="2"/>
  <c r="G669" i="2"/>
  <c r="H669" i="2"/>
  <c r="F670" i="2"/>
  <c r="G670" i="2"/>
  <c r="F671" i="2"/>
  <c r="G671" i="2"/>
  <c r="H671" i="2"/>
  <c r="F672" i="2"/>
  <c r="H672" i="2" s="1"/>
  <c r="G672" i="2"/>
  <c r="F673" i="2"/>
  <c r="G673" i="2"/>
  <c r="H673" i="2" s="1"/>
  <c r="F674" i="2"/>
  <c r="H674" i="2" s="1"/>
  <c r="G674" i="2"/>
  <c r="F675" i="2"/>
  <c r="H675" i="2" s="1"/>
  <c r="G675" i="2"/>
  <c r="F676" i="2"/>
  <c r="G676" i="2"/>
  <c r="H676" i="2" s="1"/>
  <c r="F677" i="2"/>
  <c r="H677" i="2" s="1"/>
  <c r="G677" i="2"/>
  <c r="F678" i="2"/>
  <c r="H678" i="2" s="1"/>
  <c r="G678" i="2"/>
  <c r="F679" i="2"/>
  <c r="H679" i="2" s="1"/>
  <c r="G679" i="2"/>
  <c r="F680" i="2"/>
  <c r="G680" i="2"/>
  <c r="H680" i="2" s="1"/>
  <c r="F681" i="2"/>
  <c r="G681" i="2"/>
  <c r="F682" i="2"/>
  <c r="G682" i="2"/>
  <c r="H682" i="2"/>
  <c r="F683" i="2"/>
  <c r="H683" i="2" s="1"/>
  <c r="G683" i="2"/>
  <c r="F684" i="2"/>
  <c r="G684" i="2"/>
  <c r="H684" i="2"/>
  <c r="F685" i="2"/>
  <c r="G685" i="2"/>
  <c r="H685" i="2"/>
  <c r="F686" i="2"/>
  <c r="G686" i="2"/>
  <c r="F687" i="2"/>
  <c r="G687" i="2"/>
  <c r="H687" i="2"/>
  <c r="F688" i="2"/>
  <c r="H688" i="2" s="1"/>
  <c r="G688" i="2"/>
  <c r="F689" i="2"/>
  <c r="G689" i="2"/>
  <c r="H689" i="2" s="1"/>
  <c r="F690" i="2"/>
  <c r="H690" i="2" s="1"/>
  <c r="G690" i="2"/>
  <c r="F691" i="2"/>
  <c r="H691" i="2" s="1"/>
  <c r="G691" i="2"/>
  <c r="F692" i="2"/>
  <c r="G692" i="2"/>
  <c r="H692" i="2" s="1"/>
  <c r="I692" i="2" s="1"/>
  <c r="J693" i="2" s="1"/>
  <c r="F693" i="2"/>
  <c r="H693" i="2" s="1"/>
  <c r="G693" i="2"/>
  <c r="F694" i="2"/>
  <c r="H694" i="2" s="1"/>
  <c r="G694" i="2"/>
  <c r="F695" i="2"/>
  <c r="H695" i="2" s="1"/>
  <c r="G695" i="2"/>
  <c r="F696" i="2"/>
  <c r="G696" i="2"/>
  <c r="H696" i="2" s="1"/>
  <c r="F697" i="2"/>
  <c r="G697" i="2"/>
  <c r="F698" i="2"/>
  <c r="G698" i="2"/>
  <c r="H698" i="2"/>
  <c r="F699" i="2"/>
  <c r="H699" i="2" s="1"/>
  <c r="G699" i="2"/>
  <c r="F700" i="2"/>
  <c r="G700" i="2"/>
  <c r="H700" i="2"/>
  <c r="F701" i="2"/>
  <c r="G701" i="2"/>
  <c r="H701" i="2"/>
  <c r="F702" i="2"/>
  <c r="G702" i="2"/>
  <c r="F703" i="2"/>
  <c r="G703" i="2"/>
  <c r="H703" i="2"/>
  <c r="F704" i="2"/>
  <c r="H704" i="2" s="1"/>
  <c r="G704" i="2"/>
  <c r="F705" i="2"/>
  <c r="G705" i="2"/>
  <c r="H705" i="2" s="1"/>
  <c r="F706" i="2"/>
  <c r="H706" i="2" s="1"/>
  <c r="G706" i="2"/>
  <c r="F707" i="2"/>
  <c r="H707" i="2" s="1"/>
  <c r="G707" i="2"/>
  <c r="F708" i="2"/>
  <c r="G708" i="2"/>
  <c r="H708" i="2" s="1"/>
  <c r="F709" i="2"/>
  <c r="H709" i="2" s="1"/>
  <c r="G709" i="2"/>
  <c r="F710" i="2"/>
  <c r="H710" i="2" s="1"/>
  <c r="G710" i="2"/>
  <c r="F711" i="2"/>
  <c r="H711" i="2" s="1"/>
  <c r="G711" i="2"/>
  <c r="F712" i="2"/>
  <c r="G712" i="2"/>
  <c r="H712" i="2" s="1"/>
  <c r="F713" i="2"/>
  <c r="G713" i="2"/>
  <c r="F714" i="2"/>
  <c r="G714" i="2"/>
  <c r="H714" i="2"/>
  <c r="F715" i="2"/>
  <c r="H715" i="2" s="1"/>
  <c r="G715" i="2"/>
  <c r="F716" i="2"/>
  <c r="G716" i="2"/>
  <c r="H716" i="2"/>
  <c r="F717" i="2"/>
  <c r="G717" i="2"/>
  <c r="H717" i="2"/>
  <c r="F718" i="2"/>
  <c r="G718" i="2"/>
  <c r="F719" i="2"/>
  <c r="G719" i="2"/>
  <c r="H719" i="2"/>
  <c r="F720" i="2"/>
  <c r="H720" i="2" s="1"/>
  <c r="G720" i="2"/>
  <c r="F721" i="2"/>
  <c r="G721" i="2"/>
  <c r="H721" i="2" s="1"/>
  <c r="F722" i="2"/>
  <c r="H722" i="2" s="1"/>
  <c r="G722" i="2"/>
  <c r="F723" i="2"/>
  <c r="H723" i="2" s="1"/>
  <c r="G723" i="2"/>
  <c r="F724" i="2"/>
  <c r="H724" i="2" s="1"/>
  <c r="G724" i="2"/>
  <c r="F725" i="2"/>
  <c r="H725" i="2" s="1"/>
  <c r="G725" i="2"/>
  <c r="F726" i="2"/>
  <c r="H726" i="2" s="1"/>
  <c r="G726" i="2"/>
  <c r="F727" i="2"/>
  <c r="H727" i="2" s="1"/>
  <c r="G727" i="2"/>
  <c r="F728" i="2"/>
  <c r="G728" i="2"/>
  <c r="H728" i="2" s="1"/>
  <c r="I728" i="2" s="1"/>
  <c r="F729" i="2"/>
  <c r="G729" i="2"/>
  <c r="F730" i="2"/>
  <c r="G730" i="2"/>
  <c r="H730" i="2"/>
  <c r="F731" i="2"/>
  <c r="H731" i="2" s="1"/>
  <c r="G731" i="2"/>
  <c r="F732" i="2"/>
  <c r="G732" i="2"/>
  <c r="H732" i="2"/>
  <c r="F733" i="2"/>
  <c r="G733" i="2"/>
  <c r="H733" i="2"/>
  <c r="F734" i="2"/>
  <c r="G734" i="2"/>
  <c r="F735" i="2"/>
  <c r="G735" i="2"/>
  <c r="H735" i="2"/>
  <c r="F736" i="2"/>
  <c r="H736" i="2" s="1"/>
  <c r="G736" i="2"/>
  <c r="F737" i="2"/>
  <c r="G737" i="2"/>
  <c r="H737" i="2" s="1"/>
  <c r="F738" i="2"/>
  <c r="H738" i="2" s="1"/>
  <c r="G738" i="2"/>
  <c r="F739" i="2"/>
  <c r="H739" i="2" s="1"/>
  <c r="G739" i="2"/>
  <c r="F740" i="2"/>
  <c r="H740" i="2" s="1"/>
  <c r="G740" i="2"/>
  <c r="F741" i="2"/>
  <c r="H741" i="2" s="1"/>
  <c r="G741" i="2"/>
  <c r="F742" i="2"/>
  <c r="H742" i="2" s="1"/>
  <c r="G742" i="2"/>
  <c r="F743" i="2"/>
  <c r="H743" i="2" s="1"/>
  <c r="G743" i="2"/>
  <c r="F744" i="2"/>
  <c r="G744" i="2"/>
  <c r="H744" i="2" s="1"/>
  <c r="F745" i="2"/>
  <c r="G745" i="2"/>
  <c r="F746" i="2"/>
  <c r="G746" i="2"/>
  <c r="H746" i="2"/>
  <c r="F747" i="2"/>
  <c r="H747" i="2" s="1"/>
  <c r="G747" i="2"/>
  <c r="F748" i="2"/>
  <c r="G748" i="2"/>
  <c r="H748" i="2"/>
  <c r="F749" i="2"/>
  <c r="G749" i="2"/>
  <c r="H749" i="2"/>
  <c r="F750" i="2"/>
  <c r="G750" i="2"/>
  <c r="F751" i="2"/>
  <c r="G751" i="2"/>
  <c r="H751" i="2"/>
  <c r="F752" i="2"/>
  <c r="H752" i="2" s="1"/>
  <c r="G752" i="2"/>
  <c r="F753" i="2"/>
  <c r="G753" i="2"/>
  <c r="H753" i="2" s="1"/>
  <c r="F754" i="2"/>
  <c r="H754" i="2" s="1"/>
  <c r="G754" i="2"/>
  <c r="F755" i="2"/>
  <c r="H755" i="2" s="1"/>
  <c r="G755" i="2"/>
  <c r="F756" i="2"/>
  <c r="H756" i="2" s="1"/>
  <c r="G756" i="2"/>
  <c r="F757" i="2"/>
  <c r="H757" i="2" s="1"/>
  <c r="G757" i="2"/>
  <c r="F758" i="2"/>
  <c r="H758" i="2" s="1"/>
  <c r="G758" i="2"/>
  <c r="F759" i="2"/>
  <c r="H759" i="2" s="1"/>
  <c r="G759" i="2"/>
  <c r="F760" i="2"/>
  <c r="G760" i="2"/>
  <c r="H760" i="2" s="1"/>
  <c r="F761" i="2"/>
  <c r="G761" i="2"/>
  <c r="F762" i="2"/>
  <c r="G762" i="2"/>
  <c r="H762" i="2"/>
  <c r="F763" i="2"/>
  <c r="H763" i="2" s="1"/>
  <c r="G763" i="2"/>
  <c r="F764" i="2"/>
  <c r="G764" i="2"/>
  <c r="H764" i="2"/>
  <c r="F765" i="2"/>
  <c r="G765" i="2"/>
  <c r="H765" i="2"/>
  <c r="F766" i="2"/>
  <c r="G766" i="2"/>
  <c r="F767" i="2"/>
  <c r="G767" i="2"/>
  <c r="H767" i="2"/>
  <c r="F768" i="2"/>
  <c r="H768" i="2" s="1"/>
  <c r="G768" i="2"/>
  <c r="F769" i="2"/>
  <c r="G769" i="2"/>
  <c r="H769" i="2" s="1"/>
  <c r="F770" i="2"/>
  <c r="H770" i="2" s="1"/>
  <c r="G770" i="2"/>
  <c r="F771" i="2"/>
  <c r="H771" i="2" s="1"/>
  <c r="G771" i="2"/>
  <c r="F772" i="2"/>
  <c r="H772" i="2" s="1"/>
  <c r="G772" i="2"/>
  <c r="F773" i="2"/>
  <c r="H773" i="2" s="1"/>
  <c r="G773" i="2"/>
  <c r="F774" i="2"/>
  <c r="H774" i="2" s="1"/>
  <c r="G774" i="2"/>
  <c r="F775" i="2"/>
  <c r="H775" i="2" s="1"/>
  <c r="G775" i="2"/>
  <c r="F776" i="2"/>
  <c r="H776" i="2" s="1"/>
  <c r="G776" i="2"/>
  <c r="F777" i="2"/>
  <c r="G777" i="2"/>
  <c r="F778" i="2"/>
  <c r="G778" i="2"/>
  <c r="H778" i="2"/>
  <c r="F779" i="2"/>
  <c r="H779" i="2" s="1"/>
  <c r="G779" i="2"/>
  <c r="F780" i="2"/>
  <c r="G780" i="2"/>
  <c r="H780" i="2"/>
  <c r="F781" i="2"/>
  <c r="G781" i="2"/>
  <c r="H781" i="2"/>
  <c r="F782" i="2"/>
  <c r="G782" i="2"/>
  <c r="F783" i="2"/>
  <c r="G783" i="2"/>
  <c r="H783" i="2"/>
  <c r="F784" i="2"/>
  <c r="H784" i="2" s="1"/>
  <c r="G784" i="2"/>
  <c r="F785" i="2"/>
  <c r="G785" i="2"/>
  <c r="H785" i="2" s="1"/>
  <c r="F786" i="2"/>
  <c r="H786" i="2" s="1"/>
  <c r="G786" i="2"/>
  <c r="F787" i="2"/>
  <c r="H787" i="2" s="1"/>
  <c r="G787" i="2"/>
  <c r="F788" i="2"/>
  <c r="G788" i="2"/>
  <c r="H788" i="2" s="1"/>
  <c r="F789" i="2"/>
  <c r="H789" i="2" s="1"/>
  <c r="G789" i="2"/>
  <c r="F790" i="2"/>
  <c r="H790" i="2" s="1"/>
  <c r="G790" i="2"/>
  <c r="F791" i="2"/>
  <c r="H791" i="2" s="1"/>
  <c r="G791" i="2"/>
  <c r="F792" i="2"/>
  <c r="H792" i="2" s="1"/>
  <c r="G792" i="2"/>
  <c r="F793" i="2"/>
  <c r="G793" i="2"/>
  <c r="F794" i="2"/>
  <c r="G794" i="2"/>
  <c r="H794" i="2"/>
  <c r="F795" i="2"/>
  <c r="H795" i="2" s="1"/>
  <c r="G795" i="2"/>
  <c r="F796" i="2"/>
  <c r="G796" i="2"/>
  <c r="H796" i="2"/>
  <c r="F797" i="2"/>
  <c r="G797" i="2"/>
  <c r="H797" i="2"/>
  <c r="F798" i="2"/>
  <c r="G798" i="2"/>
  <c r="F799" i="2"/>
  <c r="G799" i="2"/>
  <c r="H799" i="2"/>
  <c r="F800" i="2"/>
  <c r="H800" i="2" s="1"/>
  <c r="G800" i="2"/>
  <c r="F801" i="2"/>
  <c r="G801" i="2"/>
  <c r="H801" i="2" s="1"/>
  <c r="F802" i="2"/>
  <c r="H802" i="2" s="1"/>
  <c r="G802" i="2"/>
  <c r="F803" i="2"/>
  <c r="H803" i="2" s="1"/>
  <c r="G803" i="2"/>
  <c r="F804" i="2"/>
  <c r="H804" i="2" s="1"/>
  <c r="G804" i="2"/>
  <c r="F805" i="2"/>
  <c r="H805" i="2" s="1"/>
  <c r="G805" i="2"/>
  <c r="F806" i="2"/>
  <c r="H806" i="2" s="1"/>
  <c r="G806" i="2"/>
  <c r="F807" i="2"/>
  <c r="H807" i="2" s="1"/>
  <c r="G807" i="2"/>
  <c r="F808" i="2"/>
  <c r="H808" i="2" s="1"/>
  <c r="G808" i="2"/>
  <c r="F809" i="2"/>
  <c r="G809" i="2"/>
  <c r="F810" i="2"/>
  <c r="G810" i="2"/>
  <c r="H810" i="2"/>
  <c r="F811" i="2"/>
  <c r="H811" i="2" s="1"/>
  <c r="G811" i="2"/>
  <c r="F812" i="2"/>
  <c r="G812" i="2"/>
  <c r="H812" i="2"/>
  <c r="F813" i="2"/>
  <c r="G813" i="2"/>
  <c r="H813" i="2"/>
  <c r="F814" i="2"/>
  <c r="G814" i="2"/>
  <c r="F815" i="2"/>
  <c r="G815" i="2"/>
  <c r="H815" i="2"/>
  <c r="F816" i="2"/>
  <c r="H816" i="2" s="1"/>
  <c r="G816" i="2"/>
  <c r="F817" i="2"/>
  <c r="G817" i="2"/>
  <c r="H817" i="2" s="1"/>
  <c r="F818" i="2"/>
  <c r="H818" i="2" s="1"/>
  <c r="G818" i="2"/>
  <c r="F819" i="2"/>
  <c r="H819" i="2" s="1"/>
  <c r="G819" i="2"/>
  <c r="F820" i="2"/>
  <c r="H820" i="2" s="1"/>
  <c r="G820" i="2"/>
  <c r="F821" i="2"/>
  <c r="H821" i="2" s="1"/>
  <c r="G821" i="2"/>
  <c r="F822" i="2"/>
  <c r="H822" i="2" s="1"/>
  <c r="G822" i="2"/>
  <c r="F823" i="2"/>
  <c r="H823" i="2" s="1"/>
  <c r="G823" i="2"/>
  <c r="F824" i="2"/>
  <c r="G824" i="2"/>
  <c r="H824" i="2" s="1"/>
  <c r="F825" i="2"/>
  <c r="G825" i="2"/>
  <c r="F826" i="2"/>
  <c r="G826" i="2"/>
  <c r="H826" i="2"/>
  <c r="F827" i="2"/>
  <c r="H827" i="2" s="1"/>
  <c r="G827" i="2"/>
  <c r="F828" i="2"/>
  <c r="G828" i="2"/>
  <c r="H828" i="2"/>
  <c r="F829" i="2"/>
  <c r="G829" i="2"/>
  <c r="H829" i="2"/>
  <c r="F830" i="2"/>
  <c r="G830" i="2"/>
  <c r="F831" i="2"/>
  <c r="G831" i="2"/>
  <c r="H831" i="2"/>
  <c r="F832" i="2"/>
  <c r="H832" i="2" s="1"/>
  <c r="G832" i="2"/>
  <c r="F833" i="2"/>
  <c r="G833" i="2"/>
  <c r="H833" i="2" s="1"/>
  <c r="F834" i="2"/>
  <c r="H834" i="2" s="1"/>
  <c r="G834" i="2"/>
  <c r="F835" i="2"/>
  <c r="H835" i="2" s="1"/>
  <c r="G835" i="2"/>
  <c r="F836" i="2"/>
  <c r="H836" i="2" s="1"/>
  <c r="G836" i="2"/>
  <c r="F837" i="2"/>
  <c r="H837" i="2" s="1"/>
  <c r="G837" i="2"/>
  <c r="F838" i="2"/>
  <c r="H838" i="2" s="1"/>
  <c r="G838" i="2"/>
  <c r="F839" i="2"/>
  <c r="H839" i="2" s="1"/>
  <c r="G839" i="2"/>
  <c r="F840" i="2"/>
  <c r="G840" i="2"/>
  <c r="H840" i="2" s="1"/>
  <c r="F841" i="2"/>
  <c r="G841" i="2"/>
  <c r="F842" i="2"/>
  <c r="G842" i="2"/>
  <c r="H842" i="2"/>
  <c r="F843" i="2"/>
  <c r="H843" i="2" s="1"/>
  <c r="G843" i="2"/>
  <c r="F844" i="2"/>
  <c r="G844" i="2"/>
  <c r="H844" i="2"/>
  <c r="F845" i="2"/>
  <c r="G845" i="2"/>
  <c r="H845" i="2"/>
  <c r="F846" i="2"/>
  <c r="G846" i="2"/>
  <c r="F847" i="2"/>
  <c r="G847" i="2"/>
  <c r="H847" i="2"/>
  <c r="F848" i="2"/>
  <c r="H848" i="2" s="1"/>
  <c r="G848" i="2"/>
  <c r="F849" i="2"/>
  <c r="G849" i="2"/>
  <c r="H849" i="2" s="1"/>
  <c r="F850" i="2"/>
  <c r="H850" i="2" s="1"/>
  <c r="G850" i="2"/>
  <c r="F851" i="2"/>
  <c r="H851" i="2" s="1"/>
  <c r="G851" i="2"/>
  <c r="F852" i="2"/>
  <c r="H852" i="2" s="1"/>
  <c r="G852" i="2"/>
  <c r="F853" i="2"/>
  <c r="H853" i="2" s="1"/>
  <c r="G853" i="2"/>
  <c r="F854" i="2"/>
  <c r="H854" i="2" s="1"/>
  <c r="G854" i="2"/>
  <c r="F855" i="2"/>
  <c r="H855" i="2" s="1"/>
  <c r="G855" i="2"/>
  <c r="F856" i="2"/>
  <c r="G856" i="2"/>
  <c r="H856" i="2" s="1"/>
  <c r="I856" i="2" s="1"/>
  <c r="F857" i="2"/>
  <c r="G857" i="2"/>
  <c r="F858" i="2"/>
  <c r="G858" i="2"/>
  <c r="H858" i="2"/>
  <c r="F859" i="2"/>
  <c r="H859" i="2" s="1"/>
  <c r="G859" i="2"/>
  <c r="F860" i="2"/>
  <c r="G860" i="2"/>
  <c r="H860" i="2"/>
  <c r="F861" i="2"/>
  <c r="G861" i="2"/>
  <c r="H861" i="2"/>
  <c r="F862" i="2"/>
  <c r="G862" i="2"/>
  <c r="F863" i="2"/>
  <c r="G863" i="2"/>
  <c r="H863" i="2"/>
  <c r="F864" i="2"/>
  <c r="H864" i="2" s="1"/>
  <c r="G864" i="2"/>
  <c r="F865" i="2"/>
  <c r="G865" i="2"/>
  <c r="H865" i="2" s="1"/>
  <c r="F866" i="2"/>
  <c r="H866" i="2" s="1"/>
  <c r="G866" i="2"/>
  <c r="F867" i="2"/>
  <c r="H867" i="2" s="1"/>
  <c r="G867" i="2"/>
  <c r="F868" i="2"/>
  <c r="H868" i="2" s="1"/>
  <c r="G868" i="2"/>
  <c r="F869" i="2"/>
  <c r="H869" i="2" s="1"/>
  <c r="G869" i="2"/>
  <c r="F870" i="2"/>
  <c r="H870" i="2" s="1"/>
  <c r="G870" i="2"/>
  <c r="F871" i="2"/>
  <c r="H871" i="2" s="1"/>
  <c r="G871" i="2"/>
  <c r="F872" i="2"/>
  <c r="H872" i="2" s="1"/>
  <c r="G872" i="2"/>
  <c r="F873" i="2"/>
  <c r="G873" i="2"/>
  <c r="F874" i="2"/>
  <c r="G874" i="2"/>
  <c r="H874" i="2"/>
  <c r="F875" i="2"/>
  <c r="H875" i="2" s="1"/>
  <c r="G875" i="2"/>
  <c r="F876" i="2"/>
  <c r="G876" i="2"/>
  <c r="H876" i="2"/>
  <c r="F877" i="2"/>
  <c r="G877" i="2"/>
  <c r="H877" i="2"/>
  <c r="F878" i="2"/>
  <c r="G878" i="2"/>
  <c r="F879" i="2"/>
  <c r="G879" i="2"/>
  <c r="H879" i="2"/>
  <c r="F880" i="2"/>
  <c r="H880" i="2" s="1"/>
  <c r="G880" i="2"/>
  <c r="F881" i="2"/>
  <c r="G881" i="2"/>
  <c r="H881" i="2" s="1"/>
  <c r="F882" i="2"/>
  <c r="H882" i="2" s="1"/>
  <c r="G882" i="2"/>
  <c r="F883" i="2"/>
  <c r="H883" i="2" s="1"/>
  <c r="G883" i="2"/>
  <c r="F884" i="2"/>
  <c r="H884" i="2" s="1"/>
  <c r="G884" i="2"/>
  <c r="F885" i="2"/>
  <c r="H885" i="2" s="1"/>
  <c r="G885" i="2"/>
  <c r="F886" i="2"/>
  <c r="H886" i="2" s="1"/>
  <c r="G886" i="2"/>
  <c r="F887" i="2"/>
  <c r="H887" i="2" s="1"/>
  <c r="G887" i="2"/>
  <c r="F888" i="2"/>
  <c r="H888" i="2" s="1"/>
  <c r="G888" i="2"/>
  <c r="F889" i="2"/>
  <c r="G889" i="2"/>
  <c r="F890" i="2"/>
  <c r="G890" i="2"/>
  <c r="H890" i="2"/>
  <c r="F891" i="2"/>
  <c r="H891" i="2" s="1"/>
  <c r="G891" i="2"/>
  <c r="F892" i="2"/>
  <c r="G892" i="2"/>
  <c r="H892" i="2"/>
  <c r="F893" i="2"/>
  <c r="G893" i="2"/>
  <c r="H893" i="2"/>
  <c r="F894" i="2"/>
  <c r="G894" i="2"/>
  <c r="F895" i="2"/>
  <c r="G895" i="2"/>
  <c r="H895" i="2"/>
  <c r="F896" i="2"/>
  <c r="H896" i="2" s="1"/>
  <c r="G896" i="2"/>
  <c r="F897" i="2"/>
  <c r="G897" i="2"/>
  <c r="H897" i="2" s="1"/>
  <c r="F898" i="2"/>
  <c r="H898" i="2" s="1"/>
  <c r="G898" i="2"/>
  <c r="F899" i="2"/>
  <c r="H899" i="2" s="1"/>
  <c r="G899" i="2"/>
  <c r="F900" i="2"/>
  <c r="H900" i="2" s="1"/>
  <c r="G900" i="2"/>
  <c r="F901" i="2"/>
  <c r="H901" i="2" s="1"/>
  <c r="G901" i="2"/>
  <c r="F902" i="2"/>
  <c r="H902" i="2" s="1"/>
  <c r="G902" i="2"/>
  <c r="F903" i="2"/>
  <c r="H903" i="2" s="1"/>
  <c r="G903" i="2"/>
  <c r="F904" i="2"/>
  <c r="H904" i="2" s="1"/>
  <c r="G904" i="2"/>
  <c r="F905" i="2"/>
  <c r="G905" i="2"/>
  <c r="F906" i="2"/>
  <c r="G906" i="2"/>
  <c r="H906" i="2"/>
  <c r="F907" i="2"/>
  <c r="H907" i="2" s="1"/>
  <c r="G907" i="2"/>
  <c r="F908" i="2"/>
  <c r="G908" i="2"/>
  <c r="H908" i="2"/>
  <c r="F909" i="2"/>
  <c r="G909" i="2"/>
  <c r="H909" i="2"/>
  <c r="F910" i="2"/>
  <c r="G910" i="2"/>
  <c r="F911" i="2"/>
  <c r="G911" i="2"/>
  <c r="H911" i="2"/>
  <c r="F912" i="2"/>
  <c r="H912" i="2" s="1"/>
  <c r="G912" i="2"/>
  <c r="F913" i="2"/>
  <c r="G913" i="2"/>
  <c r="H913" i="2" s="1"/>
  <c r="F914" i="2"/>
  <c r="H914" i="2" s="1"/>
  <c r="G914" i="2"/>
  <c r="F915" i="2"/>
  <c r="H915" i="2" s="1"/>
  <c r="G915" i="2"/>
  <c r="F916" i="2"/>
  <c r="H916" i="2" s="1"/>
  <c r="G916" i="2"/>
  <c r="F917" i="2"/>
  <c r="H917" i="2" s="1"/>
  <c r="G917" i="2"/>
  <c r="F918" i="2"/>
  <c r="H918" i="2" s="1"/>
  <c r="G918" i="2"/>
  <c r="F919" i="2"/>
  <c r="H919" i="2" s="1"/>
  <c r="G919" i="2"/>
  <c r="F920" i="2"/>
  <c r="G920" i="2"/>
  <c r="H920" i="2" s="1"/>
  <c r="I920" i="2" s="1"/>
  <c r="F921" i="2"/>
  <c r="G921" i="2"/>
  <c r="F922" i="2"/>
  <c r="G922" i="2"/>
  <c r="H922" i="2"/>
  <c r="F923" i="2"/>
  <c r="H923" i="2" s="1"/>
  <c r="G923" i="2"/>
  <c r="F924" i="2"/>
  <c r="G924" i="2"/>
  <c r="H924" i="2"/>
  <c r="F925" i="2"/>
  <c r="G925" i="2"/>
  <c r="H925" i="2"/>
  <c r="F926" i="2"/>
  <c r="G926" i="2"/>
  <c r="F927" i="2"/>
  <c r="G927" i="2"/>
  <c r="H927" i="2"/>
  <c r="F928" i="2"/>
  <c r="H928" i="2" s="1"/>
  <c r="G928" i="2"/>
  <c r="F929" i="2"/>
  <c r="G929" i="2"/>
  <c r="H929" i="2" s="1"/>
  <c r="F930" i="2"/>
  <c r="H930" i="2" s="1"/>
  <c r="G930" i="2"/>
  <c r="F931" i="2"/>
  <c r="H931" i="2" s="1"/>
  <c r="G931" i="2"/>
  <c r="F932" i="2"/>
  <c r="H932" i="2" s="1"/>
  <c r="G932" i="2"/>
  <c r="F933" i="2"/>
  <c r="H933" i="2" s="1"/>
  <c r="G933" i="2"/>
  <c r="F934" i="2"/>
  <c r="H934" i="2" s="1"/>
  <c r="G934" i="2"/>
  <c r="F935" i="2"/>
  <c r="H935" i="2" s="1"/>
  <c r="G935" i="2"/>
  <c r="F936" i="2"/>
  <c r="G936" i="2"/>
  <c r="H936" i="2" s="1"/>
  <c r="F937" i="2"/>
  <c r="G937" i="2"/>
  <c r="F938" i="2"/>
  <c r="G938" i="2"/>
  <c r="H938" i="2"/>
  <c r="F939" i="2"/>
  <c r="H939" i="2" s="1"/>
  <c r="G939" i="2"/>
  <c r="F940" i="2"/>
  <c r="G940" i="2"/>
  <c r="H940" i="2"/>
  <c r="F941" i="2"/>
  <c r="G941" i="2"/>
  <c r="H941" i="2"/>
  <c r="F942" i="2"/>
  <c r="G942" i="2"/>
  <c r="F943" i="2"/>
  <c r="G943" i="2"/>
  <c r="H943" i="2"/>
  <c r="F944" i="2"/>
  <c r="H944" i="2" s="1"/>
  <c r="G944" i="2"/>
  <c r="F945" i="2"/>
  <c r="G945" i="2"/>
  <c r="H945" i="2" s="1"/>
  <c r="F946" i="2"/>
  <c r="H946" i="2" s="1"/>
  <c r="G946" i="2"/>
  <c r="F947" i="2"/>
  <c r="H947" i="2" s="1"/>
  <c r="G947" i="2"/>
  <c r="F948" i="2"/>
  <c r="H948" i="2" s="1"/>
  <c r="G948" i="2"/>
  <c r="F949" i="2"/>
  <c r="H949" i="2" s="1"/>
  <c r="G949" i="2"/>
  <c r="F950" i="2"/>
  <c r="H950" i="2" s="1"/>
  <c r="G950" i="2"/>
  <c r="F951" i="2"/>
  <c r="H951" i="2" s="1"/>
  <c r="G951" i="2"/>
  <c r="F952" i="2"/>
  <c r="G952" i="2"/>
  <c r="H952" i="2" s="1"/>
  <c r="F953" i="2"/>
  <c r="G953" i="2"/>
  <c r="F954" i="2"/>
  <c r="G954" i="2"/>
  <c r="H954" i="2"/>
  <c r="F955" i="2"/>
  <c r="H955" i="2" s="1"/>
  <c r="G955" i="2"/>
  <c r="F956" i="2"/>
  <c r="G956" i="2"/>
  <c r="H956" i="2"/>
  <c r="F957" i="2"/>
  <c r="G957" i="2"/>
  <c r="H957" i="2"/>
  <c r="F958" i="2"/>
  <c r="G958" i="2"/>
  <c r="F959" i="2"/>
  <c r="G959" i="2"/>
  <c r="H959" i="2"/>
  <c r="F960" i="2"/>
  <c r="H960" i="2" s="1"/>
  <c r="G960" i="2"/>
  <c r="F961" i="2"/>
  <c r="G961" i="2"/>
  <c r="H961" i="2" s="1"/>
  <c r="F962" i="2"/>
  <c r="H962" i="2" s="1"/>
  <c r="G962" i="2"/>
  <c r="F963" i="2"/>
  <c r="H963" i="2" s="1"/>
  <c r="G963" i="2"/>
  <c r="F964" i="2"/>
  <c r="H964" i="2" s="1"/>
  <c r="G964" i="2"/>
  <c r="F965" i="2"/>
  <c r="H965" i="2" s="1"/>
  <c r="G965" i="2"/>
  <c r="F966" i="2"/>
  <c r="H966" i="2" s="1"/>
  <c r="G966" i="2"/>
  <c r="F967" i="2"/>
  <c r="H967" i="2" s="1"/>
  <c r="G967" i="2"/>
  <c r="F968" i="2"/>
  <c r="H968" i="2" s="1"/>
  <c r="G968" i="2"/>
  <c r="F969" i="2"/>
  <c r="G969" i="2"/>
  <c r="F970" i="2"/>
  <c r="G970" i="2"/>
  <c r="H970" i="2"/>
  <c r="F971" i="2"/>
  <c r="H971" i="2" s="1"/>
  <c r="G971" i="2"/>
  <c r="F972" i="2"/>
  <c r="G972" i="2"/>
  <c r="H972" i="2"/>
  <c r="F973" i="2"/>
  <c r="G973" i="2"/>
  <c r="H973" i="2"/>
  <c r="F974" i="2"/>
  <c r="G974" i="2"/>
  <c r="F975" i="2"/>
  <c r="G975" i="2"/>
  <c r="H975" i="2"/>
  <c r="F976" i="2"/>
  <c r="H976" i="2" s="1"/>
  <c r="G976" i="2"/>
  <c r="F977" i="2"/>
  <c r="G977" i="2"/>
  <c r="H977" i="2" s="1"/>
  <c r="F978" i="2"/>
  <c r="H978" i="2" s="1"/>
  <c r="G978" i="2"/>
  <c r="F979" i="2"/>
  <c r="H979" i="2" s="1"/>
  <c r="G979" i="2"/>
  <c r="F980" i="2"/>
  <c r="H980" i="2" s="1"/>
  <c r="G980" i="2"/>
  <c r="F981" i="2"/>
  <c r="H981" i="2" s="1"/>
  <c r="G981" i="2"/>
  <c r="F982" i="2"/>
  <c r="H982" i="2" s="1"/>
  <c r="G982" i="2"/>
  <c r="F983" i="2"/>
  <c r="H983" i="2" s="1"/>
  <c r="G983" i="2"/>
  <c r="F984" i="2"/>
  <c r="H984" i="2" s="1"/>
  <c r="G984" i="2"/>
  <c r="F985" i="2"/>
  <c r="G985" i="2"/>
  <c r="F986" i="2"/>
  <c r="G986" i="2"/>
  <c r="H986" i="2"/>
  <c r="F987" i="2"/>
  <c r="H987" i="2" s="1"/>
  <c r="G987" i="2"/>
  <c r="F988" i="2"/>
  <c r="G988" i="2"/>
  <c r="H988" i="2"/>
  <c r="F989" i="2"/>
  <c r="G989" i="2"/>
  <c r="H989" i="2"/>
  <c r="F990" i="2"/>
  <c r="G990" i="2"/>
  <c r="F991" i="2"/>
  <c r="G991" i="2"/>
  <c r="H991" i="2"/>
  <c r="F992" i="2"/>
  <c r="H992" i="2" s="1"/>
  <c r="G992" i="2"/>
  <c r="F993" i="2"/>
  <c r="G993" i="2"/>
  <c r="H993" i="2" s="1"/>
  <c r="F994" i="2"/>
  <c r="H994" i="2" s="1"/>
  <c r="G994" i="2"/>
  <c r="F995" i="2"/>
  <c r="H995" i="2" s="1"/>
  <c r="G995" i="2"/>
  <c r="F996" i="2"/>
  <c r="H996" i="2" s="1"/>
  <c r="G996" i="2"/>
  <c r="F997" i="2"/>
  <c r="H997" i="2" s="1"/>
  <c r="G997" i="2"/>
  <c r="F998" i="2"/>
  <c r="H998" i="2" s="1"/>
  <c r="G998" i="2"/>
  <c r="F999" i="2"/>
  <c r="H999" i="2" s="1"/>
  <c r="G999" i="2"/>
  <c r="F1000" i="2"/>
  <c r="H1000" i="2" s="1"/>
  <c r="G1000" i="2"/>
  <c r="F1001" i="2"/>
  <c r="G1001" i="2"/>
  <c r="F1002" i="2"/>
  <c r="G1002" i="2"/>
  <c r="H1002" i="2"/>
  <c r="F1003" i="2"/>
  <c r="H1003" i="2" s="1"/>
  <c r="G1003" i="2"/>
  <c r="F1004" i="2"/>
  <c r="G1004" i="2"/>
  <c r="H1004" i="2"/>
  <c r="F1005" i="2"/>
  <c r="G1005" i="2"/>
  <c r="H1005" i="2"/>
  <c r="F1006" i="2"/>
  <c r="G1006" i="2"/>
  <c r="F1007" i="2"/>
  <c r="G1007" i="2"/>
  <c r="H1007" i="2"/>
  <c r="F1008" i="2"/>
  <c r="H1008" i="2" s="1"/>
  <c r="G1008" i="2"/>
  <c r="F1009" i="2"/>
  <c r="G1009" i="2"/>
  <c r="H1009" i="2" s="1"/>
  <c r="F1010" i="2"/>
  <c r="H1010" i="2" s="1"/>
  <c r="G1010" i="2"/>
  <c r="F1011" i="2"/>
  <c r="H1011" i="2" s="1"/>
  <c r="G1011" i="2"/>
  <c r="F1012" i="2"/>
  <c r="H1012" i="2" s="1"/>
  <c r="G1012" i="2"/>
  <c r="F1013" i="2"/>
  <c r="H1013" i="2" s="1"/>
  <c r="G1013" i="2"/>
  <c r="F1014" i="2"/>
  <c r="H1014" i="2" s="1"/>
  <c r="G1014" i="2"/>
  <c r="F1015" i="2"/>
  <c r="H1015" i="2" s="1"/>
  <c r="G1015" i="2"/>
  <c r="F1016" i="2"/>
  <c r="G1016" i="2"/>
  <c r="H1016" i="2"/>
  <c r="F1017" i="2"/>
  <c r="G1017" i="2"/>
  <c r="F1018" i="2"/>
  <c r="G1018" i="2"/>
  <c r="H1018" i="2"/>
  <c r="F1019" i="2"/>
  <c r="H1019" i="2" s="1"/>
  <c r="G1019" i="2"/>
  <c r="F1020" i="2"/>
  <c r="G1020" i="2"/>
  <c r="H1020" i="2"/>
  <c r="F1021" i="2"/>
  <c r="G1021" i="2"/>
  <c r="H1021" i="2"/>
  <c r="F1022" i="2"/>
  <c r="G1022" i="2"/>
  <c r="F1023" i="2"/>
  <c r="G1023" i="2"/>
  <c r="H1023" i="2"/>
  <c r="F1024" i="2"/>
  <c r="H1024" i="2" s="1"/>
  <c r="G1024" i="2"/>
  <c r="F1025" i="2"/>
  <c r="G1025" i="2"/>
  <c r="H1025" i="2" s="1"/>
  <c r="F1026" i="2"/>
  <c r="H1026" i="2" s="1"/>
  <c r="I1026" i="2" s="1"/>
  <c r="G1026" i="2"/>
  <c r="F1027" i="2"/>
  <c r="G1027" i="2"/>
  <c r="F1028" i="2"/>
  <c r="H1028" i="2" s="1"/>
  <c r="G1028" i="2"/>
  <c r="F1029" i="2"/>
  <c r="H1029" i="2" s="1"/>
  <c r="G1029" i="2"/>
  <c r="F1030" i="2"/>
  <c r="H1030" i="2" s="1"/>
  <c r="G1030" i="2"/>
  <c r="F1031" i="2"/>
  <c r="H1031" i="2" s="1"/>
  <c r="G1031" i="2"/>
  <c r="F1032" i="2"/>
  <c r="G1032" i="2"/>
  <c r="H1032" i="2"/>
  <c r="F1033" i="2"/>
  <c r="G1033" i="2"/>
  <c r="F1034" i="2"/>
  <c r="G1034" i="2"/>
  <c r="H1034" i="2"/>
  <c r="F1035" i="2"/>
  <c r="H1035" i="2" s="1"/>
  <c r="G1035" i="2"/>
  <c r="F1036" i="2"/>
  <c r="G1036" i="2"/>
  <c r="H1036" i="2"/>
  <c r="F1037" i="2"/>
  <c r="G1037" i="2"/>
  <c r="H1037" i="2"/>
  <c r="F1038" i="2"/>
  <c r="G1038" i="2"/>
  <c r="F1039" i="2"/>
  <c r="G1039" i="2"/>
  <c r="H1039" i="2"/>
  <c r="F1040" i="2"/>
  <c r="H1040" i="2" s="1"/>
  <c r="G1040" i="2"/>
  <c r="F1041" i="2"/>
  <c r="G1041" i="2"/>
  <c r="H1041" i="2" s="1"/>
  <c r="F1042" i="2"/>
  <c r="H1042" i="2" s="1"/>
  <c r="G1042" i="2"/>
  <c r="F1043" i="2"/>
  <c r="G1043" i="2"/>
  <c r="F1044" i="2"/>
  <c r="H1044" i="2" s="1"/>
  <c r="G1044" i="2"/>
  <c r="F1045" i="2"/>
  <c r="H1045" i="2" s="1"/>
  <c r="G1045" i="2"/>
  <c r="F1046" i="2"/>
  <c r="H1046" i="2" s="1"/>
  <c r="G1046" i="2"/>
  <c r="F1047" i="2"/>
  <c r="H1047" i="2" s="1"/>
  <c r="G1047" i="2"/>
  <c r="F1048" i="2"/>
  <c r="G1048" i="2"/>
  <c r="H1048" i="2"/>
  <c r="F1049" i="2"/>
  <c r="G1049" i="2"/>
  <c r="F1050" i="2"/>
  <c r="G1050" i="2"/>
  <c r="H1050" i="2"/>
  <c r="F1051" i="2"/>
  <c r="H1051" i="2" s="1"/>
  <c r="G1051" i="2"/>
  <c r="F1052" i="2"/>
  <c r="G1052" i="2"/>
  <c r="H1052" i="2"/>
  <c r="F1053" i="2"/>
  <c r="G1053" i="2"/>
  <c r="H1053" i="2"/>
  <c r="I1053" i="2" s="1"/>
  <c r="F1054" i="2"/>
  <c r="G1054" i="2"/>
  <c r="F1055" i="2"/>
  <c r="G1055" i="2"/>
  <c r="H1055" i="2"/>
  <c r="F1056" i="2"/>
  <c r="H1056" i="2" s="1"/>
  <c r="G1056" i="2"/>
  <c r="F1057" i="2"/>
  <c r="G1057" i="2"/>
  <c r="H1057" i="2" s="1"/>
  <c r="F1058" i="2"/>
  <c r="H1058" i="2" s="1"/>
  <c r="G1058" i="2"/>
  <c r="F1059" i="2"/>
  <c r="G1059" i="2"/>
  <c r="F1060" i="2"/>
  <c r="H1060" i="2" s="1"/>
  <c r="G1060" i="2"/>
  <c r="F1061" i="2"/>
  <c r="H1061" i="2" s="1"/>
  <c r="I1061" i="2" s="1"/>
  <c r="J1062" i="2" s="1"/>
  <c r="J1063" i="2" s="1"/>
  <c r="G1061" i="2"/>
  <c r="F1062" i="2"/>
  <c r="H1062" i="2" s="1"/>
  <c r="G1062" i="2"/>
  <c r="F1063" i="2"/>
  <c r="H1063" i="2" s="1"/>
  <c r="G1063" i="2"/>
  <c r="F1064" i="2"/>
  <c r="G1064" i="2"/>
  <c r="H1064" i="2" s="1"/>
  <c r="F1065" i="2"/>
  <c r="G1065" i="2"/>
  <c r="F1066" i="2"/>
  <c r="G1066" i="2"/>
  <c r="H1066" i="2"/>
  <c r="F1067" i="2"/>
  <c r="H1067" i="2" s="1"/>
  <c r="G1067" i="2"/>
  <c r="F1068" i="2"/>
  <c r="G1068" i="2"/>
  <c r="H1068" i="2"/>
  <c r="F1069" i="2"/>
  <c r="G1069" i="2"/>
  <c r="H1069" i="2"/>
  <c r="F1070" i="2"/>
  <c r="G1070" i="2"/>
  <c r="F1071" i="2"/>
  <c r="G1071" i="2"/>
  <c r="H1071" i="2"/>
  <c r="F1072" i="2"/>
  <c r="H1072" i="2" s="1"/>
  <c r="G1072" i="2"/>
  <c r="F1073" i="2"/>
  <c r="G1073" i="2"/>
  <c r="H1073" i="2" s="1"/>
  <c r="F1074" i="2"/>
  <c r="H1074" i="2" s="1"/>
  <c r="G1074" i="2"/>
  <c r="F1075" i="2"/>
  <c r="G1075" i="2"/>
  <c r="F1076" i="2"/>
  <c r="H1076" i="2" s="1"/>
  <c r="G1076" i="2"/>
  <c r="F1077" i="2"/>
  <c r="H1077" i="2" s="1"/>
  <c r="G1077" i="2"/>
  <c r="F1078" i="2"/>
  <c r="H1078" i="2" s="1"/>
  <c r="G1078" i="2"/>
  <c r="F1079" i="2"/>
  <c r="H1079" i="2" s="1"/>
  <c r="G1079" i="2"/>
  <c r="F1080" i="2"/>
  <c r="G1080" i="2"/>
  <c r="H1080" i="2" s="1"/>
  <c r="F1081" i="2"/>
  <c r="G1081" i="2"/>
  <c r="F1082" i="2"/>
  <c r="G1082" i="2"/>
  <c r="H1082" i="2"/>
  <c r="F1083" i="2"/>
  <c r="H1083" i="2" s="1"/>
  <c r="G1083" i="2"/>
  <c r="F1084" i="2"/>
  <c r="G1084" i="2"/>
  <c r="H1084" i="2"/>
  <c r="F1085" i="2"/>
  <c r="G1085" i="2"/>
  <c r="H1085" i="2"/>
  <c r="F1086" i="2"/>
  <c r="G1086" i="2"/>
  <c r="F1087" i="2"/>
  <c r="G1087" i="2"/>
  <c r="H1087" i="2"/>
  <c r="F1088" i="2"/>
  <c r="G1088" i="2"/>
  <c r="F1089" i="2"/>
  <c r="G1089" i="2"/>
  <c r="H1089" i="2" s="1"/>
  <c r="F1090" i="2"/>
  <c r="H1090" i="2" s="1"/>
  <c r="G1090" i="2"/>
  <c r="F1091" i="2"/>
  <c r="G1091" i="2"/>
  <c r="F1092" i="2"/>
  <c r="H1092" i="2" s="1"/>
  <c r="G1092" i="2"/>
  <c r="F1093" i="2"/>
  <c r="G1093" i="2"/>
  <c r="F1094" i="2"/>
  <c r="H1094" i="2" s="1"/>
  <c r="G1094" i="2"/>
  <c r="F1095" i="2"/>
  <c r="H1095" i="2" s="1"/>
  <c r="G1095" i="2"/>
  <c r="F1096" i="2"/>
  <c r="G1096" i="2"/>
  <c r="H1096" i="2"/>
  <c r="F1097" i="2"/>
  <c r="G1097" i="2"/>
  <c r="F1098" i="2"/>
  <c r="G1098" i="2"/>
  <c r="H1098" i="2"/>
  <c r="F1099" i="2"/>
  <c r="H1099" i="2" s="1"/>
  <c r="G1099" i="2"/>
  <c r="F1100" i="2"/>
  <c r="G1100" i="2"/>
  <c r="H1100" i="2"/>
  <c r="F1101" i="2"/>
  <c r="G1101" i="2"/>
  <c r="H1101" i="2"/>
  <c r="F1102" i="2"/>
  <c r="G1102" i="2"/>
  <c r="F1103" i="2"/>
  <c r="G1103" i="2"/>
  <c r="H1103" i="2"/>
  <c r="F1104" i="2"/>
  <c r="G1104" i="2"/>
  <c r="F1105" i="2"/>
  <c r="G1105" i="2"/>
  <c r="H1105" i="2" s="1"/>
  <c r="F1106" i="2"/>
  <c r="H1106" i="2" s="1"/>
  <c r="G1106" i="2"/>
  <c r="F1107" i="2"/>
  <c r="G1107" i="2"/>
  <c r="F1108" i="2"/>
  <c r="H1108" i="2" s="1"/>
  <c r="G1108" i="2"/>
  <c r="F1109" i="2"/>
  <c r="G1109" i="2"/>
  <c r="F1110" i="2"/>
  <c r="H1110" i="2" s="1"/>
  <c r="G1110" i="2"/>
  <c r="F1111" i="2"/>
  <c r="H1111" i="2" s="1"/>
  <c r="G1111" i="2"/>
  <c r="F1112" i="2"/>
  <c r="G1112" i="2"/>
  <c r="H1112" i="2" s="1"/>
  <c r="F1113" i="2"/>
  <c r="G1113" i="2"/>
  <c r="F1114" i="2"/>
  <c r="G1114" i="2"/>
  <c r="H1114" i="2"/>
  <c r="F1115" i="2"/>
  <c r="H1115" i="2" s="1"/>
  <c r="G1115" i="2"/>
  <c r="F1116" i="2"/>
  <c r="G1116" i="2"/>
  <c r="H1116" i="2"/>
  <c r="F1117" i="2"/>
  <c r="G1117" i="2"/>
  <c r="H1117" i="2"/>
  <c r="F1118" i="2"/>
  <c r="G1118" i="2"/>
  <c r="F1119" i="2"/>
  <c r="G1119" i="2"/>
  <c r="H1119" i="2"/>
  <c r="F1120" i="2"/>
  <c r="G1120" i="2"/>
  <c r="H1120" i="2"/>
  <c r="F1121" i="2"/>
  <c r="G1121" i="2"/>
  <c r="H1121" i="2" s="1"/>
  <c r="F1122" i="2"/>
  <c r="G1122" i="2"/>
  <c r="F1123" i="2"/>
  <c r="G1123" i="2"/>
  <c r="F1124" i="2"/>
  <c r="H1124" i="2" s="1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H1130" i="2" s="1"/>
  <c r="F1131" i="2"/>
  <c r="G1131" i="2"/>
  <c r="F1132" i="2"/>
  <c r="G1132" i="2"/>
  <c r="H1132" i="2"/>
  <c r="F1133" i="2"/>
  <c r="G1133" i="2"/>
  <c r="H1133" i="2" s="1"/>
  <c r="F1134" i="2"/>
  <c r="G1134" i="2"/>
  <c r="F1135" i="2"/>
  <c r="G1135" i="2"/>
  <c r="H1135" i="2"/>
  <c r="F1136" i="2"/>
  <c r="G1136" i="2"/>
  <c r="H1136" i="2" s="1"/>
  <c r="F1137" i="2"/>
  <c r="G1137" i="2"/>
  <c r="H1137" i="2" s="1"/>
  <c r="F1138" i="2"/>
  <c r="H1138" i="2" s="1"/>
  <c r="G1138" i="2"/>
  <c r="F1139" i="2"/>
  <c r="G1139" i="2"/>
  <c r="F1140" i="2"/>
  <c r="H1140" i="2" s="1"/>
  <c r="G1140" i="2"/>
  <c r="F1141" i="2"/>
  <c r="H1141" i="2" s="1"/>
  <c r="G1141" i="2"/>
  <c r="F1142" i="2"/>
  <c r="G1142" i="2"/>
  <c r="F1143" i="2"/>
  <c r="G1143" i="2"/>
  <c r="F1144" i="2"/>
  <c r="G1144" i="2"/>
  <c r="F1145" i="2"/>
  <c r="G1145" i="2"/>
  <c r="F1146" i="2"/>
  <c r="G1146" i="2"/>
  <c r="H1146" i="2"/>
  <c r="F1147" i="2"/>
  <c r="G1147" i="2"/>
  <c r="F1148" i="2"/>
  <c r="G1148" i="2"/>
  <c r="H1148" i="2"/>
  <c r="F1149" i="2"/>
  <c r="G1149" i="2"/>
  <c r="H1149" i="2" s="1"/>
  <c r="F1150" i="2"/>
  <c r="G1150" i="2"/>
  <c r="F1151" i="2"/>
  <c r="G1151" i="2"/>
  <c r="H1151" i="2"/>
  <c r="F1152" i="2"/>
  <c r="G1152" i="2"/>
  <c r="H1152" i="2"/>
  <c r="F1153" i="2"/>
  <c r="G1153" i="2"/>
  <c r="H1153" i="2" s="1"/>
  <c r="F1154" i="2"/>
  <c r="G1154" i="2"/>
  <c r="F1155" i="2"/>
  <c r="G1155" i="2"/>
  <c r="F1156" i="2"/>
  <c r="G1156" i="2"/>
  <c r="H1156" i="2"/>
  <c r="F1157" i="2"/>
  <c r="H1157" i="2" s="1"/>
  <c r="G1157" i="2"/>
  <c r="F1158" i="2"/>
  <c r="G1158" i="2"/>
  <c r="F1159" i="2"/>
  <c r="H1159" i="2" s="1"/>
  <c r="G1159" i="2"/>
  <c r="F1160" i="2"/>
  <c r="H1160" i="2" s="1"/>
  <c r="G1160" i="2"/>
  <c r="F1161" i="2"/>
  <c r="G1161" i="2"/>
  <c r="F1162" i="2"/>
  <c r="G1162" i="2"/>
  <c r="H1162" i="2"/>
  <c r="F1163" i="2"/>
  <c r="G1163" i="2"/>
  <c r="F1164" i="2"/>
  <c r="G1164" i="2"/>
  <c r="H1164" i="2"/>
  <c r="F1165" i="2"/>
  <c r="G1165" i="2"/>
  <c r="H1165" i="2" s="1"/>
  <c r="F1166" i="2"/>
  <c r="G1166" i="2"/>
  <c r="F1167" i="2"/>
  <c r="G1167" i="2"/>
  <c r="H1167" i="2"/>
  <c r="F1168" i="2"/>
  <c r="G1168" i="2"/>
  <c r="H1168" i="2"/>
  <c r="F1169" i="2"/>
  <c r="G1169" i="2"/>
  <c r="H1169" i="2" s="1"/>
  <c r="F1170" i="2"/>
  <c r="G1170" i="2"/>
  <c r="H1170" i="2"/>
  <c r="F1171" i="2"/>
  <c r="G1171" i="2"/>
  <c r="F1172" i="2"/>
  <c r="G1172" i="2"/>
  <c r="H1172" i="2"/>
  <c r="F1173" i="2"/>
  <c r="G1173" i="2"/>
  <c r="F1174" i="2"/>
  <c r="G1174" i="2"/>
  <c r="F1175" i="2"/>
  <c r="G1175" i="2"/>
  <c r="F1176" i="2"/>
  <c r="H1176" i="2" s="1"/>
  <c r="G1176" i="2"/>
  <c r="F1177" i="2"/>
  <c r="G1177" i="2"/>
  <c r="F1178" i="2"/>
  <c r="G1178" i="2"/>
  <c r="H1178" i="2"/>
  <c r="F1179" i="2"/>
  <c r="G1179" i="2"/>
  <c r="F1180" i="2"/>
  <c r="G1180" i="2"/>
  <c r="H1180" i="2"/>
  <c r="F1181" i="2"/>
  <c r="G1181" i="2"/>
  <c r="H1181" i="2"/>
  <c r="F1182" i="2"/>
  <c r="G1182" i="2"/>
  <c r="F1183" i="2"/>
  <c r="G1183" i="2"/>
  <c r="H1183" i="2"/>
  <c r="I1183" i="2" s="1"/>
  <c r="F1184" i="2"/>
  <c r="G1184" i="2"/>
  <c r="H1184" i="2"/>
  <c r="F1185" i="2"/>
  <c r="G1185" i="2"/>
  <c r="H1185" i="2" s="1"/>
  <c r="F1186" i="2"/>
  <c r="G1186" i="2"/>
  <c r="H1186" i="2"/>
  <c r="F1187" i="2"/>
  <c r="G1187" i="2"/>
  <c r="F1188" i="2"/>
  <c r="G1188" i="2"/>
  <c r="H1188" i="2"/>
  <c r="F1189" i="2"/>
  <c r="G1189" i="2"/>
  <c r="H1189" i="2"/>
  <c r="F1190" i="2"/>
  <c r="G1190" i="2"/>
  <c r="F1191" i="2"/>
  <c r="H1191" i="2" s="1"/>
  <c r="G1191" i="2"/>
  <c r="F1192" i="2"/>
  <c r="G1192" i="2"/>
  <c r="F1193" i="2"/>
  <c r="G1193" i="2"/>
  <c r="F1194" i="2"/>
  <c r="G1194" i="2"/>
  <c r="H1194" i="2" s="1"/>
  <c r="F1195" i="2"/>
  <c r="G1195" i="2"/>
  <c r="F1196" i="2"/>
  <c r="G1196" i="2"/>
  <c r="H1196" i="2"/>
  <c r="F1197" i="2"/>
  <c r="G1197" i="2"/>
  <c r="H1197" i="2" s="1"/>
  <c r="F1198" i="2"/>
  <c r="G1198" i="2"/>
  <c r="F1199" i="2"/>
  <c r="G1199" i="2"/>
  <c r="H1199" i="2"/>
  <c r="F1200" i="2"/>
  <c r="G1200" i="2"/>
  <c r="F1201" i="2"/>
  <c r="G1201" i="2"/>
  <c r="H1201" i="2" s="1"/>
  <c r="F1202" i="2"/>
  <c r="G1202" i="2"/>
  <c r="H1202" i="2"/>
  <c r="F1203" i="2"/>
  <c r="G1203" i="2"/>
  <c r="F1204" i="2"/>
  <c r="G1204" i="2"/>
  <c r="H1204" i="2"/>
  <c r="F1205" i="2"/>
  <c r="G1205" i="2"/>
  <c r="H1205" i="2"/>
  <c r="F1206" i="2"/>
  <c r="G1206" i="2"/>
  <c r="F1207" i="2"/>
  <c r="H1207" i="2" s="1"/>
  <c r="G1207" i="2"/>
  <c r="F1208" i="2"/>
  <c r="G1208" i="2"/>
  <c r="H1208" i="2"/>
  <c r="F1209" i="2"/>
  <c r="G1209" i="2"/>
  <c r="F1210" i="2"/>
  <c r="G1210" i="2"/>
  <c r="H1210" i="2"/>
  <c r="F1211" i="2"/>
  <c r="G1211" i="2"/>
  <c r="F1212" i="2"/>
  <c r="G1212" i="2"/>
  <c r="H1212" i="2"/>
  <c r="F1213" i="2"/>
  <c r="G1213" i="2"/>
  <c r="H1213" i="2" s="1"/>
  <c r="F1214" i="2"/>
  <c r="G1214" i="2"/>
  <c r="F1215" i="2"/>
  <c r="G1215" i="2"/>
  <c r="H1215" i="2"/>
  <c r="F1216" i="2"/>
  <c r="G1216" i="2"/>
  <c r="H1216" i="2"/>
  <c r="F1217" i="2"/>
  <c r="G1217" i="2"/>
  <c r="H1217" i="2" s="1"/>
  <c r="F1218" i="2"/>
  <c r="H1218" i="2" s="1"/>
  <c r="G1218" i="2"/>
  <c r="F1219" i="2"/>
  <c r="G1219" i="2"/>
  <c r="F1220" i="2"/>
  <c r="G1220" i="2"/>
  <c r="H1220" i="2"/>
  <c r="F1221" i="2"/>
  <c r="G1221" i="2"/>
  <c r="H1221" i="2" s="1"/>
  <c r="F1222" i="2"/>
  <c r="G1222" i="2"/>
  <c r="F1223" i="2"/>
  <c r="H1223" i="2" s="1"/>
  <c r="G1223" i="2"/>
  <c r="F1224" i="2"/>
  <c r="G1224" i="2"/>
  <c r="H1224" i="2" s="1"/>
  <c r="F1225" i="2"/>
  <c r="G1225" i="2"/>
  <c r="F1226" i="2"/>
  <c r="G1226" i="2"/>
  <c r="H1226" i="2" s="1"/>
  <c r="F1227" i="2"/>
  <c r="G1227" i="2"/>
  <c r="F1228" i="2"/>
  <c r="G1228" i="2"/>
  <c r="H1228" i="2"/>
  <c r="F1229" i="2"/>
  <c r="G1229" i="2"/>
  <c r="H1229" i="2" s="1"/>
  <c r="F1230" i="2"/>
  <c r="G1230" i="2"/>
  <c r="F1231" i="2"/>
  <c r="G1231" i="2"/>
  <c r="H1231" i="2"/>
  <c r="F1232" i="2"/>
  <c r="H1232" i="2" s="1"/>
  <c r="G1232" i="2"/>
  <c r="F1233" i="2"/>
  <c r="G1233" i="2"/>
  <c r="H1233" i="2" s="1"/>
  <c r="F1234" i="2"/>
  <c r="G1234" i="2"/>
  <c r="H1234" i="2"/>
  <c r="F1235" i="2"/>
  <c r="G1235" i="2"/>
  <c r="F1236" i="2"/>
  <c r="G1236" i="2"/>
  <c r="H1236" i="2"/>
  <c r="F1237" i="2"/>
  <c r="G1237" i="2"/>
  <c r="H1237" i="2"/>
  <c r="F1238" i="2"/>
  <c r="G1238" i="2"/>
  <c r="F1239" i="2"/>
  <c r="G1239" i="2"/>
  <c r="F1240" i="2"/>
  <c r="H1240" i="2" s="1"/>
  <c r="G1240" i="2"/>
  <c r="F1241" i="2"/>
  <c r="G1241" i="2"/>
  <c r="F1242" i="2"/>
  <c r="G1242" i="2"/>
  <c r="H1242" i="2"/>
  <c r="F1243" i="2"/>
  <c r="G1243" i="2"/>
  <c r="F1244" i="2"/>
  <c r="G1244" i="2"/>
  <c r="H1244" i="2"/>
  <c r="F1245" i="2"/>
  <c r="G1245" i="2"/>
  <c r="H1245" i="2"/>
  <c r="F1246" i="2"/>
  <c r="G1246" i="2"/>
  <c r="F1247" i="2"/>
  <c r="G1247" i="2"/>
  <c r="H1247" i="2"/>
  <c r="F1248" i="2"/>
  <c r="G1248" i="2"/>
  <c r="F1249" i="2"/>
  <c r="G1249" i="2"/>
  <c r="H1249" i="2" s="1"/>
  <c r="F1250" i="2"/>
  <c r="G1250" i="2"/>
  <c r="F1251" i="2"/>
  <c r="G1251" i="2"/>
  <c r="F1252" i="2"/>
  <c r="G1252" i="2"/>
  <c r="H1252" i="2"/>
  <c r="F1253" i="2"/>
  <c r="G1253" i="2"/>
  <c r="F1254" i="2"/>
  <c r="G1254" i="2"/>
  <c r="F1255" i="2"/>
  <c r="G1255" i="2"/>
  <c r="F1256" i="2"/>
  <c r="G1256" i="2"/>
  <c r="H1256" i="2"/>
  <c r="F1257" i="2"/>
  <c r="G1257" i="2"/>
  <c r="F1258" i="2"/>
  <c r="G1258" i="2"/>
  <c r="H1258" i="2"/>
  <c r="F1259" i="2"/>
  <c r="G1259" i="2"/>
  <c r="F1260" i="2"/>
  <c r="G1260" i="2"/>
  <c r="H1260" i="2"/>
  <c r="F1261" i="2"/>
  <c r="G1261" i="2"/>
  <c r="H1261" i="2"/>
  <c r="F1262" i="2"/>
  <c r="G1262" i="2"/>
  <c r="F1263" i="2"/>
  <c r="G1263" i="2"/>
  <c r="H1263" i="2"/>
  <c r="F1264" i="2"/>
  <c r="G1264" i="2"/>
  <c r="H1264" i="2"/>
  <c r="F1265" i="2"/>
  <c r="G1265" i="2"/>
  <c r="H1265" i="2" s="1"/>
  <c r="F1266" i="2"/>
  <c r="H1266" i="2" s="1"/>
  <c r="G1266" i="2"/>
  <c r="F1267" i="2"/>
  <c r="G1267" i="2"/>
  <c r="F1268" i="2"/>
  <c r="G1268" i="2"/>
  <c r="H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H1274" i="2"/>
  <c r="F1275" i="2"/>
  <c r="G1275" i="2"/>
  <c r="F1276" i="2"/>
  <c r="G1276" i="2"/>
  <c r="H1276" i="2"/>
  <c r="F1277" i="2"/>
  <c r="G1277" i="2"/>
  <c r="H1277" i="2" s="1"/>
  <c r="F1278" i="2"/>
  <c r="G1278" i="2"/>
  <c r="F1279" i="2"/>
  <c r="G1279" i="2"/>
  <c r="H1279" i="2"/>
  <c r="F1280" i="2"/>
  <c r="G1280" i="2"/>
  <c r="H1280" i="2"/>
  <c r="F1281" i="2"/>
  <c r="G1281" i="2"/>
  <c r="H1281" i="2" s="1"/>
  <c r="F1282" i="2"/>
  <c r="H1282" i="2" s="1"/>
  <c r="G1282" i="2"/>
  <c r="F1283" i="2"/>
  <c r="G1283" i="2"/>
  <c r="F1284" i="2"/>
  <c r="G1284" i="2"/>
  <c r="H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H1290" i="2"/>
  <c r="F1291" i="2"/>
  <c r="G1291" i="2"/>
  <c r="F1292" i="2"/>
  <c r="G1292" i="2"/>
  <c r="H1292" i="2"/>
  <c r="F1293" i="2"/>
  <c r="G1293" i="2"/>
  <c r="H1293" i="2" s="1"/>
  <c r="F1294" i="2"/>
  <c r="G1294" i="2"/>
  <c r="F1295" i="2"/>
  <c r="G1295" i="2"/>
  <c r="H1295" i="2"/>
  <c r="F1296" i="2"/>
  <c r="G1296" i="2"/>
  <c r="F1297" i="2"/>
  <c r="G1297" i="2"/>
  <c r="H1297" i="2" s="1"/>
  <c r="F1298" i="2"/>
  <c r="G1298" i="2"/>
  <c r="F1299" i="2"/>
  <c r="G1299" i="2"/>
  <c r="F1300" i="2"/>
  <c r="G1300" i="2"/>
  <c r="H1300" i="2"/>
  <c r="F1301" i="2"/>
  <c r="G1301" i="2"/>
  <c r="H1301" i="2"/>
  <c r="F1302" i="2"/>
  <c r="G1302" i="2"/>
  <c r="F1303" i="2"/>
  <c r="G1303" i="2"/>
  <c r="F1304" i="2"/>
  <c r="G1304" i="2"/>
  <c r="F1305" i="2"/>
  <c r="G1305" i="2"/>
  <c r="H1305" i="2"/>
  <c r="F1306" i="2"/>
  <c r="G1306" i="2"/>
  <c r="H1306" i="2" s="1"/>
  <c r="F1307" i="2"/>
  <c r="G1307" i="2"/>
  <c r="F1308" i="2"/>
  <c r="G1308" i="2"/>
  <c r="H1308" i="2"/>
  <c r="F1309" i="2"/>
  <c r="G1309" i="2"/>
  <c r="H1309" i="2" s="1"/>
  <c r="I1309" i="2" s="1"/>
  <c r="F1310" i="2"/>
  <c r="G1310" i="2"/>
  <c r="F1311" i="2"/>
  <c r="G1311" i="2"/>
  <c r="H1311" i="2"/>
  <c r="F1312" i="2"/>
  <c r="G1312" i="2"/>
  <c r="F1313" i="2"/>
  <c r="G1313" i="2"/>
  <c r="H1313" i="2" s="1"/>
  <c r="F1314" i="2"/>
  <c r="G1314" i="2"/>
  <c r="H1314" i="2"/>
  <c r="F1315" i="2"/>
  <c r="G1315" i="2"/>
  <c r="F1316" i="2"/>
  <c r="G1316" i="2"/>
  <c r="H1316" i="2"/>
  <c r="F1317" i="2"/>
  <c r="G1317" i="2"/>
  <c r="H1317" i="2" s="1"/>
  <c r="F1318" i="2"/>
  <c r="G1318" i="2"/>
  <c r="F1319" i="2"/>
  <c r="H1319" i="2" s="1"/>
  <c r="G1319" i="2"/>
  <c r="F1320" i="2"/>
  <c r="G1320" i="2"/>
  <c r="H1320" i="2"/>
  <c r="F1321" i="2"/>
  <c r="G1321" i="2"/>
  <c r="H1321" i="2"/>
  <c r="F1322" i="2"/>
  <c r="G1322" i="2"/>
  <c r="H1322" i="2" s="1"/>
  <c r="F1323" i="2"/>
  <c r="G1323" i="2"/>
  <c r="F1324" i="2"/>
  <c r="G1324" i="2"/>
  <c r="H1324" i="2"/>
  <c r="F1325" i="2"/>
  <c r="G1325" i="2"/>
  <c r="H1325" i="2" s="1"/>
  <c r="F1326" i="2"/>
  <c r="G1326" i="2"/>
  <c r="F1327" i="2"/>
  <c r="G1327" i="2"/>
  <c r="H1327" i="2"/>
  <c r="F1328" i="2"/>
  <c r="G1328" i="2"/>
  <c r="F1329" i="2"/>
  <c r="G1329" i="2"/>
  <c r="H1329" i="2" s="1"/>
  <c r="F1330" i="2"/>
  <c r="G1330" i="2"/>
  <c r="H1330" i="2"/>
  <c r="F1331" i="2"/>
  <c r="G1331" i="2"/>
  <c r="F1332" i="2"/>
  <c r="G1332" i="2"/>
  <c r="H1332" i="2"/>
  <c r="F1333" i="2"/>
  <c r="G1333" i="2"/>
  <c r="H1333" i="2"/>
  <c r="F1334" i="2"/>
  <c r="G1334" i="2"/>
  <c r="F1335" i="2"/>
  <c r="G1335" i="2"/>
  <c r="F1336" i="2"/>
  <c r="G1336" i="2"/>
  <c r="F1337" i="2"/>
  <c r="G1337" i="2"/>
  <c r="H1337" i="2"/>
  <c r="F1338" i="2"/>
  <c r="G1338" i="2"/>
  <c r="H1338" i="2"/>
  <c r="F1339" i="2"/>
  <c r="G1339" i="2"/>
  <c r="F1340" i="2"/>
  <c r="G1340" i="2"/>
  <c r="H1340" i="2"/>
  <c r="F1341" i="2"/>
  <c r="G1341" i="2"/>
  <c r="H1341" i="2"/>
  <c r="F1342" i="2"/>
  <c r="G1342" i="2"/>
  <c r="F1343" i="2"/>
  <c r="G1343" i="2"/>
  <c r="H1343" i="2"/>
  <c r="F1344" i="2"/>
  <c r="G1344" i="2"/>
  <c r="H1344" i="2"/>
  <c r="F1345" i="2"/>
  <c r="G1345" i="2"/>
  <c r="H1345" i="2" s="1"/>
  <c r="F1346" i="2"/>
  <c r="H1346" i="2" s="1"/>
  <c r="G1346" i="2"/>
  <c r="F1347" i="2"/>
  <c r="G1347" i="2"/>
  <c r="F1348" i="2"/>
  <c r="G1348" i="2"/>
  <c r="H1348" i="2"/>
  <c r="F1349" i="2"/>
  <c r="G1349" i="2"/>
  <c r="F1350" i="2"/>
  <c r="G1350" i="2"/>
  <c r="F1351" i="2"/>
  <c r="G1351" i="2"/>
  <c r="F1352" i="2"/>
  <c r="G1352" i="2"/>
  <c r="F1353" i="2"/>
  <c r="G1353" i="2"/>
  <c r="H1353" i="2"/>
  <c r="F1354" i="2"/>
  <c r="G1354" i="2"/>
  <c r="H1354" i="2"/>
  <c r="F1355" i="2"/>
  <c r="G1355" i="2"/>
  <c r="F1356" i="2"/>
  <c r="G1356" i="2"/>
  <c r="H1356" i="2"/>
  <c r="F1357" i="2"/>
  <c r="G1357" i="2"/>
  <c r="H1357" i="2"/>
  <c r="F1358" i="2"/>
  <c r="G1358" i="2"/>
  <c r="F1359" i="2"/>
  <c r="G1359" i="2"/>
  <c r="H1359" i="2"/>
  <c r="F1360" i="2"/>
  <c r="G1360" i="2"/>
  <c r="H1360" i="2"/>
  <c r="F1361" i="2"/>
  <c r="G1361" i="2"/>
  <c r="H1361" i="2" s="1"/>
  <c r="F1362" i="2"/>
  <c r="G1362" i="2"/>
  <c r="H1362" i="2"/>
  <c r="F1363" i="2"/>
  <c r="G1363" i="2"/>
  <c r="F1364" i="2"/>
  <c r="G1364" i="2"/>
  <c r="H1364" i="2"/>
  <c r="F1365" i="2"/>
  <c r="G1365" i="2"/>
  <c r="F1366" i="2"/>
  <c r="G1366" i="2"/>
  <c r="F1367" i="2"/>
  <c r="G1367" i="2"/>
  <c r="F1368" i="2"/>
  <c r="H1368" i="2" s="1"/>
  <c r="G1368" i="2"/>
  <c r="F1369" i="2"/>
  <c r="G1369" i="2"/>
  <c r="H1369" i="2"/>
  <c r="F1370" i="2"/>
  <c r="G1370" i="2"/>
  <c r="H1370" i="2" s="1"/>
  <c r="F1371" i="2"/>
  <c r="G1371" i="2"/>
  <c r="F1372" i="2"/>
  <c r="G1372" i="2"/>
  <c r="H1372" i="2"/>
  <c r="F1373" i="2"/>
  <c r="G1373" i="2"/>
  <c r="H1373" i="2" s="1"/>
  <c r="F1374" i="2"/>
  <c r="G1374" i="2"/>
  <c r="F1375" i="2"/>
  <c r="G1375" i="2"/>
  <c r="H1375" i="2"/>
  <c r="F1376" i="2"/>
  <c r="G1376" i="2"/>
  <c r="F1377" i="2"/>
  <c r="G1377" i="2"/>
  <c r="H1377" i="2" s="1"/>
  <c r="F1378" i="2"/>
  <c r="G1378" i="2"/>
  <c r="H1378" i="2"/>
  <c r="F1379" i="2"/>
  <c r="G1379" i="2"/>
  <c r="F1380" i="2"/>
  <c r="G1380" i="2"/>
  <c r="H1380" i="2"/>
  <c r="F1381" i="2"/>
  <c r="G1381" i="2"/>
  <c r="H1381" i="2"/>
  <c r="F1382" i="2"/>
  <c r="G1382" i="2"/>
  <c r="F1383" i="2"/>
  <c r="G1383" i="2"/>
  <c r="F1384" i="2"/>
  <c r="G1384" i="2"/>
  <c r="H1384" i="2"/>
  <c r="F1385" i="2"/>
  <c r="G1385" i="2"/>
  <c r="H1385" i="2"/>
  <c r="F1386" i="2"/>
  <c r="G1386" i="2"/>
  <c r="H1386" i="2" s="1"/>
  <c r="F1387" i="2"/>
  <c r="G1387" i="2"/>
  <c r="F1388" i="2"/>
  <c r="G1388" i="2"/>
  <c r="H1388" i="2"/>
  <c r="F1389" i="2"/>
  <c r="G1389" i="2"/>
  <c r="H1389" i="2" s="1"/>
  <c r="F1390" i="2"/>
  <c r="G1390" i="2"/>
  <c r="F1391" i="2"/>
  <c r="G1391" i="2"/>
  <c r="H1391" i="2"/>
  <c r="F1392" i="2"/>
  <c r="H1392" i="2" s="1"/>
  <c r="G1392" i="2"/>
  <c r="F1393" i="2"/>
  <c r="G1393" i="2"/>
  <c r="H1393" i="2" s="1"/>
  <c r="F1394" i="2"/>
  <c r="G1394" i="2"/>
  <c r="F1395" i="2"/>
  <c r="G1395" i="2"/>
  <c r="F1396" i="2"/>
  <c r="G1396" i="2"/>
  <c r="H1396" i="2"/>
  <c r="F1397" i="2"/>
  <c r="G1397" i="2"/>
  <c r="H1397" i="2" s="1"/>
  <c r="F1398" i="2"/>
  <c r="G1398" i="2"/>
  <c r="F1399" i="2"/>
  <c r="G1399" i="2"/>
  <c r="F1400" i="2"/>
  <c r="G1400" i="2"/>
  <c r="H1400" i="2"/>
  <c r="F1401" i="2"/>
  <c r="G1401" i="2"/>
  <c r="H1401" i="2"/>
  <c r="F1402" i="2"/>
  <c r="G1402" i="2"/>
  <c r="H1402" i="2"/>
  <c r="F1403" i="2"/>
  <c r="G1403" i="2"/>
  <c r="F1404" i="2"/>
  <c r="G1404" i="2"/>
  <c r="H1404" i="2"/>
  <c r="F1405" i="2"/>
  <c r="G1405" i="2"/>
  <c r="H1405" i="2"/>
  <c r="F1406" i="2"/>
  <c r="G1406" i="2"/>
  <c r="F1407" i="2"/>
  <c r="G1407" i="2"/>
  <c r="H1407" i="2"/>
  <c r="F1408" i="2"/>
  <c r="G1408" i="2"/>
  <c r="H1408" i="2"/>
  <c r="F1409" i="2"/>
  <c r="G1409" i="2"/>
  <c r="H1409" i="2" s="1"/>
  <c r="F1410" i="2"/>
  <c r="G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I5" i="2"/>
  <c r="I7" i="2"/>
  <c r="I8" i="2"/>
  <c r="J8" i="2"/>
  <c r="I9" i="2"/>
  <c r="J9" i="2"/>
  <c r="I10" i="2"/>
  <c r="J10" i="2"/>
  <c r="I12" i="2"/>
  <c r="I13" i="2"/>
  <c r="I14" i="2"/>
  <c r="I15" i="2"/>
  <c r="I16" i="2"/>
  <c r="J16" i="2" s="1"/>
  <c r="I17" i="2"/>
  <c r="J17" i="2"/>
  <c r="I18" i="2"/>
  <c r="J18" i="2"/>
  <c r="J19" i="2" s="1"/>
  <c r="I19" i="2"/>
  <c r="I20" i="2"/>
  <c r="J20" i="2"/>
  <c r="I21" i="2"/>
  <c r="J21" i="2"/>
  <c r="I23" i="2"/>
  <c r="I24" i="2"/>
  <c r="I25" i="2"/>
  <c r="J26" i="2" s="1"/>
  <c r="I26" i="2"/>
  <c r="I28" i="2"/>
  <c r="I29" i="2"/>
  <c r="I30" i="2"/>
  <c r="I31" i="2"/>
  <c r="J31" i="2"/>
  <c r="I32" i="2"/>
  <c r="J32" i="2"/>
  <c r="I33" i="2"/>
  <c r="J34" i="2" s="1"/>
  <c r="J33" i="2"/>
  <c r="I34" i="2"/>
  <c r="I35" i="2"/>
  <c r="J35" i="2"/>
  <c r="I36" i="2"/>
  <c r="J36" i="2"/>
  <c r="I37" i="2"/>
  <c r="J37" i="2" s="1"/>
  <c r="I39" i="2"/>
  <c r="I40" i="2"/>
  <c r="J40" i="2"/>
  <c r="I41" i="2"/>
  <c r="J41" i="2" s="1"/>
  <c r="I42" i="2"/>
  <c r="I44" i="2"/>
  <c r="I45" i="2"/>
  <c r="J46" i="2" s="1"/>
  <c r="I46" i="2"/>
  <c r="I47" i="2"/>
  <c r="J47" i="2"/>
  <c r="I48" i="2"/>
  <c r="J48" i="2"/>
  <c r="J49" i="2" s="1"/>
  <c r="I49" i="2"/>
  <c r="I50" i="2"/>
  <c r="J50" i="2"/>
  <c r="J51" i="2" s="1"/>
  <c r="I51" i="2"/>
  <c r="I52" i="2"/>
  <c r="J52" i="2"/>
  <c r="I53" i="2"/>
  <c r="J53" i="2"/>
  <c r="I55" i="2"/>
  <c r="I56" i="2"/>
  <c r="I57" i="2"/>
  <c r="I58" i="2"/>
  <c r="I60" i="2"/>
  <c r="I61" i="2"/>
  <c r="I62" i="2"/>
  <c r="I63" i="2"/>
  <c r="J63" i="2"/>
  <c r="I64" i="2"/>
  <c r="J64" i="2"/>
  <c r="I65" i="2"/>
  <c r="J65" i="2" s="1"/>
  <c r="I66" i="2"/>
  <c r="I67" i="2"/>
  <c r="I68" i="2"/>
  <c r="J68" i="2"/>
  <c r="I69" i="2"/>
  <c r="J69" i="2"/>
  <c r="I71" i="2"/>
  <c r="I72" i="2"/>
  <c r="J72" i="2"/>
  <c r="I73" i="2"/>
  <c r="J74" i="2" s="1"/>
  <c r="J73" i="2"/>
  <c r="I74" i="2"/>
  <c r="I76" i="2"/>
  <c r="I77" i="2"/>
  <c r="J77" i="2"/>
  <c r="I78" i="2"/>
  <c r="I79" i="2"/>
  <c r="J79" i="2"/>
  <c r="I80" i="2"/>
  <c r="I81" i="2"/>
  <c r="I82" i="2"/>
  <c r="J82" i="2"/>
  <c r="I83" i="2"/>
  <c r="J83" i="2"/>
  <c r="I84" i="2"/>
  <c r="J84" i="2"/>
  <c r="J85" i="2" s="1"/>
  <c r="I85" i="2"/>
  <c r="I87" i="2"/>
  <c r="I88" i="2"/>
  <c r="I89" i="2"/>
  <c r="I90" i="2"/>
  <c r="I92" i="2"/>
  <c r="I93" i="2"/>
  <c r="I94" i="2"/>
  <c r="I95" i="2"/>
  <c r="I96" i="2"/>
  <c r="J97" i="2" s="1"/>
  <c r="I97" i="2"/>
  <c r="I98" i="2"/>
  <c r="I99" i="2"/>
  <c r="J99" i="2"/>
  <c r="I100" i="2"/>
  <c r="J100" i="2"/>
  <c r="I101" i="2"/>
  <c r="J101" i="2"/>
  <c r="I103" i="2"/>
  <c r="I104" i="2"/>
  <c r="J104" i="2"/>
  <c r="I105" i="2"/>
  <c r="J105" i="2"/>
  <c r="I106" i="2"/>
  <c r="J106" i="2"/>
  <c r="I108" i="2"/>
  <c r="I109" i="2"/>
  <c r="J110" i="2" s="1"/>
  <c r="I110" i="2"/>
  <c r="I111" i="2"/>
  <c r="J111" i="2"/>
  <c r="I112" i="2"/>
  <c r="J112" i="2"/>
  <c r="I113" i="2"/>
  <c r="J113" i="2"/>
  <c r="I114" i="2"/>
  <c r="J114" i="2"/>
  <c r="I115" i="2"/>
  <c r="J115" i="2"/>
  <c r="J116" i="2" s="1"/>
  <c r="I116" i="2"/>
  <c r="I117" i="2"/>
  <c r="J117" i="2"/>
  <c r="I119" i="2"/>
  <c r="I120" i="2"/>
  <c r="J120" i="2"/>
  <c r="I121" i="2"/>
  <c r="J121" i="2"/>
  <c r="J122" i="2" s="1"/>
  <c r="I122" i="2"/>
  <c r="I124" i="2"/>
  <c r="I125" i="2"/>
  <c r="J126" i="2" s="1"/>
  <c r="I126" i="2"/>
  <c r="I127" i="2"/>
  <c r="J127" i="2"/>
  <c r="I128" i="2"/>
  <c r="J128" i="2"/>
  <c r="I129" i="2"/>
  <c r="J130" i="2" s="1"/>
  <c r="I130" i="2"/>
  <c r="I131" i="2"/>
  <c r="J131" i="2"/>
  <c r="I132" i="2"/>
  <c r="J132" i="2" s="1"/>
  <c r="I133" i="2"/>
  <c r="I135" i="2"/>
  <c r="I136" i="2"/>
  <c r="I137" i="2"/>
  <c r="I138" i="2"/>
  <c r="I140" i="2"/>
  <c r="I141" i="2"/>
  <c r="I142" i="2"/>
  <c r="I143" i="2"/>
  <c r="I144" i="2"/>
  <c r="I145" i="2"/>
  <c r="J145" i="2"/>
  <c r="J146" i="2" s="1"/>
  <c r="J147" i="2" s="1"/>
  <c r="I146" i="2"/>
  <c r="I147" i="2"/>
  <c r="I148" i="2"/>
  <c r="J148" i="2"/>
  <c r="I149" i="2"/>
  <c r="J149" i="2"/>
  <c r="I151" i="2"/>
  <c r="J152" i="2" s="1"/>
  <c r="I152" i="2"/>
  <c r="I153" i="2"/>
  <c r="I154" i="2"/>
  <c r="I156" i="2"/>
  <c r="I157" i="2"/>
  <c r="J157" i="2"/>
  <c r="I158" i="2"/>
  <c r="I159" i="2"/>
  <c r="I160" i="2"/>
  <c r="J161" i="2" s="1"/>
  <c r="J160" i="2"/>
  <c r="I161" i="2"/>
  <c r="I162" i="2"/>
  <c r="J162" i="2"/>
  <c r="I163" i="2"/>
  <c r="J163" i="2" s="1"/>
  <c r="I164" i="2"/>
  <c r="I165" i="2"/>
  <c r="I167" i="2"/>
  <c r="I168" i="2"/>
  <c r="I169" i="2"/>
  <c r="I170" i="2"/>
  <c r="I172" i="2"/>
  <c r="J173" i="2" s="1"/>
  <c r="I173" i="2"/>
  <c r="I174" i="2"/>
  <c r="J175" i="2" s="1"/>
  <c r="I175" i="2"/>
  <c r="I176" i="2"/>
  <c r="J176" i="2" s="1"/>
  <c r="I177" i="2"/>
  <c r="J177" i="2" s="1"/>
  <c r="I178" i="2"/>
  <c r="I179" i="2"/>
  <c r="I180" i="2"/>
  <c r="J181" i="2" s="1"/>
  <c r="J180" i="2"/>
  <c r="I181" i="2"/>
  <c r="I183" i="2"/>
  <c r="I184" i="2"/>
  <c r="I185" i="2"/>
  <c r="J185" i="2" s="1"/>
  <c r="I186" i="2"/>
  <c r="I188" i="2"/>
  <c r="I189" i="2"/>
  <c r="I190" i="2"/>
  <c r="I191" i="2"/>
  <c r="I192" i="2"/>
  <c r="J192" i="2"/>
  <c r="I193" i="2"/>
  <c r="J193" i="2"/>
  <c r="I194" i="2"/>
  <c r="J194" i="2" s="1"/>
  <c r="I195" i="2"/>
  <c r="I196" i="2"/>
  <c r="I197" i="2"/>
  <c r="I199" i="2"/>
  <c r="J200" i="2" s="1"/>
  <c r="I200" i="2"/>
  <c r="J201" i="2" s="1"/>
  <c r="I201" i="2"/>
  <c r="I202" i="2"/>
  <c r="I204" i="2"/>
  <c r="I205" i="2"/>
  <c r="I206" i="2"/>
  <c r="I207" i="2"/>
  <c r="I208" i="2"/>
  <c r="I209" i="2"/>
  <c r="I210" i="2"/>
  <c r="I211" i="2"/>
  <c r="J212" i="2" s="1"/>
  <c r="J211" i="2"/>
  <c r="I212" i="2"/>
  <c r="J213" i="2" s="1"/>
  <c r="I213" i="2"/>
  <c r="I215" i="2"/>
  <c r="I216" i="2"/>
  <c r="J216" i="2"/>
  <c r="J217" i="2" s="1"/>
  <c r="I217" i="2"/>
  <c r="I218" i="2"/>
  <c r="J218" i="2"/>
  <c r="I220" i="2"/>
  <c r="I221" i="2"/>
  <c r="J221" i="2"/>
  <c r="J222" i="2" s="1"/>
  <c r="I222" i="2"/>
  <c r="I223" i="2"/>
  <c r="I224" i="2"/>
  <c r="I225" i="2"/>
  <c r="I226" i="2"/>
  <c r="I227" i="2"/>
  <c r="J228" i="2" s="1"/>
  <c r="I228" i="2"/>
  <c r="J229" i="2" s="1"/>
  <c r="I229" i="2"/>
  <c r="I231" i="2"/>
  <c r="I232" i="2"/>
  <c r="J232" i="2"/>
  <c r="J233" i="2" s="1"/>
  <c r="I233" i="2"/>
  <c r="I234" i="2"/>
  <c r="J234" i="2" s="1"/>
  <c r="I236" i="2"/>
  <c r="I237" i="2"/>
  <c r="J237" i="2"/>
  <c r="I238" i="2"/>
  <c r="J238" i="2"/>
  <c r="I239" i="2"/>
  <c r="I240" i="2"/>
  <c r="J240" i="2"/>
  <c r="J241" i="2" s="1"/>
  <c r="I241" i="2"/>
  <c r="I242" i="2"/>
  <c r="J243" i="2" s="1"/>
  <c r="J242" i="2"/>
  <c r="I243" i="2"/>
  <c r="I244" i="2"/>
  <c r="I245" i="2"/>
  <c r="I247" i="2"/>
  <c r="I248" i="2"/>
  <c r="I249" i="2"/>
  <c r="J249" i="2"/>
  <c r="I250" i="2"/>
  <c r="J250" i="2" s="1"/>
  <c r="I252" i="2"/>
  <c r="I253" i="2"/>
  <c r="I254" i="2"/>
  <c r="I255" i="2"/>
  <c r="J256" i="2" s="1"/>
  <c r="J257" i="2" s="1"/>
  <c r="I256" i="2"/>
  <c r="I257" i="2"/>
  <c r="I258" i="2"/>
  <c r="J258" i="2" s="1"/>
  <c r="I259" i="2"/>
  <c r="J259" i="2"/>
  <c r="I260" i="2"/>
  <c r="I261" i="2"/>
  <c r="I263" i="2"/>
  <c r="I264" i="2"/>
  <c r="I265" i="2"/>
  <c r="J265" i="2"/>
  <c r="I266" i="2"/>
  <c r="J266" i="2"/>
  <c r="I268" i="2"/>
  <c r="J269" i="2" s="1"/>
  <c r="I269" i="2"/>
  <c r="I270" i="2"/>
  <c r="J270" i="2" s="1"/>
  <c r="J271" i="2" s="1"/>
  <c r="I271" i="2"/>
  <c r="I272" i="2"/>
  <c r="J272" i="2"/>
  <c r="I273" i="2"/>
  <c r="J273" i="2"/>
  <c r="I274" i="2"/>
  <c r="J274" i="2" s="1"/>
  <c r="I275" i="2"/>
  <c r="I276" i="2"/>
  <c r="I277" i="2"/>
  <c r="I279" i="2"/>
  <c r="I280" i="2"/>
  <c r="I281" i="2"/>
  <c r="J281" i="2"/>
  <c r="I282" i="2"/>
  <c r="J282" i="2"/>
  <c r="I284" i="2"/>
  <c r="I285" i="2"/>
  <c r="I286" i="2"/>
  <c r="I287" i="2"/>
  <c r="J287" i="2" s="1"/>
  <c r="J288" i="2" s="1"/>
  <c r="I288" i="2"/>
  <c r="I289" i="2"/>
  <c r="J289" i="2"/>
  <c r="J290" i="2" s="1"/>
  <c r="I290" i="2"/>
  <c r="I291" i="2"/>
  <c r="J291" i="2" s="1"/>
  <c r="I292" i="2"/>
  <c r="I293" i="2"/>
  <c r="I295" i="2"/>
  <c r="I296" i="2"/>
  <c r="I297" i="2"/>
  <c r="I298" i="2"/>
  <c r="I300" i="2"/>
  <c r="J301" i="2" s="1"/>
  <c r="I301" i="2"/>
  <c r="I302" i="2"/>
  <c r="J303" i="2" s="1"/>
  <c r="J302" i="2"/>
  <c r="I303" i="2"/>
  <c r="I304" i="2"/>
  <c r="J304" i="2"/>
  <c r="I305" i="2"/>
  <c r="J305" i="2"/>
  <c r="I306" i="2"/>
  <c r="J307" i="2" s="1"/>
  <c r="J306" i="2"/>
  <c r="I307" i="2"/>
  <c r="I308" i="2"/>
  <c r="I309" i="2"/>
  <c r="J309" i="2"/>
  <c r="I311" i="2"/>
  <c r="J312" i="2" s="1"/>
  <c r="J313" i="2" s="1"/>
  <c r="I312" i="2"/>
  <c r="I313" i="2"/>
  <c r="I314" i="2"/>
  <c r="I316" i="2"/>
  <c r="I317" i="2"/>
  <c r="J317" i="2"/>
  <c r="I318" i="2"/>
  <c r="J318" i="2" s="1"/>
  <c r="I319" i="2"/>
  <c r="J320" i="2" s="1"/>
  <c r="J319" i="2"/>
  <c r="I320" i="2"/>
  <c r="I321" i="2"/>
  <c r="J321" i="2"/>
  <c r="I322" i="2"/>
  <c r="J322" i="2"/>
  <c r="I323" i="2"/>
  <c r="J324" i="2" s="1"/>
  <c r="J323" i="2"/>
  <c r="I324" i="2"/>
  <c r="I325" i="2"/>
  <c r="J325" i="2"/>
  <c r="I327" i="2"/>
  <c r="J328" i="2" s="1"/>
  <c r="I328" i="2"/>
  <c r="I330" i="2"/>
  <c r="I332" i="2"/>
  <c r="J333" i="2" s="1"/>
  <c r="I333" i="2"/>
  <c r="I334" i="2"/>
  <c r="J334" i="2"/>
  <c r="I335" i="2"/>
  <c r="J336" i="2" s="1"/>
  <c r="J337" i="2" s="1"/>
  <c r="J338" i="2" s="1"/>
  <c r="J335" i="2"/>
  <c r="I336" i="2"/>
  <c r="I337" i="2"/>
  <c r="I338" i="2"/>
  <c r="I339" i="2"/>
  <c r="I340" i="2"/>
  <c r="I343" i="2"/>
  <c r="I344" i="2"/>
  <c r="I346" i="2"/>
  <c r="I348" i="2"/>
  <c r="J349" i="2" s="1"/>
  <c r="I349" i="2"/>
  <c r="I350" i="2"/>
  <c r="I351" i="2"/>
  <c r="I353" i="2"/>
  <c r="I354" i="2"/>
  <c r="J354" i="2" s="1"/>
  <c r="J355" i="2" s="1"/>
  <c r="I355" i="2"/>
  <c r="I356" i="2"/>
  <c r="I359" i="2"/>
  <c r="I360" i="2"/>
  <c r="J360" i="2"/>
  <c r="I362" i="2"/>
  <c r="I364" i="2"/>
  <c r="I365" i="2"/>
  <c r="J365" i="2"/>
  <c r="I366" i="2"/>
  <c r="J366" i="2" s="1"/>
  <c r="I367" i="2"/>
  <c r="J367" i="2" s="1"/>
  <c r="I369" i="2"/>
  <c r="I370" i="2"/>
  <c r="I371" i="2"/>
  <c r="I372" i="2"/>
  <c r="I375" i="2"/>
  <c r="J376" i="2" s="1"/>
  <c r="I376" i="2"/>
  <c r="I378" i="2"/>
  <c r="I380" i="2"/>
  <c r="I381" i="2"/>
  <c r="I382" i="2"/>
  <c r="J383" i="2" s="1"/>
  <c r="I383" i="2"/>
  <c r="I385" i="2"/>
  <c r="I386" i="2"/>
  <c r="I387" i="2"/>
  <c r="I388" i="2"/>
  <c r="I391" i="2"/>
  <c r="J392" i="2" s="1"/>
  <c r="I392" i="2"/>
  <c r="I396" i="2"/>
  <c r="J397" i="2" s="1"/>
  <c r="I397" i="2"/>
  <c r="I398" i="2"/>
  <c r="I399" i="2"/>
  <c r="I401" i="2"/>
  <c r="I403" i="2"/>
  <c r="I404" i="2"/>
  <c r="I407" i="2"/>
  <c r="J408" i="2" s="1"/>
  <c r="I408" i="2"/>
  <c r="I410" i="2"/>
  <c r="I412" i="2"/>
  <c r="I413" i="2"/>
  <c r="J413" i="2"/>
  <c r="I414" i="2"/>
  <c r="J414" i="2" s="1"/>
  <c r="I415" i="2"/>
  <c r="I417" i="2"/>
  <c r="I419" i="2"/>
  <c r="I420" i="2"/>
  <c r="I421" i="2"/>
  <c r="I423" i="2"/>
  <c r="I425" i="2"/>
  <c r="I426" i="2"/>
  <c r="J426" i="2" s="1"/>
  <c r="I428" i="2"/>
  <c r="I429" i="2"/>
  <c r="I430" i="2"/>
  <c r="I431" i="2"/>
  <c r="J431" i="2" s="1"/>
  <c r="I433" i="2"/>
  <c r="I434" i="2"/>
  <c r="J434" i="2"/>
  <c r="I435" i="2"/>
  <c r="J435" i="2"/>
  <c r="I436" i="2"/>
  <c r="I437" i="2"/>
  <c r="I439" i="2"/>
  <c r="I442" i="2"/>
  <c r="I444" i="2"/>
  <c r="J445" i="2" s="1"/>
  <c r="J446" i="2" s="1"/>
  <c r="I445" i="2"/>
  <c r="I446" i="2"/>
  <c r="I449" i="2"/>
  <c r="I450" i="2"/>
  <c r="J451" i="2" s="1"/>
  <c r="J450" i="2"/>
  <c r="I451" i="2"/>
  <c r="I452" i="2"/>
  <c r="I455" i="2"/>
  <c r="I457" i="2"/>
  <c r="I458" i="2"/>
  <c r="I460" i="2"/>
  <c r="I461" i="2"/>
  <c r="J461" i="2"/>
  <c r="I462" i="2"/>
  <c r="J463" i="2" s="1"/>
  <c r="J462" i="2"/>
  <c r="I463" i="2"/>
  <c r="I465" i="2"/>
  <c r="I467" i="2"/>
  <c r="I468" i="2"/>
  <c r="I469" i="2"/>
  <c r="I471" i="2"/>
  <c r="I473" i="2"/>
  <c r="I474" i="2"/>
  <c r="I476" i="2"/>
  <c r="I477" i="2"/>
  <c r="I478" i="2"/>
  <c r="J478" i="2"/>
  <c r="I479" i="2"/>
  <c r="J479" i="2"/>
  <c r="I481" i="2"/>
  <c r="I482" i="2"/>
  <c r="I483" i="2"/>
  <c r="J483" i="2" s="1"/>
  <c r="I484" i="2"/>
  <c r="I485" i="2"/>
  <c r="I487" i="2"/>
  <c r="I489" i="2"/>
  <c r="I490" i="2"/>
  <c r="I492" i="2"/>
  <c r="J493" i="2" s="1"/>
  <c r="I493" i="2"/>
  <c r="I494" i="2"/>
  <c r="I495" i="2"/>
  <c r="I497" i="2"/>
  <c r="I498" i="2"/>
  <c r="I499" i="2"/>
  <c r="I500" i="2"/>
  <c r="I501" i="2"/>
  <c r="J501" i="2"/>
  <c r="I503" i="2"/>
  <c r="I505" i="2"/>
  <c r="I506" i="2"/>
  <c r="J506" i="2"/>
  <c r="I508" i="2"/>
  <c r="I510" i="2"/>
  <c r="I511" i="2"/>
  <c r="I513" i="2"/>
  <c r="I514" i="2"/>
  <c r="I515" i="2"/>
  <c r="J515" i="2"/>
  <c r="I516" i="2"/>
  <c r="I517" i="2"/>
  <c r="I519" i="2"/>
  <c r="I521" i="2"/>
  <c r="I522" i="2"/>
  <c r="I524" i="2"/>
  <c r="I525" i="2"/>
  <c r="I526" i="2"/>
  <c r="I527" i="2"/>
  <c r="I529" i="2"/>
  <c r="I530" i="2"/>
  <c r="J530" i="2" s="1"/>
  <c r="I531" i="2"/>
  <c r="I532" i="2"/>
  <c r="I533" i="2"/>
  <c r="I535" i="2"/>
  <c r="I538" i="2"/>
  <c r="I540" i="2"/>
  <c r="I541" i="2"/>
  <c r="I542" i="2"/>
  <c r="J542" i="2" s="1"/>
  <c r="I543" i="2"/>
  <c r="I545" i="2"/>
  <c r="I546" i="2"/>
  <c r="J546" i="2" s="1"/>
  <c r="I548" i="2"/>
  <c r="J549" i="2" s="1"/>
  <c r="I549" i="2"/>
  <c r="I551" i="2"/>
  <c r="I554" i="2"/>
  <c r="I556" i="2"/>
  <c r="I557" i="2"/>
  <c r="J557" i="2"/>
  <c r="I558" i="2"/>
  <c r="J558" i="2"/>
  <c r="I561" i="2"/>
  <c r="I562" i="2"/>
  <c r="J563" i="2" s="1"/>
  <c r="I563" i="2"/>
  <c r="I564" i="2"/>
  <c r="I567" i="2"/>
  <c r="I569" i="2"/>
  <c r="I570" i="2"/>
  <c r="I572" i="2"/>
  <c r="J573" i="2" s="1"/>
  <c r="J574" i="2" s="1"/>
  <c r="J575" i="2" s="1"/>
  <c r="I573" i="2"/>
  <c r="I574" i="2"/>
  <c r="I575" i="2"/>
  <c r="I577" i="2"/>
  <c r="I579" i="2"/>
  <c r="I580" i="2"/>
  <c r="I581" i="2"/>
  <c r="I583" i="2"/>
  <c r="I585" i="2"/>
  <c r="I586" i="2"/>
  <c r="I587" i="2"/>
  <c r="J587" i="2" s="1"/>
  <c r="I588" i="2"/>
  <c r="I590" i="2"/>
  <c r="I591" i="2"/>
  <c r="I592" i="2"/>
  <c r="J592" i="2"/>
  <c r="I594" i="2"/>
  <c r="I596" i="2"/>
  <c r="I597" i="2"/>
  <c r="J597" i="2"/>
  <c r="I599" i="2"/>
  <c r="I602" i="2"/>
  <c r="I603" i="2"/>
  <c r="I604" i="2"/>
  <c r="I605" i="2"/>
  <c r="I607" i="2"/>
  <c r="J608" i="2" s="1"/>
  <c r="I608" i="2"/>
  <c r="I609" i="2"/>
  <c r="I610" i="2"/>
  <c r="J610" i="2" s="1"/>
  <c r="I611" i="2"/>
  <c r="I612" i="2"/>
  <c r="I613" i="2"/>
  <c r="I614" i="2"/>
  <c r="J614" i="2"/>
  <c r="I615" i="2"/>
  <c r="J615" i="2" s="1"/>
  <c r="I616" i="2"/>
  <c r="I618" i="2"/>
  <c r="I619" i="2"/>
  <c r="J620" i="2" s="1"/>
  <c r="I620" i="2"/>
  <c r="J621" i="2" s="1"/>
  <c r="I621" i="2"/>
  <c r="I623" i="2"/>
  <c r="I624" i="2"/>
  <c r="J625" i="2" s="1"/>
  <c r="J624" i="2"/>
  <c r="I625" i="2"/>
  <c r="I626" i="2"/>
  <c r="J626" i="2" s="1"/>
  <c r="I627" i="2"/>
  <c r="J627" i="2"/>
  <c r="I629" i="2"/>
  <c r="I630" i="2"/>
  <c r="I631" i="2"/>
  <c r="I632" i="2"/>
  <c r="I634" i="2"/>
  <c r="I635" i="2"/>
  <c r="J636" i="2" s="1"/>
  <c r="I636" i="2"/>
  <c r="I637" i="2"/>
  <c r="J637" i="2"/>
  <c r="I639" i="2"/>
  <c r="J640" i="2" s="1"/>
  <c r="I640" i="2"/>
  <c r="I641" i="2"/>
  <c r="J641" i="2"/>
  <c r="I642" i="2"/>
  <c r="J642" i="2"/>
  <c r="I643" i="2"/>
  <c r="J643" i="2"/>
  <c r="I644" i="2"/>
  <c r="I645" i="2"/>
  <c r="J645" i="2"/>
  <c r="I646" i="2"/>
  <c r="J646" i="2" s="1"/>
  <c r="I647" i="2"/>
  <c r="I648" i="2"/>
  <c r="I650" i="2"/>
  <c r="I651" i="2"/>
  <c r="I652" i="2"/>
  <c r="I653" i="2"/>
  <c r="I655" i="2"/>
  <c r="I656" i="2"/>
  <c r="J657" i="2" s="1"/>
  <c r="I657" i="2"/>
  <c r="I658" i="2"/>
  <c r="J658" i="2"/>
  <c r="I659" i="2"/>
  <c r="J659" i="2"/>
  <c r="I660" i="2"/>
  <c r="I661" i="2"/>
  <c r="I662" i="2"/>
  <c r="I663" i="2"/>
  <c r="J663" i="2" s="1"/>
  <c r="I666" i="2"/>
  <c r="I667" i="2"/>
  <c r="I668" i="2"/>
  <c r="I669" i="2"/>
  <c r="J669" i="2"/>
  <c r="I671" i="2"/>
  <c r="I672" i="2"/>
  <c r="J672" i="2"/>
  <c r="I673" i="2"/>
  <c r="J673" i="2"/>
  <c r="J674" i="2" s="1"/>
  <c r="I674" i="2"/>
  <c r="J675" i="2" s="1"/>
  <c r="I675" i="2"/>
  <c r="I676" i="2"/>
  <c r="J677" i="2" s="1"/>
  <c r="I677" i="2"/>
  <c r="I678" i="2"/>
  <c r="I679" i="2"/>
  <c r="I680" i="2"/>
  <c r="I682" i="2"/>
  <c r="J683" i="2" s="1"/>
  <c r="I683" i="2"/>
  <c r="I684" i="2"/>
  <c r="I685" i="2"/>
  <c r="I687" i="2"/>
  <c r="I688" i="2"/>
  <c r="J689" i="2" s="1"/>
  <c r="J690" i="2" s="1"/>
  <c r="I689" i="2"/>
  <c r="I690" i="2"/>
  <c r="I691" i="2"/>
  <c r="I693" i="2"/>
  <c r="I694" i="2"/>
  <c r="J694" i="2" s="1"/>
  <c r="J695" i="2" s="1"/>
  <c r="I695" i="2"/>
  <c r="I696" i="2"/>
  <c r="I698" i="2"/>
  <c r="I699" i="2"/>
  <c r="I700" i="2"/>
  <c r="I701" i="2"/>
  <c r="I703" i="2"/>
  <c r="I704" i="2"/>
  <c r="I705" i="2"/>
  <c r="I706" i="2"/>
  <c r="J706" i="2"/>
  <c r="I707" i="2"/>
  <c r="J707" i="2"/>
  <c r="I708" i="2"/>
  <c r="J709" i="2" s="1"/>
  <c r="J708" i="2"/>
  <c r="I709" i="2"/>
  <c r="I710" i="2"/>
  <c r="I711" i="2"/>
  <c r="I712" i="2"/>
  <c r="I714" i="2"/>
  <c r="J715" i="2" s="1"/>
  <c r="I715" i="2"/>
  <c r="I716" i="2"/>
  <c r="I717" i="2"/>
  <c r="I719" i="2"/>
  <c r="I720" i="2"/>
  <c r="J721" i="2" s="1"/>
  <c r="I721" i="2"/>
  <c r="I722" i="2"/>
  <c r="J722" i="2" s="1"/>
  <c r="I723" i="2"/>
  <c r="J723" i="2"/>
  <c r="I724" i="2"/>
  <c r="J725" i="2" s="1"/>
  <c r="J724" i="2"/>
  <c r="I725" i="2"/>
  <c r="I726" i="2"/>
  <c r="J727" i="2" s="1"/>
  <c r="I727" i="2"/>
  <c r="I730" i="2"/>
  <c r="I731" i="2"/>
  <c r="I732" i="2"/>
  <c r="I733" i="2"/>
  <c r="I735" i="2"/>
  <c r="I736" i="2"/>
  <c r="I737" i="2"/>
  <c r="J738" i="2" s="1"/>
  <c r="J739" i="2" s="1"/>
  <c r="J740" i="2" s="1"/>
  <c r="I738" i="2"/>
  <c r="I739" i="2"/>
  <c r="I740" i="2"/>
  <c r="I741" i="2"/>
  <c r="I742" i="2"/>
  <c r="I743" i="2"/>
  <c r="J743" i="2"/>
  <c r="I744" i="2"/>
  <c r="J744" i="2"/>
  <c r="I746" i="2"/>
  <c r="I747" i="2"/>
  <c r="I748" i="2"/>
  <c r="J749" i="2" s="1"/>
  <c r="I749" i="2"/>
  <c r="I751" i="2"/>
  <c r="I752" i="2"/>
  <c r="J752" i="2" s="1"/>
  <c r="I753" i="2"/>
  <c r="I754" i="2"/>
  <c r="I755" i="2"/>
  <c r="I756" i="2"/>
  <c r="J756" i="2"/>
  <c r="I757" i="2"/>
  <c r="I758" i="2"/>
  <c r="J759" i="2" s="1"/>
  <c r="J760" i="2" s="1"/>
  <c r="I759" i="2"/>
  <c r="I760" i="2"/>
  <c r="I762" i="2"/>
  <c r="J763" i="2" s="1"/>
  <c r="I763" i="2"/>
  <c r="I764" i="2"/>
  <c r="J765" i="2" s="1"/>
  <c r="I765" i="2"/>
  <c r="I767" i="2"/>
  <c r="I768" i="2"/>
  <c r="I769" i="2"/>
  <c r="I770" i="2"/>
  <c r="I771" i="2"/>
  <c r="J771" i="2"/>
  <c r="I772" i="2"/>
  <c r="J772" i="2"/>
  <c r="I773" i="2"/>
  <c r="I774" i="2"/>
  <c r="I775" i="2"/>
  <c r="I776" i="2"/>
  <c r="J776" i="2"/>
  <c r="I778" i="2"/>
  <c r="I779" i="2"/>
  <c r="I780" i="2"/>
  <c r="I781" i="2"/>
  <c r="I783" i="2"/>
  <c r="I784" i="2"/>
  <c r="I785" i="2"/>
  <c r="J786" i="2" s="1"/>
  <c r="J787" i="2" s="1"/>
  <c r="J788" i="2" s="1"/>
  <c r="I786" i="2"/>
  <c r="I787" i="2"/>
  <c r="I788" i="2"/>
  <c r="J789" i="2" s="1"/>
  <c r="I789" i="2"/>
  <c r="I790" i="2"/>
  <c r="I791" i="2"/>
  <c r="I792" i="2"/>
  <c r="I794" i="2"/>
  <c r="I795" i="2"/>
  <c r="I796" i="2"/>
  <c r="I797" i="2"/>
  <c r="I799" i="2"/>
  <c r="I800" i="2"/>
  <c r="I801" i="2"/>
  <c r="J802" i="2" s="1"/>
  <c r="I802" i="2"/>
  <c r="I803" i="2"/>
  <c r="J803" i="2"/>
  <c r="I804" i="2"/>
  <c r="J804" i="2"/>
  <c r="I805" i="2"/>
  <c r="J806" i="2" s="1"/>
  <c r="I806" i="2"/>
  <c r="I807" i="2"/>
  <c r="J807" i="2"/>
  <c r="I808" i="2"/>
  <c r="J808" i="2"/>
  <c r="I810" i="2"/>
  <c r="J811" i="2" s="1"/>
  <c r="I811" i="2"/>
  <c r="I812" i="2"/>
  <c r="I813" i="2"/>
  <c r="I815" i="2"/>
  <c r="I816" i="2"/>
  <c r="I817" i="2"/>
  <c r="I818" i="2"/>
  <c r="I819" i="2"/>
  <c r="J819" i="2"/>
  <c r="I820" i="2"/>
  <c r="J820" i="2"/>
  <c r="I821" i="2"/>
  <c r="I822" i="2"/>
  <c r="I823" i="2"/>
  <c r="I824" i="2"/>
  <c r="I826" i="2"/>
  <c r="I827" i="2"/>
  <c r="I828" i="2"/>
  <c r="J828" i="2" s="1"/>
  <c r="I829" i="2"/>
  <c r="I831" i="2"/>
  <c r="I832" i="2"/>
  <c r="J833" i="2" s="1"/>
  <c r="J832" i="2"/>
  <c r="I833" i="2"/>
  <c r="J834" i="2" s="1"/>
  <c r="J835" i="2" s="1"/>
  <c r="I834" i="2"/>
  <c r="I835" i="2"/>
  <c r="I836" i="2"/>
  <c r="J836" i="2" s="1"/>
  <c r="I837" i="2"/>
  <c r="I838" i="2"/>
  <c r="J839" i="2" s="1"/>
  <c r="I839" i="2"/>
  <c r="I840" i="2"/>
  <c r="I842" i="2"/>
  <c r="I843" i="2"/>
  <c r="I844" i="2"/>
  <c r="J844" i="2"/>
  <c r="I845" i="2"/>
  <c r="I847" i="2"/>
  <c r="I848" i="2"/>
  <c r="I849" i="2"/>
  <c r="I850" i="2"/>
  <c r="I851" i="2"/>
  <c r="I852" i="2"/>
  <c r="J853" i="2" s="1"/>
  <c r="J852" i="2"/>
  <c r="I853" i="2"/>
  <c r="I854" i="2"/>
  <c r="I855" i="2"/>
  <c r="I858" i="2"/>
  <c r="I859" i="2"/>
  <c r="J859" i="2"/>
  <c r="I860" i="2"/>
  <c r="J860" i="2"/>
  <c r="I861" i="2"/>
  <c r="I863" i="2"/>
  <c r="I864" i="2"/>
  <c r="I865" i="2"/>
  <c r="J866" i="2" s="1"/>
  <c r="J865" i="2"/>
  <c r="I866" i="2"/>
  <c r="I867" i="2"/>
  <c r="J867" i="2"/>
  <c r="I868" i="2"/>
  <c r="J868" i="2" s="1"/>
  <c r="I869" i="2"/>
  <c r="I870" i="2"/>
  <c r="I871" i="2"/>
  <c r="I872" i="2"/>
  <c r="J872" i="2"/>
  <c r="I874" i="2"/>
  <c r="I875" i="2"/>
  <c r="J875" i="2"/>
  <c r="I876" i="2"/>
  <c r="J876" i="2" s="1"/>
  <c r="I877" i="2"/>
  <c r="I879" i="2"/>
  <c r="I880" i="2"/>
  <c r="J880" i="2"/>
  <c r="I881" i="2"/>
  <c r="J881" i="2"/>
  <c r="I882" i="2"/>
  <c r="J883" i="2" s="1"/>
  <c r="I883" i="2"/>
  <c r="I884" i="2"/>
  <c r="I885" i="2"/>
  <c r="J886" i="2" s="1"/>
  <c r="I886" i="2"/>
  <c r="I887" i="2"/>
  <c r="J887" i="2"/>
  <c r="I888" i="2"/>
  <c r="J888" i="2" s="1"/>
  <c r="I890" i="2"/>
  <c r="I891" i="2"/>
  <c r="J891" i="2"/>
  <c r="I892" i="2"/>
  <c r="I893" i="2"/>
  <c r="I895" i="2"/>
  <c r="I896" i="2"/>
  <c r="J896" i="2" s="1"/>
  <c r="I897" i="2"/>
  <c r="J898" i="2" s="1"/>
  <c r="I898" i="2"/>
  <c r="I899" i="2"/>
  <c r="J899" i="2"/>
  <c r="I900" i="2"/>
  <c r="J900" i="2" s="1"/>
  <c r="I901" i="2"/>
  <c r="I902" i="2"/>
  <c r="I903" i="2"/>
  <c r="I904" i="2"/>
  <c r="J904" i="2" s="1"/>
  <c r="I906" i="2"/>
  <c r="I907" i="2"/>
  <c r="J907" i="2"/>
  <c r="J908" i="2" s="1"/>
  <c r="I908" i="2"/>
  <c r="I909" i="2"/>
  <c r="I911" i="2"/>
  <c r="I912" i="2"/>
  <c r="I913" i="2"/>
  <c r="I914" i="2"/>
  <c r="I915" i="2"/>
  <c r="I916" i="2"/>
  <c r="I917" i="2"/>
  <c r="I918" i="2"/>
  <c r="I919" i="2"/>
  <c r="J919" i="2"/>
  <c r="I922" i="2"/>
  <c r="I923" i="2"/>
  <c r="I924" i="2"/>
  <c r="J924" i="2"/>
  <c r="I925" i="2"/>
  <c r="I927" i="2"/>
  <c r="I928" i="2"/>
  <c r="I929" i="2"/>
  <c r="I930" i="2"/>
  <c r="I931" i="2"/>
  <c r="I932" i="2"/>
  <c r="I933" i="2"/>
  <c r="I934" i="2"/>
  <c r="I935" i="2"/>
  <c r="J935" i="2"/>
  <c r="I936" i="2"/>
  <c r="J936" i="2"/>
  <c r="I938" i="2"/>
  <c r="J939" i="2" s="1"/>
  <c r="I939" i="2"/>
  <c r="I940" i="2"/>
  <c r="J940" i="2"/>
  <c r="I941" i="2"/>
  <c r="I943" i="2"/>
  <c r="I944" i="2"/>
  <c r="J945" i="2" s="1"/>
  <c r="J944" i="2"/>
  <c r="I945" i="2"/>
  <c r="I946" i="2"/>
  <c r="I947" i="2"/>
  <c r="I948" i="2"/>
  <c r="J948" i="2" s="1"/>
  <c r="I949" i="2"/>
  <c r="J950" i="2" s="1"/>
  <c r="I950" i="2"/>
  <c r="I951" i="2"/>
  <c r="J951" i="2"/>
  <c r="I952" i="2"/>
  <c r="J952" i="2"/>
  <c r="I954" i="2"/>
  <c r="J955" i="2" s="1"/>
  <c r="I955" i="2"/>
  <c r="I956" i="2"/>
  <c r="J957" i="2" s="1"/>
  <c r="I957" i="2"/>
  <c r="I959" i="2"/>
  <c r="I960" i="2"/>
  <c r="I961" i="2"/>
  <c r="J962" i="2" s="1"/>
  <c r="J963" i="2" s="1"/>
  <c r="J964" i="2" s="1"/>
  <c r="I962" i="2"/>
  <c r="I963" i="2"/>
  <c r="I964" i="2"/>
  <c r="J965" i="2" s="1"/>
  <c r="I965" i="2"/>
  <c r="I966" i="2"/>
  <c r="J967" i="2" s="1"/>
  <c r="I967" i="2"/>
  <c r="I968" i="2"/>
  <c r="J968" i="2" s="1"/>
  <c r="I970" i="2"/>
  <c r="J971" i="2" s="1"/>
  <c r="J972" i="2" s="1"/>
  <c r="I971" i="2"/>
  <c r="I972" i="2"/>
  <c r="I973" i="2"/>
  <c r="I975" i="2"/>
  <c r="I976" i="2"/>
  <c r="I977" i="2"/>
  <c r="I978" i="2"/>
  <c r="I979" i="2"/>
  <c r="I980" i="2"/>
  <c r="J981" i="2" s="1"/>
  <c r="I981" i="2"/>
  <c r="I982" i="2"/>
  <c r="I983" i="2"/>
  <c r="I984" i="2"/>
  <c r="I986" i="2"/>
  <c r="I987" i="2"/>
  <c r="I988" i="2"/>
  <c r="I989" i="2"/>
  <c r="I991" i="2"/>
  <c r="I992" i="2"/>
  <c r="J992" i="2"/>
  <c r="I993" i="2"/>
  <c r="J994" i="2" s="1"/>
  <c r="I994" i="2"/>
  <c r="I995" i="2"/>
  <c r="J995" i="2"/>
  <c r="I996" i="2"/>
  <c r="J997" i="2" s="1"/>
  <c r="I997" i="2"/>
  <c r="J998" i="2" s="1"/>
  <c r="I998" i="2"/>
  <c r="J999" i="2" s="1"/>
  <c r="I999" i="2"/>
  <c r="I1000" i="2"/>
  <c r="J1000" i="2"/>
  <c r="I1002" i="2"/>
  <c r="I1003" i="2"/>
  <c r="I1004" i="2"/>
  <c r="J1004" i="2" s="1"/>
  <c r="I1005" i="2"/>
  <c r="I1007" i="2"/>
  <c r="I1008" i="2"/>
  <c r="I1009" i="2"/>
  <c r="I1010" i="2"/>
  <c r="J1011" i="2" s="1"/>
  <c r="I1011" i="2"/>
  <c r="I1012" i="2"/>
  <c r="J1012" i="2"/>
  <c r="I1013" i="2"/>
  <c r="I1014" i="2"/>
  <c r="I1015" i="2"/>
  <c r="J1015" i="2"/>
  <c r="I1016" i="2"/>
  <c r="J1016" i="2" s="1"/>
  <c r="I1018" i="2"/>
  <c r="I1019" i="2"/>
  <c r="I1020" i="2"/>
  <c r="I1021" i="2"/>
  <c r="I1023" i="2"/>
  <c r="I1024" i="2"/>
  <c r="J1024" i="2" s="1"/>
  <c r="I1025" i="2"/>
  <c r="J1025" i="2" s="1"/>
  <c r="I1028" i="2"/>
  <c r="J1029" i="2" s="1"/>
  <c r="I1029" i="2"/>
  <c r="I1030" i="2"/>
  <c r="J1031" i="2" s="1"/>
  <c r="J1030" i="2"/>
  <c r="I1031" i="2"/>
  <c r="I1032" i="2"/>
  <c r="I1034" i="2"/>
  <c r="I1035" i="2"/>
  <c r="I1036" i="2"/>
  <c r="J1036" i="2"/>
  <c r="I1037" i="2"/>
  <c r="I1039" i="2"/>
  <c r="I1040" i="2"/>
  <c r="I1041" i="2"/>
  <c r="J1041" i="2" s="1"/>
  <c r="I1042" i="2"/>
  <c r="I1044" i="2"/>
  <c r="I1045" i="2"/>
  <c r="J1046" i="2" s="1"/>
  <c r="I1046" i="2"/>
  <c r="I1047" i="2"/>
  <c r="J1047" i="2"/>
  <c r="I1048" i="2"/>
  <c r="J1048" i="2"/>
  <c r="I1050" i="2"/>
  <c r="I1051" i="2"/>
  <c r="J1051" i="2"/>
  <c r="I1052" i="2"/>
  <c r="J1052" i="2" s="1"/>
  <c r="I1055" i="2"/>
  <c r="I1056" i="2"/>
  <c r="J1056" i="2"/>
  <c r="I1057" i="2"/>
  <c r="J1057" i="2"/>
  <c r="I1058" i="2"/>
  <c r="I1060" i="2"/>
  <c r="I1062" i="2"/>
  <c r="I1063" i="2"/>
  <c r="I1064" i="2"/>
  <c r="J1064" i="2" s="1"/>
  <c r="I1066" i="2"/>
  <c r="I1067" i="2"/>
  <c r="J1067" i="2"/>
  <c r="I1068" i="2"/>
  <c r="J1069" i="2" s="1"/>
  <c r="I1069" i="2"/>
  <c r="I1071" i="2"/>
  <c r="I1072" i="2"/>
  <c r="J1072" i="2"/>
  <c r="I1073" i="2"/>
  <c r="J1074" i="2" s="1"/>
  <c r="I1074" i="2"/>
  <c r="I1076" i="2"/>
  <c r="I1077" i="2"/>
  <c r="J1078" i="2" s="1"/>
  <c r="I1078" i="2"/>
  <c r="J1079" i="2" s="1"/>
  <c r="J1080" i="2" s="1"/>
  <c r="I1079" i="2"/>
  <c r="I1080" i="2"/>
  <c r="I1082" i="2"/>
  <c r="J1083" i="2" s="1"/>
  <c r="I1083" i="2"/>
  <c r="I1084" i="2"/>
  <c r="J1085" i="2" s="1"/>
  <c r="I1085" i="2"/>
  <c r="I1087" i="2"/>
  <c r="I1089" i="2"/>
  <c r="J1090" i="2" s="1"/>
  <c r="I1090" i="2"/>
  <c r="I1092" i="2"/>
  <c r="I1094" i="2"/>
  <c r="I1095" i="2"/>
  <c r="I1096" i="2"/>
  <c r="I1098" i="2"/>
  <c r="I1099" i="2"/>
  <c r="J1099" i="2"/>
  <c r="I1100" i="2"/>
  <c r="J1100" i="2" s="1"/>
  <c r="I1101" i="2"/>
  <c r="I1103" i="2"/>
  <c r="I1105" i="2"/>
  <c r="I1106" i="2"/>
  <c r="I1108" i="2"/>
  <c r="I1110" i="2"/>
  <c r="I1111" i="2"/>
  <c r="J1111" i="2"/>
  <c r="I1112" i="2"/>
  <c r="J1112" i="2" s="1"/>
  <c r="I1114" i="2"/>
  <c r="I1115" i="2"/>
  <c r="I1116" i="2"/>
  <c r="I1117" i="2"/>
  <c r="I1119" i="2"/>
  <c r="I1120" i="2"/>
  <c r="J1120" i="2" s="1"/>
  <c r="I1121" i="2"/>
  <c r="I1124" i="2"/>
  <c r="I1130" i="2"/>
  <c r="I1132" i="2"/>
  <c r="I1133" i="2"/>
  <c r="I1135" i="2"/>
  <c r="I1136" i="2"/>
  <c r="I1137" i="2"/>
  <c r="I1138" i="2"/>
  <c r="I1140" i="2"/>
  <c r="I1141" i="2"/>
  <c r="I1146" i="2"/>
  <c r="I1148" i="2"/>
  <c r="J1149" i="2" s="1"/>
  <c r="I1149" i="2"/>
  <c r="I1151" i="2"/>
  <c r="I1152" i="2"/>
  <c r="J1153" i="2" s="1"/>
  <c r="I1153" i="2"/>
  <c r="I1156" i="2"/>
  <c r="I1157" i="2"/>
  <c r="I1159" i="2"/>
  <c r="I1160" i="2"/>
  <c r="I1162" i="2"/>
  <c r="I1164" i="2"/>
  <c r="I1165" i="2"/>
  <c r="I1167" i="2"/>
  <c r="I1168" i="2"/>
  <c r="J1168" i="2" s="1"/>
  <c r="I1169" i="2"/>
  <c r="I1170" i="2"/>
  <c r="I1172" i="2"/>
  <c r="I1176" i="2"/>
  <c r="I1178" i="2"/>
  <c r="I1180" i="2"/>
  <c r="J1181" i="2" s="1"/>
  <c r="I1181" i="2"/>
  <c r="I1184" i="2"/>
  <c r="I1185" i="2"/>
  <c r="J1185" i="2"/>
  <c r="I1186" i="2"/>
  <c r="I1188" i="2"/>
  <c r="I1189" i="2"/>
  <c r="I1191" i="2"/>
  <c r="I1194" i="2"/>
  <c r="I1196" i="2"/>
  <c r="I1197" i="2"/>
  <c r="I1199" i="2"/>
  <c r="I1201" i="2"/>
  <c r="I1202" i="2"/>
  <c r="I1204" i="2"/>
  <c r="J1205" i="2" s="1"/>
  <c r="I1205" i="2"/>
  <c r="I1207" i="2"/>
  <c r="I1208" i="2"/>
  <c r="I1210" i="2"/>
  <c r="I1212" i="2"/>
  <c r="I1213" i="2"/>
  <c r="I1215" i="2"/>
  <c r="I1216" i="2"/>
  <c r="I1217" i="2"/>
  <c r="J1217" i="2"/>
  <c r="I1218" i="2"/>
  <c r="I1220" i="2"/>
  <c r="I1221" i="2"/>
  <c r="I1223" i="2"/>
  <c r="J1224" i="2" s="1"/>
  <c r="I1224" i="2"/>
  <c r="I1226" i="2"/>
  <c r="I1228" i="2"/>
  <c r="I1229" i="2"/>
  <c r="I1231" i="2"/>
  <c r="I1232" i="2"/>
  <c r="I1233" i="2"/>
  <c r="J1234" i="2" s="1"/>
  <c r="I1234" i="2"/>
  <c r="I1236" i="2"/>
  <c r="I1237" i="2"/>
  <c r="I1240" i="2"/>
  <c r="I1242" i="2"/>
  <c r="I1244" i="2"/>
  <c r="I1245" i="2"/>
  <c r="I1247" i="2"/>
  <c r="I1249" i="2"/>
  <c r="I1252" i="2"/>
  <c r="I1256" i="2"/>
  <c r="I1258" i="2"/>
  <c r="I1260" i="2"/>
  <c r="I1261" i="2"/>
  <c r="I1263" i="2"/>
  <c r="I1264" i="2"/>
  <c r="I1265" i="2"/>
  <c r="I1266" i="2"/>
  <c r="I1268" i="2"/>
  <c r="I1274" i="2"/>
  <c r="I1276" i="2"/>
  <c r="I1277" i="2"/>
  <c r="J1277" i="2" s="1"/>
  <c r="I1279" i="2"/>
  <c r="I1280" i="2"/>
  <c r="J1281" i="2" s="1"/>
  <c r="J1280" i="2"/>
  <c r="I1281" i="2"/>
  <c r="I1282" i="2"/>
  <c r="I1284" i="2"/>
  <c r="I1290" i="2"/>
  <c r="I1292" i="2"/>
  <c r="I1293" i="2"/>
  <c r="I1295" i="2"/>
  <c r="I1297" i="2"/>
  <c r="I1300" i="2"/>
  <c r="I1301" i="2"/>
  <c r="J1301" i="2" s="1"/>
  <c r="I1305" i="2"/>
  <c r="I1306" i="2"/>
  <c r="I1308" i="2"/>
  <c r="I1311" i="2"/>
  <c r="I1313" i="2"/>
  <c r="I1314" i="2"/>
  <c r="I1316" i="2"/>
  <c r="I1317" i="2"/>
  <c r="J1317" i="2" s="1"/>
  <c r="I1319" i="2"/>
  <c r="I1320" i="2"/>
  <c r="J1320" i="2" s="1"/>
  <c r="I1321" i="2"/>
  <c r="J1322" i="2" s="1"/>
  <c r="I1322" i="2"/>
  <c r="I1324" i="2"/>
  <c r="I1325" i="2"/>
  <c r="I1327" i="2"/>
  <c r="I1329" i="2"/>
  <c r="I1330" i="2"/>
  <c r="I1332" i="2"/>
  <c r="I1333" i="2"/>
  <c r="I1337" i="2"/>
  <c r="I1338" i="2"/>
  <c r="I1340" i="2"/>
  <c r="I1341" i="2"/>
  <c r="I1343" i="2"/>
  <c r="J1344" i="2" s="1"/>
  <c r="I1344" i="2"/>
  <c r="I1345" i="2"/>
  <c r="J1345" i="2" s="1"/>
  <c r="I1346" i="2"/>
  <c r="I1348" i="2"/>
  <c r="I1353" i="2"/>
  <c r="I1354" i="2"/>
  <c r="I1356" i="2"/>
  <c r="I1357" i="2"/>
  <c r="I1359" i="2"/>
  <c r="I1360" i="2"/>
  <c r="J1361" i="2" s="1"/>
  <c r="I1361" i="2"/>
  <c r="I1362" i="2"/>
  <c r="I1364" i="2"/>
  <c r="I1368" i="2"/>
  <c r="I1369" i="2"/>
  <c r="J1370" i="2" s="1"/>
  <c r="I1370" i="2"/>
  <c r="I1372" i="2"/>
  <c r="I1373" i="2"/>
  <c r="J1373" i="2" s="1"/>
  <c r="I1375" i="2"/>
  <c r="I1377" i="2"/>
  <c r="I1378" i="2"/>
  <c r="I1380" i="2"/>
  <c r="I1381" i="2"/>
  <c r="I1384" i="2"/>
  <c r="I1385" i="2"/>
  <c r="J1385" i="2"/>
  <c r="I1386" i="2"/>
  <c r="I1388" i="2"/>
  <c r="J1389" i="2" s="1"/>
  <c r="I1389" i="2"/>
  <c r="I1391" i="2"/>
  <c r="I1392" i="2"/>
  <c r="J1393" i="2" s="1"/>
  <c r="I1393" i="2"/>
  <c r="I1396" i="2"/>
  <c r="I1397" i="2"/>
  <c r="J1397" i="2" s="1"/>
  <c r="I1400" i="2"/>
  <c r="J1401" i="2" s="1"/>
  <c r="I1401" i="2"/>
  <c r="I1402" i="2"/>
  <c r="I1404" i="2"/>
  <c r="I1405" i="2"/>
  <c r="I1407" i="2"/>
  <c r="I1408" i="2"/>
  <c r="J1409" i="2" s="1"/>
  <c r="J1408" i="2"/>
  <c r="I1409" i="2"/>
  <c r="I1411" i="2"/>
  <c r="J1412" i="2" s="1"/>
  <c r="I1412" i="2"/>
  <c r="I1413" i="2"/>
  <c r="J1413" i="2"/>
  <c r="I1414" i="2"/>
  <c r="J1414" i="2" s="1"/>
  <c r="I1415" i="2"/>
  <c r="I1416" i="2"/>
  <c r="I1417" i="2"/>
  <c r="J1418" i="2" s="1"/>
  <c r="J1417" i="2"/>
  <c r="I1418" i="2"/>
  <c r="I1419" i="2"/>
  <c r="J1419" i="2"/>
  <c r="I1420" i="2"/>
  <c r="J1421" i="2" s="1"/>
  <c r="J1420" i="2"/>
  <c r="I1421" i="2"/>
  <c r="I1422" i="2"/>
  <c r="J1422" i="2" s="1"/>
  <c r="I1423" i="2"/>
  <c r="I1424" i="2"/>
  <c r="I1425" i="2"/>
  <c r="I1426" i="2"/>
  <c r="I1427" i="2"/>
  <c r="I1428" i="2"/>
  <c r="I1429" i="2"/>
  <c r="I1430" i="2"/>
  <c r="I1431" i="2"/>
  <c r="I1432" i="2"/>
  <c r="J1433" i="2" s="1"/>
  <c r="I1433" i="2"/>
  <c r="I1434" i="2"/>
  <c r="J1435" i="2" s="1"/>
  <c r="I1435" i="2"/>
  <c r="J1436" i="2" s="1"/>
  <c r="J1437" i="2" s="1"/>
  <c r="I1436" i="2"/>
  <c r="I1437" i="2"/>
  <c r="J1438" i="2" s="1"/>
  <c r="I1438" i="2"/>
  <c r="I1439" i="2"/>
  <c r="I1440" i="2"/>
  <c r="I1441" i="2"/>
  <c r="J1441" i="2"/>
  <c r="I1442" i="2"/>
  <c r="I1443" i="2"/>
  <c r="J1444" i="2" s="1"/>
  <c r="J1443" i="2"/>
  <c r="I1444" i="2"/>
  <c r="I1445" i="2"/>
  <c r="I1446" i="2"/>
  <c r="I1447" i="2"/>
  <c r="I1448" i="2"/>
  <c r="I1449" i="2"/>
  <c r="I1450" i="2"/>
  <c r="I1451" i="2"/>
  <c r="J1452" i="2" s="1"/>
  <c r="J1451" i="2"/>
  <c r="I1452" i="2"/>
  <c r="I1453" i="2"/>
  <c r="I1454" i="2"/>
  <c r="I1455" i="2"/>
  <c r="I1456" i="2"/>
  <c r="J1456" i="2" s="1"/>
  <c r="I1457" i="2"/>
  <c r="I1458" i="2"/>
  <c r="J1458" i="2" s="1"/>
  <c r="J1459" i="2" s="1"/>
  <c r="I1459" i="2"/>
  <c r="J1460" i="2" s="1"/>
  <c r="I1460" i="2"/>
  <c r="I1461" i="2"/>
  <c r="I1462" i="2"/>
  <c r="J1463" i="2" s="1"/>
  <c r="J1462" i="2"/>
  <c r="I1463" i="2"/>
  <c r="I1464" i="2"/>
  <c r="J1464" i="2" s="1"/>
  <c r="I1465" i="2"/>
  <c r="I1466" i="2"/>
  <c r="I1467" i="2"/>
  <c r="J1468" i="2" s="1"/>
  <c r="I1468" i="2"/>
  <c r="J1469" i="2" s="1"/>
  <c r="I1469" i="2"/>
  <c r="I1470" i="2"/>
  <c r="J1471" i="2" s="1"/>
  <c r="J1470" i="2"/>
  <c r="I1471" i="2"/>
  <c r="I1472" i="2"/>
  <c r="J1472" i="2" s="1"/>
  <c r="I1473" i="2"/>
  <c r="I1474" i="2"/>
  <c r="J1474" i="2" s="1"/>
  <c r="J1475" i="2" s="1"/>
  <c r="I1475" i="2"/>
  <c r="J1476" i="2" s="1"/>
  <c r="I1476" i="2"/>
  <c r="J1477" i="2" s="1"/>
  <c r="J1478" i="2" s="1"/>
  <c r="I1477" i="2"/>
  <c r="I1478" i="2"/>
  <c r="J1479" i="2" s="1"/>
  <c r="I1479" i="2"/>
  <c r="I1480" i="2"/>
  <c r="J1480" i="2" s="1"/>
  <c r="I1481" i="2"/>
  <c r="I1482" i="2"/>
  <c r="J1482" i="2" s="1"/>
  <c r="I1483" i="2"/>
  <c r="J1484" i="2" s="1"/>
  <c r="J1483" i="2"/>
  <c r="I1484" i="2"/>
  <c r="J1485" i="2" s="1"/>
  <c r="J1486" i="2" s="1"/>
  <c r="I1485" i="2"/>
  <c r="I1486" i="2"/>
  <c r="J1487" i="2" s="1"/>
  <c r="I1487" i="2"/>
  <c r="I1488" i="2"/>
  <c r="J1488" i="2" s="1"/>
  <c r="I1489" i="2"/>
  <c r="I1490" i="2"/>
  <c r="I1491" i="2"/>
  <c r="I1492" i="2"/>
  <c r="J1493" i="2" s="1"/>
  <c r="I1493" i="2"/>
  <c r="I1494" i="2"/>
  <c r="J1495" i="2" s="1"/>
  <c r="J1494" i="2"/>
  <c r="I1495" i="2"/>
  <c r="I1496" i="2"/>
  <c r="J1496" i="2" s="1"/>
  <c r="I1497" i="2"/>
  <c r="I1498" i="2"/>
  <c r="J1498" i="2" s="1"/>
  <c r="J1499" i="2" s="1"/>
  <c r="I1499" i="2"/>
  <c r="J1500" i="2" s="1"/>
  <c r="I1500" i="2"/>
  <c r="J1501" i="2" s="1"/>
  <c r="J1502" i="2" s="1"/>
  <c r="I1501" i="2"/>
  <c r="I1502" i="2"/>
  <c r="J1503" i="2" s="1"/>
  <c r="I1503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I4" i="2"/>
  <c r="D4" i="2"/>
  <c r="D3" i="2"/>
  <c r="G21" i="4" l="1"/>
  <c r="J920" i="2"/>
  <c r="J856" i="2"/>
  <c r="J1453" i="2"/>
  <c r="J1454" i="2" s="1"/>
  <c r="J1439" i="2"/>
  <c r="J1091" i="2"/>
  <c r="J843" i="2"/>
  <c r="J1032" i="2"/>
  <c r="J840" i="2"/>
  <c r="J696" i="2"/>
  <c r="J884" i="2"/>
  <c r="J823" i="2"/>
  <c r="J824" i="2" s="1"/>
  <c r="J1461" i="2"/>
  <c r="J1445" i="2"/>
  <c r="J728" i="2"/>
  <c r="J1455" i="2"/>
  <c r="J1218" i="2"/>
  <c r="J902" i="2"/>
  <c r="J903" i="2" s="1"/>
  <c r="J239" i="2"/>
  <c r="J223" i="2"/>
  <c r="N1336" i="2"/>
  <c r="O1336" i="2"/>
  <c r="H1336" i="2"/>
  <c r="I1336" i="2" s="1"/>
  <c r="J1337" i="2" s="1"/>
  <c r="J1245" i="2"/>
  <c r="J1169" i="2"/>
  <c r="J1058" i="2"/>
  <c r="J941" i="2"/>
  <c r="J882" i="2"/>
  <c r="J841" i="2"/>
  <c r="J822" i="2"/>
  <c r="J790" i="2"/>
  <c r="J791" i="2" s="1"/>
  <c r="J792" i="2" s="1"/>
  <c r="J726" i="2"/>
  <c r="J398" i="2"/>
  <c r="J399" i="2"/>
  <c r="N1131" i="2"/>
  <c r="O1131" i="2"/>
  <c r="H1131" i="2"/>
  <c r="I1131" i="2" s="1"/>
  <c r="J1434" i="2"/>
  <c r="J1170" i="2"/>
  <c r="J1133" i="2"/>
  <c r="J1077" i="2"/>
  <c r="J901" i="2"/>
  <c r="J1442" i="2"/>
  <c r="J1432" i="2"/>
  <c r="J1415" i="2"/>
  <c r="J1416" i="2" s="1"/>
  <c r="J1321" i="2"/>
  <c r="J1314" i="2"/>
  <c r="J1233" i="2"/>
  <c r="J1189" i="2"/>
  <c r="J1121" i="2"/>
  <c r="J1084" i="2"/>
  <c r="J861" i="2"/>
  <c r="J821" i="2"/>
  <c r="J757" i="2"/>
  <c r="J758" i="2" s="1"/>
  <c r="J712" i="2"/>
  <c r="J649" i="2"/>
  <c r="J1282" i="2"/>
  <c r="J1497" i="2"/>
  <c r="J1489" i="2"/>
  <c r="J1490" i="2" s="1"/>
  <c r="J1491" i="2" s="1"/>
  <c r="J1492" i="2" s="1"/>
  <c r="J1481" i="2"/>
  <c r="J1473" i="2"/>
  <c r="J1465" i="2"/>
  <c r="J1466" i="2" s="1"/>
  <c r="J1467" i="2" s="1"/>
  <c r="J1457" i="2"/>
  <c r="J1440" i="2"/>
  <c r="J1423" i="2"/>
  <c r="J1424" i="2" s="1"/>
  <c r="J1425" i="2" s="1"/>
  <c r="J1426" i="2" s="1"/>
  <c r="J1427" i="2" s="1"/>
  <c r="J1428" i="2" s="1"/>
  <c r="J977" i="2"/>
  <c r="J949" i="2"/>
  <c r="J870" i="2"/>
  <c r="J871" i="2" s="1"/>
  <c r="J849" i="2"/>
  <c r="J616" i="2"/>
  <c r="J1330" i="2"/>
  <c r="J1261" i="2"/>
  <c r="J1197" i="2"/>
  <c r="J1073" i="2"/>
  <c r="J1037" i="2"/>
  <c r="J996" i="2"/>
  <c r="J978" i="2"/>
  <c r="J979" i="2" s="1"/>
  <c r="J980" i="2" s="1"/>
  <c r="J909" i="2"/>
  <c r="J850" i="2"/>
  <c r="J851" i="2" s="1"/>
  <c r="J692" i="2"/>
  <c r="J660" i="2"/>
  <c r="J661" i="2" s="1"/>
  <c r="J662" i="2" s="1"/>
  <c r="J351" i="2"/>
  <c r="J609" i="2"/>
  <c r="J1338" i="2"/>
  <c r="J956" i="2"/>
  <c r="J897" i="2"/>
  <c r="J869" i="2"/>
  <c r="J764" i="2"/>
  <c r="J647" i="2"/>
  <c r="J648" i="2" s="1"/>
  <c r="J202" i="2"/>
  <c r="J1346" i="2"/>
  <c r="J1026" i="2"/>
  <c r="J829" i="2"/>
  <c r="J818" i="2"/>
  <c r="J754" i="2"/>
  <c r="J755" i="2" s="1"/>
  <c r="J710" i="2"/>
  <c r="J711" i="2" s="1"/>
  <c r="J691" i="2"/>
  <c r="J170" i="2"/>
  <c r="J717" i="2"/>
  <c r="J1354" i="2"/>
  <c r="J1186" i="2"/>
  <c r="J1137" i="2"/>
  <c r="J1045" i="2"/>
  <c r="J966" i="2"/>
  <c r="J838" i="2"/>
  <c r="J603" i="2"/>
  <c r="J604" i="2" s="1"/>
  <c r="J605" i="2" s="1"/>
  <c r="J543" i="2"/>
  <c r="J464" i="2"/>
  <c r="J169" i="2"/>
  <c r="J1504" i="2"/>
  <c r="J1446" i="2"/>
  <c r="J1447" i="2" s="1"/>
  <c r="J1448" i="2" s="1"/>
  <c r="J1449" i="2" s="1"/>
  <c r="J1450" i="2" s="1"/>
  <c r="J1429" i="2"/>
  <c r="J1430" i="2" s="1"/>
  <c r="J1431" i="2" s="1"/>
  <c r="J1369" i="2"/>
  <c r="J1362" i="2"/>
  <c r="J1138" i="2"/>
  <c r="J1101" i="2"/>
  <c r="J1005" i="2"/>
  <c r="J946" i="2"/>
  <c r="J947" i="2" s="1"/>
  <c r="J877" i="2"/>
  <c r="J817" i="2"/>
  <c r="J785" i="2"/>
  <c r="J753" i="2"/>
  <c r="J742" i="2"/>
  <c r="J678" i="2"/>
  <c r="J679" i="2" s="1"/>
  <c r="J680" i="2" s="1"/>
  <c r="J611" i="2"/>
  <c r="J612" i="2" s="1"/>
  <c r="J613" i="2" s="1"/>
  <c r="J1053" i="2"/>
  <c r="J993" i="2"/>
  <c r="J837" i="2"/>
  <c r="J1221" i="2"/>
  <c r="J925" i="2"/>
  <c r="J805" i="2"/>
  <c r="J773" i="2"/>
  <c r="J774" i="2" s="1"/>
  <c r="J775" i="2" s="1"/>
  <c r="J741" i="2"/>
  <c r="J688" i="2"/>
  <c r="N1243" i="2"/>
  <c r="O1243" i="2"/>
  <c r="H1243" i="2"/>
  <c r="I1243" i="2" s="1"/>
  <c r="J1244" i="2" s="1"/>
  <c r="J1386" i="2"/>
  <c r="J1202" i="2"/>
  <c r="J1042" i="2"/>
  <c r="J1013" i="2"/>
  <c r="J1014" i="2" s="1"/>
  <c r="J885" i="2"/>
  <c r="J664" i="2"/>
  <c r="J588" i="2"/>
  <c r="J494" i="2"/>
  <c r="J495" i="2"/>
  <c r="N1269" i="2"/>
  <c r="O1269" i="2"/>
  <c r="H1269" i="2"/>
  <c r="I1269" i="2" s="1"/>
  <c r="J1117" i="2"/>
  <c r="J1061" i="2"/>
  <c r="J973" i="2"/>
  <c r="J914" i="2"/>
  <c r="J915" i="2" s="1"/>
  <c r="J916" i="2" s="1"/>
  <c r="J917" i="2" s="1"/>
  <c r="J918" i="2" s="1"/>
  <c r="J845" i="2"/>
  <c r="J339" i="2"/>
  <c r="J1402" i="2"/>
  <c r="J1068" i="2"/>
  <c r="J1020" i="2"/>
  <c r="J1021" i="2" s="1"/>
  <c r="J982" i="2"/>
  <c r="J983" i="2" s="1"/>
  <c r="J984" i="2" s="1"/>
  <c r="J892" i="2"/>
  <c r="J893" i="2" s="1"/>
  <c r="J854" i="2"/>
  <c r="J855" i="2" s="1"/>
  <c r="J812" i="2"/>
  <c r="J813" i="2" s="1"/>
  <c r="J748" i="2"/>
  <c r="J716" i="2"/>
  <c r="J619" i="2"/>
  <c r="J298" i="2"/>
  <c r="J98" i="2"/>
  <c r="N1296" i="2"/>
  <c r="O1296" i="2"/>
  <c r="H1296" i="2"/>
  <c r="I1296" i="2" s="1"/>
  <c r="J644" i="2"/>
  <c r="J564" i="2"/>
  <c r="J432" i="2"/>
  <c r="J415" i="2"/>
  <c r="J350" i="2"/>
  <c r="J314" i="2"/>
  <c r="J42" i="2"/>
  <c r="N1406" i="2"/>
  <c r="O1406" i="2"/>
  <c r="H1406" i="2"/>
  <c r="I1406" i="2" s="1"/>
  <c r="N1394" i="2"/>
  <c r="O1394" i="2"/>
  <c r="H1367" i="2"/>
  <c r="I1367" i="2" s="1"/>
  <c r="N1302" i="2"/>
  <c r="O1302" i="2"/>
  <c r="H1302" i="2"/>
  <c r="I1302" i="2" s="1"/>
  <c r="N1144" i="2"/>
  <c r="O1144" i="2"/>
  <c r="H1144" i="2"/>
  <c r="I1144" i="2" s="1"/>
  <c r="N1102" i="2"/>
  <c r="O1102" i="2"/>
  <c r="H1102" i="2"/>
  <c r="I1102" i="2" s="1"/>
  <c r="J1102" i="2" s="1"/>
  <c r="N1088" i="2"/>
  <c r="O1088" i="2"/>
  <c r="H1088" i="2"/>
  <c r="I1088" i="2" s="1"/>
  <c r="J468" i="2"/>
  <c r="J469" i="2" s="1"/>
  <c r="N1400" i="2"/>
  <c r="O1400" i="2"/>
  <c r="N1360" i="2"/>
  <c r="O1360" i="2"/>
  <c r="N1262" i="2"/>
  <c r="O1262" i="2"/>
  <c r="H1262" i="2"/>
  <c r="I1262" i="2" s="1"/>
  <c r="N1256" i="2"/>
  <c r="O1256" i="2"/>
  <c r="N1222" i="2"/>
  <c r="O1222" i="2"/>
  <c r="H1222" i="2"/>
  <c r="I1222" i="2" s="1"/>
  <c r="N1216" i="2"/>
  <c r="O1216" i="2"/>
  <c r="N1203" i="2"/>
  <c r="O1203" i="2"/>
  <c r="H1203" i="2"/>
  <c r="I1203" i="2" s="1"/>
  <c r="J1204" i="2" s="1"/>
  <c r="N1150" i="2"/>
  <c r="O1150" i="2"/>
  <c r="H1150" i="2"/>
  <c r="I1150" i="2" s="1"/>
  <c r="N1366" i="2"/>
  <c r="O1366" i="2"/>
  <c r="H1366" i="2"/>
  <c r="I1366" i="2" s="1"/>
  <c r="N1315" i="2"/>
  <c r="O1315" i="2"/>
  <c r="H1315" i="2"/>
  <c r="I1315" i="2" s="1"/>
  <c r="N1275" i="2"/>
  <c r="O1275" i="2"/>
  <c r="H1275" i="2"/>
  <c r="I1275" i="2" s="1"/>
  <c r="J1276" i="2" s="1"/>
  <c r="N1248" i="2"/>
  <c r="O1248" i="2"/>
  <c r="H1248" i="2"/>
  <c r="I1248" i="2" s="1"/>
  <c r="N1163" i="2"/>
  <c r="O1163" i="2"/>
  <c r="H1163" i="2"/>
  <c r="I1163" i="2" s="1"/>
  <c r="H1143" i="2"/>
  <c r="I1143" i="2" s="1"/>
  <c r="J484" i="2"/>
  <c r="J485" i="2" s="1"/>
  <c r="J340" i="2"/>
  <c r="J125" i="2"/>
  <c r="N1288" i="2"/>
  <c r="O1288" i="2"/>
  <c r="H1288" i="2"/>
  <c r="I1288" i="2" s="1"/>
  <c r="N1059" i="2"/>
  <c r="O1059" i="2"/>
  <c r="H1059" i="2"/>
  <c r="I1059" i="2" s="1"/>
  <c r="J1060" i="2" s="1"/>
  <c r="N1038" i="2"/>
  <c r="O1038" i="2"/>
  <c r="H1038" i="2"/>
  <c r="I1038" i="2" s="1"/>
  <c r="J1039" i="2" s="1"/>
  <c r="J1040" i="2" s="1"/>
  <c r="J178" i="2"/>
  <c r="J179" i="2" s="1"/>
  <c r="J133" i="2"/>
  <c r="J93" i="2"/>
  <c r="J94" i="2" s="1"/>
  <c r="J95" i="2" s="1"/>
  <c r="J96" i="2" s="1"/>
  <c r="N1379" i="2"/>
  <c r="O1379" i="2"/>
  <c r="H1379" i="2"/>
  <c r="I1379" i="2" s="1"/>
  <c r="N1365" i="2"/>
  <c r="O1365" i="2"/>
  <c r="H1365" i="2"/>
  <c r="I1365" i="2" s="1"/>
  <c r="N1346" i="2"/>
  <c r="O1346" i="2"/>
  <c r="N1294" i="2"/>
  <c r="O1294" i="2"/>
  <c r="H1294" i="2"/>
  <c r="I1294" i="2" s="1"/>
  <c r="N1221" i="2"/>
  <c r="O1221" i="2"/>
  <c r="H1175" i="2"/>
  <c r="I1175" i="2" s="1"/>
  <c r="J500" i="2"/>
  <c r="J404" i="2"/>
  <c r="J165" i="2"/>
  <c r="H1287" i="2"/>
  <c r="I1287" i="2" s="1"/>
  <c r="N1254" i="2"/>
  <c r="O1254" i="2"/>
  <c r="H1254" i="2"/>
  <c r="I1254" i="2" s="1"/>
  <c r="N1168" i="2"/>
  <c r="O1168" i="2"/>
  <c r="N1107" i="2"/>
  <c r="O1107" i="2"/>
  <c r="H1107" i="2"/>
  <c r="I1107" i="2" s="1"/>
  <c r="N1086" i="2"/>
  <c r="O1086" i="2"/>
  <c r="H1086" i="2"/>
  <c r="I1086" i="2" s="1"/>
  <c r="J676" i="2"/>
  <c r="J244" i="2"/>
  <c r="J245" i="2" s="1"/>
  <c r="J186" i="2"/>
  <c r="J80" i="2"/>
  <c r="J81" i="2"/>
  <c r="N1410" i="2"/>
  <c r="O1410" i="2"/>
  <c r="H1410" i="2"/>
  <c r="I1410" i="2" s="1"/>
  <c r="J1411" i="2" s="1"/>
  <c r="N1358" i="2"/>
  <c r="O1358" i="2"/>
  <c r="H1358" i="2"/>
  <c r="I1358" i="2" s="1"/>
  <c r="J1359" i="2" s="1"/>
  <c r="J1360" i="2" s="1"/>
  <c r="N1352" i="2"/>
  <c r="O1352" i="2"/>
  <c r="H1352" i="2"/>
  <c r="I1352" i="2" s="1"/>
  <c r="J1353" i="2" s="1"/>
  <c r="N1339" i="2"/>
  <c r="O1339" i="2"/>
  <c r="H1339" i="2"/>
  <c r="I1339" i="2" s="1"/>
  <c r="J1340" i="2" s="1"/>
  <c r="J1341" i="2" s="1"/>
  <c r="N1333" i="2"/>
  <c r="O1333" i="2"/>
  <c r="N1234" i="2"/>
  <c r="O1234" i="2"/>
  <c r="N1187" i="2"/>
  <c r="O1187" i="2"/>
  <c r="H1187" i="2"/>
  <c r="I1187" i="2" s="1"/>
  <c r="J1187" i="2" s="1"/>
  <c r="N1174" i="2"/>
  <c r="O1174" i="2"/>
  <c r="H1174" i="2"/>
  <c r="I1174" i="2" s="1"/>
  <c r="J1175" i="2" s="1"/>
  <c r="N1128" i="2"/>
  <c r="O1128" i="2"/>
  <c r="H1128" i="2"/>
  <c r="I1128" i="2" s="1"/>
  <c r="J164" i="2"/>
  <c r="J144" i="2"/>
  <c r="N1371" i="2"/>
  <c r="O1371" i="2"/>
  <c r="H1371" i="2"/>
  <c r="I1371" i="2" s="1"/>
  <c r="N1266" i="2"/>
  <c r="O1266" i="2"/>
  <c r="N1253" i="2"/>
  <c r="O1253" i="2"/>
  <c r="H1253" i="2"/>
  <c r="I1253" i="2" s="1"/>
  <c r="N1246" i="2"/>
  <c r="O1246" i="2"/>
  <c r="H1246" i="2"/>
  <c r="I1246" i="2" s="1"/>
  <c r="J1247" i="2" s="1"/>
  <c r="N1240" i="2"/>
  <c r="O1240" i="2"/>
  <c r="N1141" i="2"/>
  <c r="O1141" i="2"/>
  <c r="N1134" i="2"/>
  <c r="O1134" i="2"/>
  <c r="H1134" i="2"/>
  <c r="I1134" i="2" s="1"/>
  <c r="J1134" i="2" s="1"/>
  <c r="J684" i="2"/>
  <c r="J685" i="2" s="1"/>
  <c r="J516" i="2"/>
  <c r="J517" i="2" s="1"/>
  <c r="J356" i="2"/>
  <c r="J260" i="2"/>
  <c r="J261" i="2" s="1"/>
  <c r="J57" i="2"/>
  <c r="J58" i="2" s="1"/>
  <c r="N1403" i="2"/>
  <c r="O1403" i="2"/>
  <c r="H1403" i="2"/>
  <c r="I1403" i="2" s="1"/>
  <c r="N1397" i="2"/>
  <c r="O1397" i="2"/>
  <c r="H1351" i="2"/>
  <c r="I1351" i="2" s="1"/>
  <c r="N1299" i="2"/>
  <c r="O1299" i="2"/>
  <c r="H1299" i="2"/>
  <c r="I1299" i="2" s="1"/>
  <c r="J1300" i="2" s="1"/>
  <c r="N1200" i="2"/>
  <c r="O1200" i="2"/>
  <c r="H1200" i="2"/>
  <c r="I1200" i="2" s="1"/>
  <c r="J1201" i="2" s="1"/>
  <c r="N1173" i="2"/>
  <c r="O1173" i="2"/>
  <c r="H1173" i="2"/>
  <c r="I1173" i="2" s="1"/>
  <c r="J1174" i="2" s="1"/>
  <c r="H1127" i="2"/>
  <c r="I1127" i="2" s="1"/>
  <c r="J531" i="2"/>
  <c r="J532" i="2" s="1"/>
  <c r="J533" i="2" s="1"/>
  <c r="J275" i="2"/>
  <c r="J276" i="2" s="1"/>
  <c r="J277" i="2" s="1"/>
  <c r="J224" i="2"/>
  <c r="J225" i="2" s="1"/>
  <c r="J226" i="2" s="1"/>
  <c r="J227" i="2" s="1"/>
  <c r="J174" i="2"/>
  <c r="J153" i="2"/>
  <c r="J154" i="2" s="1"/>
  <c r="J66" i="2"/>
  <c r="J67" i="2" s="1"/>
  <c r="N1363" i="2"/>
  <c r="O1363" i="2"/>
  <c r="H1363" i="2"/>
  <c r="I1363" i="2" s="1"/>
  <c r="J1364" i="2" s="1"/>
  <c r="N1312" i="2"/>
  <c r="O1312" i="2"/>
  <c r="H1312" i="2"/>
  <c r="I1312" i="2" s="1"/>
  <c r="N1272" i="2"/>
  <c r="O1272" i="2"/>
  <c r="H1272" i="2"/>
  <c r="I1272" i="2" s="1"/>
  <c r="N1259" i="2"/>
  <c r="O1259" i="2"/>
  <c r="H1259" i="2"/>
  <c r="I1259" i="2" s="1"/>
  <c r="N1219" i="2"/>
  <c r="O1219" i="2"/>
  <c r="H1219" i="2"/>
  <c r="I1219" i="2" s="1"/>
  <c r="N1206" i="2"/>
  <c r="O1206" i="2"/>
  <c r="H1206" i="2"/>
  <c r="I1206" i="2" s="1"/>
  <c r="N1147" i="2"/>
  <c r="O1147" i="2"/>
  <c r="H1147" i="2"/>
  <c r="I1147" i="2" s="1"/>
  <c r="J1148" i="2" s="1"/>
  <c r="J195" i="2"/>
  <c r="J196" i="2" s="1"/>
  <c r="J197" i="2" s="1"/>
  <c r="N1318" i="2"/>
  <c r="O1318" i="2"/>
  <c r="H1318" i="2"/>
  <c r="I1318" i="2" s="1"/>
  <c r="N1298" i="2"/>
  <c r="O1298" i="2"/>
  <c r="H1298" i="2"/>
  <c r="I1298" i="2" s="1"/>
  <c r="N1278" i="2"/>
  <c r="O1278" i="2"/>
  <c r="H1278" i="2"/>
  <c r="I1278" i="2" s="1"/>
  <c r="J1279" i="2" s="1"/>
  <c r="N1192" i="2"/>
  <c r="O1192" i="2"/>
  <c r="H1192" i="2"/>
  <c r="I1192" i="2" s="1"/>
  <c r="N1166" i="2"/>
  <c r="O1166" i="2"/>
  <c r="H1166" i="2"/>
  <c r="I1166" i="2" s="1"/>
  <c r="N1160" i="2"/>
  <c r="O1160" i="2"/>
  <c r="N1091" i="2"/>
  <c r="O1091" i="2"/>
  <c r="H1091" i="2"/>
  <c r="I1091" i="2" s="1"/>
  <c r="J1092" i="2" s="1"/>
  <c r="N1070" i="2"/>
  <c r="O1070" i="2"/>
  <c r="H1070" i="2"/>
  <c r="I1070" i="2" s="1"/>
  <c r="J436" i="2"/>
  <c r="J437" i="2" s="1"/>
  <c r="N1376" i="2"/>
  <c r="O1376" i="2"/>
  <c r="H1376" i="2"/>
  <c r="I1376" i="2" s="1"/>
  <c r="J1376" i="2" s="1"/>
  <c r="H1271" i="2"/>
  <c r="I1271" i="2" s="1"/>
  <c r="N1104" i="2"/>
  <c r="O1104" i="2"/>
  <c r="H1104" i="2"/>
  <c r="I1104" i="2" s="1"/>
  <c r="J292" i="2"/>
  <c r="J293" i="2" s="1"/>
  <c r="N1382" i="2"/>
  <c r="O1382" i="2"/>
  <c r="H1382" i="2"/>
  <c r="I1382" i="2" s="1"/>
  <c r="J1383" i="2" s="1"/>
  <c r="N1349" i="2"/>
  <c r="O1349" i="2"/>
  <c r="H1349" i="2"/>
  <c r="I1349" i="2" s="1"/>
  <c r="N1291" i="2"/>
  <c r="O1291" i="2"/>
  <c r="H1291" i="2"/>
  <c r="I1291" i="2" s="1"/>
  <c r="N1218" i="2"/>
  <c r="O1218" i="2"/>
  <c r="N1125" i="2"/>
  <c r="O1125" i="2"/>
  <c r="H1125" i="2"/>
  <c r="I1125" i="2" s="1"/>
  <c r="N1118" i="2"/>
  <c r="O1118" i="2"/>
  <c r="H1118" i="2"/>
  <c r="I1118" i="2" s="1"/>
  <c r="J1119" i="2" s="1"/>
  <c r="J628" i="2"/>
  <c r="J629" i="2" s="1"/>
  <c r="J630" i="2" s="1"/>
  <c r="J631" i="2" s="1"/>
  <c r="J632" i="2" s="1"/>
  <c r="J372" i="2"/>
  <c r="J129" i="2"/>
  <c r="N1198" i="2"/>
  <c r="O1198" i="2"/>
  <c r="H1198" i="2"/>
  <c r="I1198" i="2" s="1"/>
  <c r="J1199" i="2" s="1"/>
  <c r="N1171" i="2"/>
  <c r="O1171" i="2"/>
  <c r="H1171" i="2"/>
  <c r="I1171" i="2" s="1"/>
  <c r="J452" i="2"/>
  <c r="J308" i="2"/>
  <c r="H1394" i="2"/>
  <c r="I1394" i="2" s="1"/>
  <c r="J1395" i="2" s="1"/>
  <c r="N1355" i="2"/>
  <c r="O1355" i="2"/>
  <c r="H1355" i="2"/>
  <c r="I1355" i="2" s="1"/>
  <c r="J1356" i="2" s="1"/>
  <c r="J1357" i="2" s="1"/>
  <c r="N1342" i="2"/>
  <c r="O1342" i="2"/>
  <c r="H1342" i="2"/>
  <c r="I1342" i="2" s="1"/>
  <c r="J1343" i="2" s="1"/>
  <c r="N1330" i="2"/>
  <c r="O1330" i="2"/>
  <c r="N1310" i="2"/>
  <c r="O1310" i="2"/>
  <c r="H1310" i="2"/>
  <c r="I1310" i="2" s="1"/>
  <c r="J1311" i="2" s="1"/>
  <c r="H1303" i="2"/>
  <c r="I1303" i="2" s="1"/>
  <c r="N1250" i="2"/>
  <c r="O1250" i="2"/>
  <c r="H1250" i="2"/>
  <c r="I1250" i="2" s="1"/>
  <c r="N1237" i="2"/>
  <c r="O1237" i="2"/>
  <c r="N1190" i="2"/>
  <c r="O1190" i="2"/>
  <c r="H1190" i="2"/>
  <c r="I1190" i="2" s="1"/>
  <c r="N1184" i="2"/>
  <c r="O1184" i="2"/>
  <c r="N1395" i="2"/>
  <c r="O1395" i="2"/>
  <c r="H1395" i="2"/>
  <c r="I1395" i="2" s="1"/>
  <c r="J1396" i="2" s="1"/>
  <c r="H1383" i="2"/>
  <c r="I1383" i="2" s="1"/>
  <c r="J1384" i="2" s="1"/>
  <c r="N1334" i="2"/>
  <c r="O1334" i="2"/>
  <c r="H1334" i="2"/>
  <c r="I1334" i="2" s="1"/>
  <c r="N1328" i="2"/>
  <c r="O1328" i="2"/>
  <c r="N1304" i="2"/>
  <c r="O1304" i="2"/>
  <c r="N1285" i="2"/>
  <c r="O1285" i="2"/>
  <c r="N1235" i="2"/>
  <c r="O1235" i="2"/>
  <c r="H1235" i="2"/>
  <c r="I1235" i="2" s="1"/>
  <c r="N1179" i="2"/>
  <c r="O1179" i="2"/>
  <c r="H1179" i="2"/>
  <c r="I1179" i="2" s="1"/>
  <c r="J1180" i="2" s="1"/>
  <c r="N1154" i="2"/>
  <c r="O1154" i="2"/>
  <c r="N1122" i="2"/>
  <c r="O1122" i="2"/>
  <c r="H1109" i="2"/>
  <c r="I1109" i="2" s="1"/>
  <c r="J206" i="2"/>
  <c r="J207" i="2" s="1"/>
  <c r="J208" i="2" s="1"/>
  <c r="J209" i="2" s="1"/>
  <c r="J210" i="2" s="1"/>
  <c r="N1387" i="2"/>
  <c r="O1387" i="2"/>
  <c r="H1387" i="2"/>
  <c r="I1387" i="2" s="1"/>
  <c r="N1381" i="2"/>
  <c r="O1381" i="2"/>
  <c r="N1326" i="2"/>
  <c r="O1326" i="2"/>
  <c r="H1326" i="2"/>
  <c r="I1326" i="2" s="1"/>
  <c r="N1314" i="2"/>
  <c r="O1314" i="2"/>
  <c r="N1283" i="2"/>
  <c r="O1283" i="2"/>
  <c r="H1283" i="2"/>
  <c r="I1283" i="2" s="1"/>
  <c r="N1227" i="2"/>
  <c r="O1227" i="2"/>
  <c r="H1227" i="2"/>
  <c r="I1227" i="2" s="1"/>
  <c r="N1202" i="2"/>
  <c r="O1202" i="2"/>
  <c r="N1158" i="2"/>
  <c r="O1158" i="2"/>
  <c r="H1158" i="2"/>
  <c r="I1158" i="2" s="1"/>
  <c r="J1159" i="2" s="1"/>
  <c r="J1160" i="2" s="1"/>
  <c r="N1152" i="2"/>
  <c r="O1152" i="2"/>
  <c r="N1139" i="2"/>
  <c r="O1139" i="2"/>
  <c r="H1139" i="2"/>
  <c r="I1139" i="2" s="1"/>
  <c r="J1139" i="2" s="1"/>
  <c r="N1120" i="2"/>
  <c r="O1120" i="2"/>
  <c r="H1093" i="2"/>
  <c r="I1093" i="2" s="1"/>
  <c r="J1094" i="2" s="1"/>
  <c r="J1095" i="2" s="1"/>
  <c r="J1096" i="2" s="1"/>
  <c r="H1399" i="2"/>
  <c r="I1399" i="2" s="1"/>
  <c r="N1350" i="2"/>
  <c r="O1350" i="2"/>
  <c r="H1350" i="2"/>
  <c r="I1350" i="2" s="1"/>
  <c r="N1344" i="2"/>
  <c r="O1344" i="2"/>
  <c r="N1320" i="2"/>
  <c r="O1320" i="2"/>
  <c r="N1270" i="2"/>
  <c r="O1270" i="2"/>
  <c r="H1270" i="2"/>
  <c r="I1270" i="2" s="1"/>
  <c r="J1271" i="2" s="1"/>
  <c r="N1264" i="2"/>
  <c r="O1264" i="2"/>
  <c r="H1239" i="2"/>
  <c r="I1239" i="2" s="1"/>
  <c r="N1214" i="2"/>
  <c r="O1214" i="2"/>
  <c r="H1214" i="2"/>
  <c r="I1214" i="2" s="1"/>
  <c r="J1215" i="2" s="1"/>
  <c r="J1216" i="2" s="1"/>
  <c r="N1208" i="2"/>
  <c r="O1208" i="2"/>
  <c r="N1189" i="2"/>
  <c r="O1189" i="2"/>
  <c r="N1126" i="2"/>
  <c r="O1126" i="2"/>
  <c r="H1126" i="2"/>
  <c r="I1126" i="2" s="1"/>
  <c r="N1374" i="2"/>
  <c r="O1374" i="2"/>
  <c r="H1374" i="2"/>
  <c r="I1374" i="2" s="1"/>
  <c r="N1362" i="2"/>
  <c r="N1307" i="2"/>
  <c r="O1307" i="2"/>
  <c r="H1307" i="2"/>
  <c r="I1307" i="2" s="1"/>
  <c r="J1308" i="2" s="1"/>
  <c r="J1309" i="2" s="1"/>
  <c r="N1301" i="2"/>
  <c r="O1301" i="2"/>
  <c r="N1251" i="2"/>
  <c r="O1251" i="2"/>
  <c r="H1251" i="2"/>
  <c r="I1251" i="2" s="1"/>
  <c r="J1252" i="2" s="1"/>
  <c r="N1195" i="2"/>
  <c r="O1195" i="2"/>
  <c r="H1195" i="2"/>
  <c r="I1195" i="2" s="1"/>
  <c r="N1170" i="2"/>
  <c r="O1170" i="2"/>
  <c r="N1398" i="2"/>
  <c r="O1398" i="2"/>
  <c r="H1398" i="2"/>
  <c r="I1398" i="2" s="1"/>
  <c r="J1398" i="2" s="1"/>
  <c r="N1392" i="2"/>
  <c r="O1392" i="2"/>
  <c r="N1368" i="2"/>
  <c r="O1368" i="2"/>
  <c r="N1331" i="2"/>
  <c r="O1331" i="2"/>
  <c r="H1331" i="2"/>
  <c r="I1331" i="2" s="1"/>
  <c r="N1282" i="2"/>
  <c r="O1282" i="2"/>
  <c r="N1238" i="2"/>
  <c r="O1238" i="2"/>
  <c r="H1238" i="2"/>
  <c r="I1238" i="2" s="1"/>
  <c r="N1232" i="2"/>
  <c r="O1232" i="2"/>
  <c r="N1182" i="2"/>
  <c r="O1182" i="2"/>
  <c r="H1182" i="2"/>
  <c r="I1182" i="2" s="1"/>
  <c r="N1176" i="2"/>
  <c r="O1176" i="2"/>
  <c r="N1157" i="2"/>
  <c r="O1157" i="2"/>
  <c r="N1138" i="2"/>
  <c r="O1138" i="2"/>
  <c r="N1043" i="2"/>
  <c r="O1043" i="2"/>
  <c r="H1043" i="2"/>
  <c r="I1043" i="2" s="1"/>
  <c r="J1043" i="2" s="1"/>
  <c r="N1022" i="2"/>
  <c r="O1022" i="2"/>
  <c r="H1022" i="2"/>
  <c r="I1022" i="2" s="1"/>
  <c r="J1023" i="2" s="1"/>
  <c r="J78" i="2"/>
  <c r="N1390" i="2"/>
  <c r="O1390" i="2"/>
  <c r="H1390" i="2"/>
  <c r="I1390" i="2" s="1"/>
  <c r="N1378" i="2"/>
  <c r="O1378" i="2"/>
  <c r="N1323" i="2"/>
  <c r="O1323" i="2"/>
  <c r="H1323" i="2"/>
  <c r="I1323" i="2" s="1"/>
  <c r="N1317" i="2"/>
  <c r="O1317" i="2"/>
  <c r="N1286" i="2"/>
  <c r="O1286" i="2"/>
  <c r="H1286" i="2"/>
  <c r="I1286" i="2" s="1"/>
  <c r="J1287" i="2" s="1"/>
  <c r="N1280" i="2"/>
  <c r="O1280" i="2"/>
  <c r="H1255" i="2"/>
  <c r="I1255" i="2" s="1"/>
  <c r="N1230" i="2"/>
  <c r="O1230" i="2"/>
  <c r="H1230" i="2"/>
  <c r="I1230" i="2" s="1"/>
  <c r="N1224" i="2"/>
  <c r="O1224" i="2"/>
  <c r="N1205" i="2"/>
  <c r="O1205" i="2"/>
  <c r="N1155" i="2"/>
  <c r="O1155" i="2"/>
  <c r="H1155" i="2"/>
  <c r="I1155" i="2" s="1"/>
  <c r="N1136" i="2"/>
  <c r="O1136" i="2"/>
  <c r="N1123" i="2"/>
  <c r="O1123" i="2"/>
  <c r="H1123" i="2"/>
  <c r="I1123" i="2" s="1"/>
  <c r="H1027" i="2"/>
  <c r="I1027" i="2" s="1"/>
  <c r="J1027" i="2" s="1"/>
  <c r="J158" i="2"/>
  <c r="J159" i="2" s="1"/>
  <c r="N1408" i="2"/>
  <c r="O1408" i="2"/>
  <c r="N1384" i="2"/>
  <c r="O1384" i="2"/>
  <c r="N1347" i="2"/>
  <c r="O1347" i="2"/>
  <c r="H1347" i="2"/>
  <c r="I1347" i="2" s="1"/>
  <c r="H1335" i="2"/>
  <c r="I1335" i="2" s="1"/>
  <c r="H1328" i="2"/>
  <c r="I1328" i="2" s="1"/>
  <c r="H1304" i="2"/>
  <c r="I1304" i="2" s="1"/>
  <c r="J1305" i="2" s="1"/>
  <c r="J1306" i="2" s="1"/>
  <c r="H1285" i="2"/>
  <c r="I1285" i="2" s="1"/>
  <c r="N1267" i="2"/>
  <c r="O1267" i="2"/>
  <c r="H1267" i="2"/>
  <c r="I1267" i="2" s="1"/>
  <c r="J1268" i="2" s="1"/>
  <c r="N1211" i="2"/>
  <c r="O1211" i="2"/>
  <c r="H1211" i="2"/>
  <c r="I1211" i="2" s="1"/>
  <c r="N1186" i="2"/>
  <c r="O1186" i="2"/>
  <c r="H1154" i="2"/>
  <c r="I1154" i="2" s="1"/>
  <c r="N1142" i="2"/>
  <c r="O1142" i="2"/>
  <c r="H1142" i="2"/>
  <c r="I1142" i="2" s="1"/>
  <c r="H1122" i="2"/>
  <c r="I1122" i="2" s="1"/>
  <c r="J1123" i="2" s="1"/>
  <c r="N1075" i="2"/>
  <c r="O1075" i="2"/>
  <c r="H1075" i="2"/>
  <c r="I1075" i="2" s="1"/>
  <c r="J1075" i="2" s="1"/>
  <c r="N1054" i="2"/>
  <c r="O1054" i="2"/>
  <c r="H1054" i="2"/>
  <c r="I1054" i="2" s="1"/>
  <c r="J1054" i="2" s="1"/>
  <c r="N1401" i="2"/>
  <c r="O1401" i="2"/>
  <c r="N1385" i="2"/>
  <c r="O1385" i="2"/>
  <c r="N1369" i="2"/>
  <c r="O1369" i="2"/>
  <c r="N1353" i="2"/>
  <c r="O1353" i="2"/>
  <c r="N1337" i="2"/>
  <c r="O1337" i="2"/>
  <c r="N1321" i="2"/>
  <c r="O1321" i="2"/>
  <c r="N1305" i="2"/>
  <c r="O1305" i="2"/>
  <c r="N1289" i="2"/>
  <c r="O1289" i="2"/>
  <c r="N1273" i="2"/>
  <c r="O1273" i="2"/>
  <c r="N1257" i="2"/>
  <c r="O1257" i="2"/>
  <c r="N1241" i="2"/>
  <c r="O1241" i="2"/>
  <c r="N1225" i="2"/>
  <c r="O1225" i="2"/>
  <c r="N1209" i="2"/>
  <c r="O1209" i="2"/>
  <c r="N1193" i="2"/>
  <c r="O1193" i="2"/>
  <c r="N1177" i="2"/>
  <c r="O1177" i="2"/>
  <c r="N1161" i="2"/>
  <c r="O1161" i="2"/>
  <c r="N1145" i="2"/>
  <c r="O1145" i="2"/>
  <c r="N1129" i="2"/>
  <c r="O1129" i="2"/>
  <c r="N1113" i="2"/>
  <c r="O1113" i="2"/>
  <c r="N1097" i="2"/>
  <c r="O1097" i="2"/>
  <c r="N1081" i="2"/>
  <c r="O1081" i="2"/>
  <c r="N1065" i="2"/>
  <c r="O1065" i="2"/>
  <c r="N1049" i="2"/>
  <c r="O1049" i="2"/>
  <c r="N1033" i="2"/>
  <c r="O1033" i="2"/>
  <c r="N1017" i="2"/>
  <c r="O1017" i="2"/>
  <c r="N1001" i="2"/>
  <c r="O1001" i="2"/>
  <c r="N985" i="2"/>
  <c r="O985" i="2"/>
  <c r="N969" i="2"/>
  <c r="O969" i="2"/>
  <c r="N953" i="2"/>
  <c r="O953" i="2"/>
  <c r="N937" i="2"/>
  <c r="O937" i="2"/>
  <c r="N921" i="2"/>
  <c r="O921" i="2"/>
  <c r="N905" i="2"/>
  <c r="O905" i="2"/>
  <c r="N889" i="2"/>
  <c r="O889" i="2"/>
  <c r="N873" i="2"/>
  <c r="O873" i="2"/>
  <c r="N857" i="2"/>
  <c r="O857" i="2"/>
  <c r="N841" i="2"/>
  <c r="O841" i="2"/>
  <c r="N825" i="2"/>
  <c r="O825" i="2"/>
  <c r="N809" i="2"/>
  <c r="O809" i="2"/>
  <c r="N793" i="2"/>
  <c r="O793" i="2"/>
  <c r="N777" i="2"/>
  <c r="O777" i="2"/>
  <c r="N761" i="2"/>
  <c r="O761" i="2"/>
  <c r="N745" i="2"/>
  <c r="O745" i="2"/>
  <c r="N729" i="2"/>
  <c r="O729" i="2"/>
  <c r="N713" i="2"/>
  <c r="O713" i="2"/>
  <c r="N697" i="2"/>
  <c r="O697" i="2"/>
  <c r="N681" i="2"/>
  <c r="O681" i="2"/>
  <c r="N665" i="2"/>
  <c r="O665" i="2"/>
  <c r="N649" i="2"/>
  <c r="O649" i="2"/>
  <c r="N633" i="2"/>
  <c r="O633" i="2"/>
  <c r="N617" i="2"/>
  <c r="O617" i="2"/>
  <c r="N601" i="2"/>
  <c r="O601" i="2"/>
  <c r="N578" i="2"/>
  <c r="O578" i="2"/>
  <c r="N547" i="2"/>
  <c r="O547" i="2"/>
  <c r="N528" i="2"/>
  <c r="O528" i="2"/>
  <c r="H528" i="2"/>
  <c r="I528" i="2" s="1"/>
  <c r="N472" i="2"/>
  <c r="O472" i="2"/>
  <c r="H472" i="2"/>
  <c r="I472" i="2" s="1"/>
  <c r="N466" i="2"/>
  <c r="O466" i="2"/>
  <c r="N447" i="2"/>
  <c r="O447" i="2"/>
  <c r="N441" i="2"/>
  <c r="O441" i="2"/>
  <c r="P1428" i="2"/>
  <c r="Q1428" i="2"/>
  <c r="N1006" i="2"/>
  <c r="O1006" i="2"/>
  <c r="N990" i="2"/>
  <c r="O990" i="2"/>
  <c r="N974" i="2"/>
  <c r="O974" i="2"/>
  <c r="N958" i="2"/>
  <c r="O958" i="2"/>
  <c r="N942" i="2"/>
  <c r="O942" i="2"/>
  <c r="N926" i="2"/>
  <c r="O926" i="2"/>
  <c r="N910" i="2"/>
  <c r="O910" i="2"/>
  <c r="N894" i="2"/>
  <c r="O894" i="2"/>
  <c r="N878" i="2"/>
  <c r="O878" i="2"/>
  <c r="N862" i="2"/>
  <c r="O862" i="2"/>
  <c r="N846" i="2"/>
  <c r="O846" i="2"/>
  <c r="N830" i="2"/>
  <c r="O830" i="2"/>
  <c r="N814" i="2"/>
  <c r="O814" i="2"/>
  <c r="N798" i="2"/>
  <c r="O798" i="2"/>
  <c r="N782" i="2"/>
  <c r="O782" i="2"/>
  <c r="N766" i="2"/>
  <c r="O766" i="2"/>
  <c r="N750" i="2"/>
  <c r="O750" i="2"/>
  <c r="N734" i="2"/>
  <c r="O734" i="2"/>
  <c r="N718" i="2"/>
  <c r="O718" i="2"/>
  <c r="N702" i="2"/>
  <c r="O702" i="2"/>
  <c r="N686" i="2"/>
  <c r="O686" i="2"/>
  <c r="N670" i="2"/>
  <c r="O670" i="2"/>
  <c r="N654" i="2"/>
  <c r="O654" i="2"/>
  <c r="N638" i="2"/>
  <c r="O638" i="2"/>
  <c r="N622" i="2"/>
  <c r="O622" i="2"/>
  <c r="N606" i="2"/>
  <c r="O606" i="2"/>
  <c r="N595" i="2"/>
  <c r="O595" i="2"/>
  <c r="N589" i="2"/>
  <c r="O589" i="2"/>
  <c r="N571" i="2"/>
  <c r="O571" i="2"/>
  <c r="H571" i="2"/>
  <c r="I571" i="2" s="1"/>
  <c r="N565" i="2"/>
  <c r="O565" i="2"/>
  <c r="N559" i="2"/>
  <c r="O559" i="2"/>
  <c r="N553" i="2"/>
  <c r="O553" i="2"/>
  <c r="N509" i="2"/>
  <c r="O509" i="2"/>
  <c r="N459" i="2"/>
  <c r="O459" i="2"/>
  <c r="H459" i="2"/>
  <c r="I459" i="2" s="1"/>
  <c r="N453" i="2"/>
  <c r="O453" i="2"/>
  <c r="Q1489" i="2"/>
  <c r="P1489" i="2"/>
  <c r="P1448" i="2"/>
  <c r="Q1448" i="2"/>
  <c r="Q1499" i="2"/>
  <c r="P1499" i="2"/>
  <c r="N1027" i="2"/>
  <c r="O1027" i="2"/>
  <c r="N1011" i="2"/>
  <c r="O1011" i="2"/>
  <c r="N995" i="2"/>
  <c r="O995" i="2"/>
  <c r="N979" i="2"/>
  <c r="O979" i="2"/>
  <c r="N963" i="2"/>
  <c r="O963" i="2"/>
  <c r="N947" i="2"/>
  <c r="O947" i="2"/>
  <c r="N931" i="2"/>
  <c r="O931" i="2"/>
  <c r="N915" i="2"/>
  <c r="O915" i="2"/>
  <c r="N899" i="2"/>
  <c r="O899" i="2"/>
  <c r="N883" i="2"/>
  <c r="O883" i="2"/>
  <c r="N867" i="2"/>
  <c r="O867" i="2"/>
  <c r="N851" i="2"/>
  <c r="O851" i="2"/>
  <c r="N835" i="2"/>
  <c r="O835" i="2"/>
  <c r="N819" i="2"/>
  <c r="O819" i="2"/>
  <c r="N803" i="2"/>
  <c r="O803" i="2"/>
  <c r="N787" i="2"/>
  <c r="O787" i="2"/>
  <c r="N771" i="2"/>
  <c r="O771" i="2"/>
  <c r="N755" i="2"/>
  <c r="O755" i="2"/>
  <c r="N739" i="2"/>
  <c r="O739" i="2"/>
  <c r="N723" i="2"/>
  <c r="O723" i="2"/>
  <c r="N707" i="2"/>
  <c r="O707" i="2"/>
  <c r="N691" i="2"/>
  <c r="O691" i="2"/>
  <c r="N675" i="2"/>
  <c r="O675" i="2"/>
  <c r="N659" i="2"/>
  <c r="O659" i="2"/>
  <c r="N643" i="2"/>
  <c r="O643" i="2"/>
  <c r="N627" i="2"/>
  <c r="O627" i="2"/>
  <c r="N611" i="2"/>
  <c r="O611" i="2"/>
  <c r="N515" i="2"/>
  <c r="O515" i="2"/>
  <c r="N496" i="2"/>
  <c r="O496" i="2"/>
  <c r="H496" i="2"/>
  <c r="I496" i="2" s="1"/>
  <c r="N440" i="2"/>
  <c r="O440" i="2"/>
  <c r="H440" i="2"/>
  <c r="I440" i="2" s="1"/>
  <c r="N434" i="2"/>
  <c r="O434" i="2"/>
  <c r="N400" i="2"/>
  <c r="O400" i="2"/>
  <c r="H400" i="2"/>
  <c r="I400" i="2" s="1"/>
  <c r="N1112" i="2"/>
  <c r="O1112" i="2"/>
  <c r="N1096" i="2"/>
  <c r="O1096" i="2"/>
  <c r="N1080" i="2"/>
  <c r="O1080" i="2"/>
  <c r="N1064" i="2"/>
  <c r="O1064" i="2"/>
  <c r="N1048" i="2"/>
  <c r="O1048" i="2"/>
  <c r="N1032" i="2"/>
  <c r="O1032" i="2"/>
  <c r="N1016" i="2"/>
  <c r="O1016" i="2"/>
  <c r="N1000" i="2"/>
  <c r="O1000" i="2"/>
  <c r="N984" i="2"/>
  <c r="O984" i="2"/>
  <c r="N968" i="2"/>
  <c r="O968" i="2"/>
  <c r="N952" i="2"/>
  <c r="O952" i="2"/>
  <c r="N936" i="2"/>
  <c r="O936" i="2"/>
  <c r="N920" i="2"/>
  <c r="O920" i="2"/>
  <c r="N904" i="2"/>
  <c r="O904" i="2"/>
  <c r="N888" i="2"/>
  <c r="O888" i="2"/>
  <c r="N872" i="2"/>
  <c r="O872" i="2"/>
  <c r="N856" i="2"/>
  <c r="O856" i="2"/>
  <c r="N840" i="2"/>
  <c r="O840" i="2"/>
  <c r="N824" i="2"/>
  <c r="O824" i="2"/>
  <c r="N808" i="2"/>
  <c r="O808" i="2"/>
  <c r="N792" i="2"/>
  <c r="O792" i="2"/>
  <c r="N776" i="2"/>
  <c r="O776" i="2"/>
  <c r="N760" i="2"/>
  <c r="O760" i="2"/>
  <c r="N744" i="2"/>
  <c r="O744" i="2"/>
  <c r="N728" i="2"/>
  <c r="O728" i="2"/>
  <c r="N712" i="2"/>
  <c r="O712" i="2"/>
  <c r="N696" i="2"/>
  <c r="O696" i="2"/>
  <c r="N680" i="2"/>
  <c r="O680" i="2"/>
  <c r="N664" i="2"/>
  <c r="O664" i="2"/>
  <c r="N648" i="2"/>
  <c r="O648" i="2"/>
  <c r="N632" i="2"/>
  <c r="O632" i="2"/>
  <c r="N616" i="2"/>
  <c r="O616" i="2"/>
  <c r="N600" i="2"/>
  <c r="O600" i="2"/>
  <c r="N552" i="2"/>
  <c r="O552" i="2"/>
  <c r="H552" i="2"/>
  <c r="I552" i="2" s="1"/>
  <c r="N546" i="2"/>
  <c r="O546" i="2"/>
  <c r="N527" i="2"/>
  <c r="O527" i="2"/>
  <c r="N521" i="2"/>
  <c r="O521" i="2"/>
  <c r="N477" i="2"/>
  <c r="O477" i="2"/>
  <c r="N427" i="2"/>
  <c r="O427" i="2"/>
  <c r="H427" i="2"/>
  <c r="I427" i="2" s="1"/>
  <c r="N421" i="2"/>
  <c r="O421" i="2"/>
  <c r="N393" i="2"/>
  <c r="O393" i="2"/>
  <c r="H393" i="2"/>
  <c r="I393" i="2" s="1"/>
  <c r="H357" i="2"/>
  <c r="I357" i="2" s="1"/>
  <c r="J357" i="2" s="1"/>
  <c r="N329" i="2"/>
  <c r="O329" i="2"/>
  <c r="H329" i="2"/>
  <c r="I329" i="2" s="1"/>
  <c r="P1447" i="2"/>
  <c r="Q1447" i="2"/>
  <c r="N1405" i="2"/>
  <c r="O1405" i="2"/>
  <c r="N1389" i="2"/>
  <c r="O1389" i="2"/>
  <c r="N1373" i="2"/>
  <c r="O1373" i="2"/>
  <c r="N1357" i="2"/>
  <c r="O1357" i="2"/>
  <c r="N1341" i="2"/>
  <c r="O1341" i="2"/>
  <c r="N1325" i="2"/>
  <c r="O1325" i="2"/>
  <c r="N1309" i="2"/>
  <c r="O1309" i="2"/>
  <c r="N1293" i="2"/>
  <c r="O1293" i="2"/>
  <c r="N1277" i="2"/>
  <c r="O1277" i="2"/>
  <c r="N1261" i="2"/>
  <c r="O1261" i="2"/>
  <c r="N1245" i="2"/>
  <c r="O1245" i="2"/>
  <c r="N1229" i="2"/>
  <c r="O1229" i="2"/>
  <c r="N1213" i="2"/>
  <c r="O1213" i="2"/>
  <c r="N1197" i="2"/>
  <c r="O1197" i="2"/>
  <c r="N1181" i="2"/>
  <c r="O1181" i="2"/>
  <c r="N1165" i="2"/>
  <c r="O1165" i="2"/>
  <c r="N1149" i="2"/>
  <c r="O1149" i="2"/>
  <c r="N1133" i="2"/>
  <c r="O1133" i="2"/>
  <c r="N1117" i="2"/>
  <c r="O1117" i="2"/>
  <c r="N1101" i="2"/>
  <c r="O1101" i="2"/>
  <c r="N1085" i="2"/>
  <c r="O1085" i="2"/>
  <c r="N1069" i="2"/>
  <c r="O1069" i="2"/>
  <c r="N1053" i="2"/>
  <c r="O1053" i="2"/>
  <c r="N1037" i="2"/>
  <c r="O1037" i="2"/>
  <c r="N1021" i="2"/>
  <c r="O1021" i="2"/>
  <c r="N1005" i="2"/>
  <c r="O1005" i="2"/>
  <c r="N989" i="2"/>
  <c r="O989" i="2"/>
  <c r="N973" i="2"/>
  <c r="O973" i="2"/>
  <c r="N957" i="2"/>
  <c r="O957" i="2"/>
  <c r="N941" i="2"/>
  <c r="O941" i="2"/>
  <c r="N925" i="2"/>
  <c r="O925" i="2"/>
  <c r="N909" i="2"/>
  <c r="O909" i="2"/>
  <c r="N893" i="2"/>
  <c r="O893" i="2"/>
  <c r="N877" i="2"/>
  <c r="O877" i="2"/>
  <c r="N861" i="2"/>
  <c r="O861" i="2"/>
  <c r="N845" i="2"/>
  <c r="O845" i="2"/>
  <c r="N829" i="2"/>
  <c r="O829" i="2"/>
  <c r="N813" i="2"/>
  <c r="O813" i="2"/>
  <c r="N797" i="2"/>
  <c r="O797" i="2"/>
  <c r="N781" i="2"/>
  <c r="O781" i="2"/>
  <c r="N765" i="2"/>
  <c r="O765" i="2"/>
  <c r="N749" i="2"/>
  <c r="O749" i="2"/>
  <c r="N733" i="2"/>
  <c r="O733" i="2"/>
  <c r="N717" i="2"/>
  <c r="O717" i="2"/>
  <c r="N701" i="2"/>
  <c r="O701" i="2"/>
  <c r="N685" i="2"/>
  <c r="O685" i="2"/>
  <c r="N669" i="2"/>
  <c r="O669" i="2"/>
  <c r="N653" i="2"/>
  <c r="O653" i="2"/>
  <c r="N637" i="2"/>
  <c r="O637" i="2"/>
  <c r="N621" i="2"/>
  <c r="O621" i="2"/>
  <c r="N605" i="2"/>
  <c r="O605" i="2"/>
  <c r="N594" i="2"/>
  <c r="O594" i="2"/>
  <c r="N576" i="2"/>
  <c r="O576" i="2"/>
  <c r="H576" i="2"/>
  <c r="I576" i="2" s="1"/>
  <c r="N570" i="2"/>
  <c r="O570" i="2"/>
  <c r="N539" i="2"/>
  <c r="O539" i="2"/>
  <c r="H539" i="2"/>
  <c r="I539" i="2" s="1"/>
  <c r="N533" i="2"/>
  <c r="O533" i="2"/>
  <c r="N483" i="2"/>
  <c r="O483" i="2"/>
  <c r="N464" i="2"/>
  <c r="O464" i="2"/>
  <c r="H464" i="2"/>
  <c r="I464" i="2" s="1"/>
  <c r="J465" i="2" s="1"/>
  <c r="P1461" i="2"/>
  <c r="N1106" i="2"/>
  <c r="O1106" i="2"/>
  <c r="N1090" i="2"/>
  <c r="O1090" i="2"/>
  <c r="N1074" i="2"/>
  <c r="O1074" i="2"/>
  <c r="N1058" i="2"/>
  <c r="O1058" i="2"/>
  <c r="N1042" i="2"/>
  <c r="O1042" i="2"/>
  <c r="N1026" i="2"/>
  <c r="O1026" i="2"/>
  <c r="N1010" i="2"/>
  <c r="O1010" i="2"/>
  <c r="N994" i="2"/>
  <c r="O994" i="2"/>
  <c r="N978" i="2"/>
  <c r="O978" i="2"/>
  <c r="N962" i="2"/>
  <c r="O962" i="2"/>
  <c r="N946" i="2"/>
  <c r="O946" i="2"/>
  <c r="N930" i="2"/>
  <c r="O930" i="2"/>
  <c r="N914" i="2"/>
  <c r="O914" i="2"/>
  <c r="N898" i="2"/>
  <c r="O898" i="2"/>
  <c r="N882" i="2"/>
  <c r="O882" i="2"/>
  <c r="N866" i="2"/>
  <c r="O866" i="2"/>
  <c r="N850" i="2"/>
  <c r="O850" i="2"/>
  <c r="N834" i="2"/>
  <c r="O834" i="2"/>
  <c r="N818" i="2"/>
  <c r="O818" i="2"/>
  <c r="N802" i="2"/>
  <c r="O802" i="2"/>
  <c r="N786" i="2"/>
  <c r="O786" i="2"/>
  <c r="N770" i="2"/>
  <c r="O770" i="2"/>
  <c r="N754" i="2"/>
  <c r="O754" i="2"/>
  <c r="N738" i="2"/>
  <c r="O738" i="2"/>
  <c r="N722" i="2"/>
  <c r="O722" i="2"/>
  <c r="N706" i="2"/>
  <c r="O706" i="2"/>
  <c r="N690" i="2"/>
  <c r="O690" i="2"/>
  <c r="N674" i="2"/>
  <c r="O674" i="2"/>
  <c r="N658" i="2"/>
  <c r="O658" i="2"/>
  <c r="N642" i="2"/>
  <c r="O642" i="2"/>
  <c r="N626" i="2"/>
  <c r="O626" i="2"/>
  <c r="N610" i="2"/>
  <c r="O610" i="2"/>
  <c r="N520" i="2"/>
  <c r="O520" i="2"/>
  <c r="H520" i="2"/>
  <c r="I520" i="2" s="1"/>
  <c r="N514" i="2"/>
  <c r="O514" i="2"/>
  <c r="N495" i="2"/>
  <c r="O495" i="2"/>
  <c r="N489" i="2"/>
  <c r="O489" i="2"/>
  <c r="N445" i="2"/>
  <c r="O445" i="2"/>
  <c r="Q1481" i="2"/>
  <c r="P1412" i="2"/>
  <c r="Q1412" i="2"/>
  <c r="N1399" i="2"/>
  <c r="O1399" i="2"/>
  <c r="N1383" i="2"/>
  <c r="O1383" i="2"/>
  <c r="N1367" i="2"/>
  <c r="O1367" i="2"/>
  <c r="N1351" i="2"/>
  <c r="O1351" i="2"/>
  <c r="N1335" i="2"/>
  <c r="O1335" i="2"/>
  <c r="N1319" i="2"/>
  <c r="O1319" i="2"/>
  <c r="N1303" i="2"/>
  <c r="O1303" i="2"/>
  <c r="N1287" i="2"/>
  <c r="O1287" i="2"/>
  <c r="N1271" i="2"/>
  <c r="O1271" i="2"/>
  <c r="N1255" i="2"/>
  <c r="O1255" i="2"/>
  <c r="N1239" i="2"/>
  <c r="O1239" i="2"/>
  <c r="N1223" i="2"/>
  <c r="O1223" i="2"/>
  <c r="N1207" i="2"/>
  <c r="O1207" i="2"/>
  <c r="N1191" i="2"/>
  <c r="O1191" i="2"/>
  <c r="N1175" i="2"/>
  <c r="O1175" i="2"/>
  <c r="N1159" i="2"/>
  <c r="O1159" i="2"/>
  <c r="N1143" i="2"/>
  <c r="O1143" i="2"/>
  <c r="N1127" i="2"/>
  <c r="O1127" i="2"/>
  <c r="N1111" i="2"/>
  <c r="O1111" i="2"/>
  <c r="N1095" i="2"/>
  <c r="O1095" i="2"/>
  <c r="N1079" i="2"/>
  <c r="O1079" i="2"/>
  <c r="N1063" i="2"/>
  <c r="O1063" i="2"/>
  <c r="N1047" i="2"/>
  <c r="O1047" i="2"/>
  <c r="N1031" i="2"/>
  <c r="O1031" i="2"/>
  <c r="N1015" i="2"/>
  <c r="O1015" i="2"/>
  <c r="N999" i="2"/>
  <c r="O999" i="2"/>
  <c r="N983" i="2"/>
  <c r="O983" i="2"/>
  <c r="N967" i="2"/>
  <c r="O967" i="2"/>
  <c r="N951" i="2"/>
  <c r="O951" i="2"/>
  <c r="N935" i="2"/>
  <c r="O935" i="2"/>
  <c r="N919" i="2"/>
  <c r="O919" i="2"/>
  <c r="N903" i="2"/>
  <c r="O903" i="2"/>
  <c r="N887" i="2"/>
  <c r="O887" i="2"/>
  <c r="N871" i="2"/>
  <c r="O871" i="2"/>
  <c r="N855" i="2"/>
  <c r="O855" i="2"/>
  <c r="N839" i="2"/>
  <c r="O839" i="2"/>
  <c r="N823" i="2"/>
  <c r="O823" i="2"/>
  <c r="N807" i="2"/>
  <c r="O807" i="2"/>
  <c r="N791" i="2"/>
  <c r="O791" i="2"/>
  <c r="N775" i="2"/>
  <c r="O775" i="2"/>
  <c r="N759" i="2"/>
  <c r="O759" i="2"/>
  <c r="N743" i="2"/>
  <c r="O743" i="2"/>
  <c r="N727" i="2"/>
  <c r="O727" i="2"/>
  <c r="N711" i="2"/>
  <c r="O711" i="2"/>
  <c r="N695" i="2"/>
  <c r="O695" i="2"/>
  <c r="N679" i="2"/>
  <c r="O679" i="2"/>
  <c r="N663" i="2"/>
  <c r="O663" i="2"/>
  <c r="N647" i="2"/>
  <c r="O647" i="2"/>
  <c r="N631" i="2"/>
  <c r="O631" i="2"/>
  <c r="N615" i="2"/>
  <c r="O615" i="2"/>
  <c r="N593" i="2"/>
  <c r="O593" i="2"/>
  <c r="H593" i="2"/>
  <c r="I593" i="2" s="1"/>
  <c r="N557" i="2"/>
  <c r="O557" i="2"/>
  <c r="N507" i="2"/>
  <c r="O507" i="2"/>
  <c r="H507" i="2"/>
  <c r="I507" i="2" s="1"/>
  <c r="J508" i="2" s="1"/>
  <c r="N501" i="2"/>
  <c r="O501" i="2"/>
  <c r="N451" i="2"/>
  <c r="O451" i="2"/>
  <c r="N432" i="2"/>
  <c r="O432" i="2"/>
  <c r="H432" i="2"/>
  <c r="I432" i="2" s="1"/>
  <c r="N384" i="2"/>
  <c r="O384" i="2"/>
  <c r="H384" i="2"/>
  <c r="I384" i="2" s="1"/>
  <c r="P1480" i="2"/>
  <c r="Q1480" i="2"/>
  <c r="P1460" i="2"/>
  <c r="Q1460" i="2"/>
  <c r="P1432" i="2"/>
  <c r="Q1432" i="2"/>
  <c r="N1404" i="2"/>
  <c r="O1404" i="2"/>
  <c r="N1388" i="2"/>
  <c r="O1388" i="2"/>
  <c r="N1372" i="2"/>
  <c r="O1372" i="2"/>
  <c r="N1356" i="2"/>
  <c r="O1356" i="2"/>
  <c r="N1340" i="2"/>
  <c r="O1340" i="2"/>
  <c r="N1324" i="2"/>
  <c r="O1324" i="2"/>
  <c r="N1308" i="2"/>
  <c r="O1308" i="2"/>
  <c r="N1292" i="2"/>
  <c r="O1292" i="2"/>
  <c r="N1276" i="2"/>
  <c r="O1276" i="2"/>
  <c r="N1260" i="2"/>
  <c r="O1260" i="2"/>
  <c r="N1244" i="2"/>
  <c r="O1244" i="2"/>
  <c r="N1228" i="2"/>
  <c r="O1228" i="2"/>
  <c r="N1212" i="2"/>
  <c r="O1212" i="2"/>
  <c r="N1196" i="2"/>
  <c r="O1196" i="2"/>
  <c r="N1180" i="2"/>
  <c r="O1180" i="2"/>
  <c r="N1164" i="2"/>
  <c r="O1164" i="2"/>
  <c r="N1148" i="2"/>
  <c r="O1148" i="2"/>
  <c r="N1132" i="2"/>
  <c r="O1132" i="2"/>
  <c r="N1116" i="2"/>
  <c r="O1116" i="2"/>
  <c r="N1100" i="2"/>
  <c r="O1100" i="2"/>
  <c r="N1084" i="2"/>
  <c r="O1084" i="2"/>
  <c r="N1068" i="2"/>
  <c r="O1068" i="2"/>
  <c r="N1052" i="2"/>
  <c r="O1052" i="2"/>
  <c r="N1036" i="2"/>
  <c r="O1036" i="2"/>
  <c r="N1020" i="2"/>
  <c r="O1020" i="2"/>
  <c r="N1004" i="2"/>
  <c r="O1004" i="2"/>
  <c r="N988" i="2"/>
  <c r="O988" i="2"/>
  <c r="N972" i="2"/>
  <c r="O972" i="2"/>
  <c r="N956" i="2"/>
  <c r="O956" i="2"/>
  <c r="N940" i="2"/>
  <c r="O940" i="2"/>
  <c r="N924" i="2"/>
  <c r="O924" i="2"/>
  <c r="N908" i="2"/>
  <c r="O908" i="2"/>
  <c r="N892" i="2"/>
  <c r="O892" i="2"/>
  <c r="N876" i="2"/>
  <c r="O876" i="2"/>
  <c r="N860" i="2"/>
  <c r="O860" i="2"/>
  <c r="N844" i="2"/>
  <c r="O844" i="2"/>
  <c r="N828" i="2"/>
  <c r="O828" i="2"/>
  <c r="N812" i="2"/>
  <c r="O812" i="2"/>
  <c r="N796" i="2"/>
  <c r="O796" i="2"/>
  <c r="N780" i="2"/>
  <c r="O780" i="2"/>
  <c r="N764" i="2"/>
  <c r="O764" i="2"/>
  <c r="N748" i="2"/>
  <c r="O748" i="2"/>
  <c r="N732" i="2"/>
  <c r="O732" i="2"/>
  <c r="N716" i="2"/>
  <c r="O716" i="2"/>
  <c r="N700" i="2"/>
  <c r="O700" i="2"/>
  <c r="N684" i="2"/>
  <c r="O684" i="2"/>
  <c r="N668" i="2"/>
  <c r="O668" i="2"/>
  <c r="N652" i="2"/>
  <c r="O652" i="2"/>
  <c r="N636" i="2"/>
  <c r="O636" i="2"/>
  <c r="N620" i="2"/>
  <c r="O620" i="2"/>
  <c r="N604" i="2"/>
  <c r="O604" i="2"/>
  <c r="N587" i="2"/>
  <c r="O587" i="2"/>
  <c r="N581" i="2"/>
  <c r="O581" i="2"/>
  <c r="N575" i="2"/>
  <c r="O575" i="2"/>
  <c r="N569" i="2"/>
  <c r="O569" i="2"/>
  <c r="N563" i="2"/>
  <c r="O563" i="2"/>
  <c r="N544" i="2"/>
  <c r="O544" i="2"/>
  <c r="H544" i="2"/>
  <c r="I544" i="2" s="1"/>
  <c r="N488" i="2"/>
  <c r="O488" i="2"/>
  <c r="H488" i="2"/>
  <c r="I488" i="2" s="1"/>
  <c r="N482" i="2"/>
  <c r="O482" i="2"/>
  <c r="N463" i="2"/>
  <c r="O463" i="2"/>
  <c r="N457" i="2"/>
  <c r="O457" i="2"/>
  <c r="N405" i="2"/>
  <c r="O405" i="2"/>
  <c r="H405" i="2"/>
  <c r="I405" i="2" s="1"/>
  <c r="J405" i="2" s="1"/>
  <c r="N377" i="2"/>
  <c r="O377" i="2"/>
  <c r="H377" i="2"/>
  <c r="I377" i="2" s="1"/>
  <c r="H341" i="2"/>
  <c r="I341" i="2" s="1"/>
  <c r="J341" i="2" s="1"/>
  <c r="P1473" i="2"/>
  <c r="Q1473" i="2"/>
  <c r="N1409" i="2"/>
  <c r="O1409" i="2"/>
  <c r="N1393" i="2"/>
  <c r="O1393" i="2"/>
  <c r="N1377" i="2"/>
  <c r="O1377" i="2"/>
  <c r="N1361" i="2"/>
  <c r="O1361" i="2"/>
  <c r="N1345" i="2"/>
  <c r="O1345" i="2"/>
  <c r="N1329" i="2"/>
  <c r="O1329" i="2"/>
  <c r="N1313" i="2"/>
  <c r="O1313" i="2"/>
  <c r="N1297" i="2"/>
  <c r="O1297" i="2"/>
  <c r="N1281" i="2"/>
  <c r="O1281" i="2"/>
  <c r="N1265" i="2"/>
  <c r="O1265" i="2"/>
  <c r="N1249" i="2"/>
  <c r="O1249" i="2"/>
  <c r="N1233" i="2"/>
  <c r="O1233" i="2"/>
  <c r="N1217" i="2"/>
  <c r="O1217" i="2"/>
  <c r="N1201" i="2"/>
  <c r="O1201" i="2"/>
  <c r="N1185" i="2"/>
  <c r="O1185" i="2"/>
  <c r="N1169" i="2"/>
  <c r="O1169" i="2"/>
  <c r="N1153" i="2"/>
  <c r="O1153" i="2"/>
  <c r="N1137" i="2"/>
  <c r="O1137" i="2"/>
  <c r="N1121" i="2"/>
  <c r="O1121" i="2"/>
  <c r="N1105" i="2"/>
  <c r="O1105" i="2"/>
  <c r="N1089" i="2"/>
  <c r="O1089" i="2"/>
  <c r="N1073" i="2"/>
  <c r="O1073" i="2"/>
  <c r="N1057" i="2"/>
  <c r="O1057" i="2"/>
  <c r="N1041" i="2"/>
  <c r="O1041" i="2"/>
  <c r="N1025" i="2"/>
  <c r="O1025" i="2"/>
  <c r="N1009" i="2"/>
  <c r="O1009" i="2"/>
  <c r="N993" i="2"/>
  <c r="O993" i="2"/>
  <c r="N977" i="2"/>
  <c r="O977" i="2"/>
  <c r="N961" i="2"/>
  <c r="O961" i="2"/>
  <c r="N945" i="2"/>
  <c r="O945" i="2"/>
  <c r="N929" i="2"/>
  <c r="O929" i="2"/>
  <c r="N913" i="2"/>
  <c r="O913" i="2"/>
  <c r="N897" i="2"/>
  <c r="O897" i="2"/>
  <c r="N881" i="2"/>
  <c r="O881" i="2"/>
  <c r="N865" i="2"/>
  <c r="O865" i="2"/>
  <c r="N849" i="2"/>
  <c r="O849" i="2"/>
  <c r="N833" i="2"/>
  <c r="O833" i="2"/>
  <c r="N817" i="2"/>
  <c r="O817" i="2"/>
  <c r="N801" i="2"/>
  <c r="O801" i="2"/>
  <c r="N785" i="2"/>
  <c r="O785" i="2"/>
  <c r="N769" i="2"/>
  <c r="O769" i="2"/>
  <c r="N753" i="2"/>
  <c r="O753" i="2"/>
  <c r="N737" i="2"/>
  <c r="O737" i="2"/>
  <c r="N721" i="2"/>
  <c r="O721" i="2"/>
  <c r="N705" i="2"/>
  <c r="O705" i="2"/>
  <c r="N689" i="2"/>
  <c r="O689" i="2"/>
  <c r="N673" i="2"/>
  <c r="O673" i="2"/>
  <c r="N657" i="2"/>
  <c r="O657" i="2"/>
  <c r="N641" i="2"/>
  <c r="O641" i="2"/>
  <c r="N625" i="2"/>
  <c r="O625" i="2"/>
  <c r="N609" i="2"/>
  <c r="O609" i="2"/>
  <c r="N598" i="2"/>
  <c r="O598" i="2"/>
  <c r="H598" i="2"/>
  <c r="I598" i="2" s="1"/>
  <c r="N525" i="2"/>
  <c r="O525" i="2"/>
  <c r="N475" i="2"/>
  <c r="O475" i="2"/>
  <c r="H475" i="2"/>
  <c r="I475" i="2" s="1"/>
  <c r="N469" i="2"/>
  <c r="O469" i="2"/>
  <c r="P1479" i="2"/>
  <c r="Q1479" i="2"/>
  <c r="P1466" i="2"/>
  <c r="P1431" i="2"/>
  <c r="Q1431" i="2"/>
  <c r="Q1496" i="2"/>
  <c r="P1496" i="2"/>
  <c r="N1110" i="2"/>
  <c r="O1110" i="2"/>
  <c r="N1094" i="2"/>
  <c r="O1094" i="2"/>
  <c r="N1078" i="2"/>
  <c r="O1078" i="2"/>
  <c r="N1062" i="2"/>
  <c r="O1062" i="2"/>
  <c r="N1046" i="2"/>
  <c r="O1046" i="2"/>
  <c r="N1030" i="2"/>
  <c r="O1030" i="2"/>
  <c r="N1014" i="2"/>
  <c r="O1014" i="2"/>
  <c r="N998" i="2"/>
  <c r="O998" i="2"/>
  <c r="N982" i="2"/>
  <c r="O982" i="2"/>
  <c r="N966" i="2"/>
  <c r="O966" i="2"/>
  <c r="N950" i="2"/>
  <c r="O950" i="2"/>
  <c r="N934" i="2"/>
  <c r="O934" i="2"/>
  <c r="N918" i="2"/>
  <c r="O918" i="2"/>
  <c r="N902" i="2"/>
  <c r="O902" i="2"/>
  <c r="N886" i="2"/>
  <c r="O886" i="2"/>
  <c r="N870" i="2"/>
  <c r="O870" i="2"/>
  <c r="N854" i="2"/>
  <c r="O854" i="2"/>
  <c r="N838" i="2"/>
  <c r="O838" i="2"/>
  <c r="N822" i="2"/>
  <c r="O822" i="2"/>
  <c r="N806" i="2"/>
  <c r="O806" i="2"/>
  <c r="N790" i="2"/>
  <c r="O790" i="2"/>
  <c r="N774" i="2"/>
  <c r="O774" i="2"/>
  <c r="N758" i="2"/>
  <c r="O758" i="2"/>
  <c r="N742" i="2"/>
  <c r="O742" i="2"/>
  <c r="N726" i="2"/>
  <c r="O726" i="2"/>
  <c r="N710" i="2"/>
  <c r="O710" i="2"/>
  <c r="N694" i="2"/>
  <c r="O694" i="2"/>
  <c r="N678" i="2"/>
  <c r="O678" i="2"/>
  <c r="N662" i="2"/>
  <c r="O662" i="2"/>
  <c r="N646" i="2"/>
  <c r="O646" i="2"/>
  <c r="N630" i="2"/>
  <c r="O630" i="2"/>
  <c r="N614" i="2"/>
  <c r="O614" i="2"/>
  <c r="N592" i="2"/>
  <c r="O592" i="2"/>
  <c r="N568" i="2"/>
  <c r="O568" i="2"/>
  <c r="H568" i="2"/>
  <c r="I568" i="2" s="1"/>
  <c r="N531" i="2"/>
  <c r="O531" i="2"/>
  <c r="N512" i="2"/>
  <c r="O512" i="2"/>
  <c r="H512" i="2"/>
  <c r="I512" i="2" s="1"/>
  <c r="J513" i="2" s="1"/>
  <c r="J514" i="2" s="1"/>
  <c r="N456" i="2"/>
  <c r="O456" i="2"/>
  <c r="H456" i="2"/>
  <c r="I456" i="2" s="1"/>
  <c r="N450" i="2"/>
  <c r="O450" i="2"/>
  <c r="N431" i="2"/>
  <c r="O431" i="2"/>
  <c r="N425" i="2"/>
  <c r="O425" i="2"/>
  <c r="Q1502" i="2"/>
  <c r="P1502" i="2"/>
  <c r="N1115" i="2"/>
  <c r="O1115" i="2"/>
  <c r="N1099" i="2"/>
  <c r="O1099" i="2"/>
  <c r="N1083" i="2"/>
  <c r="O1083" i="2"/>
  <c r="N1067" i="2"/>
  <c r="O1067" i="2"/>
  <c r="N1051" i="2"/>
  <c r="O1051" i="2"/>
  <c r="N1035" i="2"/>
  <c r="O1035" i="2"/>
  <c r="N1019" i="2"/>
  <c r="O1019" i="2"/>
  <c r="N1003" i="2"/>
  <c r="O1003" i="2"/>
  <c r="N987" i="2"/>
  <c r="O987" i="2"/>
  <c r="N971" i="2"/>
  <c r="O971" i="2"/>
  <c r="N955" i="2"/>
  <c r="O955" i="2"/>
  <c r="N939" i="2"/>
  <c r="O939" i="2"/>
  <c r="N923" i="2"/>
  <c r="O923" i="2"/>
  <c r="N907" i="2"/>
  <c r="O907" i="2"/>
  <c r="N891" i="2"/>
  <c r="O891" i="2"/>
  <c r="N875" i="2"/>
  <c r="O875" i="2"/>
  <c r="N859" i="2"/>
  <c r="O859" i="2"/>
  <c r="N843" i="2"/>
  <c r="O843" i="2"/>
  <c r="N827" i="2"/>
  <c r="O827" i="2"/>
  <c r="N811" i="2"/>
  <c r="O811" i="2"/>
  <c r="N795" i="2"/>
  <c r="O795" i="2"/>
  <c r="N779" i="2"/>
  <c r="O779" i="2"/>
  <c r="N763" i="2"/>
  <c r="O763" i="2"/>
  <c r="N747" i="2"/>
  <c r="O747" i="2"/>
  <c r="N731" i="2"/>
  <c r="O731" i="2"/>
  <c r="N715" i="2"/>
  <c r="O715" i="2"/>
  <c r="N699" i="2"/>
  <c r="O699" i="2"/>
  <c r="N683" i="2"/>
  <c r="O683" i="2"/>
  <c r="N667" i="2"/>
  <c r="O667" i="2"/>
  <c r="N651" i="2"/>
  <c r="O651" i="2"/>
  <c r="N635" i="2"/>
  <c r="O635" i="2"/>
  <c r="N619" i="2"/>
  <c r="O619" i="2"/>
  <c r="N603" i="2"/>
  <c r="O603" i="2"/>
  <c r="N586" i="2"/>
  <c r="O586" i="2"/>
  <c r="N562" i="2"/>
  <c r="O562" i="2"/>
  <c r="N543" i="2"/>
  <c r="O543" i="2"/>
  <c r="N537" i="2"/>
  <c r="O537" i="2"/>
  <c r="N493" i="2"/>
  <c r="O493" i="2"/>
  <c r="N443" i="2"/>
  <c r="O443" i="2"/>
  <c r="H443" i="2"/>
  <c r="I443" i="2" s="1"/>
  <c r="N437" i="2"/>
  <c r="O437" i="2"/>
  <c r="N418" i="2"/>
  <c r="O418" i="2"/>
  <c r="H418" i="2"/>
  <c r="I418" i="2" s="1"/>
  <c r="N368" i="2"/>
  <c r="O368" i="2"/>
  <c r="H368" i="2"/>
  <c r="I368" i="2" s="1"/>
  <c r="J369" i="2" s="1"/>
  <c r="J370" i="2" s="1"/>
  <c r="J371" i="2" s="1"/>
  <c r="Q1417" i="2"/>
  <c r="Q1495" i="2"/>
  <c r="P1495" i="2"/>
  <c r="N1072" i="2"/>
  <c r="O1072" i="2"/>
  <c r="N1056" i="2"/>
  <c r="O1056" i="2"/>
  <c r="N1040" i="2"/>
  <c r="O1040" i="2"/>
  <c r="N1024" i="2"/>
  <c r="O1024" i="2"/>
  <c r="N1008" i="2"/>
  <c r="O1008" i="2"/>
  <c r="N992" i="2"/>
  <c r="O992" i="2"/>
  <c r="N976" i="2"/>
  <c r="O976" i="2"/>
  <c r="N960" i="2"/>
  <c r="O960" i="2"/>
  <c r="N944" i="2"/>
  <c r="O944" i="2"/>
  <c r="N928" i="2"/>
  <c r="O928" i="2"/>
  <c r="N912" i="2"/>
  <c r="O912" i="2"/>
  <c r="N896" i="2"/>
  <c r="O896" i="2"/>
  <c r="N880" i="2"/>
  <c r="O880" i="2"/>
  <c r="N864" i="2"/>
  <c r="O864" i="2"/>
  <c r="N848" i="2"/>
  <c r="O848" i="2"/>
  <c r="N832" i="2"/>
  <c r="O832" i="2"/>
  <c r="N816" i="2"/>
  <c r="O816" i="2"/>
  <c r="N800" i="2"/>
  <c r="O800" i="2"/>
  <c r="N784" i="2"/>
  <c r="O784" i="2"/>
  <c r="N768" i="2"/>
  <c r="O768" i="2"/>
  <c r="N752" i="2"/>
  <c r="O752" i="2"/>
  <c r="N736" i="2"/>
  <c r="O736" i="2"/>
  <c r="N720" i="2"/>
  <c r="O720" i="2"/>
  <c r="N704" i="2"/>
  <c r="O704" i="2"/>
  <c r="N688" i="2"/>
  <c r="O688" i="2"/>
  <c r="N672" i="2"/>
  <c r="O672" i="2"/>
  <c r="N656" i="2"/>
  <c r="O656" i="2"/>
  <c r="N640" i="2"/>
  <c r="O640" i="2"/>
  <c r="N624" i="2"/>
  <c r="O624" i="2"/>
  <c r="N608" i="2"/>
  <c r="O608" i="2"/>
  <c r="N597" i="2"/>
  <c r="O597" i="2"/>
  <c r="N555" i="2"/>
  <c r="O555" i="2"/>
  <c r="H555" i="2"/>
  <c r="I555" i="2" s="1"/>
  <c r="N549" i="2"/>
  <c r="O549" i="2"/>
  <c r="N499" i="2"/>
  <c r="O499" i="2"/>
  <c r="N480" i="2"/>
  <c r="O480" i="2"/>
  <c r="H480" i="2"/>
  <c r="I480" i="2" s="1"/>
  <c r="J481" i="2" s="1"/>
  <c r="J482" i="2" s="1"/>
  <c r="N424" i="2"/>
  <c r="O424" i="2"/>
  <c r="H424" i="2"/>
  <c r="I424" i="2" s="1"/>
  <c r="N389" i="2"/>
  <c r="O389" i="2"/>
  <c r="H389" i="2"/>
  <c r="I389" i="2" s="1"/>
  <c r="J389" i="2" s="1"/>
  <c r="N361" i="2"/>
  <c r="O361" i="2"/>
  <c r="H361" i="2"/>
  <c r="I361" i="2" s="1"/>
  <c r="P1444" i="2"/>
  <c r="Q1444" i="2"/>
  <c r="P1416" i="2"/>
  <c r="Q1416" i="2"/>
  <c r="N1109" i="2"/>
  <c r="O1109" i="2"/>
  <c r="N1093" i="2"/>
  <c r="O1093" i="2"/>
  <c r="N1077" i="2"/>
  <c r="O1077" i="2"/>
  <c r="N1061" i="2"/>
  <c r="O1061" i="2"/>
  <c r="N1045" i="2"/>
  <c r="O1045" i="2"/>
  <c r="N1029" i="2"/>
  <c r="O1029" i="2"/>
  <c r="N1013" i="2"/>
  <c r="O1013" i="2"/>
  <c r="N997" i="2"/>
  <c r="O997" i="2"/>
  <c r="N981" i="2"/>
  <c r="O981" i="2"/>
  <c r="N965" i="2"/>
  <c r="O965" i="2"/>
  <c r="N949" i="2"/>
  <c r="O949" i="2"/>
  <c r="N933" i="2"/>
  <c r="O933" i="2"/>
  <c r="N917" i="2"/>
  <c r="O917" i="2"/>
  <c r="N901" i="2"/>
  <c r="O901" i="2"/>
  <c r="N885" i="2"/>
  <c r="O885" i="2"/>
  <c r="N869" i="2"/>
  <c r="O869" i="2"/>
  <c r="N853" i="2"/>
  <c r="O853" i="2"/>
  <c r="N837" i="2"/>
  <c r="O837" i="2"/>
  <c r="N821" i="2"/>
  <c r="O821" i="2"/>
  <c r="N805" i="2"/>
  <c r="O805" i="2"/>
  <c r="N789" i="2"/>
  <c r="O789" i="2"/>
  <c r="N773" i="2"/>
  <c r="O773" i="2"/>
  <c r="N757" i="2"/>
  <c r="O757" i="2"/>
  <c r="N741" i="2"/>
  <c r="O741" i="2"/>
  <c r="N725" i="2"/>
  <c r="O725" i="2"/>
  <c r="N709" i="2"/>
  <c r="O709" i="2"/>
  <c r="N693" i="2"/>
  <c r="O693" i="2"/>
  <c r="N677" i="2"/>
  <c r="O677" i="2"/>
  <c r="N661" i="2"/>
  <c r="O661" i="2"/>
  <c r="N645" i="2"/>
  <c r="O645" i="2"/>
  <c r="N629" i="2"/>
  <c r="O629" i="2"/>
  <c r="N613" i="2"/>
  <c r="O613" i="2"/>
  <c r="N591" i="2"/>
  <c r="O591" i="2"/>
  <c r="N573" i="2"/>
  <c r="O573" i="2"/>
  <c r="N536" i="2"/>
  <c r="O536" i="2"/>
  <c r="H536" i="2"/>
  <c r="I536" i="2" s="1"/>
  <c r="N530" i="2"/>
  <c r="O530" i="2"/>
  <c r="N511" i="2"/>
  <c r="O511" i="2"/>
  <c r="N505" i="2"/>
  <c r="O505" i="2"/>
  <c r="N461" i="2"/>
  <c r="O461" i="2"/>
  <c r="P1464" i="2"/>
  <c r="Q1464" i="2"/>
  <c r="P1457" i="2"/>
  <c r="Q1457" i="2"/>
  <c r="N1402" i="2"/>
  <c r="O1402" i="2"/>
  <c r="N1386" i="2"/>
  <c r="O1386" i="2"/>
  <c r="N1370" i="2"/>
  <c r="O1370" i="2"/>
  <c r="N1354" i="2"/>
  <c r="O1354" i="2"/>
  <c r="N1338" i="2"/>
  <c r="O1338" i="2"/>
  <c r="N1322" i="2"/>
  <c r="O1322" i="2"/>
  <c r="N1306" i="2"/>
  <c r="O1306" i="2"/>
  <c r="N1290" i="2"/>
  <c r="O1290" i="2"/>
  <c r="N1274" i="2"/>
  <c r="O1274" i="2"/>
  <c r="N1258" i="2"/>
  <c r="O1258" i="2"/>
  <c r="N1242" i="2"/>
  <c r="O1242" i="2"/>
  <c r="N1226" i="2"/>
  <c r="O1226" i="2"/>
  <c r="N1210" i="2"/>
  <c r="O1210" i="2"/>
  <c r="N1194" i="2"/>
  <c r="O1194" i="2"/>
  <c r="N1178" i="2"/>
  <c r="O1178" i="2"/>
  <c r="N1162" i="2"/>
  <c r="O1162" i="2"/>
  <c r="N1146" i="2"/>
  <c r="O1146" i="2"/>
  <c r="N1130" i="2"/>
  <c r="O1130" i="2"/>
  <c r="N1114" i="2"/>
  <c r="O1114" i="2"/>
  <c r="N1098" i="2"/>
  <c r="O1098" i="2"/>
  <c r="N1082" i="2"/>
  <c r="O1082" i="2"/>
  <c r="N1066" i="2"/>
  <c r="O1066" i="2"/>
  <c r="N1050" i="2"/>
  <c r="O1050" i="2"/>
  <c r="N1034" i="2"/>
  <c r="O1034" i="2"/>
  <c r="N1018" i="2"/>
  <c r="O1018" i="2"/>
  <c r="N1002" i="2"/>
  <c r="O1002" i="2"/>
  <c r="N986" i="2"/>
  <c r="O986" i="2"/>
  <c r="N970" i="2"/>
  <c r="O970" i="2"/>
  <c r="N954" i="2"/>
  <c r="O954" i="2"/>
  <c r="N938" i="2"/>
  <c r="O938" i="2"/>
  <c r="N922" i="2"/>
  <c r="O922" i="2"/>
  <c r="N906" i="2"/>
  <c r="O906" i="2"/>
  <c r="N890" i="2"/>
  <c r="O890" i="2"/>
  <c r="N874" i="2"/>
  <c r="O874" i="2"/>
  <c r="N858" i="2"/>
  <c r="O858" i="2"/>
  <c r="N842" i="2"/>
  <c r="O842" i="2"/>
  <c r="N826" i="2"/>
  <c r="O826" i="2"/>
  <c r="N810" i="2"/>
  <c r="O810" i="2"/>
  <c r="N794" i="2"/>
  <c r="O794" i="2"/>
  <c r="N778" i="2"/>
  <c r="O778" i="2"/>
  <c r="N762" i="2"/>
  <c r="O762" i="2"/>
  <c r="N746" i="2"/>
  <c r="O746" i="2"/>
  <c r="N730" i="2"/>
  <c r="O730" i="2"/>
  <c r="N714" i="2"/>
  <c r="O714" i="2"/>
  <c r="N698" i="2"/>
  <c r="O698" i="2"/>
  <c r="N682" i="2"/>
  <c r="O682" i="2"/>
  <c r="N666" i="2"/>
  <c r="O666" i="2"/>
  <c r="N650" i="2"/>
  <c r="O650" i="2"/>
  <c r="N634" i="2"/>
  <c r="O634" i="2"/>
  <c r="N618" i="2"/>
  <c r="O618" i="2"/>
  <c r="N602" i="2"/>
  <c r="O602" i="2"/>
  <c r="N585" i="2"/>
  <c r="O585" i="2"/>
  <c r="N579" i="2"/>
  <c r="O579" i="2"/>
  <c r="N523" i="2"/>
  <c r="O523" i="2"/>
  <c r="H523" i="2"/>
  <c r="I523" i="2" s="1"/>
  <c r="J524" i="2" s="1"/>
  <c r="J525" i="2" s="1"/>
  <c r="J526" i="2" s="1"/>
  <c r="J527" i="2" s="1"/>
  <c r="N517" i="2"/>
  <c r="O517" i="2"/>
  <c r="N467" i="2"/>
  <c r="O467" i="2"/>
  <c r="N448" i="2"/>
  <c r="O448" i="2"/>
  <c r="H448" i="2"/>
  <c r="I448" i="2" s="1"/>
  <c r="J449" i="2" s="1"/>
  <c r="N1407" i="2"/>
  <c r="O1407" i="2"/>
  <c r="N1391" i="2"/>
  <c r="O1391" i="2"/>
  <c r="N1375" i="2"/>
  <c r="O1375" i="2"/>
  <c r="N1359" i="2"/>
  <c r="O1359" i="2"/>
  <c r="N1343" i="2"/>
  <c r="O1343" i="2"/>
  <c r="N1327" i="2"/>
  <c r="O1327" i="2"/>
  <c r="N1311" i="2"/>
  <c r="O1311" i="2"/>
  <c r="N1295" i="2"/>
  <c r="O1295" i="2"/>
  <c r="H1289" i="2"/>
  <c r="I1289" i="2" s="1"/>
  <c r="J1290" i="2" s="1"/>
  <c r="N1279" i="2"/>
  <c r="O1279" i="2"/>
  <c r="H1273" i="2"/>
  <c r="I1273" i="2" s="1"/>
  <c r="N1263" i="2"/>
  <c r="O1263" i="2"/>
  <c r="H1257" i="2"/>
  <c r="I1257" i="2" s="1"/>
  <c r="N1247" i="2"/>
  <c r="O1247" i="2"/>
  <c r="H1241" i="2"/>
  <c r="I1241" i="2" s="1"/>
  <c r="N1231" i="2"/>
  <c r="O1231" i="2"/>
  <c r="H1225" i="2"/>
  <c r="I1225" i="2" s="1"/>
  <c r="N1215" i="2"/>
  <c r="O1215" i="2"/>
  <c r="H1209" i="2"/>
  <c r="I1209" i="2" s="1"/>
  <c r="J1210" i="2" s="1"/>
  <c r="N1199" i="2"/>
  <c r="O1199" i="2"/>
  <c r="H1193" i="2"/>
  <c r="I1193" i="2" s="1"/>
  <c r="N1183" i="2"/>
  <c r="O1183" i="2"/>
  <c r="H1177" i="2"/>
  <c r="I1177" i="2" s="1"/>
  <c r="N1167" i="2"/>
  <c r="O1167" i="2"/>
  <c r="H1161" i="2"/>
  <c r="I1161" i="2" s="1"/>
  <c r="N1151" i="2"/>
  <c r="O1151" i="2"/>
  <c r="H1145" i="2"/>
  <c r="I1145" i="2" s="1"/>
  <c r="J1146" i="2" s="1"/>
  <c r="N1135" i="2"/>
  <c r="O1135" i="2"/>
  <c r="H1129" i="2"/>
  <c r="I1129" i="2" s="1"/>
  <c r="N1119" i="2"/>
  <c r="O1119" i="2"/>
  <c r="H1113" i="2"/>
  <c r="I1113" i="2" s="1"/>
  <c r="J1114" i="2" s="1"/>
  <c r="J1115" i="2" s="1"/>
  <c r="J1116" i="2" s="1"/>
  <c r="N1103" i="2"/>
  <c r="O1103" i="2"/>
  <c r="H1097" i="2"/>
  <c r="I1097" i="2" s="1"/>
  <c r="J1098" i="2" s="1"/>
  <c r="N1087" i="2"/>
  <c r="O1087" i="2"/>
  <c r="H1081" i="2"/>
  <c r="I1081" i="2" s="1"/>
  <c r="J1081" i="2" s="1"/>
  <c r="N1071" i="2"/>
  <c r="O1071" i="2"/>
  <c r="H1065" i="2"/>
  <c r="I1065" i="2" s="1"/>
  <c r="J1066" i="2" s="1"/>
  <c r="N1055" i="2"/>
  <c r="O1055" i="2"/>
  <c r="H1049" i="2"/>
  <c r="I1049" i="2" s="1"/>
  <c r="J1050" i="2" s="1"/>
  <c r="N1039" i="2"/>
  <c r="O1039" i="2"/>
  <c r="H1033" i="2"/>
  <c r="I1033" i="2" s="1"/>
  <c r="N1023" i="2"/>
  <c r="O1023" i="2"/>
  <c r="H1017" i="2"/>
  <c r="I1017" i="2" s="1"/>
  <c r="J1018" i="2" s="1"/>
  <c r="J1019" i="2" s="1"/>
  <c r="N1007" i="2"/>
  <c r="O1007" i="2"/>
  <c r="H1001" i="2"/>
  <c r="I1001" i="2" s="1"/>
  <c r="N991" i="2"/>
  <c r="O991" i="2"/>
  <c r="H985" i="2"/>
  <c r="I985" i="2" s="1"/>
  <c r="N975" i="2"/>
  <c r="O975" i="2"/>
  <c r="H969" i="2"/>
  <c r="I969" i="2" s="1"/>
  <c r="J970" i="2" s="1"/>
  <c r="N959" i="2"/>
  <c r="O959" i="2"/>
  <c r="H953" i="2"/>
  <c r="I953" i="2" s="1"/>
  <c r="N943" i="2"/>
  <c r="O943" i="2"/>
  <c r="H937" i="2"/>
  <c r="I937" i="2" s="1"/>
  <c r="N927" i="2"/>
  <c r="O927" i="2"/>
  <c r="H921" i="2"/>
  <c r="I921" i="2" s="1"/>
  <c r="J921" i="2" s="1"/>
  <c r="N911" i="2"/>
  <c r="O911" i="2"/>
  <c r="H905" i="2"/>
  <c r="I905" i="2" s="1"/>
  <c r="N895" i="2"/>
  <c r="O895" i="2"/>
  <c r="H889" i="2"/>
  <c r="I889" i="2" s="1"/>
  <c r="J889" i="2" s="1"/>
  <c r="N879" i="2"/>
  <c r="O879" i="2"/>
  <c r="H873" i="2"/>
  <c r="I873" i="2" s="1"/>
  <c r="J874" i="2" s="1"/>
  <c r="N863" i="2"/>
  <c r="O863" i="2"/>
  <c r="H857" i="2"/>
  <c r="I857" i="2" s="1"/>
  <c r="N847" i="2"/>
  <c r="O847" i="2"/>
  <c r="H841" i="2"/>
  <c r="I841" i="2" s="1"/>
  <c r="J842" i="2" s="1"/>
  <c r="N831" i="2"/>
  <c r="O831" i="2"/>
  <c r="H825" i="2"/>
  <c r="I825" i="2" s="1"/>
  <c r="J825" i="2" s="1"/>
  <c r="N815" i="2"/>
  <c r="O815" i="2"/>
  <c r="H809" i="2"/>
  <c r="I809" i="2" s="1"/>
  <c r="J810" i="2" s="1"/>
  <c r="N799" i="2"/>
  <c r="O799" i="2"/>
  <c r="H793" i="2"/>
  <c r="I793" i="2" s="1"/>
  <c r="N783" i="2"/>
  <c r="O783" i="2"/>
  <c r="H777" i="2"/>
  <c r="I777" i="2" s="1"/>
  <c r="J778" i="2" s="1"/>
  <c r="J779" i="2" s="1"/>
  <c r="J780" i="2" s="1"/>
  <c r="J781" i="2" s="1"/>
  <c r="N767" i="2"/>
  <c r="O767" i="2"/>
  <c r="H761" i="2"/>
  <c r="I761" i="2" s="1"/>
  <c r="J762" i="2" s="1"/>
  <c r="N751" i="2"/>
  <c r="O751" i="2"/>
  <c r="H745" i="2"/>
  <c r="I745" i="2" s="1"/>
  <c r="J745" i="2" s="1"/>
  <c r="N735" i="2"/>
  <c r="O735" i="2"/>
  <c r="H729" i="2"/>
  <c r="I729" i="2" s="1"/>
  <c r="J730" i="2" s="1"/>
  <c r="J731" i="2" s="1"/>
  <c r="J732" i="2" s="1"/>
  <c r="J733" i="2" s="1"/>
  <c r="N719" i="2"/>
  <c r="O719" i="2"/>
  <c r="H713" i="2"/>
  <c r="I713" i="2" s="1"/>
  <c r="N703" i="2"/>
  <c r="O703" i="2"/>
  <c r="H697" i="2"/>
  <c r="I697" i="2" s="1"/>
  <c r="N687" i="2"/>
  <c r="O687" i="2"/>
  <c r="H681" i="2"/>
  <c r="I681" i="2" s="1"/>
  <c r="N671" i="2"/>
  <c r="O671" i="2"/>
  <c r="H665" i="2"/>
  <c r="I665" i="2" s="1"/>
  <c r="J665" i="2" s="1"/>
  <c r="N655" i="2"/>
  <c r="O655" i="2"/>
  <c r="H649" i="2"/>
  <c r="I649" i="2" s="1"/>
  <c r="J650" i="2" s="1"/>
  <c r="J651" i="2" s="1"/>
  <c r="J652" i="2" s="1"/>
  <c r="J653" i="2" s="1"/>
  <c r="N639" i="2"/>
  <c r="O639" i="2"/>
  <c r="H633" i="2"/>
  <c r="I633" i="2" s="1"/>
  <c r="N623" i="2"/>
  <c r="O623" i="2"/>
  <c r="H617" i="2"/>
  <c r="I617" i="2" s="1"/>
  <c r="N607" i="2"/>
  <c r="O607" i="2"/>
  <c r="H601" i="2"/>
  <c r="I601" i="2" s="1"/>
  <c r="J602" i="2" s="1"/>
  <c r="N596" i="2"/>
  <c r="O596" i="2"/>
  <c r="H578" i="2"/>
  <c r="I578" i="2" s="1"/>
  <c r="N560" i="2"/>
  <c r="O560" i="2"/>
  <c r="H560" i="2"/>
  <c r="I560" i="2" s="1"/>
  <c r="J561" i="2" s="1"/>
  <c r="J562" i="2" s="1"/>
  <c r="H547" i="2"/>
  <c r="I547" i="2" s="1"/>
  <c r="N504" i="2"/>
  <c r="O504" i="2"/>
  <c r="H504" i="2"/>
  <c r="I504" i="2" s="1"/>
  <c r="N498" i="2"/>
  <c r="O498" i="2"/>
  <c r="N479" i="2"/>
  <c r="O479" i="2"/>
  <c r="N473" i="2"/>
  <c r="O473" i="2"/>
  <c r="H466" i="2"/>
  <c r="I466" i="2" s="1"/>
  <c r="H447" i="2"/>
  <c r="I447" i="2" s="1"/>
  <c r="J447" i="2" s="1"/>
  <c r="H441" i="2"/>
  <c r="I441" i="2" s="1"/>
  <c r="N429" i="2"/>
  <c r="O429" i="2"/>
  <c r="N416" i="2"/>
  <c r="O416" i="2"/>
  <c r="H416" i="2"/>
  <c r="I416" i="2" s="1"/>
  <c r="J417" i="2" s="1"/>
  <c r="N402" i="2"/>
  <c r="O402" i="2"/>
  <c r="H402" i="2"/>
  <c r="I402" i="2" s="1"/>
  <c r="N352" i="2"/>
  <c r="O352" i="2"/>
  <c r="H352" i="2"/>
  <c r="I352" i="2" s="1"/>
  <c r="J353" i="2" s="1"/>
  <c r="Q1477" i="2"/>
  <c r="P1463" i="2"/>
  <c r="Q1463" i="2"/>
  <c r="N1396" i="2"/>
  <c r="O1396" i="2"/>
  <c r="N1380" i="2"/>
  <c r="O1380" i="2"/>
  <c r="N1364" i="2"/>
  <c r="O1364" i="2"/>
  <c r="N1348" i="2"/>
  <c r="O1348" i="2"/>
  <c r="N1332" i="2"/>
  <c r="O1332" i="2"/>
  <c r="N1316" i="2"/>
  <c r="O1316" i="2"/>
  <c r="N1300" i="2"/>
  <c r="O1300" i="2"/>
  <c r="N1284" i="2"/>
  <c r="O1284" i="2"/>
  <c r="N1268" i="2"/>
  <c r="O1268" i="2"/>
  <c r="N1252" i="2"/>
  <c r="O1252" i="2"/>
  <c r="N1236" i="2"/>
  <c r="O1236" i="2"/>
  <c r="N1220" i="2"/>
  <c r="O1220" i="2"/>
  <c r="N1204" i="2"/>
  <c r="O1204" i="2"/>
  <c r="N1188" i="2"/>
  <c r="O1188" i="2"/>
  <c r="N1172" i="2"/>
  <c r="O1172" i="2"/>
  <c r="N1156" i="2"/>
  <c r="O1156" i="2"/>
  <c r="N1140" i="2"/>
  <c r="O1140" i="2"/>
  <c r="N1124" i="2"/>
  <c r="O1124" i="2"/>
  <c r="N1108" i="2"/>
  <c r="O1108" i="2"/>
  <c r="N1092" i="2"/>
  <c r="O1092" i="2"/>
  <c r="N1076" i="2"/>
  <c r="O1076" i="2"/>
  <c r="N1060" i="2"/>
  <c r="O1060" i="2"/>
  <c r="N1044" i="2"/>
  <c r="O1044" i="2"/>
  <c r="N1028" i="2"/>
  <c r="O1028" i="2"/>
  <c r="N1012" i="2"/>
  <c r="O1012" i="2"/>
  <c r="H1006" i="2"/>
  <c r="I1006" i="2" s="1"/>
  <c r="N996" i="2"/>
  <c r="O996" i="2"/>
  <c r="H990" i="2"/>
  <c r="I990" i="2" s="1"/>
  <c r="N980" i="2"/>
  <c r="O980" i="2"/>
  <c r="H974" i="2"/>
  <c r="I974" i="2" s="1"/>
  <c r="N964" i="2"/>
  <c r="O964" i="2"/>
  <c r="H958" i="2"/>
  <c r="I958" i="2" s="1"/>
  <c r="J959" i="2" s="1"/>
  <c r="J960" i="2" s="1"/>
  <c r="J961" i="2" s="1"/>
  <c r="N948" i="2"/>
  <c r="O948" i="2"/>
  <c r="H942" i="2"/>
  <c r="I942" i="2" s="1"/>
  <c r="J943" i="2" s="1"/>
  <c r="N932" i="2"/>
  <c r="O932" i="2"/>
  <c r="H926" i="2"/>
  <c r="I926" i="2" s="1"/>
  <c r="J927" i="2" s="1"/>
  <c r="J928" i="2" s="1"/>
  <c r="J929" i="2" s="1"/>
  <c r="J930" i="2" s="1"/>
  <c r="J931" i="2" s="1"/>
  <c r="J932" i="2" s="1"/>
  <c r="J933" i="2" s="1"/>
  <c r="J934" i="2" s="1"/>
  <c r="N916" i="2"/>
  <c r="O916" i="2"/>
  <c r="H910" i="2"/>
  <c r="I910" i="2" s="1"/>
  <c r="J911" i="2" s="1"/>
  <c r="J912" i="2" s="1"/>
  <c r="J913" i="2" s="1"/>
  <c r="N900" i="2"/>
  <c r="O900" i="2"/>
  <c r="H894" i="2"/>
  <c r="I894" i="2" s="1"/>
  <c r="N884" i="2"/>
  <c r="O884" i="2"/>
  <c r="H878" i="2"/>
  <c r="I878" i="2" s="1"/>
  <c r="N868" i="2"/>
  <c r="O868" i="2"/>
  <c r="H862" i="2"/>
  <c r="I862" i="2" s="1"/>
  <c r="J862" i="2" s="1"/>
  <c r="N852" i="2"/>
  <c r="O852" i="2"/>
  <c r="H846" i="2"/>
  <c r="I846" i="2" s="1"/>
  <c r="J846" i="2" s="1"/>
  <c r="N836" i="2"/>
  <c r="O836" i="2"/>
  <c r="H830" i="2"/>
  <c r="I830" i="2" s="1"/>
  <c r="N820" i="2"/>
  <c r="O820" i="2"/>
  <c r="H814" i="2"/>
  <c r="I814" i="2" s="1"/>
  <c r="N804" i="2"/>
  <c r="O804" i="2"/>
  <c r="H798" i="2"/>
  <c r="I798" i="2" s="1"/>
  <c r="J799" i="2" s="1"/>
  <c r="J800" i="2" s="1"/>
  <c r="J801" i="2" s="1"/>
  <c r="N788" i="2"/>
  <c r="O788" i="2"/>
  <c r="H782" i="2"/>
  <c r="I782" i="2" s="1"/>
  <c r="J783" i="2" s="1"/>
  <c r="J784" i="2" s="1"/>
  <c r="N772" i="2"/>
  <c r="O772" i="2"/>
  <c r="H766" i="2"/>
  <c r="I766" i="2" s="1"/>
  <c r="J766" i="2" s="1"/>
  <c r="N756" i="2"/>
  <c r="O756" i="2"/>
  <c r="H750" i="2"/>
  <c r="I750" i="2" s="1"/>
  <c r="J750" i="2" s="1"/>
  <c r="N740" i="2"/>
  <c r="O740" i="2"/>
  <c r="H734" i="2"/>
  <c r="I734" i="2" s="1"/>
  <c r="J735" i="2" s="1"/>
  <c r="J736" i="2" s="1"/>
  <c r="J737" i="2" s="1"/>
  <c r="N724" i="2"/>
  <c r="O724" i="2"/>
  <c r="H718" i="2"/>
  <c r="I718" i="2" s="1"/>
  <c r="J719" i="2" s="1"/>
  <c r="J720" i="2" s="1"/>
  <c r="N708" i="2"/>
  <c r="O708" i="2"/>
  <c r="H702" i="2"/>
  <c r="I702" i="2" s="1"/>
  <c r="N692" i="2"/>
  <c r="O692" i="2"/>
  <c r="H686" i="2"/>
  <c r="I686" i="2" s="1"/>
  <c r="N676" i="2"/>
  <c r="O676" i="2"/>
  <c r="H670" i="2"/>
  <c r="I670" i="2" s="1"/>
  <c r="N660" i="2"/>
  <c r="O660" i="2"/>
  <c r="H654" i="2"/>
  <c r="I654" i="2" s="1"/>
  <c r="N644" i="2"/>
  <c r="O644" i="2"/>
  <c r="H638" i="2"/>
  <c r="I638" i="2" s="1"/>
  <c r="N628" i="2"/>
  <c r="O628" i="2"/>
  <c r="H622" i="2"/>
  <c r="I622" i="2" s="1"/>
  <c r="N612" i="2"/>
  <c r="O612" i="2"/>
  <c r="H606" i="2"/>
  <c r="I606" i="2" s="1"/>
  <c r="H595" i="2"/>
  <c r="I595" i="2" s="1"/>
  <c r="J596" i="2" s="1"/>
  <c r="H589" i="2"/>
  <c r="I589" i="2" s="1"/>
  <c r="N584" i="2"/>
  <c r="O584" i="2"/>
  <c r="H584" i="2"/>
  <c r="I584" i="2" s="1"/>
  <c r="H565" i="2"/>
  <c r="I565" i="2" s="1"/>
  <c r="H559" i="2"/>
  <c r="I559" i="2" s="1"/>
  <c r="H553" i="2"/>
  <c r="I553" i="2" s="1"/>
  <c r="N541" i="2"/>
  <c r="O541" i="2"/>
  <c r="H509" i="2"/>
  <c r="I509" i="2" s="1"/>
  <c r="N491" i="2"/>
  <c r="O491" i="2"/>
  <c r="H491" i="2"/>
  <c r="I491" i="2" s="1"/>
  <c r="N485" i="2"/>
  <c r="O485" i="2"/>
  <c r="H453" i="2"/>
  <c r="I453" i="2" s="1"/>
  <c r="N435" i="2"/>
  <c r="O435" i="2"/>
  <c r="N409" i="2"/>
  <c r="O409" i="2"/>
  <c r="H409" i="2"/>
  <c r="I409" i="2" s="1"/>
  <c r="H373" i="2"/>
  <c r="I373" i="2" s="1"/>
  <c r="N345" i="2"/>
  <c r="O345" i="2"/>
  <c r="H345" i="2"/>
  <c r="I345" i="2" s="1"/>
  <c r="N582" i="2"/>
  <c r="O582" i="2"/>
  <c r="N566" i="2"/>
  <c r="O566" i="2"/>
  <c r="N550" i="2"/>
  <c r="O550" i="2"/>
  <c r="N534" i="2"/>
  <c r="O534" i="2"/>
  <c r="N518" i="2"/>
  <c r="O518" i="2"/>
  <c r="N502" i="2"/>
  <c r="O502" i="2"/>
  <c r="N486" i="2"/>
  <c r="O486" i="2"/>
  <c r="N470" i="2"/>
  <c r="O470" i="2"/>
  <c r="N454" i="2"/>
  <c r="O454" i="2"/>
  <c r="N438" i="2"/>
  <c r="O438" i="2"/>
  <c r="N422" i="2"/>
  <c r="O422" i="2"/>
  <c r="N406" i="2"/>
  <c r="O406" i="2"/>
  <c r="N390" i="2"/>
  <c r="O390" i="2"/>
  <c r="N374" i="2"/>
  <c r="O374" i="2"/>
  <c r="N358" i="2"/>
  <c r="O358" i="2"/>
  <c r="N342" i="2"/>
  <c r="O342" i="2"/>
  <c r="N326" i="2"/>
  <c r="O326" i="2"/>
  <c r="N310" i="2"/>
  <c r="O310" i="2"/>
  <c r="N294" i="2"/>
  <c r="O294" i="2"/>
  <c r="N278" i="2"/>
  <c r="O278" i="2"/>
  <c r="N262" i="2"/>
  <c r="O262" i="2"/>
  <c r="N246" i="2"/>
  <c r="O246" i="2"/>
  <c r="N230" i="2"/>
  <c r="O230" i="2"/>
  <c r="N214" i="2"/>
  <c r="O214" i="2"/>
  <c r="N198" i="2"/>
  <c r="O198" i="2"/>
  <c r="N182" i="2"/>
  <c r="O182" i="2"/>
  <c r="N166" i="2"/>
  <c r="O166" i="2"/>
  <c r="N150" i="2"/>
  <c r="O150" i="2"/>
  <c r="N134" i="2"/>
  <c r="O134" i="2"/>
  <c r="O118" i="2"/>
  <c r="N118" i="2"/>
  <c r="O102" i="2"/>
  <c r="N102" i="2"/>
  <c r="O86" i="2"/>
  <c r="N86" i="2"/>
  <c r="O70" i="2"/>
  <c r="N70" i="2"/>
  <c r="O54" i="2"/>
  <c r="N54" i="2"/>
  <c r="O38" i="2"/>
  <c r="N38" i="2"/>
  <c r="O22" i="2"/>
  <c r="N22" i="2"/>
  <c r="O6" i="2"/>
  <c r="N6" i="2"/>
  <c r="N1491" i="2"/>
  <c r="N1475" i="2"/>
  <c r="N1459" i="2"/>
  <c r="N1443" i="2"/>
  <c r="N1427" i="2"/>
  <c r="N1411" i="2"/>
  <c r="N1498" i="2"/>
  <c r="O1483" i="2"/>
  <c r="Q1483" i="2" s="1"/>
  <c r="O1467" i="2"/>
  <c r="P1467" i="2" s="1"/>
  <c r="O1451" i="2"/>
  <c r="P1451" i="2" s="1"/>
  <c r="O1435" i="2"/>
  <c r="P1435" i="2" s="1"/>
  <c r="O1419" i="2"/>
  <c r="P1419" i="2" s="1"/>
  <c r="N411" i="2"/>
  <c r="O411" i="2"/>
  <c r="N395" i="2"/>
  <c r="O395" i="2"/>
  <c r="N379" i="2"/>
  <c r="O379" i="2"/>
  <c r="N363" i="2"/>
  <c r="O363" i="2"/>
  <c r="N347" i="2"/>
  <c r="O347" i="2"/>
  <c r="N331" i="2"/>
  <c r="O331" i="2"/>
  <c r="N315" i="2"/>
  <c r="O315" i="2"/>
  <c r="N299" i="2"/>
  <c r="O299" i="2"/>
  <c r="N283" i="2"/>
  <c r="O283" i="2"/>
  <c r="N267" i="2"/>
  <c r="O267" i="2"/>
  <c r="N251" i="2"/>
  <c r="O251" i="2"/>
  <c r="N235" i="2"/>
  <c r="O235" i="2"/>
  <c r="N219" i="2"/>
  <c r="O219" i="2"/>
  <c r="N203" i="2"/>
  <c r="O203" i="2"/>
  <c r="N187" i="2"/>
  <c r="O187" i="2"/>
  <c r="N171" i="2"/>
  <c r="O171" i="2"/>
  <c r="N155" i="2"/>
  <c r="O155" i="2"/>
  <c r="N139" i="2"/>
  <c r="O139" i="2"/>
  <c r="N123" i="2"/>
  <c r="O123" i="2"/>
  <c r="N107" i="2"/>
  <c r="O107" i="2"/>
  <c r="N91" i="2"/>
  <c r="O91" i="2"/>
  <c r="N75" i="2"/>
  <c r="O75" i="2"/>
  <c r="N59" i="2"/>
  <c r="O59" i="2"/>
  <c r="N43" i="2"/>
  <c r="O43" i="2"/>
  <c r="N27" i="2"/>
  <c r="O27" i="2"/>
  <c r="N11" i="2"/>
  <c r="O11" i="2"/>
  <c r="O1482" i="2"/>
  <c r="Q1482" i="2" s="1"/>
  <c r="O1466" i="2"/>
  <c r="Q1466" i="2" s="1"/>
  <c r="O1450" i="2"/>
  <c r="P1450" i="2" s="1"/>
  <c r="O1434" i="2"/>
  <c r="P1434" i="2" s="1"/>
  <c r="O1418" i="2"/>
  <c r="P1418" i="2" s="1"/>
  <c r="N336" i="2"/>
  <c r="O336" i="2"/>
  <c r="N320" i="2"/>
  <c r="O320" i="2"/>
  <c r="N304" i="2"/>
  <c r="O304" i="2"/>
  <c r="N288" i="2"/>
  <c r="O288" i="2"/>
  <c r="N272" i="2"/>
  <c r="O272" i="2"/>
  <c r="N256" i="2"/>
  <c r="O256" i="2"/>
  <c r="N240" i="2"/>
  <c r="O240" i="2"/>
  <c r="N224" i="2"/>
  <c r="O224" i="2"/>
  <c r="N208" i="2"/>
  <c r="O208" i="2"/>
  <c r="N192" i="2"/>
  <c r="O192" i="2"/>
  <c r="N176" i="2"/>
  <c r="O176" i="2"/>
  <c r="N160" i="2"/>
  <c r="O160" i="2"/>
  <c r="N144" i="2"/>
  <c r="O144" i="2"/>
  <c r="N128" i="2"/>
  <c r="O128" i="2"/>
  <c r="N112" i="2"/>
  <c r="O112" i="2"/>
  <c r="N96" i="2"/>
  <c r="O96" i="2"/>
  <c r="N80" i="2"/>
  <c r="O80" i="2"/>
  <c r="N64" i="2"/>
  <c r="O64" i="2"/>
  <c r="N48" i="2"/>
  <c r="O48" i="2"/>
  <c r="N32" i="2"/>
  <c r="O32" i="2"/>
  <c r="N16" i="2"/>
  <c r="O16" i="2"/>
  <c r="Q1485" i="2"/>
  <c r="P1485" i="2"/>
  <c r="P1469" i="2"/>
  <c r="Q1469" i="2"/>
  <c r="P1453" i="2"/>
  <c r="Q1453" i="2"/>
  <c r="P1437" i="2"/>
  <c r="Q1437" i="2"/>
  <c r="P1421" i="2"/>
  <c r="Q1421" i="2"/>
  <c r="O1481" i="2"/>
  <c r="P1481" i="2" s="1"/>
  <c r="O1465" i="2"/>
  <c r="P1465" i="2" s="1"/>
  <c r="O1449" i="2"/>
  <c r="P1449" i="2" s="1"/>
  <c r="O1433" i="2"/>
  <c r="P1433" i="2" s="1"/>
  <c r="O1417" i="2"/>
  <c r="P1417" i="2" s="1"/>
  <c r="N373" i="2"/>
  <c r="O373" i="2"/>
  <c r="N357" i="2"/>
  <c r="O357" i="2"/>
  <c r="N341" i="2"/>
  <c r="O341" i="2"/>
  <c r="N325" i="2"/>
  <c r="O325" i="2"/>
  <c r="N309" i="2"/>
  <c r="O309" i="2"/>
  <c r="N293" i="2"/>
  <c r="O293" i="2"/>
  <c r="N277" i="2"/>
  <c r="O277" i="2"/>
  <c r="N261" i="2"/>
  <c r="O261" i="2"/>
  <c r="N245" i="2"/>
  <c r="O245" i="2"/>
  <c r="N229" i="2"/>
  <c r="O229" i="2"/>
  <c r="N213" i="2"/>
  <c r="O213" i="2"/>
  <c r="N197" i="2"/>
  <c r="O197" i="2"/>
  <c r="N181" i="2"/>
  <c r="O181" i="2"/>
  <c r="N165" i="2"/>
  <c r="O165" i="2"/>
  <c r="N149" i="2"/>
  <c r="O149" i="2"/>
  <c r="N133" i="2"/>
  <c r="O133" i="2"/>
  <c r="N117" i="2"/>
  <c r="O117" i="2"/>
  <c r="N101" i="2"/>
  <c r="O101" i="2"/>
  <c r="N85" i="2"/>
  <c r="O85" i="2"/>
  <c r="N69" i="2"/>
  <c r="O69" i="2"/>
  <c r="N53" i="2"/>
  <c r="O53" i="2"/>
  <c r="N37" i="2"/>
  <c r="O37" i="2"/>
  <c r="N21" i="2"/>
  <c r="O21" i="2"/>
  <c r="O5" i="2"/>
  <c r="N5" i="2"/>
  <c r="Q1490" i="2"/>
  <c r="P1490" i="2"/>
  <c r="P1474" i="2"/>
  <c r="Q1474" i="2"/>
  <c r="P1458" i="2"/>
  <c r="Q1458" i="2"/>
  <c r="P1442" i="2"/>
  <c r="Q1442" i="2"/>
  <c r="P1426" i="2"/>
  <c r="Q1426" i="2"/>
  <c r="Q1497" i="2"/>
  <c r="P1497" i="2"/>
  <c r="N554" i="2"/>
  <c r="N538" i="2"/>
  <c r="N522" i="2"/>
  <c r="N506" i="2"/>
  <c r="O506" i="2"/>
  <c r="N490" i="2"/>
  <c r="O490" i="2"/>
  <c r="N474" i="2"/>
  <c r="O474" i="2"/>
  <c r="N458" i="2"/>
  <c r="O458" i="2"/>
  <c r="N442" i="2"/>
  <c r="O442" i="2"/>
  <c r="N426" i="2"/>
  <c r="O426" i="2"/>
  <c r="N410" i="2"/>
  <c r="O410" i="2"/>
  <c r="N394" i="2"/>
  <c r="O394" i="2"/>
  <c r="N378" i="2"/>
  <c r="O378" i="2"/>
  <c r="N362" i="2"/>
  <c r="O362" i="2"/>
  <c r="N346" i="2"/>
  <c r="O346" i="2"/>
  <c r="N330" i="2"/>
  <c r="O330" i="2"/>
  <c r="N314" i="2"/>
  <c r="O314" i="2"/>
  <c r="N298" i="2"/>
  <c r="O298" i="2"/>
  <c r="N282" i="2"/>
  <c r="O282" i="2"/>
  <c r="N266" i="2"/>
  <c r="O266" i="2"/>
  <c r="N250" i="2"/>
  <c r="O250" i="2"/>
  <c r="N234" i="2"/>
  <c r="O234" i="2"/>
  <c r="N218" i="2"/>
  <c r="O218" i="2"/>
  <c r="N202" i="2"/>
  <c r="O202" i="2"/>
  <c r="N186" i="2"/>
  <c r="O186" i="2"/>
  <c r="N170" i="2"/>
  <c r="O170" i="2"/>
  <c r="N154" i="2"/>
  <c r="O154" i="2"/>
  <c r="N138" i="2"/>
  <c r="O138" i="2"/>
  <c r="N122" i="2"/>
  <c r="O122" i="2"/>
  <c r="N106" i="2"/>
  <c r="O106" i="2"/>
  <c r="N90" i="2"/>
  <c r="O90" i="2"/>
  <c r="N74" i="2"/>
  <c r="O74" i="2"/>
  <c r="N58" i="2"/>
  <c r="O58" i="2"/>
  <c r="N42" i="2"/>
  <c r="O42" i="2"/>
  <c r="N26" i="2"/>
  <c r="O26" i="2"/>
  <c r="N10" i="2"/>
  <c r="O10" i="2"/>
  <c r="N1415" i="2"/>
  <c r="N415" i="2"/>
  <c r="O415" i="2"/>
  <c r="N399" i="2"/>
  <c r="O399" i="2"/>
  <c r="N383" i="2"/>
  <c r="O383" i="2"/>
  <c r="N367" i="2"/>
  <c r="O367" i="2"/>
  <c r="N351" i="2"/>
  <c r="O351" i="2"/>
  <c r="N335" i="2"/>
  <c r="O335" i="2"/>
  <c r="N319" i="2"/>
  <c r="O319" i="2"/>
  <c r="N303" i="2"/>
  <c r="O303" i="2"/>
  <c r="N287" i="2"/>
  <c r="O287" i="2"/>
  <c r="N271" i="2"/>
  <c r="O271" i="2"/>
  <c r="N255" i="2"/>
  <c r="O255" i="2"/>
  <c r="N239" i="2"/>
  <c r="O239" i="2"/>
  <c r="N223" i="2"/>
  <c r="O223" i="2"/>
  <c r="N207" i="2"/>
  <c r="O207" i="2"/>
  <c r="N191" i="2"/>
  <c r="O191" i="2"/>
  <c r="N175" i="2"/>
  <c r="O175" i="2"/>
  <c r="N159" i="2"/>
  <c r="O159" i="2"/>
  <c r="N143" i="2"/>
  <c r="O143" i="2"/>
  <c r="N127" i="2"/>
  <c r="O127" i="2"/>
  <c r="N111" i="2"/>
  <c r="O111" i="2"/>
  <c r="N95" i="2"/>
  <c r="O95" i="2"/>
  <c r="N79" i="2"/>
  <c r="O79" i="2"/>
  <c r="N63" i="2"/>
  <c r="O63" i="2"/>
  <c r="N47" i="2"/>
  <c r="O47" i="2"/>
  <c r="N31" i="2"/>
  <c r="O31" i="2"/>
  <c r="N15" i="2"/>
  <c r="O15" i="2"/>
  <c r="Q1484" i="2"/>
  <c r="P1484" i="2"/>
  <c r="P1468" i="2"/>
  <c r="Q1468" i="2"/>
  <c r="P1452" i="2"/>
  <c r="Q1452" i="2"/>
  <c r="P1436" i="2"/>
  <c r="Q1436" i="2"/>
  <c r="P1420" i="2"/>
  <c r="Q1420" i="2"/>
  <c r="N580" i="2"/>
  <c r="O580" i="2"/>
  <c r="N564" i="2"/>
  <c r="O564" i="2"/>
  <c r="N548" i="2"/>
  <c r="O548" i="2"/>
  <c r="N532" i="2"/>
  <c r="O532" i="2"/>
  <c r="N516" i="2"/>
  <c r="O516" i="2"/>
  <c r="N500" i="2"/>
  <c r="O500" i="2"/>
  <c r="N484" i="2"/>
  <c r="O484" i="2"/>
  <c r="N468" i="2"/>
  <c r="O468" i="2"/>
  <c r="N452" i="2"/>
  <c r="O452" i="2"/>
  <c r="N436" i="2"/>
  <c r="O436" i="2"/>
  <c r="N420" i="2"/>
  <c r="O420" i="2"/>
  <c r="N404" i="2"/>
  <c r="O404" i="2"/>
  <c r="N388" i="2"/>
  <c r="O388" i="2"/>
  <c r="N372" i="2"/>
  <c r="O372" i="2"/>
  <c r="N356" i="2"/>
  <c r="O356" i="2"/>
  <c r="N340" i="2"/>
  <c r="O340" i="2"/>
  <c r="N324" i="2"/>
  <c r="O324" i="2"/>
  <c r="N308" i="2"/>
  <c r="O308" i="2"/>
  <c r="N292" i="2"/>
  <c r="O292" i="2"/>
  <c r="N276" i="2"/>
  <c r="O276" i="2"/>
  <c r="N260" i="2"/>
  <c r="O260" i="2"/>
  <c r="N244" i="2"/>
  <c r="O244" i="2"/>
  <c r="N228" i="2"/>
  <c r="O228" i="2"/>
  <c r="N212" i="2"/>
  <c r="O212" i="2"/>
  <c r="N196" i="2"/>
  <c r="O196" i="2"/>
  <c r="N180" i="2"/>
  <c r="O180" i="2"/>
  <c r="N164" i="2"/>
  <c r="O164" i="2"/>
  <c r="N148" i="2"/>
  <c r="O148" i="2"/>
  <c r="N132" i="2"/>
  <c r="O132" i="2"/>
  <c r="N116" i="2"/>
  <c r="O116" i="2"/>
  <c r="N100" i="2"/>
  <c r="O100" i="2"/>
  <c r="N84" i="2"/>
  <c r="O84" i="2"/>
  <c r="N68" i="2"/>
  <c r="O68" i="2"/>
  <c r="N52" i="2"/>
  <c r="O52" i="2"/>
  <c r="N36" i="2"/>
  <c r="O36" i="2"/>
  <c r="N20" i="2"/>
  <c r="O20" i="2"/>
  <c r="N4" i="2"/>
  <c r="N1441" i="2"/>
  <c r="N1425" i="2"/>
  <c r="O1493" i="2"/>
  <c r="Q1493" i="2" s="1"/>
  <c r="O1477" i="2"/>
  <c r="P1477" i="2" s="1"/>
  <c r="O1461" i="2"/>
  <c r="Q1461" i="2" s="1"/>
  <c r="O1445" i="2"/>
  <c r="P1445" i="2" s="1"/>
  <c r="O1429" i="2"/>
  <c r="P1429" i="2" s="1"/>
  <c r="O1413" i="2"/>
  <c r="P1413" i="2" s="1"/>
  <c r="N313" i="2"/>
  <c r="O313" i="2"/>
  <c r="N297" i="2"/>
  <c r="O297" i="2"/>
  <c r="N281" i="2"/>
  <c r="O281" i="2"/>
  <c r="N265" i="2"/>
  <c r="O265" i="2"/>
  <c r="N249" i="2"/>
  <c r="O249" i="2"/>
  <c r="N233" i="2"/>
  <c r="O233" i="2"/>
  <c r="N217" i="2"/>
  <c r="O217" i="2"/>
  <c r="N201" i="2"/>
  <c r="O201" i="2"/>
  <c r="N185" i="2"/>
  <c r="O185" i="2"/>
  <c r="N169" i="2"/>
  <c r="O169" i="2"/>
  <c r="N153" i="2"/>
  <c r="O153" i="2"/>
  <c r="N137" i="2"/>
  <c r="O137" i="2"/>
  <c r="N121" i="2"/>
  <c r="O121" i="2"/>
  <c r="N105" i="2"/>
  <c r="O105" i="2"/>
  <c r="N89" i="2"/>
  <c r="O89" i="2"/>
  <c r="N73" i="2"/>
  <c r="O73" i="2"/>
  <c r="N57" i="2"/>
  <c r="O57" i="2"/>
  <c r="N41" i="2"/>
  <c r="O41" i="2"/>
  <c r="N25" i="2"/>
  <c r="O25" i="2"/>
  <c r="N9" i="2"/>
  <c r="O9" i="2"/>
  <c r="Q1494" i="2"/>
  <c r="P1494" i="2"/>
  <c r="P1478" i="2"/>
  <c r="Q1478" i="2"/>
  <c r="P1462" i="2"/>
  <c r="Q1462" i="2"/>
  <c r="P1446" i="2"/>
  <c r="Q1446" i="2"/>
  <c r="P1430" i="2"/>
  <c r="Q1430" i="2"/>
  <c r="P1414" i="2"/>
  <c r="Q1414" i="2"/>
  <c r="Q1501" i="2"/>
  <c r="P1501" i="2"/>
  <c r="O554" i="2"/>
  <c r="N590" i="2"/>
  <c r="O590" i="2"/>
  <c r="N574" i="2"/>
  <c r="O574" i="2"/>
  <c r="N558" i="2"/>
  <c r="O558" i="2"/>
  <c r="N542" i="2"/>
  <c r="O542" i="2"/>
  <c r="N526" i="2"/>
  <c r="O526" i="2"/>
  <c r="N510" i="2"/>
  <c r="O510" i="2"/>
  <c r="N494" i="2"/>
  <c r="O494" i="2"/>
  <c r="N478" i="2"/>
  <c r="O478" i="2"/>
  <c r="N462" i="2"/>
  <c r="O462" i="2"/>
  <c r="N446" i="2"/>
  <c r="O446" i="2"/>
  <c r="N430" i="2"/>
  <c r="O430" i="2"/>
  <c r="N414" i="2"/>
  <c r="O414" i="2"/>
  <c r="N398" i="2"/>
  <c r="O398" i="2"/>
  <c r="N382" i="2"/>
  <c r="O382" i="2"/>
  <c r="N366" i="2"/>
  <c r="O366" i="2"/>
  <c r="N350" i="2"/>
  <c r="O350" i="2"/>
  <c r="N334" i="2"/>
  <c r="O334" i="2"/>
  <c r="N318" i="2"/>
  <c r="O318" i="2"/>
  <c r="N302" i="2"/>
  <c r="O302" i="2"/>
  <c r="N286" i="2"/>
  <c r="O286" i="2"/>
  <c r="N270" i="2"/>
  <c r="O270" i="2"/>
  <c r="N254" i="2"/>
  <c r="O254" i="2"/>
  <c r="N238" i="2"/>
  <c r="O238" i="2"/>
  <c r="N222" i="2"/>
  <c r="O222" i="2"/>
  <c r="N206" i="2"/>
  <c r="O206" i="2"/>
  <c r="N190" i="2"/>
  <c r="O190" i="2"/>
  <c r="N174" i="2"/>
  <c r="O174" i="2"/>
  <c r="N158" i="2"/>
  <c r="O158" i="2"/>
  <c r="N142" i="2"/>
  <c r="O142" i="2"/>
  <c r="N126" i="2"/>
  <c r="O126" i="2"/>
  <c r="N110" i="2"/>
  <c r="O110" i="2"/>
  <c r="N94" i="2"/>
  <c r="O94" i="2"/>
  <c r="N78" i="2"/>
  <c r="O78" i="2"/>
  <c r="N62" i="2"/>
  <c r="O62" i="2"/>
  <c r="N46" i="2"/>
  <c r="O46" i="2"/>
  <c r="N30" i="2"/>
  <c r="O30" i="2"/>
  <c r="N14" i="2"/>
  <c r="O14" i="2"/>
  <c r="O538" i="2"/>
  <c r="N419" i="2"/>
  <c r="O419" i="2"/>
  <c r="N403" i="2"/>
  <c r="O403" i="2"/>
  <c r="N387" i="2"/>
  <c r="O387" i="2"/>
  <c r="N371" i="2"/>
  <c r="O371" i="2"/>
  <c r="N355" i="2"/>
  <c r="O355" i="2"/>
  <c r="N339" i="2"/>
  <c r="O339" i="2"/>
  <c r="N323" i="2"/>
  <c r="O323" i="2"/>
  <c r="N307" i="2"/>
  <c r="O307" i="2"/>
  <c r="N291" i="2"/>
  <c r="O291" i="2"/>
  <c r="N275" i="2"/>
  <c r="O275" i="2"/>
  <c r="N259" i="2"/>
  <c r="O259" i="2"/>
  <c r="N243" i="2"/>
  <c r="O243" i="2"/>
  <c r="N227" i="2"/>
  <c r="O227" i="2"/>
  <c r="N211" i="2"/>
  <c r="O211" i="2"/>
  <c r="N195" i="2"/>
  <c r="O195" i="2"/>
  <c r="N179" i="2"/>
  <c r="O179" i="2"/>
  <c r="N163" i="2"/>
  <c r="O163" i="2"/>
  <c r="N147" i="2"/>
  <c r="O147" i="2"/>
  <c r="N131" i="2"/>
  <c r="O131" i="2"/>
  <c r="N115" i="2"/>
  <c r="O115" i="2"/>
  <c r="N99" i="2"/>
  <c r="O99" i="2"/>
  <c r="N83" i="2"/>
  <c r="O83" i="2"/>
  <c r="N67" i="2"/>
  <c r="O67" i="2"/>
  <c r="N51" i="2"/>
  <c r="O51" i="2"/>
  <c r="N35" i="2"/>
  <c r="O35" i="2"/>
  <c r="N19" i="2"/>
  <c r="O19" i="2"/>
  <c r="N1488" i="2"/>
  <c r="N1472" i="2"/>
  <c r="N1456" i="2"/>
  <c r="N1440" i="2"/>
  <c r="N1424" i="2"/>
  <c r="O522" i="2"/>
  <c r="N408" i="2"/>
  <c r="O408" i="2"/>
  <c r="N392" i="2"/>
  <c r="O392" i="2"/>
  <c r="N376" i="2"/>
  <c r="O376" i="2"/>
  <c r="N360" i="2"/>
  <c r="O360" i="2"/>
  <c r="N344" i="2"/>
  <c r="O344" i="2"/>
  <c r="N328" i="2"/>
  <c r="O328" i="2"/>
  <c r="N312" i="2"/>
  <c r="O312" i="2"/>
  <c r="N296" i="2"/>
  <c r="O296" i="2"/>
  <c r="N280" i="2"/>
  <c r="O280" i="2"/>
  <c r="N264" i="2"/>
  <c r="O264" i="2"/>
  <c r="N248" i="2"/>
  <c r="O248" i="2"/>
  <c r="N232" i="2"/>
  <c r="O232" i="2"/>
  <c r="N216" i="2"/>
  <c r="O216" i="2"/>
  <c r="N200" i="2"/>
  <c r="O200" i="2"/>
  <c r="N184" i="2"/>
  <c r="O184" i="2"/>
  <c r="N168" i="2"/>
  <c r="O168" i="2"/>
  <c r="N152" i="2"/>
  <c r="O152" i="2"/>
  <c r="N136" i="2"/>
  <c r="O136" i="2"/>
  <c r="N120" i="2"/>
  <c r="O120" i="2"/>
  <c r="O104" i="2"/>
  <c r="N104" i="2"/>
  <c r="O88" i="2"/>
  <c r="N88" i="2"/>
  <c r="O72" i="2"/>
  <c r="N72" i="2"/>
  <c r="O56" i="2"/>
  <c r="N56" i="2"/>
  <c r="O40" i="2"/>
  <c r="N40" i="2"/>
  <c r="O24" i="2"/>
  <c r="N24" i="2"/>
  <c r="O8" i="2"/>
  <c r="N8" i="2"/>
  <c r="N1500" i="2"/>
  <c r="N413" i="2"/>
  <c r="O413" i="2"/>
  <c r="N397" i="2"/>
  <c r="O397" i="2"/>
  <c r="N381" i="2"/>
  <c r="O381" i="2"/>
  <c r="N365" i="2"/>
  <c r="O365" i="2"/>
  <c r="N349" i="2"/>
  <c r="O349" i="2"/>
  <c r="N333" i="2"/>
  <c r="O333" i="2"/>
  <c r="N317" i="2"/>
  <c r="O317" i="2"/>
  <c r="N301" i="2"/>
  <c r="O301" i="2"/>
  <c r="N285" i="2"/>
  <c r="O285" i="2"/>
  <c r="N269" i="2"/>
  <c r="O269" i="2"/>
  <c r="N253" i="2"/>
  <c r="O253" i="2"/>
  <c r="N237" i="2"/>
  <c r="O237" i="2"/>
  <c r="N221" i="2"/>
  <c r="O221" i="2"/>
  <c r="N205" i="2"/>
  <c r="O205" i="2"/>
  <c r="N189" i="2"/>
  <c r="O189" i="2"/>
  <c r="N173" i="2"/>
  <c r="O173" i="2"/>
  <c r="N157" i="2"/>
  <c r="O157" i="2"/>
  <c r="N141" i="2"/>
  <c r="O141" i="2"/>
  <c r="N125" i="2"/>
  <c r="O125" i="2"/>
  <c r="N109" i="2"/>
  <c r="O109" i="2"/>
  <c r="N93" i="2"/>
  <c r="O93" i="2"/>
  <c r="N77" i="2"/>
  <c r="O77" i="2"/>
  <c r="N61" i="2"/>
  <c r="O61" i="2"/>
  <c r="N45" i="2"/>
  <c r="O45" i="2"/>
  <c r="N29" i="2"/>
  <c r="O29" i="2"/>
  <c r="N13" i="2"/>
  <c r="O13" i="2"/>
  <c r="O1503" i="2"/>
  <c r="N386" i="2"/>
  <c r="O386" i="2"/>
  <c r="N370" i="2"/>
  <c r="O370" i="2"/>
  <c r="N354" i="2"/>
  <c r="O354" i="2"/>
  <c r="N338" i="2"/>
  <c r="O338" i="2"/>
  <c r="N322" i="2"/>
  <c r="O322" i="2"/>
  <c r="N306" i="2"/>
  <c r="O306" i="2"/>
  <c r="N290" i="2"/>
  <c r="O290" i="2"/>
  <c r="N274" i="2"/>
  <c r="O274" i="2"/>
  <c r="N258" i="2"/>
  <c r="O258" i="2"/>
  <c r="N242" i="2"/>
  <c r="O242" i="2"/>
  <c r="N226" i="2"/>
  <c r="O226" i="2"/>
  <c r="N210" i="2"/>
  <c r="O210" i="2"/>
  <c r="N194" i="2"/>
  <c r="O194" i="2"/>
  <c r="N178" i="2"/>
  <c r="O178" i="2"/>
  <c r="N162" i="2"/>
  <c r="O162" i="2"/>
  <c r="N146" i="2"/>
  <c r="O146" i="2"/>
  <c r="N130" i="2"/>
  <c r="O130" i="2"/>
  <c r="N114" i="2"/>
  <c r="O114" i="2"/>
  <c r="N98" i="2"/>
  <c r="O98" i="2"/>
  <c r="N82" i="2"/>
  <c r="O82" i="2"/>
  <c r="N66" i="2"/>
  <c r="O66" i="2"/>
  <c r="N50" i="2"/>
  <c r="O50" i="2"/>
  <c r="N34" i="2"/>
  <c r="O34" i="2"/>
  <c r="N18" i="2"/>
  <c r="O18" i="2"/>
  <c r="Q1487" i="2"/>
  <c r="P1487" i="2"/>
  <c r="P1471" i="2"/>
  <c r="Q1471" i="2"/>
  <c r="P1455" i="2"/>
  <c r="Q1455" i="2"/>
  <c r="P1439" i="2"/>
  <c r="Q1439" i="2"/>
  <c r="P1423" i="2"/>
  <c r="Q1423" i="2"/>
  <c r="N599" i="2"/>
  <c r="O599" i="2"/>
  <c r="N583" i="2"/>
  <c r="O583" i="2"/>
  <c r="N567" i="2"/>
  <c r="O567" i="2"/>
  <c r="N551" i="2"/>
  <c r="O551" i="2"/>
  <c r="N535" i="2"/>
  <c r="O535" i="2"/>
  <c r="N519" i="2"/>
  <c r="O519" i="2"/>
  <c r="N503" i="2"/>
  <c r="O503" i="2"/>
  <c r="N487" i="2"/>
  <c r="O487" i="2"/>
  <c r="N471" i="2"/>
  <c r="O471" i="2"/>
  <c r="N455" i="2"/>
  <c r="O455" i="2"/>
  <c r="N439" i="2"/>
  <c r="O439" i="2"/>
  <c r="N423" i="2"/>
  <c r="O423" i="2"/>
  <c r="N407" i="2"/>
  <c r="O407" i="2"/>
  <c r="N391" i="2"/>
  <c r="O391" i="2"/>
  <c r="N375" i="2"/>
  <c r="O375" i="2"/>
  <c r="N359" i="2"/>
  <c r="O359" i="2"/>
  <c r="N343" i="2"/>
  <c r="O343" i="2"/>
  <c r="N327" i="2"/>
  <c r="O327" i="2"/>
  <c r="N311" i="2"/>
  <c r="O311" i="2"/>
  <c r="N295" i="2"/>
  <c r="O295" i="2"/>
  <c r="N279" i="2"/>
  <c r="O279" i="2"/>
  <c r="N263" i="2"/>
  <c r="O263" i="2"/>
  <c r="N247" i="2"/>
  <c r="O247" i="2"/>
  <c r="N231" i="2"/>
  <c r="O231" i="2"/>
  <c r="N215" i="2"/>
  <c r="O215" i="2"/>
  <c r="N199" i="2"/>
  <c r="O199" i="2"/>
  <c r="N183" i="2"/>
  <c r="O183" i="2"/>
  <c r="N167" i="2"/>
  <c r="O167" i="2"/>
  <c r="N151" i="2"/>
  <c r="O151" i="2"/>
  <c r="N135" i="2"/>
  <c r="O135" i="2"/>
  <c r="N119" i="2"/>
  <c r="O119" i="2"/>
  <c r="N103" i="2"/>
  <c r="O103" i="2"/>
  <c r="N87" i="2"/>
  <c r="O87" i="2"/>
  <c r="N71" i="2"/>
  <c r="O71" i="2"/>
  <c r="N55" i="2"/>
  <c r="O55" i="2"/>
  <c r="O39" i="2"/>
  <c r="N39" i="2"/>
  <c r="O23" i="2"/>
  <c r="N23" i="2"/>
  <c r="O7" i="2"/>
  <c r="N7" i="2"/>
  <c r="Q1492" i="2"/>
  <c r="P1492" i="2"/>
  <c r="P1476" i="2"/>
  <c r="Q1476" i="2"/>
  <c r="O1486" i="2"/>
  <c r="Q1486" i="2" s="1"/>
  <c r="O1470" i="2"/>
  <c r="P1470" i="2" s="1"/>
  <c r="O1454" i="2"/>
  <c r="P1454" i="2" s="1"/>
  <c r="O1438" i="2"/>
  <c r="P1438" i="2" s="1"/>
  <c r="O1422" i="2"/>
  <c r="P1422" i="2" s="1"/>
  <c r="N588" i="2"/>
  <c r="O588" i="2"/>
  <c r="H582" i="2"/>
  <c r="I582" i="2" s="1"/>
  <c r="N572" i="2"/>
  <c r="O572" i="2"/>
  <c r="H566" i="2"/>
  <c r="I566" i="2" s="1"/>
  <c r="N556" i="2"/>
  <c r="O556" i="2"/>
  <c r="H550" i="2"/>
  <c r="I550" i="2" s="1"/>
  <c r="N540" i="2"/>
  <c r="O540" i="2"/>
  <c r="H534" i="2"/>
  <c r="I534" i="2" s="1"/>
  <c r="N524" i="2"/>
  <c r="O524" i="2"/>
  <c r="H518" i="2"/>
  <c r="I518" i="2" s="1"/>
  <c r="N508" i="2"/>
  <c r="O508" i="2"/>
  <c r="H502" i="2"/>
  <c r="I502" i="2" s="1"/>
  <c r="N492" i="2"/>
  <c r="O492" i="2"/>
  <c r="H486" i="2"/>
  <c r="I486" i="2" s="1"/>
  <c r="N476" i="2"/>
  <c r="O476" i="2"/>
  <c r="H470" i="2"/>
  <c r="I470" i="2" s="1"/>
  <c r="N460" i="2"/>
  <c r="O460" i="2"/>
  <c r="H454" i="2"/>
  <c r="I454" i="2" s="1"/>
  <c r="N444" i="2"/>
  <c r="O444" i="2"/>
  <c r="H438" i="2"/>
  <c r="I438" i="2" s="1"/>
  <c r="N428" i="2"/>
  <c r="O428" i="2"/>
  <c r="H422" i="2"/>
  <c r="I422" i="2" s="1"/>
  <c r="N412" i="2"/>
  <c r="O412" i="2"/>
  <c r="H406" i="2"/>
  <c r="I406" i="2" s="1"/>
  <c r="J407" i="2" s="1"/>
  <c r="N396" i="2"/>
  <c r="O396" i="2"/>
  <c r="H390" i="2"/>
  <c r="I390" i="2" s="1"/>
  <c r="J391" i="2" s="1"/>
  <c r="N380" i="2"/>
  <c r="O380" i="2"/>
  <c r="H374" i="2"/>
  <c r="I374" i="2" s="1"/>
  <c r="J375" i="2" s="1"/>
  <c r="N364" i="2"/>
  <c r="O364" i="2"/>
  <c r="H358" i="2"/>
  <c r="I358" i="2" s="1"/>
  <c r="J359" i="2" s="1"/>
  <c r="N348" i="2"/>
  <c r="O348" i="2"/>
  <c r="H342" i="2"/>
  <c r="I342" i="2" s="1"/>
  <c r="J343" i="2" s="1"/>
  <c r="J344" i="2" s="1"/>
  <c r="N332" i="2"/>
  <c r="O332" i="2"/>
  <c r="H326" i="2"/>
  <c r="I326" i="2" s="1"/>
  <c r="N316" i="2"/>
  <c r="O316" i="2"/>
  <c r="H310" i="2"/>
  <c r="I310" i="2" s="1"/>
  <c r="N300" i="2"/>
  <c r="O300" i="2"/>
  <c r="H294" i="2"/>
  <c r="I294" i="2" s="1"/>
  <c r="N284" i="2"/>
  <c r="O284" i="2"/>
  <c r="H278" i="2"/>
  <c r="I278" i="2" s="1"/>
  <c r="N268" i="2"/>
  <c r="O268" i="2"/>
  <c r="H262" i="2"/>
  <c r="I262" i="2" s="1"/>
  <c r="N252" i="2"/>
  <c r="O252" i="2"/>
  <c r="H246" i="2"/>
  <c r="I246" i="2" s="1"/>
  <c r="N236" i="2"/>
  <c r="O236" i="2"/>
  <c r="H230" i="2"/>
  <c r="I230" i="2" s="1"/>
  <c r="N220" i="2"/>
  <c r="O220" i="2"/>
  <c r="H214" i="2"/>
  <c r="I214" i="2" s="1"/>
  <c r="N204" i="2"/>
  <c r="O204" i="2"/>
  <c r="H198" i="2"/>
  <c r="I198" i="2" s="1"/>
  <c r="J198" i="2" s="1"/>
  <c r="N188" i="2"/>
  <c r="O188" i="2"/>
  <c r="H182" i="2"/>
  <c r="I182" i="2" s="1"/>
  <c r="J183" i="2" s="1"/>
  <c r="J184" i="2" s="1"/>
  <c r="N172" i="2"/>
  <c r="O172" i="2"/>
  <c r="H166" i="2"/>
  <c r="I166" i="2" s="1"/>
  <c r="J167" i="2" s="1"/>
  <c r="J168" i="2" s="1"/>
  <c r="N156" i="2"/>
  <c r="O156" i="2"/>
  <c r="H150" i="2"/>
  <c r="I150" i="2" s="1"/>
  <c r="J151" i="2" s="1"/>
  <c r="N140" i="2"/>
  <c r="O140" i="2"/>
  <c r="H134" i="2"/>
  <c r="I134" i="2" s="1"/>
  <c r="J134" i="2" s="1"/>
  <c r="N124" i="2"/>
  <c r="O124" i="2"/>
  <c r="H118" i="2"/>
  <c r="I118" i="2" s="1"/>
  <c r="J118" i="2" s="1"/>
  <c r="N108" i="2"/>
  <c r="O108" i="2"/>
  <c r="H102" i="2"/>
  <c r="I102" i="2" s="1"/>
  <c r="J103" i="2" s="1"/>
  <c r="N92" i="2"/>
  <c r="O92" i="2"/>
  <c r="H86" i="2"/>
  <c r="I86" i="2" s="1"/>
  <c r="J87" i="2" s="1"/>
  <c r="J88" i="2" s="1"/>
  <c r="J89" i="2" s="1"/>
  <c r="J90" i="2" s="1"/>
  <c r="N76" i="2"/>
  <c r="O76" i="2"/>
  <c r="H70" i="2"/>
  <c r="I70" i="2" s="1"/>
  <c r="J71" i="2" s="1"/>
  <c r="N60" i="2"/>
  <c r="O60" i="2"/>
  <c r="H54" i="2"/>
  <c r="I54" i="2" s="1"/>
  <c r="J55" i="2" s="1"/>
  <c r="J56" i="2" s="1"/>
  <c r="N44" i="2"/>
  <c r="O44" i="2"/>
  <c r="H38" i="2"/>
  <c r="I38" i="2" s="1"/>
  <c r="N28" i="2"/>
  <c r="O28" i="2"/>
  <c r="H22" i="2"/>
  <c r="I22" i="2" s="1"/>
  <c r="N12" i="2"/>
  <c r="O12" i="2"/>
  <c r="H6" i="2"/>
  <c r="N577" i="2"/>
  <c r="O577" i="2"/>
  <c r="N561" i="2"/>
  <c r="O561" i="2"/>
  <c r="N545" i="2"/>
  <c r="O545" i="2"/>
  <c r="N529" i="2"/>
  <c r="O529" i="2"/>
  <c r="N513" i="2"/>
  <c r="O513" i="2"/>
  <c r="N497" i="2"/>
  <c r="O497" i="2"/>
  <c r="N481" i="2"/>
  <c r="O481" i="2"/>
  <c r="N465" i="2"/>
  <c r="O465" i="2"/>
  <c r="N449" i="2"/>
  <c r="O449" i="2"/>
  <c r="N433" i="2"/>
  <c r="O433" i="2"/>
  <c r="N417" i="2"/>
  <c r="O417" i="2"/>
  <c r="H411" i="2"/>
  <c r="I411" i="2" s="1"/>
  <c r="N401" i="2"/>
  <c r="O401" i="2"/>
  <c r="H395" i="2"/>
  <c r="I395" i="2" s="1"/>
  <c r="J396" i="2" s="1"/>
  <c r="N385" i="2"/>
  <c r="O385" i="2"/>
  <c r="H379" i="2"/>
  <c r="I379" i="2" s="1"/>
  <c r="N369" i="2"/>
  <c r="O369" i="2"/>
  <c r="H363" i="2"/>
  <c r="I363" i="2" s="1"/>
  <c r="N353" i="2"/>
  <c r="O353" i="2"/>
  <c r="H347" i="2"/>
  <c r="I347" i="2" s="1"/>
  <c r="J348" i="2" s="1"/>
  <c r="N337" i="2"/>
  <c r="O337" i="2"/>
  <c r="H331" i="2"/>
  <c r="I331" i="2" s="1"/>
  <c r="N321" i="2"/>
  <c r="O321" i="2"/>
  <c r="H315" i="2"/>
  <c r="I315" i="2" s="1"/>
  <c r="J316" i="2" s="1"/>
  <c r="N305" i="2"/>
  <c r="O305" i="2"/>
  <c r="H299" i="2"/>
  <c r="I299" i="2" s="1"/>
  <c r="J299" i="2" s="1"/>
  <c r="N289" i="2"/>
  <c r="O289" i="2"/>
  <c r="H283" i="2"/>
  <c r="I283" i="2" s="1"/>
  <c r="N273" i="2"/>
  <c r="O273" i="2"/>
  <c r="H267" i="2"/>
  <c r="I267" i="2" s="1"/>
  <c r="N257" i="2"/>
  <c r="O257" i="2"/>
  <c r="H251" i="2"/>
  <c r="I251" i="2" s="1"/>
  <c r="J252" i="2" s="1"/>
  <c r="J253" i="2" s="1"/>
  <c r="J254" i="2" s="1"/>
  <c r="J255" i="2" s="1"/>
  <c r="N241" i="2"/>
  <c r="O241" i="2"/>
  <c r="H235" i="2"/>
  <c r="I235" i="2" s="1"/>
  <c r="J236" i="2" s="1"/>
  <c r="N225" i="2"/>
  <c r="O225" i="2"/>
  <c r="H219" i="2"/>
  <c r="I219" i="2" s="1"/>
  <c r="N209" i="2"/>
  <c r="O209" i="2"/>
  <c r="H203" i="2"/>
  <c r="I203" i="2" s="1"/>
  <c r="N193" i="2"/>
  <c r="O193" i="2"/>
  <c r="H187" i="2"/>
  <c r="I187" i="2" s="1"/>
  <c r="J188" i="2" s="1"/>
  <c r="J189" i="2" s="1"/>
  <c r="J190" i="2" s="1"/>
  <c r="J191" i="2" s="1"/>
  <c r="N177" i="2"/>
  <c r="O177" i="2"/>
  <c r="H171" i="2"/>
  <c r="I171" i="2" s="1"/>
  <c r="N161" i="2"/>
  <c r="O161" i="2"/>
  <c r="H155" i="2"/>
  <c r="I155" i="2" s="1"/>
  <c r="J156" i="2" s="1"/>
  <c r="N145" i="2"/>
  <c r="O145" i="2"/>
  <c r="H139" i="2"/>
  <c r="I139" i="2" s="1"/>
  <c r="N129" i="2"/>
  <c r="O129" i="2"/>
  <c r="H123" i="2"/>
  <c r="I123" i="2" s="1"/>
  <c r="N113" i="2"/>
  <c r="O113" i="2"/>
  <c r="H107" i="2"/>
  <c r="I107" i="2" s="1"/>
  <c r="N97" i="2"/>
  <c r="O97" i="2"/>
  <c r="H91" i="2"/>
  <c r="I91" i="2" s="1"/>
  <c r="N81" i="2"/>
  <c r="O81" i="2"/>
  <c r="H75" i="2"/>
  <c r="I75" i="2" s="1"/>
  <c r="N65" i="2"/>
  <c r="O65" i="2"/>
  <c r="H59" i="2"/>
  <c r="I59" i="2" s="1"/>
  <c r="N49" i="2"/>
  <c r="O49" i="2"/>
  <c r="H43" i="2"/>
  <c r="I43" i="2" s="1"/>
  <c r="N33" i="2"/>
  <c r="O33" i="2"/>
  <c r="H27" i="2"/>
  <c r="I27" i="2" s="1"/>
  <c r="N17" i="2"/>
  <c r="O17" i="2"/>
  <c r="H11" i="2"/>
  <c r="I11" i="2" s="1"/>
  <c r="J1506" i="2"/>
  <c r="J1507" i="2" s="1"/>
  <c r="N1503" i="2"/>
  <c r="J1505" i="2"/>
  <c r="Q1508" i="2"/>
  <c r="P1508" i="2"/>
  <c r="Q1507" i="2"/>
  <c r="P1507" i="2"/>
  <c r="Q1506" i="2"/>
  <c r="H1508" i="2"/>
  <c r="I1508" i="2" s="1"/>
  <c r="J1508" i="2" s="1"/>
  <c r="N1504" i="2"/>
  <c r="O1505" i="2"/>
  <c r="Q1505" i="2" s="1"/>
  <c r="P1506" i="2"/>
  <c r="P370" i="2" l="1"/>
  <c r="Q370" i="2"/>
  <c r="P500" i="2"/>
  <c r="Q500" i="2"/>
  <c r="Q75" i="2"/>
  <c r="P75" i="2"/>
  <c r="J681" i="2"/>
  <c r="J682" i="2"/>
  <c r="Q579" i="2"/>
  <c r="P579" i="2"/>
  <c r="P1377" i="2"/>
  <c r="Q1377" i="2"/>
  <c r="P882" i="2"/>
  <c r="Q882" i="2"/>
  <c r="P1080" i="2"/>
  <c r="Q1080" i="2"/>
  <c r="P1195" i="2"/>
  <c r="Q1195" i="2"/>
  <c r="P1184" i="2"/>
  <c r="Q1184" i="2"/>
  <c r="P1278" i="2"/>
  <c r="Q1278" i="2"/>
  <c r="P1346" i="2"/>
  <c r="Q1346" i="2"/>
  <c r="P167" i="2"/>
  <c r="Q167" i="2"/>
  <c r="Q109" i="2"/>
  <c r="P109" i="2"/>
  <c r="Q237" i="2"/>
  <c r="P237" i="2"/>
  <c r="P1456" i="2"/>
  <c r="Q1456" i="2"/>
  <c r="P115" i="2"/>
  <c r="Q115" i="2"/>
  <c r="Q243" i="2"/>
  <c r="P243" i="2"/>
  <c r="P371" i="2"/>
  <c r="Q371" i="2"/>
  <c r="P121" i="2"/>
  <c r="Q121" i="2"/>
  <c r="P249" i="2"/>
  <c r="Q249" i="2"/>
  <c r="P1441" i="2"/>
  <c r="Q1441" i="2"/>
  <c r="P58" i="2"/>
  <c r="Q58" i="2"/>
  <c r="P186" i="2"/>
  <c r="Q186" i="2"/>
  <c r="P314" i="2"/>
  <c r="Q314" i="2"/>
  <c r="P442" i="2"/>
  <c r="Q442" i="2"/>
  <c r="P80" i="2"/>
  <c r="Q80" i="2"/>
  <c r="P208" i="2"/>
  <c r="Q208" i="2"/>
  <c r="P336" i="2"/>
  <c r="Q336" i="2"/>
  <c r="P1411" i="2"/>
  <c r="Q1411" i="2"/>
  <c r="P86" i="2"/>
  <c r="Q86" i="2"/>
  <c r="Q1470" i="2"/>
  <c r="P491" i="2"/>
  <c r="Q491" i="2"/>
  <c r="P708" i="2"/>
  <c r="Q708" i="2"/>
  <c r="P964" i="2"/>
  <c r="Q964" i="2"/>
  <c r="P767" i="2"/>
  <c r="Q767" i="2"/>
  <c r="P1023" i="2"/>
  <c r="Q1023" i="2"/>
  <c r="P1279" i="2"/>
  <c r="Q1279" i="2"/>
  <c r="Q629" i="2"/>
  <c r="P629" i="2"/>
  <c r="P757" i="2"/>
  <c r="Q757" i="2"/>
  <c r="P885" i="2"/>
  <c r="Q885" i="2"/>
  <c r="P1013" i="2"/>
  <c r="Q1013" i="2"/>
  <c r="P499" i="2"/>
  <c r="Q499" i="2"/>
  <c r="P619" i="2"/>
  <c r="Q619" i="2"/>
  <c r="P747" i="2"/>
  <c r="Q747" i="2"/>
  <c r="P875" i="2"/>
  <c r="Q875" i="2"/>
  <c r="P1003" i="2"/>
  <c r="Q1003" i="2"/>
  <c r="P405" i="2"/>
  <c r="Q405" i="2"/>
  <c r="P569" i="2"/>
  <c r="Q569" i="2"/>
  <c r="P668" i="2"/>
  <c r="Q668" i="2"/>
  <c r="P796" i="2"/>
  <c r="Q796" i="2"/>
  <c r="P924" i="2"/>
  <c r="Q924" i="2"/>
  <c r="P1052" i="2"/>
  <c r="Q1052" i="2"/>
  <c r="P1180" i="2"/>
  <c r="Q1180" i="2"/>
  <c r="P1308" i="2"/>
  <c r="Q1308" i="2"/>
  <c r="P679" i="2"/>
  <c r="Q679" i="2"/>
  <c r="Q807" i="2"/>
  <c r="P807" i="2"/>
  <c r="P935" i="2"/>
  <c r="Q935" i="2"/>
  <c r="P1063" i="2"/>
  <c r="Q1063" i="2"/>
  <c r="P1191" i="2"/>
  <c r="Q1191" i="2"/>
  <c r="P1319" i="2"/>
  <c r="Q1319" i="2"/>
  <c r="P594" i="2"/>
  <c r="Q594" i="2"/>
  <c r="P717" i="2"/>
  <c r="Q717" i="2"/>
  <c r="P845" i="2"/>
  <c r="Q845" i="2"/>
  <c r="P973" i="2"/>
  <c r="Q973" i="2"/>
  <c r="P1101" i="2"/>
  <c r="Q1101" i="2"/>
  <c r="P1229" i="2"/>
  <c r="Q1229" i="2"/>
  <c r="P1357" i="2"/>
  <c r="Q1357" i="2"/>
  <c r="J496" i="2"/>
  <c r="J497" i="2" s="1"/>
  <c r="J498" i="2" s="1"/>
  <c r="J499" i="2" s="1"/>
  <c r="P691" i="2"/>
  <c r="Q691" i="2"/>
  <c r="P819" i="2"/>
  <c r="Q819" i="2"/>
  <c r="P947" i="2"/>
  <c r="Q947" i="2"/>
  <c r="P638" i="2"/>
  <c r="Q638" i="2"/>
  <c r="P766" i="2"/>
  <c r="Q766" i="2"/>
  <c r="P894" i="2"/>
  <c r="Q894" i="2"/>
  <c r="P547" i="2"/>
  <c r="Q547" i="2"/>
  <c r="P697" i="2"/>
  <c r="Q697" i="2"/>
  <c r="P825" i="2"/>
  <c r="Q825" i="2"/>
  <c r="P953" i="2"/>
  <c r="Q953" i="2"/>
  <c r="P1081" i="2"/>
  <c r="Q1081" i="2"/>
  <c r="P1209" i="2"/>
  <c r="Q1209" i="2"/>
  <c r="P1337" i="2"/>
  <c r="Q1337" i="2"/>
  <c r="J1143" i="2"/>
  <c r="J1142" i="2"/>
  <c r="J1347" i="2"/>
  <c r="J1348" i="2"/>
  <c r="P1317" i="2"/>
  <c r="Q1317" i="2"/>
  <c r="P1043" i="2"/>
  <c r="Q1043" i="2"/>
  <c r="P1282" i="2"/>
  <c r="Q1282" i="2"/>
  <c r="P1344" i="2"/>
  <c r="Q1344" i="2"/>
  <c r="P1235" i="2"/>
  <c r="Q1235" i="2"/>
  <c r="J1190" i="2"/>
  <c r="J1191" i="2"/>
  <c r="P1342" i="2"/>
  <c r="Q1342" i="2"/>
  <c r="J150" i="2"/>
  <c r="P1349" i="2"/>
  <c r="Q1349" i="2"/>
  <c r="P1299" i="2"/>
  <c r="Q1299" i="2"/>
  <c r="P1134" i="2"/>
  <c r="Q1134" i="2"/>
  <c r="P1333" i="2"/>
  <c r="Q1333" i="2"/>
  <c r="P1254" i="2"/>
  <c r="Q1254" i="2"/>
  <c r="P1038" i="2"/>
  <c r="Q1038" i="2"/>
  <c r="P1163" i="2"/>
  <c r="Q1163" i="2"/>
  <c r="P1360" i="2"/>
  <c r="Q1360" i="2"/>
  <c r="P1302" i="2"/>
  <c r="Q1302" i="2"/>
  <c r="J718" i="2"/>
  <c r="J1394" i="2"/>
  <c r="J926" i="2"/>
  <c r="J1093" i="2"/>
  <c r="J734" i="2"/>
  <c r="J1179" i="2"/>
  <c r="J873" i="2"/>
  <c r="P81" i="2"/>
  <c r="Q81" i="2"/>
  <c r="Q116" i="2"/>
  <c r="P116" i="2"/>
  <c r="P257" i="2"/>
  <c r="Q257" i="2"/>
  <c r="Q295" i="2"/>
  <c r="P295" i="2"/>
  <c r="J11" i="2"/>
  <c r="J12" i="2" s="1"/>
  <c r="J13" i="2" s="1"/>
  <c r="J14" i="2" s="1"/>
  <c r="J15" i="2" s="1"/>
  <c r="P177" i="2"/>
  <c r="Q177" i="2"/>
  <c r="P76" i="2"/>
  <c r="Q76" i="2"/>
  <c r="P332" i="2"/>
  <c r="Q332" i="2"/>
  <c r="P588" i="2"/>
  <c r="Q588" i="2"/>
  <c r="P130" i="2"/>
  <c r="Q130" i="2"/>
  <c r="P258" i="2"/>
  <c r="Q258" i="2"/>
  <c r="P386" i="2"/>
  <c r="Q386" i="2"/>
  <c r="P200" i="2"/>
  <c r="Q200" i="2"/>
  <c r="P328" i="2"/>
  <c r="Q328" i="2"/>
  <c r="P1472" i="2"/>
  <c r="Q1472" i="2"/>
  <c r="Q78" i="2"/>
  <c r="P78" i="2"/>
  <c r="P206" i="2"/>
  <c r="Q206" i="2"/>
  <c r="P334" i="2"/>
  <c r="Q334" i="2"/>
  <c r="P462" i="2"/>
  <c r="Q462" i="2"/>
  <c r="P590" i="2"/>
  <c r="Q590" i="2"/>
  <c r="P4" i="2"/>
  <c r="Q4" i="2"/>
  <c r="P132" i="2"/>
  <c r="Q132" i="2"/>
  <c r="P260" i="2"/>
  <c r="Q260" i="2"/>
  <c r="P388" i="2"/>
  <c r="Q388" i="2"/>
  <c r="P516" i="2"/>
  <c r="Q516" i="2"/>
  <c r="Q111" i="2"/>
  <c r="P111" i="2"/>
  <c r="P239" i="2"/>
  <c r="Q239" i="2"/>
  <c r="P367" i="2"/>
  <c r="Q367" i="2"/>
  <c r="Q69" i="2"/>
  <c r="P69" i="2"/>
  <c r="P197" i="2"/>
  <c r="Q197" i="2"/>
  <c r="P325" i="2"/>
  <c r="Q325" i="2"/>
  <c r="Q91" i="2"/>
  <c r="P91" i="2"/>
  <c r="Q219" i="2"/>
  <c r="P219" i="2"/>
  <c r="Q347" i="2"/>
  <c r="P347" i="2"/>
  <c r="P1427" i="2"/>
  <c r="Q1427" i="2"/>
  <c r="P214" i="2"/>
  <c r="Q214" i="2"/>
  <c r="P342" i="2"/>
  <c r="Q342" i="2"/>
  <c r="P470" i="2"/>
  <c r="Q470" i="2"/>
  <c r="J509" i="2"/>
  <c r="J510" i="2" s="1"/>
  <c r="J511" i="2" s="1"/>
  <c r="J512" i="2" s="1"/>
  <c r="P628" i="2"/>
  <c r="Q628" i="2"/>
  <c r="P884" i="2"/>
  <c r="Q884" i="2"/>
  <c r="P1076" i="2"/>
  <c r="Q1076" i="2"/>
  <c r="P1204" i="2"/>
  <c r="Q1204" i="2"/>
  <c r="P1332" i="2"/>
  <c r="Q1332" i="2"/>
  <c r="P473" i="2"/>
  <c r="Q473" i="2"/>
  <c r="Q687" i="2"/>
  <c r="P687" i="2"/>
  <c r="P943" i="2"/>
  <c r="Q943" i="2"/>
  <c r="J1033" i="2"/>
  <c r="J1034" i="2" s="1"/>
  <c r="J1035" i="2" s="1"/>
  <c r="P1199" i="2"/>
  <c r="Q1199" i="2"/>
  <c r="P1407" i="2"/>
  <c r="Q1407" i="2"/>
  <c r="P585" i="2"/>
  <c r="Q585" i="2"/>
  <c r="P714" i="2"/>
  <c r="Q714" i="2"/>
  <c r="P842" i="2"/>
  <c r="Q842" i="2"/>
  <c r="P970" i="2"/>
  <c r="Q970" i="2"/>
  <c r="P1098" i="2"/>
  <c r="Q1098" i="2"/>
  <c r="P1226" i="2"/>
  <c r="Q1226" i="2"/>
  <c r="P1354" i="2"/>
  <c r="Q1354" i="2"/>
  <c r="P505" i="2"/>
  <c r="Q505" i="2"/>
  <c r="Q1465" i="2"/>
  <c r="P672" i="2"/>
  <c r="Q672" i="2"/>
  <c r="P800" i="2"/>
  <c r="Q800" i="2"/>
  <c r="P928" i="2"/>
  <c r="Q928" i="2"/>
  <c r="P1056" i="2"/>
  <c r="Q1056" i="2"/>
  <c r="Q1438" i="2"/>
  <c r="P662" i="2"/>
  <c r="Q662" i="2"/>
  <c r="P790" i="2"/>
  <c r="Q790" i="2"/>
  <c r="P918" i="2"/>
  <c r="Q918" i="2"/>
  <c r="P1046" i="2"/>
  <c r="Q1046" i="2"/>
  <c r="P625" i="2"/>
  <c r="Q625" i="2"/>
  <c r="P753" i="2"/>
  <c r="Q753" i="2"/>
  <c r="P881" i="2"/>
  <c r="Q881" i="2"/>
  <c r="P1009" i="2"/>
  <c r="Q1009" i="2"/>
  <c r="P1137" i="2"/>
  <c r="Q1137" i="2"/>
  <c r="P1265" i="2"/>
  <c r="Q1265" i="2"/>
  <c r="P1393" i="2"/>
  <c r="Q1393" i="2"/>
  <c r="Q507" i="2"/>
  <c r="P507" i="2"/>
  <c r="P642" i="2"/>
  <c r="Q642" i="2"/>
  <c r="P770" i="2"/>
  <c r="Q770" i="2"/>
  <c r="P898" i="2"/>
  <c r="Q898" i="2"/>
  <c r="P1026" i="2"/>
  <c r="Q1026" i="2"/>
  <c r="P393" i="2"/>
  <c r="Q393" i="2"/>
  <c r="P552" i="2"/>
  <c r="Q552" i="2"/>
  <c r="P712" i="2"/>
  <c r="Q712" i="2"/>
  <c r="P840" i="2"/>
  <c r="Q840" i="2"/>
  <c r="P968" i="2"/>
  <c r="Q968" i="2"/>
  <c r="P1096" i="2"/>
  <c r="Q1096" i="2"/>
  <c r="P1483" i="2"/>
  <c r="P559" i="2"/>
  <c r="Q559" i="2"/>
  <c r="Q1449" i="2"/>
  <c r="P1155" i="2"/>
  <c r="Q1155" i="2"/>
  <c r="J1323" i="2"/>
  <c r="J1324" i="2" s="1"/>
  <c r="J1325" i="2" s="1"/>
  <c r="J1326" i="2" s="1"/>
  <c r="J1327" i="2" s="1"/>
  <c r="P1189" i="2"/>
  <c r="Q1189" i="2"/>
  <c r="P1381" i="2"/>
  <c r="Q1381" i="2"/>
  <c r="P1070" i="2"/>
  <c r="Q1070" i="2"/>
  <c r="P1219" i="2"/>
  <c r="Q1219" i="2"/>
  <c r="J1288" i="2"/>
  <c r="J1248" i="2"/>
  <c r="J1249" i="2"/>
  <c r="P1150" i="2"/>
  <c r="Q1150" i="2"/>
  <c r="J1270" i="2"/>
  <c r="J1269" i="2"/>
  <c r="J942" i="2"/>
  <c r="J267" i="2"/>
  <c r="J268" i="2" s="1"/>
  <c r="Q1503" i="2"/>
  <c r="P1503" i="2"/>
  <c r="P1425" i="2"/>
  <c r="Q1425" i="2"/>
  <c r="P551" i="2"/>
  <c r="Q551" i="2"/>
  <c r="Q365" i="2"/>
  <c r="P365" i="2"/>
  <c r="P97" i="2"/>
  <c r="Q97" i="2"/>
  <c r="P353" i="2"/>
  <c r="Q353" i="2"/>
  <c r="P449" i="2"/>
  <c r="Q449" i="2"/>
  <c r="P577" i="2"/>
  <c r="Q577" i="2"/>
  <c r="P252" i="2"/>
  <c r="Q252" i="2"/>
  <c r="P508" i="2"/>
  <c r="Q508" i="2"/>
  <c r="P55" i="2"/>
  <c r="Q55" i="2"/>
  <c r="P183" i="2"/>
  <c r="Q183" i="2"/>
  <c r="P311" i="2"/>
  <c r="Q311" i="2"/>
  <c r="P439" i="2"/>
  <c r="Q439" i="2"/>
  <c r="P567" i="2"/>
  <c r="Q567" i="2"/>
  <c r="Q125" i="2"/>
  <c r="P125" i="2"/>
  <c r="Q253" i="2"/>
  <c r="P253" i="2"/>
  <c r="P381" i="2"/>
  <c r="Q381" i="2"/>
  <c r="Q88" i="2"/>
  <c r="P88" i="2"/>
  <c r="Q1488" i="2"/>
  <c r="P1488" i="2"/>
  <c r="P131" i="2"/>
  <c r="Q131" i="2"/>
  <c r="P259" i="2"/>
  <c r="Q259" i="2"/>
  <c r="P387" i="2"/>
  <c r="Q387" i="2"/>
  <c r="Q9" i="2"/>
  <c r="P9" i="2"/>
  <c r="P137" i="2"/>
  <c r="Q137" i="2"/>
  <c r="P265" i="2"/>
  <c r="Q265" i="2"/>
  <c r="P74" i="2"/>
  <c r="Q74" i="2"/>
  <c r="P202" i="2"/>
  <c r="Q202" i="2"/>
  <c r="P330" i="2"/>
  <c r="Q330" i="2"/>
  <c r="P458" i="2"/>
  <c r="Q458" i="2"/>
  <c r="P96" i="2"/>
  <c r="Q96" i="2"/>
  <c r="P224" i="2"/>
  <c r="Q224" i="2"/>
  <c r="P1443" i="2"/>
  <c r="Q1443" i="2"/>
  <c r="P102" i="2"/>
  <c r="Q102" i="2"/>
  <c r="J345" i="2"/>
  <c r="J346" i="2"/>
  <c r="J638" i="2"/>
  <c r="J639" i="2"/>
  <c r="P804" i="2"/>
  <c r="Q804" i="2"/>
  <c r="Q607" i="2"/>
  <c r="P607" i="2"/>
  <c r="Q863" i="2"/>
  <c r="P863" i="2"/>
  <c r="J953" i="2"/>
  <c r="J954" i="2" s="1"/>
  <c r="P1119" i="2"/>
  <c r="Q1119" i="2"/>
  <c r="Q1450" i="2"/>
  <c r="P645" i="2"/>
  <c r="Q645" i="2"/>
  <c r="P773" i="2"/>
  <c r="Q773" i="2"/>
  <c r="P901" i="2"/>
  <c r="Q901" i="2"/>
  <c r="P1029" i="2"/>
  <c r="Q1029" i="2"/>
  <c r="P549" i="2"/>
  <c r="Q549" i="2"/>
  <c r="Q443" i="2"/>
  <c r="P443" i="2"/>
  <c r="P635" i="2"/>
  <c r="Q635" i="2"/>
  <c r="P763" i="2"/>
  <c r="Q763" i="2"/>
  <c r="P891" i="2"/>
  <c r="Q891" i="2"/>
  <c r="P1019" i="2"/>
  <c r="Q1019" i="2"/>
  <c r="P512" i="2"/>
  <c r="Q512" i="2"/>
  <c r="P1493" i="2"/>
  <c r="P457" i="2"/>
  <c r="Q457" i="2"/>
  <c r="P575" i="2"/>
  <c r="Q575" i="2"/>
  <c r="P684" i="2"/>
  <c r="Q684" i="2"/>
  <c r="P812" i="2"/>
  <c r="Q812" i="2"/>
  <c r="P940" i="2"/>
  <c r="Q940" i="2"/>
  <c r="P1068" i="2"/>
  <c r="Q1068" i="2"/>
  <c r="P1196" i="2"/>
  <c r="Q1196" i="2"/>
  <c r="P1324" i="2"/>
  <c r="Q1324" i="2"/>
  <c r="P695" i="2"/>
  <c r="Q695" i="2"/>
  <c r="P823" i="2"/>
  <c r="Q823" i="2"/>
  <c r="P951" i="2"/>
  <c r="Q951" i="2"/>
  <c r="P1079" i="2"/>
  <c r="Q1079" i="2"/>
  <c r="P1207" i="2"/>
  <c r="Q1207" i="2"/>
  <c r="P1335" i="2"/>
  <c r="Q1335" i="2"/>
  <c r="P445" i="2"/>
  <c r="Q445" i="2"/>
  <c r="P464" i="2"/>
  <c r="Q464" i="2"/>
  <c r="P605" i="2"/>
  <c r="Q605" i="2"/>
  <c r="P733" i="2"/>
  <c r="Q733" i="2"/>
  <c r="P861" i="2"/>
  <c r="Q861" i="2"/>
  <c r="P989" i="2"/>
  <c r="Q989" i="2"/>
  <c r="P1117" i="2"/>
  <c r="Q1117" i="2"/>
  <c r="P1245" i="2"/>
  <c r="Q1245" i="2"/>
  <c r="P1373" i="2"/>
  <c r="Q1373" i="2"/>
  <c r="P496" i="2"/>
  <c r="Q496" i="2"/>
  <c r="P707" i="2"/>
  <c r="Q707" i="2"/>
  <c r="Q835" i="2"/>
  <c r="P835" i="2"/>
  <c r="P963" i="2"/>
  <c r="Q963" i="2"/>
  <c r="P654" i="2"/>
  <c r="Q654" i="2"/>
  <c r="P782" i="2"/>
  <c r="Q782" i="2"/>
  <c r="P910" i="2"/>
  <c r="Q910" i="2"/>
  <c r="P578" i="2"/>
  <c r="Q578" i="2"/>
  <c r="P713" i="2"/>
  <c r="Q713" i="2"/>
  <c r="P841" i="2"/>
  <c r="Q841" i="2"/>
  <c r="P969" i="2"/>
  <c r="Q969" i="2"/>
  <c r="P1097" i="2"/>
  <c r="Q1097" i="2"/>
  <c r="P1225" i="2"/>
  <c r="Q1225" i="2"/>
  <c r="P1353" i="2"/>
  <c r="Q1353" i="2"/>
  <c r="P1142" i="2"/>
  <c r="Q1142" i="2"/>
  <c r="P1347" i="2"/>
  <c r="Q1347" i="2"/>
  <c r="P1138" i="2"/>
  <c r="Q1138" i="2"/>
  <c r="P1251" i="2"/>
  <c r="Q1251" i="2"/>
  <c r="P1158" i="2"/>
  <c r="Q1158" i="2"/>
  <c r="P1285" i="2"/>
  <c r="Q1285" i="2"/>
  <c r="P1190" i="2"/>
  <c r="Q1190" i="2"/>
  <c r="P1298" i="2"/>
  <c r="Q1298" i="2"/>
  <c r="P1141" i="2"/>
  <c r="Q1141" i="2"/>
  <c r="J70" i="2"/>
  <c r="P1365" i="2"/>
  <c r="Q1365" i="2"/>
  <c r="P1400" i="2"/>
  <c r="Q1400" i="2"/>
  <c r="J1296" i="2"/>
  <c r="J1297" i="2"/>
  <c r="J761" i="2"/>
  <c r="J1267" i="2"/>
  <c r="J1307" i="2"/>
  <c r="J857" i="2"/>
  <c r="J858" i="2" s="1"/>
  <c r="P461" i="2"/>
  <c r="Q461" i="2"/>
  <c r="J503" i="2"/>
  <c r="J502" i="2"/>
  <c r="P423" i="2"/>
  <c r="Q423" i="2"/>
  <c r="P72" i="2"/>
  <c r="Q72" i="2"/>
  <c r="P1505" i="2"/>
  <c r="P17" i="2"/>
  <c r="Q17" i="2"/>
  <c r="J107" i="2"/>
  <c r="J108" i="2" s="1"/>
  <c r="J109" i="2" s="1"/>
  <c r="P273" i="2"/>
  <c r="Q273" i="2"/>
  <c r="J364" i="2"/>
  <c r="J363" i="2"/>
  <c r="I6" i="2"/>
  <c r="H1530" i="2"/>
  <c r="H1531" i="2" s="1"/>
  <c r="J1530" i="2"/>
  <c r="J1531" i="2" s="1"/>
  <c r="Q172" i="2"/>
  <c r="P172" i="2"/>
  <c r="J262" i="2"/>
  <c r="J263" i="2"/>
  <c r="J264" i="2" s="1"/>
  <c r="P428" i="2"/>
  <c r="Q428" i="2"/>
  <c r="J518" i="2"/>
  <c r="J519" i="2"/>
  <c r="P18" i="2"/>
  <c r="Q18" i="2"/>
  <c r="P146" i="2"/>
  <c r="Q146" i="2"/>
  <c r="P274" i="2"/>
  <c r="Q274" i="2"/>
  <c r="P216" i="2"/>
  <c r="Q216" i="2"/>
  <c r="P344" i="2"/>
  <c r="Q344" i="2"/>
  <c r="P94" i="2"/>
  <c r="Q94" i="2"/>
  <c r="P222" i="2"/>
  <c r="Q222" i="2"/>
  <c r="P350" i="2"/>
  <c r="Q350" i="2"/>
  <c r="P478" i="2"/>
  <c r="Q478" i="2"/>
  <c r="Q20" i="2"/>
  <c r="P20" i="2"/>
  <c r="Q148" i="2"/>
  <c r="P148" i="2"/>
  <c r="Q276" i="2"/>
  <c r="P276" i="2"/>
  <c r="P404" i="2"/>
  <c r="Q404" i="2"/>
  <c r="P532" i="2"/>
  <c r="Q532" i="2"/>
  <c r="P127" i="2"/>
  <c r="Q127" i="2"/>
  <c r="P255" i="2"/>
  <c r="Q255" i="2"/>
  <c r="P383" i="2"/>
  <c r="Q383" i="2"/>
  <c r="Q85" i="2"/>
  <c r="P85" i="2"/>
  <c r="P213" i="2"/>
  <c r="Q213" i="2"/>
  <c r="Q341" i="2"/>
  <c r="P341" i="2"/>
  <c r="Q107" i="2"/>
  <c r="P107" i="2"/>
  <c r="Q235" i="2"/>
  <c r="P235" i="2"/>
  <c r="Q363" i="2"/>
  <c r="P363" i="2"/>
  <c r="P1459" i="2"/>
  <c r="Q1459" i="2"/>
  <c r="P230" i="2"/>
  <c r="Q230" i="2"/>
  <c r="P358" i="2"/>
  <c r="Q358" i="2"/>
  <c r="P486" i="2"/>
  <c r="Q486" i="2"/>
  <c r="P541" i="2"/>
  <c r="Q541" i="2"/>
  <c r="P724" i="2"/>
  <c r="Q724" i="2"/>
  <c r="P980" i="2"/>
  <c r="Q980" i="2"/>
  <c r="P1092" i="2"/>
  <c r="Q1092" i="2"/>
  <c r="P1220" i="2"/>
  <c r="Q1220" i="2"/>
  <c r="P1348" i="2"/>
  <c r="Q1348" i="2"/>
  <c r="P479" i="2"/>
  <c r="Q479" i="2"/>
  <c r="P783" i="2"/>
  <c r="Q783" i="2"/>
  <c r="P1039" i="2"/>
  <c r="Q1039" i="2"/>
  <c r="P1295" i="2"/>
  <c r="Q1295" i="2"/>
  <c r="P602" i="2"/>
  <c r="Q602" i="2"/>
  <c r="P730" i="2"/>
  <c r="Q730" i="2"/>
  <c r="P858" i="2"/>
  <c r="Q858" i="2"/>
  <c r="P986" i="2"/>
  <c r="Q986" i="2"/>
  <c r="P1114" i="2"/>
  <c r="Q1114" i="2"/>
  <c r="P1242" i="2"/>
  <c r="Q1242" i="2"/>
  <c r="P1370" i="2"/>
  <c r="Q1370" i="2"/>
  <c r="P511" i="2"/>
  <c r="Q511" i="2"/>
  <c r="J361" i="2"/>
  <c r="J362" i="2"/>
  <c r="P688" i="2"/>
  <c r="Q688" i="2"/>
  <c r="P816" i="2"/>
  <c r="Q816" i="2"/>
  <c r="P944" i="2"/>
  <c r="Q944" i="2"/>
  <c r="Q1072" i="2"/>
  <c r="P1072" i="2"/>
  <c r="Q1445" i="2"/>
  <c r="P678" i="2"/>
  <c r="Q678" i="2"/>
  <c r="P806" i="2"/>
  <c r="Q806" i="2"/>
  <c r="P934" i="2"/>
  <c r="Q934" i="2"/>
  <c r="P1062" i="2"/>
  <c r="Q1062" i="2"/>
  <c r="P641" i="2"/>
  <c r="Q641" i="2"/>
  <c r="P769" i="2"/>
  <c r="Q769" i="2"/>
  <c r="P897" i="2"/>
  <c r="Q897" i="2"/>
  <c r="P1025" i="2"/>
  <c r="Q1025" i="2"/>
  <c r="P1153" i="2"/>
  <c r="Q1153" i="2"/>
  <c r="P1281" i="2"/>
  <c r="Q1281" i="2"/>
  <c r="P1409" i="2"/>
  <c r="Q1409" i="2"/>
  <c r="P557" i="2"/>
  <c r="Q557" i="2"/>
  <c r="P658" i="2"/>
  <c r="Q658" i="2"/>
  <c r="P786" i="2"/>
  <c r="Q786" i="2"/>
  <c r="P914" i="2"/>
  <c r="Q914" i="2"/>
  <c r="P1042" i="2"/>
  <c r="Q1042" i="2"/>
  <c r="Q421" i="2"/>
  <c r="P421" i="2"/>
  <c r="P600" i="2"/>
  <c r="Q600" i="2"/>
  <c r="P728" i="2"/>
  <c r="Q728" i="2"/>
  <c r="P856" i="2"/>
  <c r="Q856" i="2"/>
  <c r="P984" i="2"/>
  <c r="Q984" i="2"/>
  <c r="P1112" i="2"/>
  <c r="Q1112" i="2"/>
  <c r="P565" i="2"/>
  <c r="Q565" i="2"/>
  <c r="J1155" i="2"/>
  <c r="J1156" i="2" s="1"/>
  <c r="J1157" i="2" s="1"/>
  <c r="J1158" i="2" s="1"/>
  <c r="P1205" i="2"/>
  <c r="Q1205" i="2"/>
  <c r="P1323" i="2"/>
  <c r="Q1323" i="2"/>
  <c r="P1331" i="2"/>
  <c r="Q1331" i="2"/>
  <c r="P1208" i="2"/>
  <c r="Q1208" i="2"/>
  <c r="P1350" i="2"/>
  <c r="Q1350" i="2"/>
  <c r="P1355" i="2"/>
  <c r="Q1355" i="2"/>
  <c r="P1382" i="2"/>
  <c r="Q1382" i="2"/>
  <c r="J1318" i="2"/>
  <c r="J1319" i="2" s="1"/>
  <c r="P1397" i="2"/>
  <c r="Q1397" i="2"/>
  <c r="J187" i="2"/>
  <c r="P1339" i="2"/>
  <c r="Q1339" i="2"/>
  <c r="J1379" i="2"/>
  <c r="J1380" i="2"/>
  <c r="J1381" i="2" s="1"/>
  <c r="J1382" i="2" s="1"/>
  <c r="P1059" i="2"/>
  <c r="Q1059" i="2"/>
  <c r="P1248" i="2"/>
  <c r="Q1248" i="2"/>
  <c r="P1394" i="2"/>
  <c r="Q1394" i="2"/>
  <c r="J782" i="2"/>
  <c r="P1269" i="2"/>
  <c r="Q1269" i="2"/>
  <c r="J974" i="2"/>
  <c r="J975" i="2" s="1"/>
  <c r="J976" i="2" s="1"/>
  <c r="J777" i="2"/>
  <c r="J352" i="2"/>
  <c r="J1132" i="2"/>
  <c r="J969" i="2"/>
  <c r="J507" i="2"/>
  <c r="J1339" i="2"/>
  <c r="J1331" i="2"/>
  <c r="J1332" i="2" s="1"/>
  <c r="J1333" i="2" s="1"/>
  <c r="J1334" i="2" s="1"/>
  <c r="J1214" i="2"/>
  <c r="P312" i="2"/>
  <c r="Q312" i="2"/>
  <c r="P348" i="2"/>
  <c r="Q348" i="2"/>
  <c r="J438" i="2"/>
  <c r="J439" i="2"/>
  <c r="P71" i="2"/>
  <c r="Q71" i="2"/>
  <c r="P199" i="2"/>
  <c r="Q199" i="2"/>
  <c r="P327" i="2"/>
  <c r="Q327" i="2"/>
  <c r="P455" i="2"/>
  <c r="Q455" i="2"/>
  <c r="P583" i="2"/>
  <c r="Q583" i="2"/>
  <c r="Q13" i="2"/>
  <c r="P13" i="2"/>
  <c r="P141" i="2"/>
  <c r="Q141" i="2"/>
  <c r="P269" i="2"/>
  <c r="Q269" i="2"/>
  <c r="P397" i="2"/>
  <c r="Q397" i="2"/>
  <c r="P104" i="2"/>
  <c r="Q104" i="2"/>
  <c r="P19" i="2"/>
  <c r="Q19" i="2"/>
  <c r="P147" i="2"/>
  <c r="Q147" i="2"/>
  <c r="P275" i="2"/>
  <c r="Q275" i="2"/>
  <c r="Q403" i="2"/>
  <c r="P403" i="2"/>
  <c r="Q25" i="2"/>
  <c r="P25" i="2"/>
  <c r="P153" i="2"/>
  <c r="Q153" i="2"/>
  <c r="P281" i="2"/>
  <c r="Q281" i="2"/>
  <c r="P90" i="2"/>
  <c r="Q90" i="2"/>
  <c r="P218" i="2"/>
  <c r="Q218" i="2"/>
  <c r="P346" i="2"/>
  <c r="Q346" i="2"/>
  <c r="P474" i="2"/>
  <c r="Q474" i="2"/>
  <c r="P112" i="2"/>
  <c r="Q112" i="2"/>
  <c r="P240" i="2"/>
  <c r="Q240" i="2"/>
  <c r="P1475" i="2"/>
  <c r="Q1475" i="2"/>
  <c r="P118" i="2"/>
  <c r="Q118" i="2"/>
  <c r="P345" i="2"/>
  <c r="Q345" i="2"/>
  <c r="P644" i="2"/>
  <c r="Q644" i="2"/>
  <c r="P900" i="2"/>
  <c r="Q900" i="2"/>
  <c r="P352" i="2"/>
  <c r="Q352" i="2"/>
  <c r="P703" i="2"/>
  <c r="Q703" i="2"/>
  <c r="J794" i="2"/>
  <c r="J795" i="2" s="1"/>
  <c r="J796" i="2" s="1"/>
  <c r="J797" i="2" s="1"/>
  <c r="P959" i="2"/>
  <c r="Q959" i="2"/>
  <c r="P1215" i="2"/>
  <c r="Q1215" i="2"/>
  <c r="P661" i="2"/>
  <c r="Q661" i="2"/>
  <c r="P789" i="2"/>
  <c r="Q789" i="2"/>
  <c r="P917" i="2"/>
  <c r="Q917" i="2"/>
  <c r="P1045" i="2"/>
  <c r="Q1045" i="2"/>
  <c r="P493" i="2"/>
  <c r="Q493" i="2"/>
  <c r="P651" i="2"/>
  <c r="Q651" i="2"/>
  <c r="P779" i="2"/>
  <c r="Q779" i="2"/>
  <c r="P907" i="2"/>
  <c r="Q907" i="2"/>
  <c r="P1035" i="2"/>
  <c r="Q1035" i="2"/>
  <c r="P531" i="2"/>
  <c r="Q531" i="2"/>
  <c r="Q1418" i="2"/>
  <c r="P463" i="2"/>
  <c r="Q463" i="2"/>
  <c r="P581" i="2"/>
  <c r="Q581" i="2"/>
  <c r="P700" i="2"/>
  <c r="Q700" i="2"/>
  <c r="P828" i="2"/>
  <c r="Q828" i="2"/>
  <c r="P956" i="2"/>
  <c r="Q956" i="2"/>
  <c r="P1084" i="2"/>
  <c r="Q1084" i="2"/>
  <c r="P1212" i="2"/>
  <c r="Q1212" i="2"/>
  <c r="P1340" i="2"/>
  <c r="Q1340" i="2"/>
  <c r="J594" i="2"/>
  <c r="J593" i="2"/>
  <c r="P711" i="2"/>
  <c r="Q711" i="2"/>
  <c r="P839" i="2"/>
  <c r="Q839" i="2"/>
  <c r="P967" i="2"/>
  <c r="Q967" i="2"/>
  <c r="P1095" i="2"/>
  <c r="Q1095" i="2"/>
  <c r="P1223" i="2"/>
  <c r="Q1223" i="2"/>
  <c r="P1351" i="2"/>
  <c r="Q1351" i="2"/>
  <c r="P489" i="2"/>
  <c r="Q489" i="2"/>
  <c r="P483" i="2"/>
  <c r="Q483" i="2"/>
  <c r="P621" i="2"/>
  <c r="Q621" i="2"/>
  <c r="P749" i="2"/>
  <c r="Q749" i="2"/>
  <c r="P877" i="2"/>
  <c r="Q877" i="2"/>
  <c r="P1005" i="2"/>
  <c r="Q1005" i="2"/>
  <c r="P1133" i="2"/>
  <c r="Q1133" i="2"/>
  <c r="P1261" i="2"/>
  <c r="Q1261" i="2"/>
  <c r="P1389" i="2"/>
  <c r="Q1389" i="2"/>
  <c r="J428" i="2"/>
  <c r="J429" i="2" s="1"/>
  <c r="J430" i="2" s="1"/>
  <c r="J427" i="2"/>
  <c r="Q1434" i="2"/>
  <c r="P515" i="2"/>
  <c r="Q515" i="2"/>
  <c r="P723" i="2"/>
  <c r="Q723" i="2"/>
  <c r="P851" i="2"/>
  <c r="Q851" i="2"/>
  <c r="P979" i="2"/>
  <c r="Q979" i="2"/>
  <c r="J572" i="2"/>
  <c r="P670" i="2"/>
  <c r="Q670" i="2"/>
  <c r="P798" i="2"/>
  <c r="Q798" i="2"/>
  <c r="P926" i="2"/>
  <c r="Q926" i="2"/>
  <c r="P441" i="2"/>
  <c r="Q441" i="2"/>
  <c r="P601" i="2"/>
  <c r="Q601" i="2"/>
  <c r="P729" i="2"/>
  <c r="Q729" i="2"/>
  <c r="P857" i="2"/>
  <c r="Q857" i="2"/>
  <c r="P985" i="2"/>
  <c r="Q985" i="2"/>
  <c r="P1113" i="2"/>
  <c r="Q1113" i="2"/>
  <c r="P1241" i="2"/>
  <c r="Q1241" i="2"/>
  <c r="P1369" i="2"/>
  <c r="Q1369" i="2"/>
  <c r="P1384" i="2"/>
  <c r="Q1384" i="2"/>
  <c r="P1157" i="2"/>
  <c r="Q1157" i="2"/>
  <c r="P1301" i="2"/>
  <c r="Q1301" i="2"/>
  <c r="P1202" i="2"/>
  <c r="Q1202" i="2"/>
  <c r="P1387" i="2"/>
  <c r="Q1387" i="2"/>
  <c r="P1304" i="2"/>
  <c r="Q1304" i="2"/>
  <c r="P1237" i="2"/>
  <c r="Q1237" i="2"/>
  <c r="P1091" i="2"/>
  <c r="Q1091" i="2"/>
  <c r="P1259" i="2"/>
  <c r="Q1259" i="2"/>
  <c r="J1403" i="2"/>
  <c r="J1404" i="2"/>
  <c r="J1405" i="2" s="1"/>
  <c r="J1406" i="2" s="1"/>
  <c r="J1407" i="2" s="1"/>
  <c r="P1240" i="2"/>
  <c r="Q1240" i="2"/>
  <c r="J1129" i="2"/>
  <c r="J1130" i="2" s="1"/>
  <c r="J1131" i="2" s="1"/>
  <c r="J251" i="2"/>
  <c r="J1289" i="2"/>
  <c r="P1203" i="2"/>
  <c r="Q1203" i="2"/>
  <c r="P1296" i="2"/>
  <c r="Q1296" i="2"/>
  <c r="J793" i="2"/>
  <c r="J798" i="2"/>
  <c r="J990" i="2"/>
  <c r="J991" i="2" s="1"/>
  <c r="J523" i="2"/>
  <c r="J1355" i="2"/>
  <c r="J1038" i="2"/>
  <c r="P184" i="2"/>
  <c r="Q184" i="2"/>
  <c r="P574" i="2"/>
  <c r="Q574" i="2"/>
  <c r="P351" i="2"/>
  <c r="Q351" i="2"/>
  <c r="P309" i="2"/>
  <c r="Q309" i="2"/>
  <c r="Q198" i="2"/>
  <c r="P198" i="2"/>
  <c r="J466" i="2"/>
  <c r="J467" i="2"/>
  <c r="P1338" i="2"/>
  <c r="Q1338" i="2"/>
  <c r="P1040" i="2"/>
  <c r="Q1040" i="2"/>
  <c r="P646" i="2"/>
  <c r="Q646" i="2"/>
  <c r="Q865" i="2"/>
  <c r="P865" i="2"/>
  <c r="P626" i="2"/>
  <c r="Q626" i="2"/>
  <c r="P824" i="2"/>
  <c r="Q824" i="2"/>
  <c r="J1150" i="2"/>
  <c r="J1151" i="2"/>
  <c r="J1152" i="2" s="1"/>
  <c r="Q162" i="2"/>
  <c r="P162" i="2"/>
  <c r="P232" i="2"/>
  <c r="Q232" i="2"/>
  <c r="P360" i="2"/>
  <c r="Q360" i="2"/>
  <c r="P110" i="2"/>
  <c r="Q110" i="2"/>
  <c r="P238" i="2"/>
  <c r="Q238" i="2"/>
  <c r="P366" i="2"/>
  <c r="Q366" i="2"/>
  <c r="P494" i="2"/>
  <c r="Q494" i="2"/>
  <c r="Q36" i="2"/>
  <c r="P36" i="2"/>
  <c r="Q164" i="2"/>
  <c r="P164" i="2"/>
  <c r="P292" i="2"/>
  <c r="Q292" i="2"/>
  <c r="P420" i="2"/>
  <c r="Q420" i="2"/>
  <c r="P548" i="2"/>
  <c r="Q548" i="2"/>
  <c r="Q15" i="2"/>
  <c r="P15" i="2"/>
  <c r="P143" i="2"/>
  <c r="Q143" i="2"/>
  <c r="P271" i="2"/>
  <c r="Q271" i="2"/>
  <c r="P399" i="2"/>
  <c r="Q399" i="2"/>
  <c r="Q101" i="2"/>
  <c r="P101" i="2"/>
  <c r="P229" i="2"/>
  <c r="Q229" i="2"/>
  <c r="Q357" i="2"/>
  <c r="P357" i="2"/>
  <c r="Q123" i="2"/>
  <c r="P123" i="2"/>
  <c r="Q251" i="2"/>
  <c r="P251" i="2"/>
  <c r="P379" i="2"/>
  <c r="Q379" i="2"/>
  <c r="Q1491" i="2"/>
  <c r="P1491" i="2"/>
  <c r="Q246" i="2"/>
  <c r="P246" i="2"/>
  <c r="P374" i="2"/>
  <c r="Q374" i="2"/>
  <c r="P502" i="2"/>
  <c r="Q502" i="2"/>
  <c r="J373" i="2"/>
  <c r="J374" i="2"/>
  <c r="J560" i="2"/>
  <c r="J559" i="2"/>
  <c r="J654" i="2"/>
  <c r="J655" i="2" s="1"/>
  <c r="J656" i="2" s="1"/>
  <c r="P820" i="2"/>
  <c r="Q820" i="2"/>
  <c r="P1108" i="2"/>
  <c r="Q1108" i="2"/>
  <c r="P1236" i="2"/>
  <c r="Q1236" i="2"/>
  <c r="P1364" i="2"/>
  <c r="Q1364" i="2"/>
  <c r="P498" i="2"/>
  <c r="Q498" i="2"/>
  <c r="P623" i="2"/>
  <c r="Q623" i="2"/>
  <c r="P879" i="2"/>
  <c r="Q879" i="2"/>
  <c r="P1135" i="2"/>
  <c r="Q1135" i="2"/>
  <c r="P1311" i="2"/>
  <c r="Q1311" i="2"/>
  <c r="P618" i="2"/>
  <c r="Q618" i="2"/>
  <c r="P746" i="2"/>
  <c r="Q746" i="2"/>
  <c r="P874" i="2"/>
  <c r="Q874" i="2"/>
  <c r="P1002" i="2"/>
  <c r="Q1002" i="2"/>
  <c r="P1130" i="2"/>
  <c r="Q1130" i="2"/>
  <c r="P1258" i="2"/>
  <c r="Q1258" i="2"/>
  <c r="P1386" i="2"/>
  <c r="Q1386" i="2"/>
  <c r="P530" i="2"/>
  <c r="Q530" i="2"/>
  <c r="P361" i="2"/>
  <c r="Q361" i="2"/>
  <c r="P555" i="2"/>
  <c r="Q555" i="2"/>
  <c r="P704" i="2"/>
  <c r="Q704" i="2"/>
  <c r="P832" i="2"/>
  <c r="Q832" i="2"/>
  <c r="P960" i="2"/>
  <c r="Q960" i="2"/>
  <c r="P1486" i="2"/>
  <c r="P694" i="2"/>
  <c r="Q694" i="2"/>
  <c r="P822" i="2"/>
  <c r="Q822" i="2"/>
  <c r="P950" i="2"/>
  <c r="Q950" i="2"/>
  <c r="P1078" i="2"/>
  <c r="Q1078" i="2"/>
  <c r="P469" i="2"/>
  <c r="Q469" i="2"/>
  <c r="Q657" i="2"/>
  <c r="P657" i="2"/>
  <c r="Q785" i="2"/>
  <c r="P785" i="2"/>
  <c r="P913" i="2"/>
  <c r="Q913" i="2"/>
  <c r="P1041" i="2"/>
  <c r="Q1041" i="2"/>
  <c r="P1169" i="2"/>
  <c r="Q1169" i="2"/>
  <c r="P1297" i="2"/>
  <c r="Q1297" i="2"/>
  <c r="P674" i="2"/>
  <c r="Q674" i="2"/>
  <c r="P802" i="2"/>
  <c r="Q802" i="2"/>
  <c r="P930" i="2"/>
  <c r="Q930" i="2"/>
  <c r="P1058" i="2"/>
  <c r="Q1058" i="2"/>
  <c r="P616" i="2"/>
  <c r="Q616" i="2"/>
  <c r="P744" i="2"/>
  <c r="Q744" i="2"/>
  <c r="P872" i="2"/>
  <c r="Q872" i="2"/>
  <c r="P1000" i="2"/>
  <c r="Q1000" i="2"/>
  <c r="P1186" i="2"/>
  <c r="Q1186" i="2"/>
  <c r="P1224" i="2"/>
  <c r="Q1224" i="2"/>
  <c r="P1378" i="2"/>
  <c r="Q1378" i="2"/>
  <c r="P1368" i="2"/>
  <c r="Q1368" i="2"/>
  <c r="J182" i="2"/>
  <c r="P1118" i="2"/>
  <c r="Q1118" i="2"/>
  <c r="P1318" i="2"/>
  <c r="Q1318" i="2"/>
  <c r="P1379" i="2"/>
  <c r="Q1379" i="2"/>
  <c r="J1089" i="2"/>
  <c r="J814" i="2"/>
  <c r="J815" i="2" s="1"/>
  <c r="J816" i="2" s="1"/>
  <c r="J809" i="2"/>
  <c r="J910" i="2"/>
  <c r="P1131" i="2"/>
  <c r="Q1131" i="2"/>
  <c r="J1118" i="2"/>
  <c r="J1387" i="2"/>
  <c r="J1388" i="2" s="1"/>
  <c r="Q39" i="2"/>
  <c r="P39" i="2"/>
  <c r="P242" i="2"/>
  <c r="Q242" i="2"/>
  <c r="Q331" i="2"/>
  <c r="P331" i="2"/>
  <c r="P582" i="2"/>
  <c r="Q582" i="2"/>
  <c r="P1060" i="2"/>
  <c r="Q1060" i="2"/>
  <c r="P847" i="2"/>
  <c r="Q847" i="2"/>
  <c r="P1082" i="2"/>
  <c r="Q1082" i="2"/>
  <c r="Q609" i="2"/>
  <c r="P609" i="2"/>
  <c r="P1126" i="2"/>
  <c r="Q1126" i="2"/>
  <c r="J246" i="2"/>
  <c r="J247" i="2" s="1"/>
  <c r="J248" i="2" s="1"/>
  <c r="J123" i="2"/>
  <c r="J124" i="2" s="1"/>
  <c r="P481" i="2"/>
  <c r="Q481" i="2"/>
  <c r="J278" i="2"/>
  <c r="J279" i="2"/>
  <c r="J280" i="2" s="1"/>
  <c r="P444" i="2"/>
  <c r="Q444" i="2"/>
  <c r="P87" i="2"/>
  <c r="Q87" i="2"/>
  <c r="P471" i="2"/>
  <c r="Q471" i="2"/>
  <c r="Q157" i="2"/>
  <c r="P157" i="2"/>
  <c r="P35" i="2"/>
  <c r="Q35" i="2"/>
  <c r="P419" i="2"/>
  <c r="Q419" i="2"/>
  <c r="Q41" i="2"/>
  <c r="P41" i="2"/>
  <c r="P234" i="2"/>
  <c r="Q234" i="2"/>
  <c r="Q128" i="2"/>
  <c r="P128" i="2"/>
  <c r="P256" i="2"/>
  <c r="Q256" i="2"/>
  <c r="Q6" i="2"/>
  <c r="P6" i="2"/>
  <c r="J565" i="2"/>
  <c r="J566" i="2"/>
  <c r="J567" i="2" s="1"/>
  <c r="J568" i="2" s="1"/>
  <c r="J569" i="2" s="1"/>
  <c r="J570" i="2" s="1"/>
  <c r="J571" i="2" s="1"/>
  <c r="P740" i="2"/>
  <c r="Q740" i="2"/>
  <c r="P996" i="2"/>
  <c r="Q996" i="2"/>
  <c r="J504" i="2"/>
  <c r="J505" i="2"/>
  <c r="J634" i="2"/>
  <c r="J635" i="2" s="1"/>
  <c r="J633" i="2"/>
  <c r="P799" i="2"/>
  <c r="Q799" i="2"/>
  <c r="J890" i="2"/>
  <c r="P1055" i="2"/>
  <c r="Q1055" i="2"/>
  <c r="P448" i="2"/>
  <c r="Q448" i="2"/>
  <c r="P677" i="2"/>
  <c r="Q677" i="2"/>
  <c r="P805" i="2"/>
  <c r="Q805" i="2"/>
  <c r="P933" i="2"/>
  <c r="Q933" i="2"/>
  <c r="P1061" i="2"/>
  <c r="Q1061" i="2"/>
  <c r="J390" i="2"/>
  <c r="P537" i="2"/>
  <c r="Q537" i="2"/>
  <c r="P667" i="2"/>
  <c r="Q667" i="2"/>
  <c r="P795" i="2"/>
  <c r="Q795" i="2"/>
  <c r="P923" i="2"/>
  <c r="Q923" i="2"/>
  <c r="P1051" i="2"/>
  <c r="Q1051" i="2"/>
  <c r="J476" i="2"/>
  <c r="J477" i="2" s="1"/>
  <c r="Q1467" i="2"/>
  <c r="P482" i="2"/>
  <c r="Q482" i="2"/>
  <c r="P587" i="2"/>
  <c r="Q587" i="2"/>
  <c r="P716" i="2"/>
  <c r="Q716" i="2"/>
  <c r="P844" i="2"/>
  <c r="Q844" i="2"/>
  <c r="P972" i="2"/>
  <c r="Q972" i="2"/>
  <c r="P1100" i="2"/>
  <c r="Q1100" i="2"/>
  <c r="P1228" i="2"/>
  <c r="Q1228" i="2"/>
  <c r="P1356" i="2"/>
  <c r="Q1356" i="2"/>
  <c r="P593" i="2"/>
  <c r="Q593" i="2"/>
  <c r="P727" i="2"/>
  <c r="Q727" i="2"/>
  <c r="P855" i="2"/>
  <c r="Q855" i="2"/>
  <c r="P983" i="2"/>
  <c r="Q983" i="2"/>
  <c r="P1111" i="2"/>
  <c r="Q1111" i="2"/>
  <c r="P1239" i="2"/>
  <c r="Q1239" i="2"/>
  <c r="P1367" i="2"/>
  <c r="Q1367" i="2"/>
  <c r="P495" i="2"/>
  <c r="Q495" i="2"/>
  <c r="P533" i="2"/>
  <c r="Q533" i="2"/>
  <c r="P637" i="2"/>
  <c r="Q637" i="2"/>
  <c r="P765" i="2"/>
  <c r="Q765" i="2"/>
  <c r="P893" i="2"/>
  <c r="Q893" i="2"/>
  <c r="P1021" i="2"/>
  <c r="Q1021" i="2"/>
  <c r="P1149" i="2"/>
  <c r="Q1149" i="2"/>
  <c r="P1277" i="2"/>
  <c r="Q1277" i="2"/>
  <c r="P1405" i="2"/>
  <c r="Q1405" i="2"/>
  <c r="P427" i="2"/>
  <c r="Q427" i="2"/>
  <c r="P1482" i="2"/>
  <c r="P611" i="2"/>
  <c r="Q611" i="2"/>
  <c r="P739" i="2"/>
  <c r="Q739" i="2"/>
  <c r="P867" i="2"/>
  <c r="Q867" i="2"/>
  <c r="P995" i="2"/>
  <c r="Q995" i="2"/>
  <c r="P571" i="2"/>
  <c r="Q571" i="2"/>
  <c r="P686" i="2"/>
  <c r="Q686" i="2"/>
  <c r="P814" i="2"/>
  <c r="Q814" i="2"/>
  <c r="P942" i="2"/>
  <c r="Q942" i="2"/>
  <c r="Q447" i="2"/>
  <c r="P447" i="2"/>
  <c r="P617" i="2"/>
  <c r="Q617" i="2"/>
  <c r="P745" i="2"/>
  <c r="Q745" i="2"/>
  <c r="P873" i="2"/>
  <c r="Q873" i="2"/>
  <c r="P1001" i="2"/>
  <c r="Q1001" i="2"/>
  <c r="P1129" i="2"/>
  <c r="Q1129" i="2"/>
  <c r="P1257" i="2"/>
  <c r="Q1257" i="2"/>
  <c r="P1385" i="2"/>
  <c r="Q1385" i="2"/>
  <c r="P1408" i="2"/>
  <c r="Q1408" i="2"/>
  <c r="J1231" i="2"/>
  <c r="J1232" i="2" s="1"/>
  <c r="J1390" i="2"/>
  <c r="J1391" i="2" s="1"/>
  <c r="J1392" i="2" s="1"/>
  <c r="P1176" i="2"/>
  <c r="Q1176" i="2"/>
  <c r="P1214" i="2"/>
  <c r="Q1214" i="2"/>
  <c r="J54" i="2"/>
  <c r="P1328" i="2"/>
  <c r="Q1328" i="2"/>
  <c r="P1160" i="2"/>
  <c r="Q1160" i="2"/>
  <c r="P1403" i="2"/>
  <c r="Q1403" i="2"/>
  <c r="P1128" i="2"/>
  <c r="Q1128" i="2"/>
  <c r="P1352" i="2"/>
  <c r="Q1352" i="2"/>
  <c r="J1087" i="2"/>
  <c r="J1088" i="2" s="1"/>
  <c r="J1086" i="2"/>
  <c r="P1288" i="2"/>
  <c r="Q1288" i="2"/>
  <c r="P1275" i="2"/>
  <c r="Q1275" i="2"/>
  <c r="P1216" i="2"/>
  <c r="Q1216" i="2"/>
  <c r="P1406" i="2"/>
  <c r="Q1406" i="2"/>
  <c r="J830" i="2"/>
  <c r="J831" i="2" s="1"/>
  <c r="J1410" i="2"/>
  <c r="J617" i="2"/>
  <c r="J618" i="2" s="1"/>
  <c r="J326" i="2"/>
  <c r="J327" i="2"/>
  <c r="P223" i="2"/>
  <c r="Q223" i="2"/>
  <c r="Q181" i="2"/>
  <c r="P181" i="2"/>
  <c r="Q203" i="2"/>
  <c r="P203" i="2"/>
  <c r="J622" i="2"/>
  <c r="J623" i="2" s="1"/>
  <c r="P1188" i="2"/>
  <c r="Q1188" i="2"/>
  <c r="J938" i="2"/>
  <c r="J937" i="2"/>
  <c r="P954" i="2"/>
  <c r="Q954" i="2"/>
  <c r="P912" i="2"/>
  <c r="Q912" i="2"/>
  <c r="P1030" i="2"/>
  <c r="Q1030" i="2"/>
  <c r="P1121" i="2"/>
  <c r="Q1121" i="2"/>
  <c r="J552" i="2"/>
  <c r="J553" i="2"/>
  <c r="J554" i="2" s="1"/>
  <c r="P561" i="2"/>
  <c r="Q561" i="2"/>
  <c r="J284" i="2"/>
  <c r="J285" i="2" s="1"/>
  <c r="J286" i="2" s="1"/>
  <c r="J283" i="2"/>
  <c r="P524" i="2"/>
  <c r="Q524" i="2"/>
  <c r="J379" i="2"/>
  <c r="J380" i="2" s="1"/>
  <c r="J381" i="2" s="1"/>
  <c r="J382" i="2" s="1"/>
  <c r="P343" i="2"/>
  <c r="Q343" i="2"/>
  <c r="Q29" i="2"/>
  <c r="P29" i="2"/>
  <c r="P413" i="2"/>
  <c r="Q413" i="2"/>
  <c r="P291" i="2"/>
  <c r="Q291" i="2"/>
  <c r="P169" i="2"/>
  <c r="Q169" i="2"/>
  <c r="P362" i="2"/>
  <c r="Q362" i="2"/>
  <c r="J44" i="2"/>
  <c r="J45" i="2" s="1"/>
  <c r="J43" i="2"/>
  <c r="P209" i="2"/>
  <c r="Q209" i="2"/>
  <c r="J300" i="2"/>
  <c r="P108" i="2"/>
  <c r="Q108" i="2"/>
  <c r="J199" i="2"/>
  <c r="P364" i="2"/>
  <c r="Q364" i="2"/>
  <c r="P50" i="2"/>
  <c r="Q50" i="2"/>
  <c r="P178" i="2"/>
  <c r="Q178" i="2"/>
  <c r="P306" i="2"/>
  <c r="Q306" i="2"/>
  <c r="Q1500" i="2"/>
  <c r="P1500" i="2"/>
  <c r="P120" i="2"/>
  <c r="Q120" i="2"/>
  <c r="P248" i="2"/>
  <c r="Q248" i="2"/>
  <c r="P376" i="2"/>
  <c r="Q376" i="2"/>
  <c r="P126" i="2"/>
  <c r="Q126" i="2"/>
  <c r="P254" i="2"/>
  <c r="Q254" i="2"/>
  <c r="P382" i="2"/>
  <c r="Q382" i="2"/>
  <c r="P510" i="2"/>
  <c r="Q510" i="2"/>
  <c r="Q52" i="2"/>
  <c r="P52" i="2"/>
  <c r="Q180" i="2"/>
  <c r="P180" i="2"/>
  <c r="P308" i="2"/>
  <c r="Q308" i="2"/>
  <c r="P436" i="2"/>
  <c r="Q436" i="2"/>
  <c r="P564" i="2"/>
  <c r="Q564" i="2"/>
  <c r="P31" i="2"/>
  <c r="Q31" i="2"/>
  <c r="P159" i="2"/>
  <c r="Q159" i="2"/>
  <c r="P287" i="2"/>
  <c r="Q287" i="2"/>
  <c r="P415" i="2"/>
  <c r="Q415" i="2"/>
  <c r="P117" i="2"/>
  <c r="Q117" i="2"/>
  <c r="P245" i="2"/>
  <c r="Q245" i="2"/>
  <c r="P373" i="2"/>
  <c r="Q373" i="2"/>
  <c r="Q11" i="2"/>
  <c r="P11" i="2"/>
  <c r="Q139" i="2"/>
  <c r="P139" i="2"/>
  <c r="Q267" i="2"/>
  <c r="P267" i="2"/>
  <c r="P395" i="2"/>
  <c r="Q395" i="2"/>
  <c r="P134" i="2"/>
  <c r="Q134" i="2"/>
  <c r="P262" i="2"/>
  <c r="Q262" i="2"/>
  <c r="P390" i="2"/>
  <c r="Q390" i="2"/>
  <c r="P518" i="2"/>
  <c r="Q518" i="2"/>
  <c r="J585" i="2"/>
  <c r="J586" i="2" s="1"/>
  <c r="J584" i="2"/>
  <c r="P660" i="2"/>
  <c r="Q660" i="2"/>
  <c r="J751" i="2"/>
  <c r="P916" i="2"/>
  <c r="Q916" i="2"/>
  <c r="J1007" i="2"/>
  <c r="J1008" i="2" s="1"/>
  <c r="J1009" i="2" s="1"/>
  <c r="J1010" i="2" s="1"/>
  <c r="P1124" i="2"/>
  <c r="Q1124" i="2"/>
  <c r="P1252" i="2"/>
  <c r="Q1252" i="2"/>
  <c r="P1380" i="2"/>
  <c r="Q1380" i="2"/>
  <c r="P402" i="2"/>
  <c r="Q402" i="2"/>
  <c r="P719" i="2"/>
  <c r="Q719" i="2"/>
  <c r="P975" i="2"/>
  <c r="Q975" i="2"/>
  <c r="P1231" i="2"/>
  <c r="Q1231" i="2"/>
  <c r="P1327" i="2"/>
  <c r="Q1327" i="2"/>
  <c r="P634" i="2"/>
  <c r="Q634" i="2"/>
  <c r="P762" i="2"/>
  <c r="Q762" i="2"/>
  <c r="P890" i="2"/>
  <c r="Q890" i="2"/>
  <c r="P1018" i="2"/>
  <c r="Q1018" i="2"/>
  <c r="P1146" i="2"/>
  <c r="Q1146" i="2"/>
  <c r="P1274" i="2"/>
  <c r="Q1274" i="2"/>
  <c r="P1402" i="2"/>
  <c r="Q1402" i="2"/>
  <c r="P597" i="2"/>
  <c r="Q597" i="2"/>
  <c r="P720" i="2"/>
  <c r="Q720" i="2"/>
  <c r="P848" i="2"/>
  <c r="Q848" i="2"/>
  <c r="P976" i="2"/>
  <c r="Q976" i="2"/>
  <c r="P568" i="2"/>
  <c r="Q568" i="2"/>
  <c r="P710" i="2"/>
  <c r="Q710" i="2"/>
  <c r="P838" i="2"/>
  <c r="Q838" i="2"/>
  <c r="P966" i="2"/>
  <c r="Q966" i="2"/>
  <c r="P1094" i="2"/>
  <c r="Q1094" i="2"/>
  <c r="P673" i="2"/>
  <c r="Q673" i="2"/>
  <c r="P801" i="2"/>
  <c r="Q801" i="2"/>
  <c r="P929" i="2"/>
  <c r="Q929" i="2"/>
  <c r="P1057" i="2"/>
  <c r="Q1057" i="2"/>
  <c r="P1185" i="2"/>
  <c r="Q1185" i="2"/>
  <c r="P1313" i="2"/>
  <c r="Q1313" i="2"/>
  <c r="P384" i="2"/>
  <c r="Q384" i="2"/>
  <c r="P690" i="2"/>
  <c r="Q690" i="2"/>
  <c r="P818" i="2"/>
  <c r="Q818" i="2"/>
  <c r="P946" i="2"/>
  <c r="Q946" i="2"/>
  <c r="P1074" i="2"/>
  <c r="Q1074" i="2"/>
  <c r="J540" i="2"/>
  <c r="J541" i="2" s="1"/>
  <c r="J539" i="2"/>
  <c r="Q1413" i="2"/>
  <c r="P632" i="2"/>
  <c r="Q632" i="2"/>
  <c r="P760" i="2"/>
  <c r="Q760" i="2"/>
  <c r="P888" i="2"/>
  <c r="Q888" i="2"/>
  <c r="P1016" i="2"/>
  <c r="Q1016" i="2"/>
  <c r="J86" i="2"/>
  <c r="J1182" i="2"/>
  <c r="J1183" i="2" s="1"/>
  <c r="J1184" i="2" s="1"/>
  <c r="P1392" i="2"/>
  <c r="Q1392" i="2"/>
  <c r="P1307" i="2"/>
  <c r="Q1307" i="2"/>
  <c r="P1227" i="2"/>
  <c r="Q1227" i="2"/>
  <c r="J1335" i="2"/>
  <c r="J1336" i="2" s="1"/>
  <c r="P1250" i="2"/>
  <c r="Q1250" i="2"/>
  <c r="J1166" i="2"/>
  <c r="J1167" i="2" s="1"/>
  <c r="P1272" i="2"/>
  <c r="Q1272" i="2"/>
  <c r="P1246" i="2"/>
  <c r="Q1246" i="2"/>
  <c r="J1315" i="2"/>
  <c r="J1316" i="2" s="1"/>
  <c r="J1222" i="2"/>
  <c r="J1223" i="2"/>
  <c r="P1088" i="2"/>
  <c r="Q1088" i="2"/>
  <c r="J1154" i="2"/>
  <c r="P1243" i="2"/>
  <c r="Q1243" i="2"/>
  <c r="J713" i="2"/>
  <c r="J714" i="2" s="1"/>
  <c r="J1113" i="2"/>
  <c r="J1203" i="2"/>
  <c r="J1209" i="2"/>
  <c r="Q236" i="2"/>
  <c r="P236" i="2"/>
  <c r="P446" i="2"/>
  <c r="Q446" i="2"/>
  <c r="Q1498" i="2"/>
  <c r="P1498" i="2"/>
  <c r="P454" i="2"/>
  <c r="Q454" i="2"/>
  <c r="P437" i="2"/>
  <c r="Q437" i="2"/>
  <c r="P456" i="2"/>
  <c r="Q456" i="2"/>
  <c r="Q993" i="2"/>
  <c r="P993" i="2"/>
  <c r="P1010" i="2"/>
  <c r="Q1010" i="2"/>
  <c r="J394" i="2"/>
  <c r="J395" i="2" s="1"/>
  <c r="J393" i="2"/>
  <c r="P440" i="2"/>
  <c r="Q440" i="2"/>
  <c r="P1326" i="2"/>
  <c r="Q1326" i="2"/>
  <c r="J1219" i="2"/>
  <c r="J1220" i="2"/>
  <c r="Q156" i="2"/>
  <c r="P156" i="2"/>
  <c r="J27" i="2"/>
  <c r="J28" i="2"/>
  <c r="J29" i="2" s="1"/>
  <c r="J30" i="2" s="1"/>
  <c r="P290" i="2"/>
  <c r="Q290" i="2"/>
  <c r="P33" i="2"/>
  <c r="Q33" i="2"/>
  <c r="P289" i="2"/>
  <c r="Q289" i="2"/>
  <c r="Q188" i="2"/>
  <c r="P188" i="2"/>
  <c r="J535" i="2"/>
  <c r="J534" i="2"/>
  <c r="P215" i="2"/>
  <c r="Q215" i="2"/>
  <c r="P599" i="2"/>
  <c r="Q599" i="2"/>
  <c r="Q285" i="2"/>
  <c r="P285" i="2"/>
  <c r="P163" i="2"/>
  <c r="Q163" i="2"/>
  <c r="P297" i="2"/>
  <c r="Q297" i="2"/>
  <c r="P106" i="2"/>
  <c r="Q106" i="2"/>
  <c r="P490" i="2"/>
  <c r="Q490" i="2"/>
  <c r="J409" i="2"/>
  <c r="J410" i="2" s="1"/>
  <c r="P129" i="2"/>
  <c r="Q129" i="2"/>
  <c r="J220" i="2"/>
  <c r="J219" i="2"/>
  <c r="P385" i="2"/>
  <c r="Q385" i="2"/>
  <c r="P497" i="2"/>
  <c r="Q497" i="2"/>
  <c r="P28" i="2"/>
  <c r="Q28" i="2"/>
  <c r="J119" i="2"/>
  <c r="P284" i="2"/>
  <c r="Q284" i="2"/>
  <c r="P540" i="2"/>
  <c r="Q540" i="2"/>
  <c r="Q103" i="2"/>
  <c r="P103" i="2"/>
  <c r="P231" i="2"/>
  <c r="Q231" i="2"/>
  <c r="Q359" i="2"/>
  <c r="P359" i="2"/>
  <c r="P487" i="2"/>
  <c r="Q487" i="2"/>
  <c r="Q45" i="2"/>
  <c r="P45" i="2"/>
  <c r="Q173" i="2"/>
  <c r="P173" i="2"/>
  <c r="Q301" i="2"/>
  <c r="P301" i="2"/>
  <c r="P8" i="2"/>
  <c r="Q8" i="2"/>
  <c r="P51" i="2"/>
  <c r="Q51" i="2"/>
  <c r="P179" i="2"/>
  <c r="Q179" i="2"/>
  <c r="Q307" i="2"/>
  <c r="P307" i="2"/>
  <c r="P57" i="2"/>
  <c r="Q57" i="2"/>
  <c r="P185" i="2"/>
  <c r="Q185" i="2"/>
  <c r="P313" i="2"/>
  <c r="Q313" i="2"/>
  <c r="P1415" i="2"/>
  <c r="Q1415" i="2"/>
  <c r="P122" i="2"/>
  <c r="Q122" i="2"/>
  <c r="P250" i="2"/>
  <c r="Q250" i="2"/>
  <c r="P378" i="2"/>
  <c r="Q378" i="2"/>
  <c r="P506" i="2"/>
  <c r="Q506" i="2"/>
  <c r="Q5" i="2"/>
  <c r="P5" i="2"/>
  <c r="P16" i="2"/>
  <c r="Q16" i="2"/>
  <c r="P144" i="2"/>
  <c r="Q144" i="2"/>
  <c r="P272" i="2"/>
  <c r="Q272" i="2"/>
  <c r="Q22" i="2"/>
  <c r="P22" i="2"/>
  <c r="P409" i="2"/>
  <c r="Q409" i="2"/>
  <c r="J670" i="2"/>
  <c r="J671" i="2" s="1"/>
  <c r="P836" i="2"/>
  <c r="Q836" i="2"/>
  <c r="P504" i="2"/>
  <c r="Q504" i="2"/>
  <c r="P639" i="2"/>
  <c r="Q639" i="2"/>
  <c r="P895" i="2"/>
  <c r="Q895" i="2"/>
  <c r="J986" i="2"/>
  <c r="J987" i="2" s="1"/>
  <c r="J988" i="2" s="1"/>
  <c r="J989" i="2" s="1"/>
  <c r="J985" i="2"/>
  <c r="P1151" i="2"/>
  <c r="Q1151" i="2"/>
  <c r="J1242" i="2"/>
  <c r="J1243" i="2" s="1"/>
  <c r="P467" i="2"/>
  <c r="Q467" i="2"/>
  <c r="Q1451" i="2"/>
  <c r="P536" i="2"/>
  <c r="Q536" i="2"/>
  <c r="P693" i="2"/>
  <c r="Q693" i="2"/>
  <c r="P821" i="2"/>
  <c r="Q821" i="2"/>
  <c r="P949" i="2"/>
  <c r="Q949" i="2"/>
  <c r="P1077" i="2"/>
  <c r="Q1077" i="2"/>
  <c r="P389" i="2"/>
  <c r="Q389" i="2"/>
  <c r="P543" i="2"/>
  <c r="Q543" i="2"/>
  <c r="P683" i="2"/>
  <c r="Q683" i="2"/>
  <c r="P811" i="2"/>
  <c r="Q811" i="2"/>
  <c r="P939" i="2"/>
  <c r="Q939" i="2"/>
  <c r="P1067" i="2"/>
  <c r="Q1067" i="2"/>
  <c r="P425" i="2"/>
  <c r="Q425" i="2"/>
  <c r="P475" i="2"/>
  <c r="Q475" i="2"/>
  <c r="P604" i="2"/>
  <c r="Q604" i="2"/>
  <c r="P732" i="2"/>
  <c r="Q732" i="2"/>
  <c r="P860" i="2"/>
  <c r="Q860" i="2"/>
  <c r="P988" i="2"/>
  <c r="Q988" i="2"/>
  <c r="P1116" i="2"/>
  <c r="Q1116" i="2"/>
  <c r="P1244" i="2"/>
  <c r="Q1244" i="2"/>
  <c r="P1372" i="2"/>
  <c r="Q1372" i="2"/>
  <c r="J433" i="2"/>
  <c r="P615" i="2"/>
  <c r="Q615" i="2"/>
  <c r="P743" i="2"/>
  <c r="Q743" i="2"/>
  <c r="P871" i="2"/>
  <c r="Q871" i="2"/>
  <c r="P999" i="2"/>
  <c r="Q999" i="2"/>
  <c r="P1127" i="2"/>
  <c r="Q1127" i="2"/>
  <c r="Q1255" i="2"/>
  <c r="P1255" i="2"/>
  <c r="P1383" i="2"/>
  <c r="Q1383" i="2"/>
  <c r="P514" i="2"/>
  <c r="Q514" i="2"/>
  <c r="P653" i="2"/>
  <c r="Q653" i="2"/>
  <c r="P781" i="2"/>
  <c r="Q781" i="2"/>
  <c r="P909" i="2"/>
  <c r="Q909" i="2"/>
  <c r="P1037" i="2"/>
  <c r="Q1037" i="2"/>
  <c r="P1165" i="2"/>
  <c r="Q1165" i="2"/>
  <c r="P1293" i="2"/>
  <c r="Q1293" i="2"/>
  <c r="P477" i="2"/>
  <c r="Q477" i="2"/>
  <c r="J400" i="2"/>
  <c r="J401" i="2" s="1"/>
  <c r="J402" i="2" s="1"/>
  <c r="J403" i="2" s="1"/>
  <c r="P627" i="2"/>
  <c r="Q627" i="2"/>
  <c r="P755" i="2"/>
  <c r="Q755" i="2"/>
  <c r="P883" i="2"/>
  <c r="Q883" i="2"/>
  <c r="P1011" i="2"/>
  <c r="Q1011" i="2"/>
  <c r="P453" i="2"/>
  <c r="Q453" i="2"/>
  <c r="P589" i="2"/>
  <c r="Q589" i="2"/>
  <c r="P702" i="2"/>
  <c r="Q702" i="2"/>
  <c r="P830" i="2"/>
  <c r="Q830" i="2"/>
  <c r="P958" i="2"/>
  <c r="Q958" i="2"/>
  <c r="P466" i="2"/>
  <c r="Q466" i="2"/>
  <c r="P633" i="2"/>
  <c r="Q633" i="2"/>
  <c r="P761" i="2"/>
  <c r="Q761" i="2"/>
  <c r="P889" i="2"/>
  <c r="Q889" i="2"/>
  <c r="P1017" i="2"/>
  <c r="Q1017" i="2"/>
  <c r="P1145" i="2"/>
  <c r="Q1145" i="2"/>
  <c r="P1273" i="2"/>
  <c r="Q1273" i="2"/>
  <c r="P1401" i="2"/>
  <c r="Q1401" i="2"/>
  <c r="P1211" i="2"/>
  <c r="Q1211" i="2"/>
  <c r="P1230" i="2"/>
  <c r="Q1230" i="2"/>
  <c r="P1390" i="2"/>
  <c r="Q1390" i="2"/>
  <c r="J1399" i="2"/>
  <c r="J1400" i="2" s="1"/>
  <c r="J1283" i="2"/>
  <c r="J1284" i="2"/>
  <c r="P1122" i="2"/>
  <c r="Q1122" i="2"/>
  <c r="P1125" i="2"/>
  <c r="Q1125" i="2"/>
  <c r="P1104" i="2"/>
  <c r="Q1104" i="2"/>
  <c r="J102" i="2"/>
  <c r="P1086" i="2"/>
  <c r="Q1086" i="2"/>
  <c r="J1176" i="2"/>
  <c r="J1177" i="2" s="1"/>
  <c r="J1178" i="2" s="1"/>
  <c r="J1103" i="2"/>
  <c r="J1104" i="2" s="1"/>
  <c r="J1105" i="2" s="1"/>
  <c r="J1106" i="2" s="1"/>
  <c r="J894" i="2"/>
  <c r="J895" i="2" s="1"/>
  <c r="J315" i="2"/>
  <c r="J203" i="2"/>
  <c r="J204" i="2" s="1"/>
  <c r="J205" i="2" s="1"/>
  <c r="J1017" i="2"/>
  <c r="J1225" i="2"/>
  <c r="J1226" i="2" s="1"/>
  <c r="J1049" i="2"/>
  <c r="J1310" i="2"/>
  <c r="P1391" i="2"/>
  <c r="Q1391" i="2"/>
  <c r="P433" i="2"/>
  <c r="Q433" i="2"/>
  <c r="P193" i="2"/>
  <c r="Q193" i="2"/>
  <c r="Q268" i="2"/>
  <c r="P268" i="2"/>
  <c r="P34" i="2"/>
  <c r="Q34" i="2"/>
  <c r="P49" i="2"/>
  <c r="Q49" i="2"/>
  <c r="J140" i="2"/>
  <c r="J141" i="2" s="1"/>
  <c r="J142" i="2" s="1"/>
  <c r="J143" i="2" s="1"/>
  <c r="P305" i="2"/>
  <c r="Q305" i="2"/>
  <c r="Q204" i="2"/>
  <c r="P204" i="2"/>
  <c r="J294" i="2"/>
  <c r="J295" i="2"/>
  <c r="J296" i="2" s="1"/>
  <c r="J297" i="2" s="1"/>
  <c r="P460" i="2"/>
  <c r="Q460" i="2"/>
  <c r="J551" i="2"/>
  <c r="J550" i="2"/>
  <c r="P66" i="2"/>
  <c r="Q66" i="2"/>
  <c r="P194" i="2"/>
  <c r="Q194" i="2"/>
  <c r="P322" i="2"/>
  <c r="Q322" i="2"/>
  <c r="P136" i="2"/>
  <c r="Q136" i="2"/>
  <c r="P264" i="2"/>
  <c r="Q264" i="2"/>
  <c r="P392" i="2"/>
  <c r="Q392" i="2"/>
  <c r="Q14" i="2"/>
  <c r="P14" i="2"/>
  <c r="P142" i="2"/>
  <c r="Q142" i="2"/>
  <c r="P270" i="2"/>
  <c r="Q270" i="2"/>
  <c r="P398" i="2"/>
  <c r="Q398" i="2"/>
  <c r="P526" i="2"/>
  <c r="Q526" i="2"/>
  <c r="Q68" i="2"/>
  <c r="P68" i="2"/>
  <c r="P196" i="2"/>
  <c r="Q196" i="2"/>
  <c r="Q324" i="2"/>
  <c r="P324" i="2"/>
  <c r="P452" i="2"/>
  <c r="Q452" i="2"/>
  <c r="P580" i="2"/>
  <c r="Q580" i="2"/>
  <c r="P47" i="2"/>
  <c r="Q47" i="2"/>
  <c r="P175" i="2"/>
  <c r="Q175" i="2"/>
  <c r="P303" i="2"/>
  <c r="Q303" i="2"/>
  <c r="P522" i="2"/>
  <c r="Q522" i="2"/>
  <c r="Q133" i="2"/>
  <c r="P133" i="2"/>
  <c r="Q261" i="2"/>
  <c r="P261" i="2"/>
  <c r="Q27" i="2"/>
  <c r="P27" i="2"/>
  <c r="Q155" i="2"/>
  <c r="P155" i="2"/>
  <c r="Q283" i="2"/>
  <c r="P283" i="2"/>
  <c r="P411" i="2"/>
  <c r="Q411" i="2"/>
  <c r="P150" i="2"/>
  <c r="Q150" i="2"/>
  <c r="P278" i="2"/>
  <c r="Q278" i="2"/>
  <c r="P406" i="2"/>
  <c r="Q406" i="2"/>
  <c r="P534" i="2"/>
  <c r="Q534" i="2"/>
  <c r="P584" i="2"/>
  <c r="Q584" i="2"/>
  <c r="P756" i="2"/>
  <c r="Q756" i="2"/>
  <c r="J847" i="2"/>
  <c r="J848" i="2" s="1"/>
  <c r="P1012" i="2"/>
  <c r="Q1012" i="2"/>
  <c r="P1140" i="2"/>
  <c r="Q1140" i="2"/>
  <c r="P1268" i="2"/>
  <c r="Q1268" i="2"/>
  <c r="P1396" i="2"/>
  <c r="Q1396" i="2"/>
  <c r="Q815" i="2"/>
  <c r="P815" i="2"/>
  <c r="J905" i="2"/>
  <c r="J906" i="2" s="1"/>
  <c r="P1071" i="2"/>
  <c r="Q1071" i="2"/>
  <c r="J1162" i="2"/>
  <c r="J1161" i="2"/>
  <c r="P1343" i="2"/>
  <c r="Q1343" i="2"/>
  <c r="P650" i="2"/>
  <c r="Q650" i="2"/>
  <c r="P778" i="2"/>
  <c r="Q778" i="2"/>
  <c r="P906" i="2"/>
  <c r="Q906" i="2"/>
  <c r="P1034" i="2"/>
  <c r="Q1034" i="2"/>
  <c r="P1162" i="2"/>
  <c r="Q1162" i="2"/>
  <c r="P1290" i="2"/>
  <c r="Q1290" i="2"/>
  <c r="P608" i="2"/>
  <c r="Q608" i="2"/>
  <c r="P736" i="2"/>
  <c r="Q736" i="2"/>
  <c r="P864" i="2"/>
  <c r="Q864" i="2"/>
  <c r="P992" i="2"/>
  <c r="Q992" i="2"/>
  <c r="P592" i="2"/>
  <c r="Q592" i="2"/>
  <c r="P726" i="2"/>
  <c r="Q726" i="2"/>
  <c r="P854" i="2"/>
  <c r="Q854" i="2"/>
  <c r="P982" i="2"/>
  <c r="Q982" i="2"/>
  <c r="P1110" i="2"/>
  <c r="Q1110" i="2"/>
  <c r="P689" i="2"/>
  <c r="Q689" i="2"/>
  <c r="P817" i="2"/>
  <c r="Q817" i="2"/>
  <c r="P945" i="2"/>
  <c r="Q945" i="2"/>
  <c r="P1073" i="2"/>
  <c r="Q1073" i="2"/>
  <c r="P1201" i="2"/>
  <c r="Q1201" i="2"/>
  <c r="P1329" i="2"/>
  <c r="Q1329" i="2"/>
  <c r="P488" i="2"/>
  <c r="Q488" i="2"/>
  <c r="P706" i="2"/>
  <c r="Q706" i="2"/>
  <c r="P834" i="2"/>
  <c r="Q834" i="2"/>
  <c r="P962" i="2"/>
  <c r="Q962" i="2"/>
  <c r="P1090" i="2"/>
  <c r="Q1090" i="2"/>
  <c r="P539" i="2"/>
  <c r="Q539" i="2"/>
  <c r="P648" i="2"/>
  <c r="Q648" i="2"/>
  <c r="P776" i="2"/>
  <c r="Q776" i="2"/>
  <c r="P904" i="2"/>
  <c r="Q904" i="2"/>
  <c r="P1032" i="2"/>
  <c r="Q1032" i="2"/>
  <c r="J460" i="2"/>
  <c r="J473" i="2"/>
  <c r="J474" i="2" s="1"/>
  <c r="J475" i="2" s="1"/>
  <c r="J1055" i="2"/>
  <c r="J1028" i="2"/>
  <c r="J22" i="2"/>
  <c r="J23" i="2" s="1"/>
  <c r="J24" i="2" s="1"/>
  <c r="J25" i="2" s="1"/>
  <c r="P1182" i="2"/>
  <c r="Q1182" i="2"/>
  <c r="P1362" i="2"/>
  <c r="Q1362" i="2"/>
  <c r="P1264" i="2"/>
  <c r="Q1264" i="2"/>
  <c r="P1334" i="2"/>
  <c r="Q1334" i="2"/>
  <c r="J1272" i="2"/>
  <c r="J1273" i="2" s="1"/>
  <c r="J1274" i="2" s="1"/>
  <c r="J1275" i="2" s="1"/>
  <c r="P1166" i="2"/>
  <c r="Q1166" i="2"/>
  <c r="P1174" i="2"/>
  <c r="Q1174" i="2"/>
  <c r="P1358" i="2"/>
  <c r="Q1358" i="2"/>
  <c r="J1107" i="2"/>
  <c r="J1108" i="2"/>
  <c r="J1109" i="2" s="1"/>
  <c r="J1110" i="2" s="1"/>
  <c r="J155" i="2"/>
  <c r="P1315" i="2"/>
  <c r="Q1315" i="2"/>
  <c r="P1222" i="2"/>
  <c r="Q1222" i="2"/>
  <c r="J384" i="2"/>
  <c r="J385" i="2" s="1"/>
  <c r="J386" i="2" s="1"/>
  <c r="J387" i="2" s="1"/>
  <c r="J388" i="2" s="1"/>
  <c r="J958" i="2"/>
  <c r="J1065" i="2"/>
  <c r="J1342" i="2"/>
  <c r="J1198" i="2"/>
  <c r="P318" i="2"/>
  <c r="Q318" i="2"/>
  <c r="P412" i="2"/>
  <c r="Q412" i="2"/>
  <c r="P92" i="2"/>
  <c r="Q92" i="2"/>
  <c r="P119" i="2"/>
  <c r="Q119" i="2"/>
  <c r="P503" i="2"/>
  <c r="Q503" i="2"/>
  <c r="Q61" i="2"/>
  <c r="P61" i="2"/>
  <c r="Q189" i="2"/>
  <c r="P189" i="2"/>
  <c r="Q317" i="2"/>
  <c r="P317" i="2"/>
  <c r="Q24" i="2"/>
  <c r="P24" i="2"/>
  <c r="P67" i="2"/>
  <c r="Q67" i="2"/>
  <c r="P195" i="2"/>
  <c r="Q195" i="2"/>
  <c r="P323" i="2"/>
  <c r="Q323" i="2"/>
  <c r="P73" i="2"/>
  <c r="Q73" i="2"/>
  <c r="P201" i="2"/>
  <c r="Q201" i="2"/>
  <c r="P10" i="2"/>
  <c r="Q10" i="2"/>
  <c r="P138" i="2"/>
  <c r="Q138" i="2"/>
  <c r="Q266" i="2"/>
  <c r="P266" i="2"/>
  <c r="P394" i="2"/>
  <c r="Q394" i="2"/>
  <c r="P538" i="2"/>
  <c r="Q538" i="2"/>
  <c r="P32" i="2"/>
  <c r="Q32" i="2"/>
  <c r="P160" i="2"/>
  <c r="Q160" i="2"/>
  <c r="P288" i="2"/>
  <c r="Q288" i="2"/>
  <c r="Q38" i="2"/>
  <c r="P38" i="2"/>
  <c r="P435" i="2"/>
  <c r="Q435" i="2"/>
  <c r="P676" i="2"/>
  <c r="Q676" i="2"/>
  <c r="J767" i="2"/>
  <c r="J768" i="2" s="1"/>
  <c r="J769" i="2" s="1"/>
  <c r="J770" i="2" s="1"/>
  <c r="P932" i="2"/>
  <c r="Q932" i="2"/>
  <c r="Q1422" i="2"/>
  <c r="P416" i="2"/>
  <c r="Q416" i="2"/>
  <c r="P735" i="2"/>
  <c r="Q735" i="2"/>
  <c r="J826" i="2"/>
  <c r="J827" i="2" s="1"/>
  <c r="Q991" i="2"/>
  <c r="P991" i="2"/>
  <c r="J1082" i="2"/>
  <c r="P1247" i="2"/>
  <c r="Q1247" i="2"/>
  <c r="P517" i="2"/>
  <c r="Q517" i="2"/>
  <c r="P573" i="2"/>
  <c r="Q573" i="2"/>
  <c r="P709" i="2"/>
  <c r="Q709" i="2"/>
  <c r="P837" i="2"/>
  <c r="Q837" i="2"/>
  <c r="P965" i="2"/>
  <c r="Q965" i="2"/>
  <c r="P1093" i="2"/>
  <c r="Q1093" i="2"/>
  <c r="P368" i="2"/>
  <c r="Q368" i="2"/>
  <c r="P562" i="2"/>
  <c r="Q562" i="2"/>
  <c r="P699" i="2"/>
  <c r="Q699" i="2"/>
  <c r="P827" i="2"/>
  <c r="Q827" i="2"/>
  <c r="P955" i="2"/>
  <c r="Q955" i="2"/>
  <c r="P1083" i="2"/>
  <c r="Q1083" i="2"/>
  <c r="P431" i="2"/>
  <c r="Q431" i="2"/>
  <c r="P525" i="2"/>
  <c r="Q525" i="2"/>
  <c r="J342" i="2"/>
  <c r="J544" i="2"/>
  <c r="J545" i="2" s="1"/>
  <c r="P620" i="2"/>
  <c r="Q620" i="2"/>
  <c r="P748" i="2"/>
  <c r="Q748" i="2"/>
  <c r="P876" i="2"/>
  <c r="Q876" i="2"/>
  <c r="P1004" i="2"/>
  <c r="Q1004" i="2"/>
  <c r="P1132" i="2"/>
  <c r="Q1132" i="2"/>
  <c r="P1260" i="2"/>
  <c r="Q1260" i="2"/>
  <c r="P1388" i="2"/>
  <c r="Q1388" i="2"/>
  <c r="P432" i="2"/>
  <c r="Q432" i="2"/>
  <c r="P631" i="2"/>
  <c r="Q631" i="2"/>
  <c r="P759" i="2"/>
  <c r="Q759" i="2"/>
  <c r="P887" i="2"/>
  <c r="Q887" i="2"/>
  <c r="P1015" i="2"/>
  <c r="Q1015" i="2"/>
  <c r="P1143" i="2"/>
  <c r="Q1143" i="2"/>
  <c r="P1271" i="2"/>
  <c r="Q1271" i="2"/>
  <c r="P1399" i="2"/>
  <c r="Q1399" i="2"/>
  <c r="P669" i="2"/>
  <c r="Q669" i="2"/>
  <c r="P797" i="2"/>
  <c r="Q797" i="2"/>
  <c r="P925" i="2"/>
  <c r="Q925" i="2"/>
  <c r="P1053" i="2"/>
  <c r="Q1053" i="2"/>
  <c r="P1181" i="2"/>
  <c r="Q1181" i="2"/>
  <c r="P1309" i="2"/>
  <c r="Q1309" i="2"/>
  <c r="P521" i="2"/>
  <c r="Q521" i="2"/>
  <c r="P400" i="2"/>
  <c r="Q400" i="2"/>
  <c r="P643" i="2"/>
  <c r="Q643" i="2"/>
  <c r="P771" i="2"/>
  <c r="Q771" i="2"/>
  <c r="P899" i="2"/>
  <c r="Q899" i="2"/>
  <c r="P1027" i="2"/>
  <c r="Q1027" i="2"/>
  <c r="P595" i="2"/>
  <c r="Q595" i="2"/>
  <c r="P718" i="2"/>
  <c r="Q718" i="2"/>
  <c r="P846" i="2"/>
  <c r="Q846" i="2"/>
  <c r="P974" i="2"/>
  <c r="Q974" i="2"/>
  <c r="P649" i="2"/>
  <c r="Q649" i="2"/>
  <c r="P777" i="2"/>
  <c r="Q777" i="2"/>
  <c r="P905" i="2"/>
  <c r="Q905" i="2"/>
  <c r="P1033" i="2"/>
  <c r="Q1033" i="2"/>
  <c r="P1161" i="2"/>
  <c r="Q1161" i="2"/>
  <c r="P1289" i="2"/>
  <c r="Q1289" i="2"/>
  <c r="J1124" i="2"/>
  <c r="J1125" i="2" s="1"/>
  <c r="J1126" i="2" s="1"/>
  <c r="J1127" i="2" s="1"/>
  <c r="J1128" i="2" s="1"/>
  <c r="P1398" i="2"/>
  <c r="Q1398" i="2"/>
  <c r="J1375" i="2"/>
  <c r="J1374" i="2"/>
  <c r="P1120" i="2"/>
  <c r="Q1120" i="2"/>
  <c r="P1283" i="2"/>
  <c r="Q1283" i="2"/>
  <c r="P1154" i="2"/>
  <c r="Q1154" i="2"/>
  <c r="P1171" i="2"/>
  <c r="Q1171" i="2"/>
  <c r="P1218" i="2"/>
  <c r="Q1218" i="2"/>
  <c r="J1377" i="2"/>
  <c r="J1378" i="2" s="1"/>
  <c r="J1192" i="2"/>
  <c r="J1193" i="2" s="1"/>
  <c r="J1194" i="2" s="1"/>
  <c r="P1312" i="2"/>
  <c r="Q1312" i="2"/>
  <c r="P1173" i="2"/>
  <c r="Q1173" i="2"/>
  <c r="P1253" i="2"/>
  <c r="Q1253" i="2"/>
  <c r="J1188" i="2"/>
  <c r="P1221" i="2"/>
  <c r="Q1221" i="2"/>
  <c r="J166" i="2"/>
  <c r="P1102" i="2"/>
  <c r="Q1102" i="2"/>
  <c r="J488" i="2"/>
  <c r="J489" i="2" s="1"/>
  <c r="J490" i="2" s="1"/>
  <c r="J491" i="2" s="1"/>
  <c r="J492" i="2" s="1"/>
  <c r="J1298" i="2"/>
  <c r="J1299" i="2" s="1"/>
  <c r="J1097" i="2"/>
  <c r="J1147" i="2"/>
  <c r="J1358" i="2"/>
  <c r="J1246" i="2"/>
  <c r="Q337" i="2"/>
  <c r="P337" i="2"/>
  <c r="P372" i="2"/>
  <c r="Q372" i="2"/>
  <c r="J91" i="2"/>
  <c r="J92" i="2"/>
  <c r="Q465" i="2"/>
  <c r="P465" i="2"/>
  <c r="P113" i="2"/>
  <c r="Q113" i="2"/>
  <c r="P124" i="2"/>
  <c r="Q124" i="2"/>
  <c r="P44" i="2"/>
  <c r="Q44" i="2"/>
  <c r="P556" i="2"/>
  <c r="Q556" i="2"/>
  <c r="P7" i="2"/>
  <c r="Q7" i="2"/>
  <c r="P82" i="2"/>
  <c r="Q82" i="2"/>
  <c r="P210" i="2"/>
  <c r="Q210" i="2"/>
  <c r="P338" i="2"/>
  <c r="Q338" i="2"/>
  <c r="P152" i="2"/>
  <c r="Q152" i="2"/>
  <c r="P280" i="2"/>
  <c r="Q280" i="2"/>
  <c r="P408" i="2"/>
  <c r="Q408" i="2"/>
  <c r="P30" i="2"/>
  <c r="Q30" i="2"/>
  <c r="P158" i="2"/>
  <c r="Q158" i="2"/>
  <c r="P286" i="2"/>
  <c r="Q286" i="2"/>
  <c r="P414" i="2"/>
  <c r="Q414" i="2"/>
  <c r="P542" i="2"/>
  <c r="Q542" i="2"/>
  <c r="Q84" i="2"/>
  <c r="P84" i="2"/>
  <c r="P212" i="2"/>
  <c r="Q212" i="2"/>
  <c r="Q340" i="2"/>
  <c r="P340" i="2"/>
  <c r="P468" i="2"/>
  <c r="Q468" i="2"/>
  <c r="Q63" i="2"/>
  <c r="P63" i="2"/>
  <c r="P191" i="2"/>
  <c r="Q191" i="2"/>
  <c r="Q319" i="2"/>
  <c r="P319" i="2"/>
  <c r="P554" i="2"/>
  <c r="Q554" i="2"/>
  <c r="Q21" i="2"/>
  <c r="P21" i="2"/>
  <c r="P149" i="2"/>
  <c r="Q149" i="2"/>
  <c r="Q277" i="2"/>
  <c r="P277" i="2"/>
  <c r="Q43" i="2"/>
  <c r="P43" i="2"/>
  <c r="Q171" i="2"/>
  <c r="P171" i="2"/>
  <c r="Q299" i="2"/>
  <c r="P299" i="2"/>
  <c r="P166" i="2"/>
  <c r="Q166" i="2"/>
  <c r="P294" i="2"/>
  <c r="Q294" i="2"/>
  <c r="P422" i="2"/>
  <c r="Q422" i="2"/>
  <c r="P550" i="2"/>
  <c r="Q550" i="2"/>
  <c r="J453" i="2"/>
  <c r="J454" i="2" s="1"/>
  <c r="J455" i="2" s="1"/>
  <c r="J456" i="2" s="1"/>
  <c r="J457" i="2" s="1"/>
  <c r="J458" i="2" s="1"/>
  <c r="J459" i="2" s="1"/>
  <c r="J687" i="2"/>
  <c r="J686" i="2"/>
  <c r="P852" i="2"/>
  <c r="Q852" i="2"/>
  <c r="P1028" i="2"/>
  <c r="Q1028" i="2"/>
  <c r="P1156" i="2"/>
  <c r="Q1156" i="2"/>
  <c r="P1284" i="2"/>
  <c r="Q1284" i="2"/>
  <c r="P655" i="2"/>
  <c r="Q655" i="2"/>
  <c r="J746" i="2"/>
  <c r="J747" i="2" s="1"/>
  <c r="P911" i="2"/>
  <c r="Q911" i="2"/>
  <c r="J1002" i="2"/>
  <c r="J1003" i="2" s="1"/>
  <c r="P1167" i="2"/>
  <c r="Q1167" i="2"/>
  <c r="P1359" i="2"/>
  <c r="Q1359" i="2"/>
  <c r="P666" i="2"/>
  <c r="Q666" i="2"/>
  <c r="P794" i="2"/>
  <c r="Q794" i="2"/>
  <c r="P922" i="2"/>
  <c r="Q922" i="2"/>
  <c r="P1050" i="2"/>
  <c r="Q1050" i="2"/>
  <c r="P1178" i="2"/>
  <c r="Q1178" i="2"/>
  <c r="P1306" i="2"/>
  <c r="Q1306" i="2"/>
  <c r="P424" i="2"/>
  <c r="Q424" i="2"/>
  <c r="P624" i="2"/>
  <c r="Q624" i="2"/>
  <c r="P752" i="2"/>
  <c r="Q752" i="2"/>
  <c r="P880" i="2"/>
  <c r="Q880" i="2"/>
  <c r="P1008" i="2"/>
  <c r="Q1008" i="2"/>
  <c r="J418" i="2"/>
  <c r="J419" i="2"/>
  <c r="J420" i="2" s="1"/>
  <c r="J421" i="2" s="1"/>
  <c r="J422" i="2" s="1"/>
  <c r="J423" i="2" s="1"/>
  <c r="J424" i="2" s="1"/>
  <c r="J425" i="2" s="1"/>
  <c r="P614" i="2"/>
  <c r="Q614" i="2"/>
  <c r="P742" i="2"/>
  <c r="Q742" i="2"/>
  <c r="P870" i="2"/>
  <c r="Q870" i="2"/>
  <c r="P998" i="2"/>
  <c r="Q998" i="2"/>
  <c r="J598" i="2"/>
  <c r="J599" i="2"/>
  <c r="J600" i="2" s="1"/>
  <c r="J601" i="2" s="1"/>
  <c r="P705" i="2"/>
  <c r="Q705" i="2"/>
  <c r="P833" i="2"/>
  <c r="Q833" i="2"/>
  <c r="P961" i="2"/>
  <c r="Q961" i="2"/>
  <c r="P1089" i="2"/>
  <c r="Q1089" i="2"/>
  <c r="P1217" i="2"/>
  <c r="Q1217" i="2"/>
  <c r="P1345" i="2"/>
  <c r="Q1345" i="2"/>
  <c r="J377" i="2"/>
  <c r="J378" i="2"/>
  <c r="P520" i="2"/>
  <c r="Q520" i="2"/>
  <c r="P722" i="2"/>
  <c r="Q722" i="2"/>
  <c r="P850" i="2"/>
  <c r="Q850" i="2"/>
  <c r="P978" i="2"/>
  <c r="Q978" i="2"/>
  <c r="P1106" i="2"/>
  <c r="Q1106" i="2"/>
  <c r="P570" i="2"/>
  <c r="Q570" i="2"/>
  <c r="J329" i="2"/>
  <c r="J330" i="2"/>
  <c r="P664" i="2"/>
  <c r="Q664" i="2"/>
  <c r="P792" i="2"/>
  <c r="Q792" i="2"/>
  <c r="P920" i="2"/>
  <c r="Q920" i="2"/>
  <c r="P1048" i="2"/>
  <c r="Q1048" i="2"/>
  <c r="P459" i="2"/>
  <c r="Q459" i="2"/>
  <c r="P472" i="2"/>
  <c r="Q472" i="2"/>
  <c r="P1054" i="2"/>
  <c r="Q1054" i="2"/>
  <c r="P1267" i="2"/>
  <c r="Q1267" i="2"/>
  <c r="P1280" i="2"/>
  <c r="Q1280" i="2"/>
  <c r="P1232" i="2"/>
  <c r="Q1232" i="2"/>
  <c r="J1140" i="2"/>
  <c r="J1141" i="2" s="1"/>
  <c r="P1310" i="2"/>
  <c r="Q1310" i="2"/>
  <c r="J1291" i="2"/>
  <c r="J1292" i="2"/>
  <c r="J1293" i="2" s="1"/>
  <c r="P1147" i="2"/>
  <c r="Q1147" i="2"/>
  <c r="P1107" i="2"/>
  <c r="Q1107" i="2"/>
  <c r="J1294" i="2"/>
  <c r="J1295" i="2"/>
  <c r="P1256" i="2"/>
  <c r="Q1256" i="2"/>
  <c r="J1145" i="2"/>
  <c r="J1022" i="2"/>
  <c r="J480" i="2"/>
  <c r="J536" i="2"/>
  <c r="J537" i="2" s="1"/>
  <c r="J538" i="2" s="1"/>
  <c r="J1059" i="2"/>
  <c r="J1001" i="2"/>
  <c r="J1312" i="2"/>
  <c r="J1313" i="2" s="1"/>
  <c r="P190" i="2"/>
  <c r="Q190" i="2"/>
  <c r="P698" i="2"/>
  <c r="Q698" i="2"/>
  <c r="P369" i="2"/>
  <c r="Q369" i="2"/>
  <c r="J59" i="2"/>
  <c r="J60" i="2"/>
  <c r="J61" i="2" s="1"/>
  <c r="J62" i="2" s="1"/>
  <c r="Q225" i="2"/>
  <c r="P225" i="2"/>
  <c r="J214" i="2"/>
  <c r="J215" i="2"/>
  <c r="P247" i="2"/>
  <c r="Q247" i="2"/>
  <c r="P145" i="2"/>
  <c r="Q145" i="2"/>
  <c r="J135" i="2"/>
  <c r="J136" i="2" s="1"/>
  <c r="J137" i="2" s="1"/>
  <c r="J138" i="2" s="1"/>
  <c r="J139" i="2" s="1"/>
  <c r="P321" i="2"/>
  <c r="Q321" i="2"/>
  <c r="P263" i="2"/>
  <c r="Q263" i="2"/>
  <c r="Q77" i="2"/>
  <c r="P77" i="2"/>
  <c r="P333" i="2"/>
  <c r="Q333" i="2"/>
  <c r="P211" i="2"/>
  <c r="Q211" i="2"/>
  <c r="Q89" i="2"/>
  <c r="P89" i="2"/>
  <c r="P217" i="2"/>
  <c r="Q217" i="2"/>
  <c r="P26" i="2"/>
  <c r="Q26" i="2"/>
  <c r="P154" i="2"/>
  <c r="Q154" i="2"/>
  <c r="P282" i="2"/>
  <c r="Q282" i="2"/>
  <c r="P410" i="2"/>
  <c r="Q410" i="2"/>
  <c r="P48" i="2"/>
  <c r="Q48" i="2"/>
  <c r="P176" i="2"/>
  <c r="Q176" i="2"/>
  <c r="P304" i="2"/>
  <c r="Q304" i="2"/>
  <c r="Q54" i="2"/>
  <c r="P54" i="2"/>
  <c r="J606" i="2"/>
  <c r="J607" i="2"/>
  <c r="P772" i="2"/>
  <c r="Q772" i="2"/>
  <c r="J863" i="2"/>
  <c r="J864" i="2" s="1"/>
  <c r="Q1429" i="2"/>
  <c r="P429" i="2"/>
  <c r="Q429" i="2"/>
  <c r="P560" i="2"/>
  <c r="Q560" i="2"/>
  <c r="J666" i="2"/>
  <c r="J667" i="2" s="1"/>
  <c r="J668" i="2" s="1"/>
  <c r="P831" i="2"/>
  <c r="Q831" i="2"/>
  <c r="J922" i="2"/>
  <c r="J923" i="2" s="1"/>
  <c r="P1087" i="2"/>
  <c r="Q1087" i="2"/>
  <c r="P591" i="2"/>
  <c r="Q591" i="2"/>
  <c r="P725" i="2"/>
  <c r="Q725" i="2"/>
  <c r="P853" i="2"/>
  <c r="Q853" i="2"/>
  <c r="P981" i="2"/>
  <c r="Q981" i="2"/>
  <c r="P1109" i="2"/>
  <c r="Q1109" i="2"/>
  <c r="P586" i="2"/>
  <c r="Q586" i="2"/>
  <c r="P715" i="2"/>
  <c r="Q715" i="2"/>
  <c r="P843" i="2"/>
  <c r="Q843" i="2"/>
  <c r="P971" i="2"/>
  <c r="Q971" i="2"/>
  <c r="P1099" i="2"/>
  <c r="Q1099" i="2"/>
  <c r="P450" i="2"/>
  <c r="Q450" i="2"/>
  <c r="P544" i="2"/>
  <c r="Q544" i="2"/>
  <c r="P636" i="2"/>
  <c r="Q636" i="2"/>
  <c r="P764" i="2"/>
  <c r="Q764" i="2"/>
  <c r="P892" i="2"/>
  <c r="Q892" i="2"/>
  <c r="P1020" i="2"/>
  <c r="Q1020" i="2"/>
  <c r="P1148" i="2"/>
  <c r="Q1148" i="2"/>
  <c r="P1276" i="2"/>
  <c r="Q1276" i="2"/>
  <c r="P1404" i="2"/>
  <c r="Q1404" i="2"/>
  <c r="P451" i="2"/>
  <c r="Q451" i="2"/>
  <c r="P647" i="2"/>
  <c r="Q647" i="2"/>
  <c r="P775" i="2"/>
  <c r="Q775" i="2"/>
  <c r="P903" i="2"/>
  <c r="Q903" i="2"/>
  <c r="P1031" i="2"/>
  <c r="Q1031" i="2"/>
  <c r="P1159" i="2"/>
  <c r="Q1159" i="2"/>
  <c r="P1287" i="2"/>
  <c r="Q1287" i="2"/>
  <c r="Q1454" i="2"/>
  <c r="P685" i="2"/>
  <c r="Q685" i="2"/>
  <c r="P813" i="2"/>
  <c r="Q813" i="2"/>
  <c r="P941" i="2"/>
  <c r="Q941" i="2"/>
  <c r="P1069" i="2"/>
  <c r="Q1069" i="2"/>
  <c r="P1197" i="2"/>
  <c r="Q1197" i="2"/>
  <c r="P1325" i="2"/>
  <c r="Q1325" i="2"/>
  <c r="P527" i="2"/>
  <c r="Q527" i="2"/>
  <c r="P434" i="2"/>
  <c r="Q434" i="2"/>
  <c r="P659" i="2"/>
  <c r="Q659" i="2"/>
  <c r="Q787" i="2"/>
  <c r="P787" i="2"/>
  <c r="P915" i="2"/>
  <c r="Q915" i="2"/>
  <c r="P606" i="2"/>
  <c r="Q606" i="2"/>
  <c r="P734" i="2"/>
  <c r="Q734" i="2"/>
  <c r="P862" i="2"/>
  <c r="Q862" i="2"/>
  <c r="P990" i="2"/>
  <c r="Q990" i="2"/>
  <c r="J528" i="2"/>
  <c r="J529" i="2" s="1"/>
  <c r="P665" i="2"/>
  <c r="Q665" i="2"/>
  <c r="P793" i="2"/>
  <c r="Q793" i="2"/>
  <c r="P921" i="2"/>
  <c r="Q921" i="2"/>
  <c r="P1049" i="2"/>
  <c r="Q1049" i="2"/>
  <c r="P1177" i="2"/>
  <c r="Q1177" i="2"/>
  <c r="P1305" i="2"/>
  <c r="Q1305" i="2"/>
  <c r="J1076" i="2"/>
  <c r="J1285" i="2"/>
  <c r="J1286" i="2"/>
  <c r="P1123" i="2"/>
  <c r="Q1123" i="2"/>
  <c r="J1238" i="2"/>
  <c r="J1239" i="2"/>
  <c r="J1240" i="2" s="1"/>
  <c r="J1241" i="2" s="1"/>
  <c r="P1170" i="2"/>
  <c r="Q1170" i="2"/>
  <c r="P1374" i="2"/>
  <c r="Q1374" i="2"/>
  <c r="P1270" i="2"/>
  <c r="Q1270" i="2"/>
  <c r="P1314" i="2"/>
  <c r="Q1314" i="2"/>
  <c r="P1376" i="2"/>
  <c r="Q1376" i="2"/>
  <c r="P1192" i="2"/>
  <c r="Q1192" i="2"/>
  <c r="J1206" i="2"/>
  <c r="J1207" i="2"/>
  <c r="J1208" i="2" s="1"/>
  <c r="P1266" i="2"/>
  <c r="Q1266" i="2"/>
  <c r="P1187" i="2"/>
  <c r="Q1187" i="2"/>
  <c r="P1410" i="2"/>
  <c r="Q1410" i="2"/>
  <c r="P1366" i="2"/>
  <c r="Q1366" i="2"/>
  <c r="J1262" i="2"/>
  <c r="J1263" i="2" s="1"/>
  <c r="J1264" i="2" s="1"/>
  <c r="J1265" i="2" s="1"/>
  <c r="J1266" i="2" s="1"/>
  <c r="J697" i="2"/>
  <c r="J698" i="2" s="1"/>
  <c r="J699" i="2" s="1"/>
  <c r="J700" i="2" s="1"/>
  <c r="J701" i="2" s="1"/>
  <c r="J702" i="2" s="1"/>
  <c r="J703" i="2" s="1"/>
  <c r="J704" i="2" s="1"/>
  <c r="J705" i="2" s="1"/>
  <c r="J555" i="2"/>
  <c r="J556" i="2" s="1"/>
  <c r="J1122" i="2"/>
  <c r="J416" i="2"/>
  <c r="J595" i="2"/>
  <c r="J1227" i="2"/>
  <c r="J1228" i="2" s="1"/>
  <c r="J1229" i="2" s="1"/>
  <c r="J1230" i="2" s="1"/>
  <c r="J1365" i="2"/>
  <c r="J1366" i="2" s="1"/>
  <c r="J1367" i="2" s="1"/>
  <c r="J1368" i="2" s="1"/>
  <c r="J1363" i="2"/>
  <c r="J1171" i="2"/>
  <c r="J1172" i="2" s="1"/>
  <c r="P492" i="2"/>
  <c r="Q492" i="2"/>
  <c r="Q62" i="2"/>
  <c r="P62" i="2"/>
  <c r="P244" i="2"/>
  <c r="Q244" i="2"/>
  <c r="Q53" i="2"/>
  <c r="P53" i="2"/>
  <c r="P326" i="2"/>
  <c r="Q326" i="2"/>
  <c r="P788" i="2"/>
  <c r="Q788" i="2"/>
  <c r="P1316" i="2"/>
  <c r="Q1316" i="2"/>
  <c r="P596" i="2"/>
  <c r="Q596" i="2"/>
  <c r="P1103" i="2"/>
  <c r="Q1103" i="2"/>
  <c r="P1210" i="2"/>
  <c r="Q1210" i="2"/>
  <c r="P656" i="2"/>
  <c r="Q656" i="2"/>
  <c r="P902" i="2"/>
  <c r="Q902" i="2"/>
  <c r="P1249" i="2"/>
  <c r="Q1249" i="2"/>
  <c r="P952" i="2"/>
  <c r="Q952" i="2"/>
  <c r="P553" i="2"/>
  <c r="Q553" i="2"/>
  <c r="J1070" i="2"/>
  <c r="J1071" i="2" s="1"/>
  <c r="P12" i="2"/>
  <c r="Q12" i="2"/>
  <c r="P513" i="2"/>
  <c r="Q513" i="2"/>
  <c r="J470" i="2"/>
  <c r="J471" i="2"/>
  <c r="J472" i="2" s="1"/>
  <c r="Q401" i="2"/>
  <c r="P401" i="2"/>
  <c r="P300" i="2"/>
  <c r="Q300" i="2"/>
  <c r="P65" i="2"/>
  <c r="Q65" i="2"/>
  <c r="J310" i="2"/>
  <c r="J311" i="2"/>
  <c r="P476" i="2"/>
  <c r="Q476" i="2"/>
  <c r="P391" i="2"/>
  <c r="Q391" i="2"/>
  <c r="Q205" i="2"/>
  <c r="P205" i="2"/>
  <c r="Q339" i="2"/>
  <c r="P339" i="2"/>
  <c r="J75" i="2"/>
  <c r="J76" i="2" s="1"/>
  <c r="P241" i="2"/>
  <c r="Q241" i="2"/>
  <c r="J332" i="2"/>
  <c r="J331" i="2"/>
  <c r="Q140" i="2"/>
  <c r="P140" i="2"/>
  <c r="J230" i="2"/>
  <c r="J231" i="2"/>
  <c r="P396" i="2"/>
  <c r="Q396" i="2"/>
  <c r="J486" i="2"/>
  <c r="J487" i="2" s="1"/>
  <c r="P23" i="2"/>
  <c r="Q23" i="2"/>
  <c r="P98" i="2"/>
  <c r="Q98" i="2"/>
  <c r="P226" i="2"/>
  <c r="Q226" i="2"/>
  <c r="P354" i="2"/>
  <c r="Q354" i="2"/>
  <c r="P168" i="2"/>
  <c r="Q168" i="2"/>
  <c r="P296" i="2"/>
  <c r="Q296" i="2"/>
  <c r="P46" i="2"/>
  <c r="Q46" i="2"/>
  <c r="P174" i="2"/>
  <c r="Q174" i="2"/>
  <c r="P302" i="2"/>
  <c r="Q302" i="2"/>
  <c r="P430" i="2"/>
  <c r="Q430" i="2"/>
  <c r="P558" i="2"/>
  <c r="Q558" i="2"/>
  <c r="Q100" i="2"/>
  <c r="P100" i="2"/>
  <c r="Q228" i="2"/>
  <c r="P228" i="2"/>
  <c r="P356" i="2"/>
  <c r="Q356" i="2"/>
  <c r="P484" i="2"/>
  <c r="Q484" i="2"/>
  <c r="Q79" i="2"/>
  <c r="P79" i="2"/>
  <c r="P207" i="2"/>
  <c r="Q207" i="2"/>
  <c r="P335" i="2"/>
  <c r="Q335" i="2"/>
  <c r="Q37" i="2"/>
  <c r="P37" i="2"/>
  <c r="Q165" i="2"/>
  <c r="P165" i="2"/>
  <c r="Q293" i="2"/>
  <c r="P293" i="2"/>
  <c r="Q59" i="2"/>
  <c r="P59" i="2"/>
  <c r="Q187" i="2"/>
  <c r="P187" i="2"/>
  <c r="Q315" i="2"/>
  <c r="P315" i="2"/>
  <c r="P182" i="2"/>
  <c r="Q182" i="2"/>
  <c r="P310" i="2"/>
  <c r="Q310" i="2"/>
  <c r="P438" i="2"/>
  <c r="Q438" i="2"/>
  <c r="P566" i="2"/>
  <c r="Q566" i="2"/>
  <c r="P485" i="2"/>
  <c r="Q485" i="2"/>
  <c r="P692" i="2"/>
  <c r="Q692" i="2"/>
  <c r="P948" i="2"/>
  <c r="Q948" i="2"/>
  <c r="P1044" i="2"/>
  <c r="Q1044" i="2"/>
  <c r="P1172" i="2"/>
  <c r="Q1172" i="2"/>
  <c r="P1300" i="2"/>
  <c r="Q1300" i="2"/>
  <c r="J578" i="2"/>
  <c r="J579" i="2"/>
  <c r="J580" i="2" s="1"/>
  <c r="J581" i="2" s="1"/>
  <c r="P751" i="2"/>
  <c r="Q751" i="2"/>
  <c r="P1007" i="2"/>
  <c r="Q1007" i="2"/>
  <c r="P1263" i="2"/>
  <c r="Q1263" i="2"/>
  <c r="P1375" i="2"/>
  <c r="Q1375" i="2"/>
  <c r="P523" i="2"/>
  <c r="Q523" i="2"/>
  <c r="P682" i="2"/>
  <c r="Q682" i="2"/>
  <c r="P810" i="2"/>
  <c r="Q810" i="2"/>
  <c r="P938" i="2"/>
  <c r="Q938" i="2"/>
  <c r="P1066" i="2"/>
  <c r="Q1066" i="2"/>
  <c r="P1194" i="2"/>
  <c r="Q1194" i="2"/>
  <c r="P1322" i="2"/>
  <c r="Q1322" i="2"/>
  <c r="P640" i="2"/>
  <c r="Q640" i="2"/>
  <c r="P768" i="2"/>
  <c r="Q768" i="2"/>
  <c r="P896" i="2"/>
  <c r="Q896" i="2"/>
  <c r="P1024" i="2"/>
  <c r="Q1024" i="2"/>
  <c r="P418" i="2"/>
  <c r="Q418" i="2"/>
  <c r="P630" i="2"/>
  <c r="Q630" i="2"/>
  <c r="P758" i="2"/>
  <c r="Q758" i="2"/>
  <c r="P886" i="2"/>
  <c r="Q886" i="2"/>
  <c r="P1014" i="2"/>
  <c r="Q1014" i="2"/>
  <c r="P598" i="2"/>
  <c r="Q598" i="2"/>
  <c r="P721" i="2"/>
  <c r="Q721" i="2"/>
  <c r="P849" i="2"/>
  <c r="Q849" i="2"/>
  <c r="P977" i="2"/>
  <c r="Q977" i="2"/>
  <c r="P1105" i="2"/>
  <c r="Q1105" i="2"/>
  <c r="P1233" i="2"/>
  <c r="Q1233" i="2"/>
  <c r="P1361" i="2"/>
  <c r="Q1361" i="2"/>
  <c r="P377" i="2"/>
  <c r="Q377" i="2"/>
  <c r="Q1419" i="2"/>
  <c r="Q1433" i="2"/>
  <c r="P610" i="2"/>
  <c r="Q610" i="2"/>
  <c r="P738" i="2"/>
  <c r="Q738" i="2"/>
  <c r="P866" i="2"/>
  <c r="Q866" i="2"/>
  <c r="P994" i="2"/>
  <c r="Q994" i="2"/>
  <c r="P329" i="2"/>
  <c r="Q329" i="2"/>
  <c r="P680" i="2"/>
  <c r="Q680" i="2"/>
  <c r="P808" i="2"/>
  <c r="Q808" i="2"/>
  <c r="P936" i="2"/>
  <c r="Q936" i="2"/>
  <c r="P1064" i="2"/>
  <c r="Q1064" i="2"/>
  <c r="J440" i="2"/>
  <c r="J441" i="2" s="1"/>
  <c r="J442" i="2" s="1"/>
  <c r="J443" i="2" s="1"/>
  <c r="J444" i="2" s="1"/>
  <c r="Q1435" i="2"/>
  <c r="P509" i="2"/>
  <c r="Q509" i="2"/>
  <c r="P1022" i="2"/>
  <c r="Q1022" i="2"/>
  <c r="J1195" i="2"/>
  <c r="J1196" i="2" s="1"/>
  <c r="P1139" i="2"/>
  <c r="Q1139" i="2"/>
  <c r="P1179" i="2"/>
  <c r="Q1179" i="2"/>
  <c r="P1395" i="2"/>
  <c r="Q1395" i="2"/>
  <c r="P1330" i="2"/>
  <c r="Q1330" i="2"/>
  <c r="P1198" i="2"/>
  <c r="Q1198" i="2"/>
  <c r="P1291" i="2"/>
  <c r="Q1291" i="2"/>
  <c r="P1363" i="2"/>
  <c r="Q1363" i="2"/>
  <c r="P1200" i="2"/>
  <c r="Q1200" i="2"/>
  <c r="J1371" i="2"/>
  <c r="J1372" i="2"/>
  <c r="P1168" i="2"/>
  <c r="Q1168" i="2"/>
  <c r="P1294" i="2"/>
  <c r="Q1294" i="2"/>
  <c r="J235" i="2"/>
  <c r="J1144" i="2"/>
  <c r="P1144" i="2"/>
  <c r="Q1144" i="2"/>
  <c r="J878" i="2"/>
  <c r="J879" i="2" s="1"/>
  <c r="J520" i="2"/>
  <c r="J521" i="2" s="1"/>
  <c r="J522" i="2" s="1"/>
  <c r="J1211" i="2"/>
  <c r="J1212" i="2" s="1"/>
  <c r="J1213" i="2" s="1"/>
  <c r="J1200" i="2"/>
  <c r="J171" i="2"/>
  <c r="J172" i="2"/>
  <c r="J582" i="2"/>
  <c r="J583" i="2"/>
  <c r="P114" i="2"/>
  <c r="Q114" i="2"/>
  <c r="P1440" i="2"/>
  <c r="Q1440" i="2"/>
  <c r="P95" i="2"/>
  <c r="Q95" i="2"/>
  <c r="P826" i="2"/>
  <c r="Q826" i="2"/>
  <c r="P784" i="2"/>
  <c r="Q784" i="2"/>
  <c r="P774" i="2"/>
  <c r="Q774" i="2"/>
  <c r="P737" i="2"/>
  <c r="Q737" i="2"/>
  <c r="P754" i="2"/>
  <c r="Q754" i="2"/>
  <c r="P696" i="2"/>
  <c r="Q696" i="2"/>
  <c r="P1152" i="2"/>
  <c r="Q1152" i="2"/>
  <c r="P1371" i="2"/>
  <c r="Q1371" i="2"/>
  <c r="Q1504" i="2"/>
  <c r="P1504" i="2"/>
  <c r="P380" i="2"/>
  <c r="Q380" i="2"/>
  <c r="P375" i="2"/>
  <c r="Q375" i="2"/>
  <c r="J412" i="2"/>
  <c r="J411" i="2"/>
  <c r="P529" i="2"/>
  <c r="Q529" i="2"/>
  <c r="Q220" i="2"/>
  <c r="P220" i="2"/>
  <c r="P135" i="2"/>
  <c r="Q135" i="2"/>
  <c r="P519" i="2"/>
  <c r="Q519" i="2"/>
  <c r="Q40" i="2"/>
  <c r="P40" i="2"/>
  <c r="P83" i="2"/>
  <c r="Q83" i="2"/>
  <c r="P161" i="2"/>
  <c r="Q161" i="2"/>
  <c r="P417" i="2"/>
  <c r="Q417" i="2"/>
  <c r="P545" i="2"/>
  <c r="Q545" i="2"/>
  <c r="P60" i="2"/>
  <c r="Q60" i="2"/>
  <c r="P316" i="2"/>
  <c r="Q316" i="2"/>
  <c r="P572" i="2"/>
  <c r="Q572" i="2"/>
  <c r="Q151" i="2"/>
  <c r="P151" i="2"/>
  <c r="P279" i="2"/>
  <c r="Q279" i="2"/>
  <c r="P407" i="2"/>
  <c r="Q407" i="2"/>
  <c r="P535" i="2"/>
  <c r="Q535" i="2"/>
  <c r="Q93" i="2"/>
  <c r="P93" i="2"/>
  <c r="Q221" i="2"/>
  <c r="P221" i="2"/>
  <c r="Q349" i="2"/>
  <c r="P349" i="2"/>
  <c r="P56" i="2"/>
  <c r="Q56" i="2"/>
  <c r="P1424" i="2"/>
  <c r="Q1424" i="2"/>
  <c r="P99" i="2"/>
  <c r="Q99" i="2"/>
  <c r="P227" i="2"/>
  <c r="Q227" i="2"/>
  <c r="P355" i="2"/>
  <c r="Q355" i="2"/>
  <c r="P105" i="2"/>
  <c r="Q105" i="2"/>
  <c r="P233" i="2"/>
  <c r="Q233" i="2"/>
  <c r="P42" i="2"/>
  <c r="Q42" i="2"/>
  <c r="Q170" i="2"/>
  <c r="P170" i="2"/>
  <c r="P298" i="2"/>
  <c r="Q298" i="2"/>
  <c r="P426" i="2"/>
  <c r="Q426" i="2"/>
  <c r="Q64" i="2"/>
  <c r="P64" i="2"/>
  <c r="P192" i="2"/>
  <c r="Q192" i="2"/>
  <c r="P320" i="2"/>
  <c r="Q320" i="2"/>
  <c r="Q70" i="2"/>
  <c r="P70" i="2"/>
  <c r="P612" i="2"/>
  <c r="Q612" i="2"/>
  <c r="P868" i="2"/>
  <c r="Q868" i="2"/>
  <c r="J448" i="2"/>
  <c r="P671" i="2"/>
  <c r="Q671" i="2"/>
  <c r="P927" i="2"/>
  <c r="Q927" i="2"/>
  <c r="P1183" i="2"/>
  <c r="Q1183" i="2"/>
  <c r="P613" i="2"/>
  <c r="Q613" i="2"/>
  <c r="P741" i="2"/>
  <c r="Q741" i="2"/>
  <c r="P869" i="2"/>
  <c r="Q869" i="2"/>
  <c r="P997" i="2"/>
  <c r="Q997" i="2"/>
  <c r="P480" i="2"/>
  <c r="Q480" i="2"/>
  <c r="P603" i="2"/>
  <c r="Q603" i="2"/>
  <c r="P731" i="2"/>
  <c r="Q731" i="2"/>
  <c r="P859" i="2"/>
  <c r="Q859" i="2"/>
  <c r="P987" i="2"/>
  <c r="Q987" i="2"/>
  <c r="P1115" i="2"/>
  <c r="Q1115" i="2"/>
  <c r="J406" i="2"/>
  <c r="P563" i="2"/>
  <c r="Q563" i="2"/>
  <c r="P652" i="2"/>
  <c r="Q652" i="2"/>
  <c r="P780" i="2"/>
  <c r="Q780" i="2"/>
  <c r="P908" i="2"/>
  <c r="Q908" i="2"/>
  <c r="P1036" i="2"/>
  <c r="Q1036" i="2"/>
  <c r="P1164" i="2"/>
  <c r="Q1164" i="2"/>
  <c r="P1292" i="2"/>
  <c r="Q1292" i="2"/>
  <c r="P501" i="2"/>
  <c r="Q501" i="2"/>
  <c r="P663" i="2"/>
  <c r="Q663" i="2"/>
  <c r="P791" i="2"/>
  <c r="Q791" i="2"/>
  <c r="P919" i="2"/>
  <c r="Q919" i="2"/>
  <c r="P1047" i="2"/>
  <c r="Q1047" i="2"/>
  <c r="P1175" i="2"/>
  <c r="Q1175" i="2"/>
  <c r="P1303" i="2"/>
  <c r="Q1303" i="2"/>
  <c r="P576" i="2"/>
  <c r="Q576" i="2"/>
  <c r="P701" i="2"/>
  <c r="Q701" i="2"/>
  <c r="P829" i="2"/>
  <c r="Q829" i="2"/>
  <c r="P957" i="2"/>
  <c r="Q957" i="2"/>
  <c r="P1085" i="2"/>
  <c r="Q1085" i="2"/>
  <c r="P1213" i="2"/>
  <c r="Q1213" i="2"/>
  <c r="P1341" i="2"/>
  <c r="Q1341" i="2"/>
  <c r="J358" i="2"/>
  <c r="P546" i="2"/>
  <c r="Q546" i="2"/>
  <c r="P675" i="2"/>
  <c r="Q675" i="2"/>
  <c r="P803" i="2"/>
  <c r="Q803" i="2"/>
  <c r="P931" i="2"/>
  <c r="Q931" i="2"/>
  <c r="P622" i="2"/>
  <c r="Q622" i="2"/>
  <c r="P750" i="2"/>
  <c r="Q750" i="2"/>
  <c r="P878" i="2"/>
  <c r="Q878" i="2"/>
  <c r="P1006" i="2"/>
  <c r="Q1006" i="2"/>
  <c r="P528" i="2"/>
  <c r="Q528" i="2"/>
  <c r="P681" i="2"/>
  <c r="Q681" i="2"/>
  <c r="P809" i="2"/>
  <c r="Q809" i="2"/>
  <c r="P937" i="2"/>
  <c r="Q937" i="2"/>
  <c r="P1065" i="2"/>
  <c r="Q1065" i="2"/>
  <c r="P1193" i="2"/>
  <c r="Q1193" i="2"/>
  <c r="P1321" i="2"/>
  <c r="Q1321" i="2"/>
  <c r="P1075" i="2"/>
  <c r="Q1075" i="2"/>
  <c r="J1328" i="2"/>
  <c r="J1329" i="2" s="1"/>
  <c r="P1136" i="2"/>
  <c r="Q1136" i="2"/>
  <c r="P1286" i="2"/>
  <c r="Q1286" i="2"/>
  <c r="J1044" i="2"/>
  <c r="P1238" i="2"/>
  <c r="Q1238" i="2"/>
  <c r="P1320" i="2"/>
  <c r="Q1320" i="2"/>
  <c r="J1236" i="2"/>
  <c r="J1237" i="2" s="1"/>
  <c r="J1235" i="2"/>
  <c r="J1349" i="2"/>
  <c r="J1350" i="2" s="1"/>
  <c r="J1351" i="2" s="1"/>
  <c r="J1352" i="2" s="1"/>
  <c r="P1206" i="2"/>
  <c r="Q1206" i="2"/>
  <c r="J38" i="2"/>
  <c r="J39" i="2" s="1"/>
  <c r="J1135" i="2"/>
  <c r="J1136" i="2" s="1"/>
  <c r="P1234" i="2"/>
  <c r="Q1234" i="2"/>
  <c r="J1255" i="2"/>
  <c r="J1256" i="2" s="1"/>
  <c r="J1257" i="2" s="1"/>
  <c r="J1258" i="2" s="1"/>
  <c r="J1259" i="2" s="1"/>
  <c r="J1260" i="2" s="1"/>
  <c r="J1163" i="2"/>
  <c r="J1164" i="2"/>
  <c r="J1165" i="2" s="1"/>
  <c r="J368" i="2"/>
  <c r="P1262" i="2"/>
  <c r="Q1262" i="2"/>
  <c r="J1302" i="2"/>
  <c r="J1303" i="2"/>
  <c r="J1304" i="2" s="1"/>
  <c r="J576" i="2"/>
  <c r="J577" i="2" s="1"/>
  <c r="J1173" i="2"/>
  <c r="J347" i="2"/>
  <c r="J1250" i="2"/>
  <c r="J1251" i="2" s="1"/>
  <c r="J1006" i="2"/>
  <c r="J1278" i="2"/>
  <c r="J547" i="2"/>
  <c r="J548" i="2" s="1"/>
  <c r="J1253" i="2"/>
  <c r="J1254" i="2" s="1"/>
  <c r="P1336" i="2"/>
  <c r="Q1336" i="2"/>
  <c r="J589" i="2"/>
  <c r="J590" i="2" s="1"/>
  <c r="J591" i="2" s="1"/>
  <c r="J729" i="2"/>
  <c r="J6" i="2" l="1"/>
  <c r="P1514" i="2" l="1"/>
  <c r="O1515" i="2"/>
  <c r="O1514" i="2"/>
  <c r="P1520" i="2"/>
  <c r="P1519" i="2"/>
  <c r="P1518" i="2"/>
  <c r="P1517" i="2"/>
  <c r="P1516" i="2"/>
  <c r="P1515" i="2"/>
  <c r="O1519" i="2"/>
  <c r="O1524" i="2"/>
  <c r="K1516" i="2"/>
  <c r="K1515" i="2"/>
  <c r="M1515" i="2" s="1"/>
  <c r="K1514" i="2"/>
  <c r="K1513" i="2"/>
  <c r="K1517" i="2"/>
  <c r="M1517" i="2" s="1"/>
  <c r="K1521" i="2"/>
  <c r="K1520" i="2"/>
  <c r="K1512" i="2"/>
  <c r="K1519" i="2"/>
  <c r="M1519" i="2" s="1"/>
  <c r="K1518" i="2"/>
  <c r="M1518" i="2" s="1"/>
  <c r="P1521" i="2"/>
  <c r="O1521" i="2"/>
  <c r="J7" i="2"/>
  <c r="P1513" i="2" s="1"/>
  <c r="P1522" i="2" l="1"/>
  <c r="M1520" i="2"/>
  <c r="M1521" i="2"/>
  <c r="K1522" i="2"/>
  <c r="O1513" i="2"/>
  <c r="O1516" i="2"/>
  <c r="M1516" i="2"/>
  <c r="O1517" i="2"/>
  <c r="M1513" i="2"/>
  <c r="M1514" i="2"/>
  <c r="O1518" i="2"/>
  <c r="O1512" i="2"/>
  <c r="O1520" i="2"/>
  <c r="O1522" i="2"/>
</calcChain>
</file>

<file path=xl/sharedStrings.xml><?xml version="1.0" encoding="utf-8"?>
<sst xmlns="http://schemas.openxmlformats.org/spreadsheetml/2006/main" count="239" uniqueCount="37">
  <si>
    <t>Date</t>
  </si>
  <si>
    <t>DIA</t>
  </si>
  <si>
    <t>QQQ</t>
  </si>
  <si>
    <t>D-Q</t>
  </si>
  <si>
    <t>d %</t>
    <phoneticPr fontId="1" type="noConversion"/>
  </si>
  <si>
    <t>Q%</t>
    <phoneticPr fontId="1" type="noConversion"/>
  </si>
  <si>
    <t>QQQ</t>
    <phoneticPr fontId="1" type="noConversion"/>
  </si>
  <si>
    <t>DIA</t>
    <phoneticPr fontId="1" type="noConversion"/>
  </si>
  <si>
    <t>winner</t>
    <phoneticPr fontId="1" type="noConversion"/>
  </si>
  <si>
    <t>qqq=0</t>
    <phoneticPr fontId="1" type="noConversion"/>
  </si>
  <si>
    <t>consecutive</t>
    <phoneticPr fontId="1" type="noConversion"/>
  </si>
  <si>
    <t>only</t>
    <phoneticPr fontId="1" type="noConversion"/>
  </si>
  <si>
    <t>y-value</t>
    <phoneticPr fontId="1" type="noConversion"/>
  </si>
  <si>
    <t>ALL</t>
    <phoneticPr fontId="1" type="noConversion"/>
  </si>
  <si>
    <t>DIA</t>
    <phoneticPr fontId="1" type="noConversion"/>
  </si>
  <si>
    <t>DIA &gt;.5%</t>
    <phoneticPr fontId="1" type="noConversion"/>
  </si>
  <si>
    <t>QQQ&gt;.5</t>
    <phoneticPr fontId="1" type="noConversion"/>
  </si>
  <si>
    <t>x-value</t>
  </si>
  <si>
    <t>ABS dif</t>
  </si>
  <si>
    <t>winner</t>
  </si>
  <si>
    <t>COUNT streaks</t>
  </si>
  <si>
    <t>QQQ +1</t>
  </si>
  <si>
    <t>0-.25</t>
  </si>
  <si>
    <t>.26-.5</t>
  </si>
  <si>
    <t>.51-.75</t>
  </si>
  <si>
    <t>.76-1.00</t>
  </si>
  <si>
    <t>1.01-1.25</t>
  </si>
  <si>
    <t>1.26-1.5</t>
  </si>
  <si>
    <t>1.51-1.75</t>
  </si>
  <si>
    <t>1.75-2.0</t>
  </si>
  <si>
    <t>2.01-2.25</t>
  </si>
  <si>
    <t>2.26-2.5</t>
  </si>
  <si>
    <t>2.51-2.75</t>
  </si>
  <si>
    <t>2.76-3</t>
  </si>
  <si>
    <t>3+</t>
  </si>
  <si>
    <t>count</t>
  </si>
  <si>
    <t>%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</si>
</sst>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4">
    <font>
      <sz val="11"/>
      <color theme="1"/>
      <name val="Calibri"/>
      <family val="2"/>
      <scheme val="minor"/>
    </font>
    <font>
      <sz val="8"/>
      <name val="Verdana"/>
    </font>
    <font>
      <sz val="15"/>
      <color indexed="8"/>
      <name val="Helvetica Neue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10" fontId="0" fillId="0" borderId="0" xfId="0" applyNumberFormat="1"/>
    <xf numFmtId="0" fontId="2" fillId="0" borderId="0" xfId="0" applyFont="1"/>
    <xf numFmtId="10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92563959091172E-2"/>
          <c:y val="7.3591403866394872E-2"/>
          <c:w val="0.93986632633819234"/>
          <c:h val="0.87992365801990491"/>
        </c:manualLayout>
      </c:layout>
      <c:lineChart>
        <c:grouping val="standard"/>
        <c:varyColors val="0"/>
        <c:ser>
          <c:idx val="3"/>
          <c:order val="3"/>
          <c:tx>
            <c:strRef>
              <c:f>'2020 DATA'!$D$1:$D$2</c:f>
              <c:strCache>
                <c:ptCount val="2"/>
                <c:pt idx="0">
                  <c:v>y-value</c:v>
                </c:pt>
                <c:pt idx="1">
                  <c:v>D-Q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 DATA'!$D$3:$D$191</c:f>
              <c:numCache>
                <c:formatCode>0.00</c:formatCode>
                <c:ptCount val="189"/>
                <c:pt idx="0">
                  <c:v>72.460000000000008</c:v>
                </c:pt>
                <c:pt idx="1">
                  <c:v>72.139999999999986</c:v>
                </c:pt>
                <c:pt idx="2">
                  <c:v>71.420000000000016</c:v>
                </c:pt>
                <c:pt idx="3">
                  <c:v>70.210000000000008</c:v>
                </c:pt>
                <c:pt idx="4">
                  <c:v>70.249999999999972</c:v>
                </c:pt>
                <c:pt idx="5">
                  <c:v>70.569999999999993</c:v>
                </c:pt>
                <c:pt idx="6">
                  <c:v>69.81</c:v>
                </c:pt>
                <c:pt idx="7">
                  <c:v>68.069999999999993</c:v>
                </c:pt>
                <c:pt idx="8">
                  <c:v>69.140000000000015</c:v>
                </c:pt>
                <c:pt idx="9">
                  <c:v>70.180000000000035</c:v>
                </c:pt>
                <c:pt idx="10">
                  <c:v>70.650000000000006</c:v>
                </c:pt>
                <c:pt idx="11">
                  <c:v>69.889999999999986</c:v>
                </c:pt>
                <c:pt idx="12">
                  <c:v>68.549999999999983</c:v>
                </c:pt>
                <c:pt idx="13">
                  <c:v>67.94</c:v>
                </c:pt>
                <c:pt idx="14">
                  <c:v>66.950000000000017</c:v>
                </c:pt>
                <c:pt idx="15">
                  <c:v>67.100000000000023</c:v>
                </c:pt>
                <c:pt idx="16">
                  <c:v>67.260000000000019</c:v>
                </c:pt>
                <c:pt idx="17">
                  <c:v>65.840000000000032</c:v>
                </c:pt>
                <c:pt idx="18">
                  <c:v>65.480000000000018</c:v>
                </c:pt>
                <c:pt idx="19">
                  <c:v>65.940000000000026</c:v>
                </c:pt>
                <c:pt idx="20">
                  <c:v>63.350000000000023</c:v>
                </c:pt>
                <c:pt idx="21">
                  <c:v>61.600000000000023</c:v>
                </c:pt>
                <c:pt idx="22">
                  <c:v>60.570000000000022</c:v>
                </c:pt>
                <c:pt idx="23">
                  <c:v>64.640000000000015</c:v>
                </c:pt>
                <c:pt idx="24">
                  <c:v>63.550000000000011</c:v>
                </c:pt>
                <c:pt idx="25">
                  <c:v>61.990000000000009</c:v>
                </c:pt>
                <c:pt idx="26">
                  <c:v>60.97999999999999</c:v>
                </c:pt>
                <c:pt idx="27">
                  <c:v>60.930000000000007</c:v>
                </c:pt>
                <c:pt idx="28">
                  <c:v>61.450000000000017</c:v>
                </c:pt>
                <c:pt idx="29">
                  <c:v>60.849999999999994</c:v>
                </c:pt>
                <c:pt idx="30">
                  <c:v>59.900000000000034</c:v>
                </c:pt>
                <c:pt idx="31">
                  <c:v>58.22</c:v>
                </c:pt>
                <c:pt idx="32">
                  <c:v>57.120000000000033</c:v>
                </c:pt>
                <c:pt idx="33">
                  <c:v>57.999999999999972</c:v>
                </c:pt>
                <c:pt idx="34">
                  <c:v>59.47</c:v>
                </c:pt>
                <c:pt idx="35">
                  <c:v>58.170000000000016</c:v>
                </c:pt>
                <c:pt idx="36">
                  <c:v>55.329999999999984</c:v>
                </c:pt>
                <c:pt idx="37">
                  <c:v>53.260000000000019</c:v>
                </c:pt>
                <c:pt idx="38">
                  <c:v>51.860000000000014</c:v>
                </c:pt>
                <c:pt idx="39">
                  <c:v>48.759999999999991</c:v>
                </c:pt>
                <c:pt idx="40">
                  <c:v>50.609999999999985</c:v>
                </c:pt>
                <c:pt idx="41">
                  <c:v>49.820000000000022</c:v>
                </c:pt>
                <c:pt idx="42">
                  <c:v>52.669999999999987</c:v>
                </c:pt>
                <c:pt idx="43">
                  <c:v>49.869999999999976</c:v>
                </c:pt>
                <c:pt idx="44">
                  <c:v>50.830000000000013</c:v>
                </c:pt>
                <c:pt idx="45">
                  <c:v>45.150000000000006</c:v>
                </c:pt>
                <c:pt idx="46">
                  <c:v>46.359999999999985</c:v>
                </c:pt>
                <c:pt idx="47">
                  <c:v>40.620000000000005</c:v>
                </c:pt>
                <c:pt idx="48">
                  <c:v>34.79000000000002</c:v>
                </c:pt>
                <c:pt idx="49">
                  <c:v>39.77000000000001</c:v>
                </c:pt>
                <c:pt idx="50">
                  <c:v>33.19</c:v>
                </c:pt>
                <c:pt idx="51">
                  <c:v>31.330000000000013</c:v>
                </c:pt>
                <c:pt idx="52">
                  <c:v>22.789999999999992</c:v>
                </c:pt>
                <c:pt idx="53">
                  <c:v>23.650000000000006</c:v>
                </c:pt>
                <c:pt idx="54">
                  <c:v>21.200000000000017</c:v>
                </c:pt>
                <c:pt idx="55">
                  <c:v>15.669999999999987</c:v>
                </c:pt>
                <c:pt idx="56">
                  <c:v>22.97999999999999</c:v>
                </c:pt>
                <c:pt idx="57">
                  <c:v>29.759999999999991</c:v>
                </c:pt>
                <c:pt idx="58">
                  <c:v>33.169999999999987</c:v>
                </c:pt>
                <c:pt idx="59">
                  <c:v>31.049999999999983</c:v>
                </c:pt>
                <c:pt idx="60">
                  <c:v>31.060000000000002</c:v>
                </c:pt>
                <c:pt idx="61">
                  <c:v>28.829999999999984</c:v>
                </c:pt>
                <c:pt idx="62">
                  <c:v>27.069999999999993</c:v>
                </c:pt>
                <c:pt idx="63">
                  <c:v>27.950000000000017</c:v>
                </c:pt>
                <c:pt idx="64">
                  <c:v>27.22999999999999</c:v>
                </c:pt>
                <c:pt idx="65">
                  <c:v>30.050000000000011</c:v>
                </c:pt>
                <c:pt idx="66">
                  <c:v>30.199999999999989</c:v>
                </c:pt>
                <c:pt idx="67">
                  <c:v>33.760000000000019</c:v>
                </c:pt>
                <c:pt idx="68">
                  <c:v>36.279999999999973</c:v>
                </c:pt>
                <c:pt idx="69">
                  <c:v>30.930000000000007</c:v>
                </c:pt>
                <c:pt idx="70">
                  <c:v>27.819999999999993</c:v>
                </c:pt>
                <c:pt idx="71">
                  <c:v>25.650000000000006</c:v>
                </c:pt>
                <c:pt idx="72">
                  <c:v>22.090000000000003</c:v>
                </c:pt>
                <c:pt idx="73">
                  <c:v>27.140000000000015</c:v>
                </c:pt>
                <c:pt idx="74">
                  <c:v>23.899999999999977</c:v>
                </c:pt>
                <c:pt idx="75">
                  <c:v>25.330000000000013</c:v>
                </c:pt>
                <c:pt idx="76">
                  <c:v>23.800000000000011</c:v>
                </c:pt>
                <c:pt idx="77">
                  <c:v>24.549999999999983</c:v>
                </c:pt>
                <c:pt idx="78">
                  <c:v>23.990000000000009</c:v>
                </c:pt>
                <c:pt idx="79">
                  <c:v>25.759999999999991</c:v>
                </c:pt>
                <c:pt idx="80">
                  <c:v>29.590000000000003</c:v>
                </c:pt>
                <c:pt idx="81">
                  <c:v>27.449999999999989</c:v>
                </c:pt>
                <c:pt idx="82">
                  <c:v>24.310000000000002</c:v>
                </c:pt>
                <c:pt idx="83">
                  <c:v>24.539999999999992</c:v>
                </c:pt>
                <c:pt idx="84">
                  <c:v>22.199999999999989</c:v>
                </c:pt>
                <c:pt idx="85">
                  <c:v>21.140000000000015</c:v>
                </c:pt>
                <c:pt idx="86">
                  <c:v>17.860000000000014</c:v>
                </c:pt>
                <c:pt idx="87">
                  <c:v>17.090000000000003</c:v>
                </c:pt>
                <c:pt idx="88">
                  <c:v>18.759999999999991</c:v>
                </c:pt>
                <c:pt idx="89">
                  <c:v>15.689999999999998</c:v>
                </c:pt>
                <c:pt idx="90">
                  <c:v>15.960000000000008</c:v>
                </c:pt>
                <c:pt idx="91">
                  <c:v>13.47999999999999</c:v>
                </c:pt>
                <c:pt idx="92">
                  <c:v>14.919999999999987</c:v>
                </c:pt>
                <c:pt idx="93">
                  <c:v>13.639999999999986</c:v>
                </c:pt>
                <c:pt idx="94">
                  <c:v>18.5</c:v>
                </c:pt>
                <c:pt idx="95">
                  <c:v>15.359999999999985</c:v>
                </c:pt>
                <c:pt idx="96">
                  <c:v>14.340000000000003</c:v>
                </c:pt>
                <c:pt idx="97">
                  <c:v>16.150000000000006</c:v>
                </c:pt>
                <c:pt idx="98">
                  <c:v>15.219999999999999</c:v>
                </c:pt>
                <c:pt idx="99">
                  <c:v>21.210000000000008</c:v>
                </c:pt>
                <c:pt idx="100">
                  <c:v>25.480000000000018</c:v>
                </c:pt>
                <c:pt idx="101">
                  <c:v>24.359999999999985</c:v>
                </c:pt>
                <c:pt idx="102">
                  <c:v>20.929999999999978</c:v>
                </c:pt>
                <c:pt idx="103">
                  <c:v>21.210000000000008</c:v>
                </c:pt>
                <c:pt idx="104">
                  <c:v>22.220000000000027</c:v>
                </c:pt>
                <c:pt idx="105">
                  <c:v>26.480000000000018</c:v>
                </c:pt>
                <c:pt idx="106">
                  <c:v>28.299999999999983</c:v>
                </c:pt>
                <c:pt idx="107">
                  <c:v>31.850000000000023</c:v>
                </c:pt>
                <c:pt idx="108">
                  <c:v>34.729999999999961</c:v>
                </c:pt>
                <c:pt idx="109">
                  <c:v>30.079999999999984</c:v>
                </c:pt>
                <c:pt idx="110">
                  <c:v>24.239999999999981</c:v>
                </c:pt>
                <c:pt idx="111">
                  <c:v>18.009999999999991</c:v>
                </c:pt>
                <c:pt idx="112">
                  <c:v>20.860000000000014</c:v>
                </c:pt>
                <c:pt idx="113">
                  <c:v>19.600000000000023</c:v>
                </c:pt>
                <c:pt idx="114">
                  <c:v>20.97</c:v>
                </c:pt>
                <c:pt idx="115">
                  <c:v>18.199999999999989</c:v>
                </c:pt>
                <c:pt idx="116">
                  <c:v>17.169999999999987</c:v>
                </c:pt>
                <c:pt idx="117">
                  <c:v>14.560000000000002</c:v>
                </c:pt>
                <c:pt idx="118">
                  <c:v>13.579999999999984</c:v>
                </c:pt>
                <c:pt idx="119">
                  <c:v>12.659999999999997</c:v>
                </c:pt>
                <c:pt idx="120">
                  <c:v>10.919999999999987</c:v>
                </c:pt>
                <c:pt idx="121">
                  <c:v>11.409999999999997</c:v>
                </c:pt>
                <c:pt idx="122">
                  <c:v>10.159999999999997</c:v>
                </c:pt>
                <c:pt idx="123">
                  <c:v>13.069999999999993</c:v>
                </c:pt>
                <c:pt idx="124">
                  <c:v>10.27000000000001</c:v>
                </c:pt>
                <c:pt idx="125">
                  <c:v>6.8199999999999932</c:v>
                </c:pt>
                <c:pt idx="126">
                  <c:v>6.2300000000000182</c:v>
                </c:pt>
                <c:pt idx="127">
                  <c:v>4.6100000000000136</c:v>
                </c:pt>
                <c:pt idx="128">
                  <c:v>2.4300000000000068</c:v>
                </c:pt>
                <c:pt idx="129">
                  <c:v>0.73000000000001819</c:v>
                </c:pt>
                <c:pt idx="130">
                  <c:v>-4.9399999999999977</c:v>
                </c:pt>
                <c:pt idx="131">
                  <c:v>-3.1500000000000341</c:v>
                </c:pt>
                <c:pt idx="132">
                  <c:v>2.5</c:v>
                </c:pt>
                <c:pt idx="133">
                  <c:v>6.2199999999999704</c:v>
                </c:pt>
                <c:pt idx="134">
                  <c:v>8.0100000000000477</c:v>
                </c:pt>
                <c:pt idx="135">
                  <c:v>8.3500000000000227</c:v>
                </c:pt>
                <c:pt idx="136">
                  <c:v>7.3199999999999932</c:v>
                </c:pt>
                <c:pt idx="137">
                  <c:v>4.0000000000020464E-2</c:v>
                </c:pt>
                <c:pt idx="138">
                  <c:v>4.339999999999975</c:v>
                </c:pt>
                <c:pt idx="139">
                  <c:v>5.0500000000000114</c:v>
                </c:pt>
                <c:pt idx="140">
                  <c:v>8.6800000000000068</c:v>
                </c:pt>
                <c:pt idx="141">
                  <c:v>9.1299999999999955</c:v>
                </c:pt>
                <c:pt idx="142">
                  <c:v>5.8299999999999841</c:v>
                </c:pt>
                <c:pt idx="143">
                  <c:v>7.1200000000000045</c:v>
                </c:pt>
                <c:pt idx="144">
                  <c:v>5.7300000000000182</c:v>
                </c:pt>
                <c:pt idx="145">
                  <c:v>2.1499999999999773</c:v>
                </c:pt>
                <c:pt idx="146">
                  <c:v>-1.4399999999999977</c:v>
                </c:pt>
                <c:pt idx="147">
                  <c:v>-2.6599999999999682</c:v>
                </c:pt>
                <c:pt idx="148">
                  <c:v>-1.9699999999999704</c:v>
                </c:pt>
                <c:pt idx="149">
                  <c:v>0.94999999999998863</c:v>
                </c:pt>
                <c:pt idx="150">
                  <c:v>-0.74000000000000909</c:v>
                </c:pt>
                <c:pt idx="151">
                  <c:v>3.1499999999999773</c:v>
                </c:pt>
                <c:pt idx="152">
                  <c:v>7.8299999999999841</c:v>
                </c:pt>
                <c:pt idx="153">
                  <c:v>12</c:v>
                </c:pt>
                <c:pt idx="154">
                  <c:v>8.1800000000000068</c:v>
                </c:pt>
                <c:pt idx="155">
                  <c:v>6.9399999999999977</c:v>
                </c:pt>
                <c:pt idx="156">
                  <c:v>7.6399999999999864</c:v>
                </c:pt>
                <c:pt idx="157">
                  <c:v>3.6299999999999955</c:v>
                </c:pt>
                <c:pt idx="158">
                  <c:v>0.22999999999996135</c:v>
                </c:pt>
                <c:pt idx="159">
                  <c:v>1.3299999999999841</c:v>
                </c:pt>
                <c:pt idx="160">
                  <c:v>-2.0600000000000023</c:v>
                </c:pt>
                <c:pt idx="161">
                  <c:v>-2.5799999999999841</c:v>
                </c:pt>
                <c:pt idx="162">
                  <c:v>-0.44999999999998863</c:v>
                </c:pt>
                <c:pt idx="163">
                  <c:v>-3.2400000000000091</c:v>
                </c:pt>
                <c:pt idx="164">
                  <c:v>-8.5299999999999727</c:v>
                </c:pt>
                <c:pt idx="165">
                  <c:v>-6.0099999999999909</c:v>
                </c:pt>
                <c:pt idx="166">
                  <c:v>-5.8299999999999841</c:v>
                </c:pt>
                <c:pt idx="167">
                  <c:v>-10.600000000000023</c:v>
                </c:pt>
                <c:pt idx="168">
                  <c:v>-13.129999999999995</c:v>
                </c:pt>
                <c:pt idx="169">
                  <c:v>-11.550000000000011</c:v>
                </c:pt>
                <c:pt idx="170">
                  <c:v>-4.07000000000005</c:v>
                </c:pt>
                <c:pt idx="171">
                  <c:v>-1.8100000000000023</c:v>
                </c:pt>
                <c:pt idx="172">
                  <c:v>5.4700000000000273</c:v>
                </c:pt>
                <c:pt idx="173">
                  <c:v>1.9700000000000273</c:v>
                </c:pt>
                <c:pt idx="174">
                  <c:v>3.4500000000000455</c:v>
                </c:pt>
                <c:pt idx="175">
                  <c:v>6.6399999999999864</c:v>
                </c:pt>
                <c:pt idx="176">
                  <c:v>5.3699999999999477</c:v>
                </c:pt>
                <c:pt idx="177">
                  <c:v>1.5199999999999818</c:v>
                </c:pt>
                <c:pt idx="178">
                  <c:v>6.4199999999999591</c:v>
                </c:pt>
                <c:pt idx="179">
                  <c:v>9.25</c:v>
                </c:pt>
                <c:pt idx="180">
                  <c:v>9.6499999999999773</c:v>
                </c:pt>
                <c:pt idx="181">
                  <c:v>3.9300000000000068</c:v>
                </c:pt>
                <c:pt idx="182">
                  <c:v>0.32999999999998408</c:v>
                </c:pt>
                <c:pt idx="183">
                  <c:v>2.3000000000000114</c:v>
                </c:pt>
                <c:pt idx="184">
                  <c:v>2.7100000000000364</c:v>
                </c:pt>
                <c:pt idx="185">
                  <c:v>0.13999999999998636</c:v>
                </c:pt>
                <c:pt idx="186">
                  <c:v>-1.3000000000000114</c:v>
                </c:pt>
                <c:pt idx="187">
                  <c:v>-1.5299999999999727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6-4BC7-AE4E-8E0218E9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651343"/>
        <c:axId val="1503799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'2020 DATA'!$A$1:$A$2</c15:sqref>
                        </c15:formulaRef>
                      </c:ext>
                    </c:extLst>
                    <c:strCache>
                      <c:ptCount val="2"/>
                      <c:pt idx="0">
                        <c:v>x-value</c:v>
                      </c:pt>
                      <c:pt idx="1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'2020 DATA'!$A$3:$A$191</c15:sqref>
                        </c15:formulaRef>
                      </c:ext>
                    </c:extLst>
                    <c:numCache>
                      <c:formatCode>0</c:formatCode>
                      <c:ptCount val="18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B6-4BC7-AE4E-8E0218E9C7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'2020 DATA'!$B$1:$B$2</c15:sqref>
                        </c15:formulaRef>
                      </c:ext>
                    </c:extLst>
                    <c:strCache>
                      <c:ptCount val="2"/>
                      <c:pt idx="0">
                        <c:v>y-value</c:v>
                      </c:pt>
                      <c:pt idx="1">
                        <c:v>DIA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'2020 DATA'!$B$3:$B$191</c15:sqref>
                        </c15:formulaRef>
                      </c:ext>
                    </c:extLst>
                    <c:numCache>
                      <c:formatCode>0.00</c:formatCode>
                      <c:ptCount val="189"/>
                      <c:pt idx="0">
                        <c:v>288.62</c:v>
                      </c:pt>
                      <c:pt idx="1">
                        <c:v>286.32</c:v>
                      </c:pt>
                      <c:pt idx="2">
                        <c:v>286.98</c:v>
                      </c:pt>
                      <c:pt idx="3">
                        <c:v>285.74</c:v>
                      </c:pt>
                      <c:pt idx="4">
                        <c:v>287.39999999999998</c:v>
                      </c:pt>
                      <c:pt idx="5">
                        <c:v>289.56</c:v>
                      </c:pt>
                      <c:pt idx="6">
                        <c:v>288.24</c:v>
                      </c:pt>
                      <c:pt idx="7">
                        <c:v>289.02</c:v>
                      </c:pt>
                      <c:pt idx="8">
                        <c:v>289.22000000000003</c:v>
                      </c:pt>
                      <c:pt idx="9">
                        <c:v>290.35000000000002</c:v>
                      </c:pt>
                      <c:pt idx="10">
                        <c:v>292.93</c:v>
                      </c:pt>
                      <c:pt idx="11">
                        <c:v>293.27</c:v>
                      </c:pt>
                      <c:pt idx="12">
                        <c:v>291.83</c:v>
                      </c:pt>
                      <c:pt idx="13">
                        <c:v>291.81</c:v>
                      </c:pt>
                      <c:pt idx="14">
                        <c:v>291.54000000000002</c:v>
                      </c:pt>
                      <c:pt idx="15">
                        <c:v>289.8</c:v>
                      </c:pt>
                      <c:pt idx="16">
                        <c:v>285.36</c:v>
                      </c:pt>
                      <c:pt idx="17">
                        <c:v>287.29000000000002</c:v>
                      </c:pt>
                      <c:pt idx="18">
                        <c:v>287.29000000000002</c:v>
                      </c:pt>
                      <c:pt idx="19">
                        <c:v>288.54000000000002</c:v>
                      </c:pt>
                      <c:pt idx="20">
                        <c:v>282.42</c:v>
                      </c:pt>
                      <c:pt idx="21">
                        <c:v>283.98</c:v>
                      </c:pt>
                      <c:pt idx="22">
                        <c:v>288.04000000000002</c:v>
                      </c:pt>
                      <c:pt idx="23">
                        <c:v>292.86</c:v>
                      </c:pt>
                      <c:pt idx="24">
                        <c:v>293.74</c:v>
                      </c:pt>
                      <c:pt idx="25">
                        <c:v>291.19</c:v>
                      </c:pt>
                      <c:pt idx="26">
                        <c:v>292.95</c:v>
                      </c:pt>
                      <c:pt idx="27">
                        <c:v>292.94</c:v>
                      </c:pt>
                      <c:pt idx="28">
                        <c:v>295.72000000000003</c:v>
                      </c:pt>
                      <c:pt idx="29">
                        <c:v>294.82</c:v>
                      </c:pt>
                      <c:pt idx="30">
                        <c:v>294.54000000000002</c:v>
                      </c:pt>
                      <c:pt idx="31">
                        <c:v>292.95</c:v>
                      </c:pt>
                      <c:pt idx="32">
                        <c:v>294.10000000000002</c:v>
                      </c:pt>
                      <c:pt idx="33">
                        <c:v>292.77999999999997</c:v>
                      </c:pt>
                      <c:pt idx="34">
                        <c:v>289.74</c:v>
                      </c:pt>
                      <c:pt idx="35">
                        <c:v>279.56</c:v>
                      </c:pt>
                      <c:pt idx="36">
                        <c:v>270.7</c:v>
                      </c:pt>
                      <c:pt idx="37">
                        <c:v>269.74</c:v>
                      </c:pt>
                      <c:pt idx="38">
                        <c:v>257.5</c:v>
                      </c:pt>
                      <c:pt idx="39">
                        <c:v>254.56</c:v>
                      </c:pt>
                      <c:pt idx="40">
                        <c:v>267.02999999999997</c:v>
                      </c:pt>
                      <c:pt idx="41">
                        <c:v>259.3</c:v>
                      </c:pt>
                      <c:pt idx="42">
                        <c:v>270.89</c:v>
                      </c:pt>
                      <c:pt idx="43">
                        <c:v>261.45999999999998</c:v>
                      </c:pt>
                      <c:pt idx="44">
                        <c:v>258.85000000000002</c:v>
                      </c:pt>
                      <c:pt idx="45">
                        <c:v>238.72</c:v>
                      </c:pt>
                      <c:pt idx="46">
                        <c:v>250.47</c:v>
                      </c:pt>
                      <c:pt idx="47">
                        <c:v>235.84</c:v>
                      </c:pt>
                      <c:pt idx="48">
                        <c:v>212.11</c:v>
                      </c:pt>
                      <c:pt idx="49">
                        <c:v>232.11</c:v>
                      </c:pt>
                      <c:pt idx="50">
                        <c:v>202.49</c:v>
                      </c:pt>
                      <c:pt idx="51">
                        <c:v>213.47</c:v>
                      </c:pt>
                      <c:pt idx="52">
                        <c:v>199.39</c:v>
                      </c:pt>
                      <c:pt idx="53">
                        <c:v>201.31</c:v>
                      </c:pt>
                      <c:pt idx="54">
                        <c:v>191.9</c:v>
                      </c:pt>
                      <c:pt idx="55">
                        <c:v>186.13</c:v>
                      </c:pt>
                      <c:pt idx="56">
                        <c:v>206.64</c:v>
                      </c:pt>
                      <c:pt idx="57">
                        <c:v>212.06</c:v>
                      </c:pt>
                      <c:pt idx="58">
                        <c:v>225.07</c:v>
                      </c:pt>
                      <c:pt idx="59">
                        <c:v>216.35</c:v>
                      </c:pt>
                      <c:pt idx="60">
                        <c:v>223.1</c:v>
                      </c:pt>
                      <c:pt idx="61">
                        <c:v>219.23</c:v>
                      </c:pt>
                      <c:pt idx="62">
                        <c:v>209.38</c:v>
                      </c:pt>
                      <c:pt idx="63">
                        <c:v>213.96</c:v>
                      </c:pt>
                      <c:pt idx="64">
                        <c:v>210.6</c:v>
                      </c:pt>
                      <c:pt idx="65">
                        <c:v>226.53</c:v>
                      </c:pt>
                      <c:pt idx="66">
                        <c:v>226.6</c:v>
                      </c:pt>
                      <c:pt idx="67">
                        <c:v>234.33</c:v>
                      </c:pt>
                      <c:pt idx="68">
                        <c:v>237.14</c:v>
                      </c:pt>
                      <c:pt idx="69">
                        <c:v>233.96</c:v>
                      </c:pt>
                      <c:pt idx="70">
                        <c:v>239.68</c:v>
                      </c:pt>
                      <c:pt idx="71">
                        <c:v>235.08</c:v>
                      </c:pt>
                      <c:pt idx="72">
                        <c:v>235.34</c:v>
                      </c:pt>
                      <c:pt idx="73">
                        <c:v>242.43</c:v>
                      </c:pt>
                      <c:pt idx="74">
                        <c:v>236.64</c:v>
                      </c:pt>
                      <c:pt idx="75">
                        <c:v>230.22</c:v>
                      </c:pt>
                      <c:pt idx="76">
                        <c:v>234.77</c:v>
                      </c:pt>
                      <c:pt idx="77">
                        <c:v>235.07</c:v>
                      </c:pt>
                      <c:pt idx="78">
                        <c:v>237.83</c:v>
                      </c:pt>
                      <c:pt idx="79">
                        <c:v>241.32</c:v>
                      </c:pt>
                      <c:pt idx="80">
                        <c:v>241.09</c:v>
                      </c:pt>
                      <c:pt idx="81">
                        <c:v>246.45</c:v>
                      </c:pt>
                      <c:pt idx="82">
                        <c:v>243.22</c:v>
                      </c:pt>
                      <c:pt idx="83">
                        <c:v>237.28</c:v>
                      </c:pt>
                      <c:pt idx="84">
                        <c:v>237.42</c:v>
                      </c:pt>
                      <c:pt idx="85">
                        <c:v>238.8</c:v>
                      </c:pt>
                      <c:pt idx="86">
                        <c:v>236.86</c:v>
                      </c:pt>
                      <c:pt idx="87">
                        <c:v>238.91</c:v>
                      </c:pt>
                      <c:pt idx="88">
                        <c:v>243.62</c:v>
                      </c:pt>
                      <c:pt idx="89">
                        <c:v>242.56</c:v>
                      </c:pt>
                      <c:pt idx="90">
                        <c:v>238.08</c:v>
                      </c:pt>
                      <c:pt idx="91">
                        <c:v>232.82</c:v>
                      </c:pt>
                      <c:pt idx="92">
                        <c:v>236.75</c:v>
                      </c:pt>
                      <c:pt idx="93">
                        <c:v>236.91</c:v>
                      </c:pt>
                      <c:pt idx="94">
                        <c:v>245.93</c:v>
                      </c:pt>
                      <c:pt idx="95">
                        <c:v>242.22</c:v>
                      </c:pt>
                      <c:pt idx="96">
                        <c:v>245.73</c:v>
                      </c:pt>
                      <c:pt idx="97">
                        <c:v>245.02</c:v>
                      </c:pt>
                      <c:pt idx="98">
                        <c:v>244.88</c:v>
                      </c:pt>
                      <c:pt idx="99">
                        <c:v>250.25</c:v>
                      </c:pt>
                      <c:pt idx="100">
                        <c:v>255.77</c:v>
                      </c:pt>
                      <c:pt idx="101">
                        <c:v>254.35</c:v>
                      </c:pt>
                      <c:pt idx="102">
                        <c:v>254.29</c:v>
                      </c:pt>
                      <c:pt idx="103">
                        <c:v>255.27</c:v>
                      </c:pt>
                      <c:pt idx="104">
                        <c:v>257.85000000000002</c:v>
                      </c:pt>
                      <c:pt idx="105">
                        <c:v>263.17</c:v>
                      </c:pt>
                      <c:pt idx="106">
                        <c:v>263.33</c:v>
                      </c:pt>
                      <c:pt idx="107">
                        <c:v>271.54000000000002</c:v>
                      </c:pt>
                      <c:pt idx="108">
                        <c:v>276.27999999999997</c:v>
                      </c:pt>
                      <c:pt idx="109">
                        <c:v>273.38</c:v>
                      </c:pt>
                      <c:pt idx="110">
                        <c:v>270.45999999999998</c:v>
                      </c:pt>
                      <c:pt idx="111">
                        <c:v>252.03</c:v>
                      </c:pt>
                      <c:pt idx="112">
                        <c:v>256.74</c:v>
                      </c:pt>
                      <c:pt idx="113">
                        <c:v>258.35000000000002</c:v>
                      </c:pt>
                      <c:pt idx="114">
                        <c:v>263.82</c:v>
                      </c:pt>
                      <c:pt idx="115">
                        <c:v>261.82</c:v>
                      </c:pt>
                      <c:pt idx="116">
                        <c:v>261.45</c:v>
                      </c:pt>
                      <c:pt idx="117">
                        <c:v>258.8</c:v>
                      </c:pt>
                      <c:pt idx="118">
                        <c:v>260.32</c:v>
                      </c:pt>
                      <c:pt idx="119">
                        <c:v>261.5</c:v>
                      </c:pt>
                      <c:pt idx="120">
                        <c:v>254.63</c:v>
                      </c:pt>
                      <c:pt idx="121">
                        <c:v>257.44</c:v>
                      </c:pt>
                      <c:pt idx="122">
                        <c:v>250.38</c:v>
                      </c:pt>
                      <c:pt idx="123">
                        <c:v>255.91</c:v>
                      </c:pt>
                      <c:pt idx="124">
                        <c:v>257.87</c:v>
                      </c:pt>
                      <c:pt idx="125">
                        <c:v>257.31</c:v>
                      </c:pt>
                      <c:pt idx="126">
                        <c:v>258.42</c:v>
                      </c:pt>
                      <c:pt idx="127">
                        <c:v>263</c:v>
                      </c:pt>
                      <c:pt idx="128">
                        <c:v>259.04000000000002</c:v>
                      </c:pt>
                      <c:pt idx="129">
                        <c:v>260.72000000000003</c:v>
                      </c:pt>
                      <c:pt idx="130">
                        <c:v>257.24</c:v>
                      </c:pt>
                      <c:pt idx="131">
                        <c:v>260.82</c:v>
                      </c:pt>
                      <c:pt idx="132">
                        <c:v>261.04000000000002</c:v>
                      </c:pt>
                      <c:pt idx="133">
                        <c:v>266.58999999999997</c:v>
                      </c:pt>
                      <c:pt idx="134">
                        <c:v>268.91000000000003</c:v>
                      </c:pt>
                      <c:pt idx="135">
                        <c:v>267.47000000000003</c:v>
                      </c:pt>
                      <c:pt idx="136">
                        <c:v>266.74</c:v>
                      </c:pt>
                      <c:pt idx="137">
                        <c:v>266.82</c:v>
                      </c:pt>
                      <c:pt idx="138">
                        <c:v>268.33999999999997</c:v>
                      </c:pt>
                      <c:pt idx="139">
                        <c:v>269.98</c:v>
                      </c:pt>
                      <c:pt idx="140">
                        <c:v>266.69</c:v>
                      </c:pt>
                      <c:pt idx="141">
                        <c:v>264.69</c:v>
                      </c:pt>
                      <c:pt idx="142">
                        <c:v>265.95</c:v>
                      </c:pt>
                      <c:pt idx="143">
                        <c:v>263.93</c:v>
                      </c:pt>
                      <c:pt idx="144">
                        <c:v>265.5</c:v>
                      </c:pt>
                      <c:pt idx="145">
                        <c:v>263.27999999999997</c:v>
                      </c:pt>
                      <c:pt idx="146">
                        <c:v>264.35000000000002</c:v>
                      </c:pt>
                      <c:pt idx="147">
                        <c:v>266.72000000000003</c:v>
                      </c:pt>
                      <c:pt idx="148">
                        <c:v>268.41000000000003</c:v>
                      </c:pt>
                      <c:pt idx="149">
                        <c:v>272</c:v>
                      </c:pt>
                      <c:pt idx="150">
                        <c:v>273.89999999999998</c:v>
                      </c:pt>
                      <c:pt idx="151">
                        <c:v>274.62</c:v>
                      </c:pt>
                      <c:pt idx="152">
                        <c:v>278.14</c:v>
                      </c:pt>
                      <c:pt idx="153">
                        <c:v>277.19</c:v>
                      </c:pt>
                      <c:pt idx="154">
                        <c:v>280.04000000000002</c:v>
                      </c:pt>
                      <c:pt idx="155">
                        <c:v>279.42</c:v>
                      </c:pt>
                      <c:pt idx="156">
                        <c:v>279.8</c:v>
                      </c:pt>
                      <c:pt idx="157">
                        <c:v>278.95</c:v>
                      </c:pt>
                      <c:pt idx="158">
                        <c:v>278.2</c:v>
                      </c:pt>
                      <c:pt idx="159">
                        <c:v>277.43</c:v>
                      </c:pt>
                      <c:pt idx="160">
                        <c:v>277.87</c:v>
                      </c:pt>
                      <c:pt idx="161">
                        <c:v>279.29000000000002</c:v>
                      </c:pt>
                      <c:pt idx="162">
                        <c:v>283.18</c:v>
                      </c:pt>
                      <c:pt idx="163">
                        <c:v>282.62</c:v>
                      </c:pt>
                      <c:pt idx="164">
                        <c:v>283.43</c:v>
                      </c:pt>
                      <c:pt idx="165">
                        <c:v>285.04000000000002</c:v>
                      </c:pt>
                      <c:pt idx="166">
                        <c:v>286.7</c:v>
                      </c:pt>
                      <c:pt idx="167">
                        <c:v>284.27999999999997</c:v>
                      </c:pt>
                      <c:pt idx="168">
                        <c:v>286.79000000000002</c:v>
                      </c:pt>
                      <c:pt idx="169">
                        <c:v>291.20999999999998</c:v>
                      </c:pt>
                      <c:pt idx="170">
                        <c:v>283.33999999999997</c:v>
                      </c:pt>
                      <c:pt idx="171">
                        <c:v>281.77</c:v>
                      </c:pt>
                      <c:pt idx="172">
                        <c:v>275.42</c:v>
                      </c:pt>
                      <c:pt idx="173">
                        <c:v>279.85000000000002</c:v>
                      </c:pt>
                      <c:pt idx="174">
                        <c:v>275.79000000000002</c:v>
                      </c:pt>
                      <c:pt idx="175">
                        <c:v>277.08999999999997</c:v>
                      </c:pt>
                      <c:pt idx="176">
                        <c:v>280.52999999999997</c:v>
                      </c:pt>
                      <c:pt idx="177">
                        <c:v>280.58</c:v>
                      </c:pt>
                      <c:pt idx="178">
                        <c:v>281.02999999999997</c:v>
                      </c:pt>
                      <c:pt idx="179">
                        <c:v>279.57</c:v>
                      </c:pt>
                      <c:pt idx="180">
                        <c:v>276.52</c:v>
                      </c:pt>
                      <c:pt idx="181">
                        <c:v>271.44</c:v>
                      </c:pt>
                      <c:pt idx="182">
                        <c:v>272.81</c:v>
                      </c:pt>
                      <c:pt idx="183">
                        <c:v>267.58</c:v>
                      </c:pt>
                      <c:pt idx="184">
                        <c:v>268.10000000000002</c:v>
                      </c:pt>
                      <c:pt idx="185">
                        <c:v>271.7</c:v>
                      </c:pt>
                      <c:pt idx="186">
                        <c:v>275.89999999999998</c:v>
                      </c:pt>
                      <c:pt idx="187">
                        <c:v>274.42</c:v>
                      </c:pt>
                      <c:pt idx="188">
                        <c:v>277.5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B6-4BC7-AE4E-8E0218E9C7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'2020 DATA'!$C$1:$C$2</c15:sqref>
                        </c15:formulaRef>
                      </c:ext>
                    </c:extLst>
                    <c:strCache>
                      <c:ptCount val="2"/>
                      <c:pt idx="0">
                        <c:v>y-value</c:v>
                      </c:pt>
                      <c:pt idx="1">
                        <c:v>QQQ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'2020 DATA'!$C$3:$C$191</c15:sqref>
                        </c15:formulaRef>
                      </c:ext>
                    </c:extLst>
                    <c:numCache>
                      <c:formatCode>0.00</c:formatCode>
                      <c:ptCount val="189"/>
                      <c:pt idx="0">
                        <c:v>216.16</c:v>
                      </c:pt>
                      <c:pt idx="1">
                        <c:v>214.18</c:v>
                      </c:pt>
                      <c:pt idx="2">
                        <c:v>215.56</c:v>
                      </c:pt>
                      <c:pt idx="3">
                        <c:v>215.53</c:v>
                      </c:pt>
                      <c:pt idx="4">
                        <c:v>217.15</c:v>
                      </c:pt>
                      <c:pt idx="5">
                        <c:v>218.99</c:v>
                      </c:pt>
                      <c:pt idx="6">
                        <c:v>218.43</c:v>
                      </c:pt>
                      <c:pt idx="7">
                        <c:v>220.95</c:v>
                      </c:pt>
                      <c:pt idx="8">
                        <c:v>220.08</c:v>
                      </c:pt>
                      <c:pt idx="9">
                        <c:v>220.17</c:v>
                      </c:pt>
                      <c:pt idx="10">
                        <c:v>222.28</c:v>
                      </c:pt>
                      <c:pt idx="11">
                        <c:v>223.38</c:v>
                      </c:pt>
                      <c:pt idx="12">
                        <c:v>223.28</c:v>
                      </c:pt>
                      <c:pt idx="13">
                        <c:v>223.87</c:v>
                      </c:pt>
                      <c:pt idx="14">
                        <c:v>224.59</c:v>
                      </c:pt>
                      <c:pt idx="15">
                        <c:v>222.7</c:v>
                      </c:pt>
                      <c:pt idx="16">
                        <c:v>218.1</c:v>
                      </c:pt>
                      <c:pt idx="17">
                        <c:v>221.45</c:v>
                      </c:pt>
                      <c:pt idx="18">
                        <c:v>221.81</c:v>
                      </c:pt>
                      <c:pt idx="19">
                        <c:v>222.6</c:v>
                      </c:pt>
                      <c:pt idx="20">
                        <c:v>219.07</c:v>
                      </c:pt>
                      <c:pt idx="21">
                        <c:v>222.38</c:v>
                      </c:pt>
                      <c:pt idx="22">
                        <c:v>227.47</c:v>
                      </c:pt>
                      <c:pt idx="23">
                        <c:v>228.22</c:v>
                      </c:pt>
                      <c:pt idx="24">
                        <c:v>230.19</c:v>
                      </c:pt>
                      <c:pt idx="25">
                        <c:v>229.2</c:v>
                      </c:pt>
                      <c:pt idx="26">
                        <c:v>231.97</c:v>
                      </c:pt>
                      <c:pt idx="27">
                        <c:v>232.01</c:v>
                      </c:pt>
                      <c:pt idx="28">
                        <c:v>234.27</c:v>
                      </c:pt>
                      <c:pt idx="29">
                        <c:v>233.97</c:v>
                      </c:pt>
                      <c:pt idx="30">
                        <c:v>234.64</c:v>
                      </c:pt>
                      <c:pt idx="31">
                        <c:v>234.73</c:v>
                      </c:pt>
                      <c:pt idx="32">
                        <c:v>236.98</c:v>
                      </c:pt>
                      <c:pt idx="33">
                        <c:v>234.78</c:v>
                      </c:pt>
                      <c:pt idx="34">
                        <c:v>230.27</c:v>
                      </c:pt>
                      <c:pt idx="35">
                        <c:v>221.39</c:v>
                      </c:pt>
                      <c:pt idx="36">
                        <c:v>215.37</c:v>
                      </c:pt>
                      <c:pt idx="37">
                        <c:v>216.48</c:v>
                      </c:pt>
                      <c:pt idx="38">
                        <c:v>205.64</c:v>
                      </c:pt>
                      <c:pt idx="39">
                        <c:v>205.8</c:v>
                      </c:pt>
                      <c:pt idx="40">
                        <c:v>216.42</c:v>
                      </c:pt>
                      <c:pt idx="41">
                        <c:v>209.48</c:v>
                      </c:pt>
                      <c:pt idx="42">
                        <c:v>218.22</c:v>
                      </c:pt>
                      <c:pt idx="43">
                        <c:v>211.59</c:v>
                      </c:pt>
                      <c:pt idx="44">
                        <c:v>208.02</c:v>
                      </c:pt>
                      <c:pt idx="45">
                        <c:v>193.57</c:v>
                      </c:pt>
                      <c:pt idx="46">
                        <c:v>204.11</c:v>
                      </c:pt>
                      <c:pt idx="47">
                        <c:v>195.22</c:v>
                      </c:pt>
                      <c:pt idx="48">
                        <c:v>177.32</c:v>
                      </c:pt>
                      <c:pt idx="49">
                        <c:v>192.34</c:v>
                      </c:pt>
                      <c:pt idx="50">
                        <c:v>169.3</c:v>
                      </c:pt>
                      <c:pt idx="51">
                        <c:v>182.14</c:v>
                      </c:pt>
                      <c:pt idx="52">
                        <c:v>176.6</c:v>
                      </c:pt>
                      <c:pt idx="53">
                        <c:v>177.66</c:v>
                      </c:pt>
                      <c:pt idx="54">
                        <c:v>170.7</c:v>
                      </c:pt>
                      <c:pt idx="55">
                        <c:v>170.46</c:v>
                      </c:pt>
                      <c:pt idx="56">
                        <c:v>183.66</c:v>
                      </c:pt>
                      <c:pt idx="57">
                        <c:v>182.3</c:v>
                      </c:pt>
                      <c:pt idx="58">
                        <c:v>191.9</c:v>
                      </c:pt>
                      <c:pt idx="59">
                        <c:v>185.3</c:v>
                      </c:pt>
                      <c:pt idx="60">
                        <c:v>192.04</c:v>
                      </c:pt>
                      <c:pt idx="61">
                        <c:v>190.4</c:v>
                      </c:pt>
                      <c:pt idx="62">
                        <c:v>182.31</c:v>
                      </c:pt>
                      <c:pt idx="63">
                        <c:v>186.01</c:v>
                      </c:pt>
                      <c:pt idx="64">
                        <c:v>183.37</c:v>
                      </c:pt>
                      <c:pt idx="65">
                        <c:v>196.48</c:v>
                      </c:pt>
                      <c:pt idx="66">
                        <c:v>196.4</c:v>
                      </c:pt>
                      <c:pt idx="67">
                        <c:v>200.57</c:v>
                      </c:pt>
                      <c:pt idx="68">
                        <c:v>200.86</c:v>
                      </c:pt>
                      <c:pt idx="69">
                        <c:v>203.03</c:v>
                      </c:pt>
                      <c:pt idx="70">
                        <c:v>211.86</c:v>
                      </c:pt>
                      <c:pt idx="71">
                        <c:v>209.43</c:v>
                      </c:pt>
                      <c:pt idx="72">
                        <c:v>213.25</c:v>
                      </c:pt>
                      <c:pt idx="73">
                        <c:v>215.29</c:v>
                      </c:pt>
                      <c:pt idx="74">
                        <c:v>212.74</c:v>
                      </c:pt>
                      <c:pt idx="75">
                        <c:v>204.89</c:v>
                      </c:pt>
                      <c:pt idx="76">
                        <c:v>210.97</c:v>
                      </c:pt>
                      <c:pt idx="77">
                        <c:v>210.52</c:v>
                      </c:pt>
                      <c:pt idx="78">
                        <c:v>213.84</c:v>
                      </c:pt>
                      <c:pt idx="79">
                        <c:v>215.56</c:v>
                      </c:pt>
                      <c:pt idx="80">
                        <c:v>211.5</c:v>
                      </c:pt>
                      <c:pt idx="81">
                        <c:v>219</c:v>
                      </c:pt>
                      <c:pt idx="82">
                        <c:v>218.91</c:v>
                      </c:pt>
                      <c:pt idx="83">
                        <c:v>212.74</c:v>
                      </c:pt>
                      <c:pt idx="84">
                        <c:v>215.22</c:v>
                      </c:pt>
                      <c:pt idx="85">
                        <c:v>217.66</c:v>
                      </c:pt>
                      <c:pt idx="86">
                        <c:v>219</c:v>
                      </c:pt>
                      <c:pt idx="87">
                        <c:v>221.82</c:v>
                      </c:pt>
                      <c:pt idx="88">
                        <c:v>224.86</c:v>
                      </c:pt>
                      <c:pt idx="89">
                        <c:v>226.87</c:v>
                      </c:pt>
                      <c:pt idx="90">
                        <c:v>222.12</c:v>
                      </c:pt>
                      <c:pt idx="91">
                        <c:v>219.34</c:v>
                      </c:pt>
                      <c:pt idx="92">
                        <c:v>221.83</c:v>
                      </c:pt>
                      <c:pt idx="93">
                        <c:v>223.27</c:v>
                      </c:pt>
                      <c:pt idx="94">
                        <c:v>227.43</c:v>
                      </c:pt>
                      <c:pt idx="95">
                        <c:v>226.86</c:v>
                      </c:pt>
                      <c:pt idx="96">
                        <c:v>231.39</c:v>
                      </c:pt>
                      <c:pt idx="97">
                        <c:v>228.87</c:v>
                      </c:pt>
                      <c:pt idx="98">
                        <c:v>229.66</c:v>
                      </c:pt>
                      <c:pt idx="99">
                        <c:v>229.04</c:v>
                      </c:pt>
                      <c:pt idx="100">
                        <c:v>230.29</c:v>
                      </c:pt>
                      <c:pt idx="101">
                        <c:v>229.99</c:v>
                      </c:pt>
                      <c:pt idx="102">
                        <c:v>233.36</c:v>
                      </c:pt>
                      <c:pt idx="103">
                        <c:v>234.06</c:v>
                      </c:pt>
                      <c:pt idx="104">
                        <c:v>235.63</c:v>
                      </c:pt>
                      <c:pt idx="105">
                        <c:v>236.69</c:v>
                      </c:pt>
                      <c:pt idx="106">
                        <c:v>235.03</c:v>
                      </c:pt>
                      <c:pt idx="107">
                        <c:v>239.69</c:v>
                      </c:pt>
                      <c:pt idx="108">
                        <c:v>241.55</c:v>
                      </c:pt>
                      <c:pt idx="109">
                        <c:v>243.3</c:v>
                      </c:pt>
                      <c:pt idx="110">
                        <c:v>246.22</c:v>
                      </c:pt>
                      <c:pt idx="111">
                        <c:v>234.02</c:v>
                      </c:pt>
                      <c:pt idx="112">
                        <c:v>235.88</c:v>
                      </c:pt>
                      <c:pt idx="113">
                        <c:v>238.75</c:v>
                      </c:pt>
                      <c:pt idx="114">
                        <c:v>242.85</c:v>
                      </c:pt>
                      <c:pt idx="115">
                        <c:v>243.62</c:v>
                      </c:pt>
                      <c:pt idx="116">
                        <c:v>244.28</c:v>
                      </c:pt>
                      <c:pt idx="117">
                        <c:v>244.24</c:v>
                      </c:pt>
                      <c:pt idx="118">
                        <c:v>246.74</c:v>
                      </c:pt>
                      <c:pt idx="119">
                        <c:v>248.84</c:v>
                      </c:pt>
                      <c:pt idx="120">
                        <c:v>243.71</c:v>
                      </c:pt>
                      <c:pt idx="121">
                        <c:v>246.03</c:v>
                      </c:pt>
                      <c:pt idx="122">
                        <c:v>240.22</c:v>
                      </c:pt>
                      <c:pt idx="123">
                        <c:v>242.84</c:v>
                      </c:pt>
                      <c:pt idx="124">
                        <c:v>247.6</c:v>
                      </c:pt>
                      <c:pt idx="125">
                        <c:v>250.49</c:v>
                      </c:pt>
                      <c:pt idx="126">
                        <c:v>252.19</c:v>
                      </c:pt>
                      <c:pt idx="127">
                        <c:v>258.39</c:v>
                      </c:pt>
                      <c:pt idx="128">
                        <c:v>256.61</c:v>
                      </c:pt>
                      <c:pt idx="129">
                        <c:v>259.99</c:v>
                      </c:pt>
                      <c:pt idx="130">
                        <c:v>262.18</c:v>
                      </c:pt>
                      <c:pt idx="131">
                        <c:v>263.97000000000003</c:v>
                      </c:pt>
                      <c:pt idx="132">
                        <c:v>258.54000000000002</c:v>
                      </c:pt>
                      <c:pt idx="133">
                        <c:v>260.37</c:v>
                      </c:pt>
                      <c:pt idx="134">
                        <c:v>260.89999999999998</c:v>
                      </c:pt>
                      <c:pt idx="135">
                        <c:v>259.12</c:v>
                      </c:pt>
                      <c:pt idx="136">
                        <c:v>259.42</c:v>
                      </c:pt>
                      <c:pt idx="137">
                        <c:v>266.77999999999997</c:v>
                      </c:pt>
                      <c:pt idx="138">
                        <c:v>264</c:v>
                      </c:pt>
                      <c:pt idx="139">
                        <c:v>264.93</c:v>
                      </c:pt>
                      <c:pt idx="140">
                        <c:v>258.01</c:v>
                      </c:pt>
                      <c:pt idx="141">
                        <c:v>255.56</c:v>
                      </c:pt>
                      <c:pt idx="142">
                        <c:v>260.12</c:v>
                      </c:pt>
                      <c:pt idx="143">
                        <c:v>256.81</c:v>
                      </c:pt>
                      <c:pt idx="144">
                        <c:v>259.77</c:v>
                      </c:pt>
                      <c:pt idx="145">
                        <c:v>261.13</c:v>
                      </c:pt>
                      <c:pt idx="146">
                        <c:v>265.79000000000002</c:v>
                      </c:pt>
                      <c:pt idx="147">
                        <c:v>269.38</c:v>
                      </c:pt>
                      <c:pt idx="148">
                        <c:v>270.38</c:v>
                      </c:pt>
                      <c:pt idx="149">
                        <c:v>271.05</c:v>
                      </c:pt>
                      <c:pt idx="150">
                        <c:v>274.64</c:v>
                      </c:pt>
                      <c:pt idx="151">
                        <c:v>271.47000000000003</c:v>
                      </c:pt>
                      <c:pt idx="152">
                        <c:v>270.31</c:v>
                      </c:pt>
                      <c:pt idx="153">
                        <c:v>265.19</c:v>
                      </c:pt>
                      <c:pt idx="154">
                        <c:v>271.86</c:v>
                      </c:pt>
                      <c:pt idx="155">
                        <c:v>272.48</c:v>
                      </c:pt>
                      <c:pt idx="156">
                        <c:v>272.16000000000003</c:v>
                      </c:pt>
                      <c:pt idx="157">
                        <c:v>275.32</c:v>
                      </c:pt>
                      <c:pt idx="158">
                        <c:v>277.97000000000003</c:v>
                      </c:pt>
                      <c:pt idx="159">
                        <c:v>276.10000000000002</c:v>
                      </c:pt>
                      <c:pt idx="160">
                        <c:v>279.93</c:v>
                      </c:pt>
                      <c:pt idx="161">
                        <c:v>281.87</c:v>
                      </c:pt>
                      <c:pt idx="162">
                        <c:v>283.63</c:v>
                      </c:pt>
                      <c:pt idx="163">
                        <c:v>285.86</c:v>
                      </c:pt>
                      <c:pt idx="164">
                        <c:v>291.95999999999998</c:v>
                      </c:pt>
                      <c:pt idx="165">
                        <c:v>291.05</c:v>
                      </c:pt>
                      <c:pt idx="166">
                        <c:v>292.52999999999997</c:v>
                      </c:pt>
                      <c:pt idx="167">
                        <c:v>294.88</c:v>
                      </c:pt>
                      <c:pt idx="168">
                        <c:v>299.92</c:v>
                      </c:pt>
                      <c:pt idx="169">
                        <c:v>302.76</c:v>
                      </c:pt>
                      <c:pt idx="170">
                        <c:v>287.41000000000003</c:v>
                      </c:pt>
                      <c:pt idx="171">
                        <c:v>283.58</c:v>
                      </c:pt>
                      <c:pt idx="172">
                        <c:v>269.95</c:v>
                      </c:pt>
                      <c:pt idx="173">
                        <c:v>277.88</c:v>
                      </c:pt>
                      <c:pt idx="174">
                        <c:v>272.33999999999997</c:v>
                      </c:pt>
                      <c:pt idx="175">
                        <c:v>270.45</c:v>
                      </c:pt>
                      <c:pt idx="176">
                        <c:v>275.16000000000003</c:v>
                      </c:pt>
                      <c:pt idx="177">
                        <c:v>279.06</c:v>
                      </c:pt>
                      <c:pt idx="178">
                        <c:v>274.61</c:v>
                      </c:pt>
                      <c:pt idx="179">
                        <c:v>270.32</c:v>
                      </c:pt>
                      <c:pt idx="180">
                        <c:v>266.87</c:v>
                      </c:pt>
                      <c:pt idx="181">
                        <c:v>267.51</c:v>
                      </c:pt>
                      <c:pt idx="182">
                        <c:v>272.48</c:v>
                      </c:pt>
                      <c:pt idx="183">
                        <c:v>265.27999999999997</c:v>
                      </c:pt>
                      <c:pt idx="184">
                        <c:v>265.39</c:v>
                      </c:pt>
                      <c:pt idx="185">
                        <c:v>271.56</c:v>
                      </c:pt>
                      <c:pt idx="186">
                        <c:v>277.2</c:v>
                      </c:pt>
                      <c:pt idx="187">
                        <c:v>275.95</c:v>
                      </c:pt>
                      <c:pt idx="188">
                        <c:v>277.83999999999997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B6-4BC7-AE4E-8E0218E9C7E2}"/>
                  </c:ext>
                </c:extLst>
              </c15:ser>
            </c15:filteredLineSeries>
          </c:ext>
        </c:extLst>
      </c:lineChart>
      <c:catAx>
        <c:axId val="15096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99199"/>
        <c:crosses val="autoZero"/>
        <c:auto val="1"/>
        <c:lblAlgn val="ctr"/>
        <c:lblOffset val="100"/>
        <c:noMultiLvlLbl val="0"/>
      </c:catAx>
      <c:valAx>
        <c:axId val="15037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5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266701</xdr:colOff>
      <xdr:row>0</xdr:row>
      <xdr:rowOff>104775</xdr:rowOff>
    </xdr:from>
    <xdr:to>
      <xdr:col>23</xdr:col>
      <xdr:colOff>276225</xdr:colOff>
      <xdr:row>39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F42EAF-27F1-42D3-99FB-2921FC165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Q1532"/>
  <sheetViews>
    <sheetView workbookViewId="0">
      <pane ySplit="2" topLeftCell="A1472" activePane="bottomLeft" state="frozen"/>
      <selection pane="bottomLeft" activeCell="A1320" sqref="A1320:A1508"/>
    </sheetView>
  </sheetViews>
  <sheetFormatPr defaultColWidth="8.85546875" defaultRowHeight="15"/>
  <cols>
    <col min="1" max="1" width="10.7109375" style="6" bestFit="1" customWidth="1"/>
    <col min="2" max="3" width="8.85546875" style="1"/>
    <col min="10" max="10" width="12.42578125" bestFit="1" customWidth="1"/>
  </cols>
  <sheetData>
    <row r="1" spans="1:17">
      <c r="A1" s="6" t="s">
        <v>17</v>
      </c>
      <c r="B1" s="1" t="s">
        <v>12</v>
      </c>
      <c r="C1" s="1" t="s">
        <v>12</v>
      </c>
      <c r="D1" s="1" t="s">
        <v>12</v>
      </c>
    </row>
    <row r="2" spans="1:17">
      <c r="A2" s="6" t="s">
        <v>0</v>
      </c>
      <c r="B2" s="1" t="s">
        <v>1</v>
      </c>
      <c r="C2" s="1" t="s">
        <v>2</v>
      </c>
      <c r="D2" t="s">
        <v>3</v>
      </c>
      <c r="F2" t="s">
        <v>4</v>
      </c>
      <c r="G2" t="s">
        <v>5</v>
      </c>
      <c r="H2" t="s">
        <v>8</v>
      </c>
      <c r="I2" t="s">
        <v>9</v>
      </c>
      <c r="J2" t="s">
        <v>10</v>
      </c>
      <c r="N2" t="s">
        <v>19</v>
      </c>
      <c r="O2" t="s">
        <v>18</v>
      </c>
      <c r="P2" t="s">
        <v>15</v>
      </c>
      <c r="Q2" t="s">
        <v>16</v>
      </c>
    </row>
    <row r="3" spans="1:17">
      <c r="A3" s="6">
        <v>41920</v>
      </c>
      <c r="B3" s="1">
        <v>169.62</v>
      </c>
      <c r="C3" s="1">
        <v>98.45</v>
      </c>
      <c r="D3" s="1">
        <f t="shared" ref="D3:D66" si="0">B3-C3</f>
        <v>71.17</v>
      </c>
    </row>
    <row r="4" spans="1:17" ht="18.75">
      <c r="A4" s="6">
        <v>41921</v>
      </c>
      <c r="B4" s="1">
        <v>166.34</v>
      </c>
      <c r="C4" s="1">
        <v>96.86</v>
      </c>
      <c r="D4" s="1">
        <f t="shared" si="0"/>
        <v>69.48</v>
      </c>
      <c r="F4" s="2">
        <f>(B4-B3)/B3</f>
        <v>-1.9337342294540743E-2</v>
      </c>
      <c r="G4" s="2">
        <f>(C4-C3)/C3</f>
        <v>-1.6150330116810597E-2</v>
      </c>
      <c r="H4" t="str">
        <f>IF(F4&gt;G4, "DIA", "QQQ")</f>
        <v>QQQ</v>
      </c>
      <c r="I4">
        <f>IF(H4="QQQ",0,1)</f>
        <v>0</v>
      </c>
      <c r="J4" s="4">
        <v>1</v>
      </c>
      <c r="N4" t="str">
        <f t="shared" ref="N4:N64" si="1">IF(F4&gt;G4, "DIA", "QQQ")</f>
        <v>QQQ</v>
      </c>
      <c r="O4" s="5">
        <f>IF(F4&gt;G4, (F4-G4), (G4-F4))</f>
        <v>3.1870121777301461E-3</v>
      </c>
      <c r="P4" t="str">
        <f t="shared" ref="P4:P67" si="2">IF(AND(N4="dia", O4&gt;0.005), "win", "lose")</f>
        <v>lose</v>
      </c>
      <c r="Q4" t="str">
        <f>IF(AND(N4="qqq", O4&gt;0.005), "win", "lose")</f>
        <v>lose</v>
      </c>
    </row>
    <row r="5" spans="1:17">
      <c r="A5" s="6">
        <v>41922</v>
      </c>
      <c r="B5" s="1">
        <v>165.21</v>
      </c>
      <c r="C5" s="1">
        <v>94.44</v>
      </c>
      <c r="D5" s="1">
        <f t="shared" si="0"/>
        <v>70.77000000000001</v>
      </c>
      <c r="F5" s="2">
        <f t="shared" ref="F5:F68" si="3">(B5-B4)/B4</f>
        <v>-6.7933148971984813E-3</v>
      </c>
      <c r="G5" s="2">
        <f t="shared" ref="G5:G68" si="4">(C5-C4)/C4</f>
        <v>-2.4984513731158391E-2</v>
      </c>
      <c r="H5" t="str">
        <f t="shared" ref="H5:H68" si="5">IF(F5&gt;G5, "DIA", "QQQ")</f>
        <v>DIA</v>
      </c>
      <c r="I5">
        <f t="shared" ref="I5:I68" si="6">IF(H5="QQQ",0,1)</f>
        <v>1</v>
      </c>
      <c r="J5">
        <v>1</v>
      </c>
      <c r="N5" t="str">
        <f t="shared" si="1"/>
        <v>DIA</v>
      </c>
      <c r="O5" s="5">
        <f t="shared" ref="O5:O68" si="7">IF(F5&gt;G5, (F5-G5), (G5-F5))</f>
        <v>1.819119883395991E-2</v>
      </c>
      <c r="P5" t="str">
        <f t="shared" si="2"/>
        <v>win</v>
      </c>
      <c r="Q5" t="str">
        <f t="shared" ref="Q5:Q68" si="8">IF(AND(N5="qqq", O5&gt;0.005), "win", "lose")</f>
        <v>lose</v>
      </c>
    </row>
    <row r="6" spans="1:17">
      <c r="A6" s="6">
        <v>41925</v>
      </c>
      <c r="B6" s="1">
        <v>162.93</v>
      </c>
      <c r="C6" s="1">
        <v>92.96</v>
      </c>
      <c r="D6" s="1">
        <f t="shared" si="0"/>
        <v>69.970000000000013</v>
      </c>
      <c r="F6" s="2">
        <f t="shared" si="3"/>
        <v>-1.3800617396041407E-2</v>
      </c>
      <c r="G6" s="2">
        <f t="shared" si="4"/>
        <v>-1.5671325709445193E-2</v>
      </c>
      <c r="H6" t="str">
        <f t="shared" si="5"/>
        <v>DIA</v>
      </c>
      <c r="I6">
        <f t="shared" si="6"/>
        <v>1</v>
      </c>
      <c r="J6">
        <f>IF(I5=I6,(I6+1),I6)</f>
        <v>2</v>
      </c>
      <c r="N6" t="str">
        <f t="shared" si="1"/>
        <v>DIA</v>
      </c>
      <c r="O6" s="5">
        <f t="shared" si="7"/>
        <v>1.870708313403786E-3</v>
      </c>
      <c r="P6" t="str">
        <f t="shared" si="2"/>
        <v>lose</v>
      </c>
      <c r="Q6" t="str">
        <f t="shared" si="8"/>
        <v>lose</v>
      </c>
    </row>
    <row r="7" spans="1:17">
      <c r="A7" s="6">
        <v>41926</v>
      </c>
      <c r="B7" s="1">
        <v>163.03</v>
      </c>
      <c r="C7" s="1">
        <v>92.97</v>
      </c>
      <c r="D7" s="1">
        <f t="shared" si="0"/>
        <v>70.06</v>
      </c>
      <c r="F7" s="2">
        <f t="shared" si="3"/>
        <v>6.1376051064870993E-4</v>
      </c>
      <c r="G7" s="2">
        <f t="shared" si="4"/>
        <v>1.0757314974187948E-4</v>
      </c>
      <c r="H7" t="str">
        <f t="shared" si="5"/>
        <v>DIA</v>
      </c>
      <c r="I7">
        <f t="shared" si="6"/>
        <v>1</v>
      </c>
      <c r="J7">
        <f>IF(I6=I7,(J6+1),I7)</f>
        <v>3</v>
      </c>
      <c r="N7" t="str">
        <f t="shared" si="1"/>
        <v>DIA</v>
      </c>
      <c r="O7" s="5">
        <f t="shared" si="7"/>
        <v>5.0618736090683042E-4</v>
      </c>
      <c r="P7" t="str">
        <f t="shared" si="2"/>
        <v>lose</v>
      </c>
      <c r="Q7" t="str">
        <f t="shared" si="8"/>
        <v>lose</v>
      </c>
    </row>
    <row r="8" spans="1:17">
      <c r="A8" s="6">
        <v>41927</v>
      </c>
      <c r="B8" s="1">
        <v>161.28</v>
      </c>
      <c r="C8" s="1">
        <v>92.37</v>
      </c>
      <c r="D8" s="1">
        <f t="shared" si="0"/>
        <v>68.91</v>
      </c>
      <c r="F8" s="2">
        <f t="shared" si="3"/>
        <v>-1.0734220695577501E-2</v>
      </c>
      <c r="G8" s="2">
        <f t="shared" si="4"/>
        <v>-6.4536947402387256E-3</v>
      </c>
      <c r="H8" t="str">
        <f t="shared" si="5"/>
        <v>QQQ</v>
      </c>
      <c r="I8">
        <f t="shared" si="6"/>
        <v>0</v>
      </c>
      <c r="J8">
        <f t="shared" ref="J8:J71" si="9">IF(I7=I8,(J7+1),I8)</f>
        <v>0</v>
      </c>
      <c r="N8" t="str">
        <f t="shared" si="1"/>
        <v>QQQ</v>
      </c>
      <c r="O8" s="5">
        <f t="shared" si="7"/>
        <v>4.2805259553387754E-3</v>
      </c>
      <c r="P8" t="str">
        <f t="shared" si="2"/>
        <v>lose</v>
      </c>
      <c r="Q8" t="str">
        <f t="shared" si="8"/>
        <v>lose</v>
      </c>
    </row>
    <row r="9" spans="1:17">
      <c r="A9" s="6">
        <v>41928</v>
      </c>
      <c r="B9" s="1">
        <v>160.97999999999999</v>
      </c>
      <c r="C9" s="1">
        <v>91.79</v>
      </c>
      <c r="D9" s="1">
        <f t="shared" si="0"/>
        <v>69.189999999999984</v>
      </c>
      <c r="F9" s="2">
        <f t="shared" si="3"/>
        <v>-1.860119047619118E-3</v>
      </c>
      <c r="G9" s="2">
        <f t="shared" si="4"/>
        <v>-6.2790949442459486E-3</v>
      </c>
      <c r="H9" t="str">
        <f t="shared" si="5"/>
        <v>DIA</v>
      </c>
      <c r="I9">
        <f t="shared" si="6"/>
        <v>1</v>
      </c>
      <c r="J9">
        <f t="shared" si="9"/>
        <v>1</v>
      </c>
      <c r="N9" t="str">
        <f t="shared" si="1"/>
        <v>DIA</v>
      </c>
      <c r="O9" s="5">
        <f t="shared" si="7"/>
        <v>4.4189758966268304E-3</v>
      </c>
      <c r="P9" t="str">
        <f t="shared" si="2"/>
        <v>lose</v>
      </c>
      <c r="Q9" t="str">
        <f t="shared" si="8"/>
        <v>lose</v>
      </c>
    </row>
    <row r="10" spans="1:17">
      <c r="A10" s="6">
        <v>41929</v>
      </c>
      <c r="B10" s="1">
        <v>163.44999999999999</v>
      </c>
      <c r="C10" s="1">
        <v>93</v>
      </c>
      <c r="D10" s="1">
        <f t="shared" si="0"/>
        <v>70.449999999999989</v>
      </c>
      <c r="F10" s="2">
        <f t="shared" si="3"/>
        <v>1.5343520934277544E-2</v>
      </c>
      <c r="G10" s="2">
        <f t="shared" si="4"/>
        <v>1.3182263863165853E-2</v>
      </c>
      <c r="H10" t="str">
        <f t="shared" si="5"/>
        <v>DIA</v>
      </c>
      <c r="I10">
        <f t="shared" si="6"/>
        <v>1</v>
      </c>
      <c r="J10">
        <f t="shared" si="9"/>
        <v>2</v>
      </c>
      <c r="N10" t="str">
        <f t="shared" si="1"/>
        <v>DIA</v>
      </c>
      <c r="O10" s="5">
        <f t="shared" si="7"/>
        <v>2.1612570711116909E-3</v>
      </c>
      <c r="P10" t="str">
        <f t="shared" si="2"/>
        <v>lose</v>
      </c>
      <c r="Q10" t="str">
        <f t="shared" si="8"/>
        <v>lose</v>
      </c>
    </row>
    <row r="11" spans="1:17">
      <c r="A11" s="6">
        <v>41932</v>
      </c>
      <c r="B11" s="1">
        <v>163.65</v>
      </c>
      <c r="C11" s="1">
        <v>94.39</v>
      </c>
      <c r="D11" s="1">
        <f t="shared" si="0"/>
        <v>69.260000000000005</v>
      </c>
      <c r="F11" s="2">
        <f t="shared" si="3"/>
        <v>1.2236157846437262E-3</v>
      </c>
      <c r="G11" s="2">
        <f t="shared" si="4"/>
        <v>1.4946236559139792E-2</v>
      </c>
      <c r="H11" t="str">
        <f t="shared" si="5"/>
        <v>QQQ</v>
      </c>
      <c r="I11">
        <f t="shared" si="6"/>
        <v>0</v>
      </c>
      <c r="J11">
        <f t="shared" si="9"/>
        <v>0</v>
      </c>
      <c r="N11" t="str">
        <f t="shared" si="1"/>
        <v>QQQ</v>
      </c>
      <c r="O11" s="5">
        <f t="shared" si="7"/>
        <v>1.3722620774496066E-2</v>
      </c>
      <c r="P11" t="str">
        <f t="shared" si="2"/>
        <v>lose</v>
      </c>
      <c r="Q11" t="str">
        <f t="shared" si="8"/>
        <v>win</v>
      </c>
    </row>
    <row r="12" spans="1:17">
      <c r="A12" s="6">
        <v>41933</v>
      </c>
      <c r="B12" s="1">
        <v>165.8</v>
      </c>
      <c r="C12" s="1">
        <v>96.87</v>
      </c>
      <c r="D12" s="1">
        <f t="shared" si="0"/>
        <v>68.930000000000007</v>
      </c>
      <c r="F12" s="2">
        <f t="shared" si="3"/>
        <v>1.3137794072716197E-2</v>
      </c>
      <c r="G12" s="2">
        <f t="shared" si="4"/>
        <v>2.6273969700180144E-2</v>
      </c>
      <c r="H12" t="str">
        <f t="shared" si="5"/>
        <v>QQQ</v>
      </c>
      <c r="I12">
        <f t="shared" si="6"/>
        <v>0</v>
      </c>
      <c r="J12">
        <f t="shared" si="9"/>
        <v>1</v>
      </c>
      <c r="N12" t="str">
        <f t="shared" si="1"/>
        <v>QQQ</v>
      </c>
      <c r="O12" s="5">
        <f t="shared" si="7"/>
        <v>1.3136175627463947E-2</v>
      </c>
      <c r="P12" t="str">
        <f t="shared" si="2"/>
        <v>lose</v>
      </c>
      <c r="Q12" t="str">
        <f t="shared" si="8"/>
        <v>win</v>
      </c>
    </row>
    <row r="13" spans="1:17">
      <c r="A13" s="6">
        <v>41934</v>
      </c>
      <c r="B13" s="1">
        <v>164.38</v>
      </c>
      <c r="C13" s="1">
        <v>96.37</v>
      </c>
      <c r="D13" s="1">
        <f t="shared" si="0"/>
        <v>68.009999999999991</v>
      </c>
      <c r="F13" s="2">
        <f t="shared" si="3"/>
        <v>-8.5645355850423148E-3</v>
      </c>
      <c r="G13" s="2">
        <f t="shared" si="4"/>
        <v>-5.1615567255084132E-3</v>
      </c>
      <c r="H13" t="str">
        <f t="shared" si="5"/>
        <v>QQQ</v>
      </c>
      <c r="I13">
        <f t="shared" si="6"/>
        <v>0</v>
      </c>
      <c r="J13">
        <f t="shared" si="9"/>
        <v>2</v>
      </c>
      <c r="N13" t="str">
        <f t="shared" si="1"/>
        <v>QQQ</v>
      </c>
      <c r="O13" s="5">
        <f t="shared" si="7"/>
        <v>3.4029788595339016E-3</v>
      </c>
      <c r="P13" t="str">
        <f t="shared" si="2"/>
        <v>lose</v>
      </c>
      <c r="Q13" t="str">
        <f t="shared" si="8"/>
        <v>lose</v>
      </c>
    </row>
    <row r="14" spans="1:17">
      <c r="A14" s="6">
        <v>41935</v>
      </c>
      <c r="B14" s="1">
        <v>166.45</v>
      </c>
      <c r="C14" s="1">
        <v>97.820009999999996</v>
      </c>
      <c r="D14" s="1">
        <f t="shared" si="0"/>
        <v>68.629989999999992</v>
      </c>
      <c r="F14" s="2">
        <f t="shared" si="3"/>
        <v>1.2592772843411567E-2</v>
      </c>
      <c r="G14" s="2">
        <f t="shared" si="4"/>
        <v>1.5046279962643891E-2</v>
      </c>
      <c r="H14" t="str">
        <f t="shared" si="5"/>
        <v>QQQ</v>
      </c>
      <c r="I14">
        <f t="shared" si="6"/>
        <v>0</v>
      </c>
      <c r="J14">
        <f t="shared" si="9"/>
        <v>3</v>
      </c>
      <c r="N14" t="str">
        <f t="shared" si="1"/>
        <v>QQQ</v>
      </c>
      <c r="O14" s="5">
        <f t="shared" si="7"/>
        <v>2.4535071192323243E-3</v>
      </c>
      <c r="P14" t="str">
        <f t="shared" si="2"/>
        <v>lose</v>
      </c>
      <c r="Q14" t="str">
        <f t="shared" si="8"/>
        <v>lose</v>
      </c>
    </row>
    <row r="15" spans="1:17">
      <c r="A15" s="6">
        <v>41936</v>
      </c>
      <c r="B15" s="1">
        <v>167.74</v>
      </c>
      <c r="C15" s="1">
        <v>98.62</v>
      </c>
      <c r="D15" s="1">
        <f t="shared" si="0"/>
        <v>69.12</v>
      </c>
      <c r="F15" s="2">
        <f t="shared" si="3"/>
        <v>7.7500750976270388E-3</v>
      </c>
      <c r="G15" s="2">
        <f t="shared" si="4"/>
        <v>8.1781835843198983E-3</v>
      </c>
      <c r="H15" t="str">
        <f t="shared" si="5"/>
        <v>QQQ</v>
      </c>
      <c r="I15">
        <f t="shared" si="6"/>
        <v>0</v>
      </c>
      <c r="J15">
        <f t="shared" si="9"/>
        <v>4</v>
      </c>
      <c r="N15" t="str">
        <f t="shared" si="1"/>
        <v>QQQ</v>
      </c>
      <c r="O15" s="5">
        <f t="shared" si="7"/>
        <v>4.2810848669285959E-4</v>
      </c>
      <c r="P15" t="str">
        <f t="shared" si="2"/>
        <v>lose</v>
      </c>
      <c r="Q15" t="str">
        <f t="shared" si="8"/>
        <v>lose</v>
      </c>
    </row>
    <row r="16" spans="1:17">
      <c r="A16" s="6">
        <v>41939</v>
      </c>
      <c r="B16" s="1">
        <v>167.88</v>
      </c>
      <c r="C16" s="1">
        <v>98.69</v>
      </c>
      <c r="D16" s="1">
        <f t="shared" si="0"/>
        <v>69.19</v>
      </c>
      <c r="F16" s="2">
        <f t="shared" si="3"/>
        <v>8.3462501490393678E-4</v>
      </c>
      <c r="G16" s="2">
        <f t="shared" si="4"/>
        <v>7.097951733927517E-4</v>
      </c>
      <c r="H16" t="str">
        <f t="shared" si="5"/>
        <v>DIA</v>
      </c>
      <c r="I16">
        <f t="shared" si="6"/>
        <v>1</v>
      </c>
      <c r="J16">
        <f t="shared" si="9"/>
        <v>1</v>
      </c>
      <c r="N16" t="str">
        <f t="shared" si="1"/>
        <v>DIA</v>
      </c>
      <c r="O16" s="5">
        <f t="shared" si="7"/>
        <v>1.2482984151118508E-4</v>
      </c>
      <c r="P16" t="str">
        <f t="shared" si="2"/>
        <v>lose</v>
      </c>
      <c r="Q16" t="str">
        <f t="shared" si="8"/>
        <v>lose</v>
      </c>
    </row>
    <row r="17" spans="1:17">
      <c r="A17" s="6">
        <v>41940</v>
      </c>
      <c r="B17" s="1">
        <v>169.66</v>
      </c>
      <c r="C17" s="1">
        <v>100.18</v>
      </c>
      <c r="D17" s="1">
        <f t="shared" si="0"/>
        <v>69.47999999999999</v>
      </c>
      <c r="F17" s="2">
        <f t="shared" si="3"/>
        <v>1.0602811532046707E-2</v>
      </c>
      <c r="G17" s="2">
        <f t="shared" si="4"/>
        <v>1.5097780930185522E-2</v>
      </c>
      <c r="H17" t="str">
        <f t="shared" si="5"/>
        <v>QQQ</v>
      </c>
      <c r="I17">
        <f t="shared" si="6"/>
        <v>0</v>
      </c>
      <c r="J17">
        <f t="shared" si="9"/>
        <v>0</v>
      </c>
      <c r="N17" t="str">
        <f t="shared" si="1"/>
        <v>QQQ</v>
      </c>
      <c r="O17" s="5">
        <f t="shared" si="7"/>
        <v>4.494969398138815E-3</v>
      </c>
      <c r="P17" t="str">
        <f t="shared" si="2"/>
        <v>lose</v>
      </c>
      <c r="Q17" t="str">
        <f t="shared" si="8"/>
        <v>lose</v>
      </c>
    </row>
    <row r="18" spans="1:17">
      <c r="A18" s="6">
        <v>41941</v>
      </c>
      <c r="B18" s="1">
        <v>169.4</v>
      </c>
      <c r="C18" s="1">
        <v>99.81</v>
      </c>
      <c r="D18" s="1">
        <f t="shared" si="0"/>
        <v>69.59</v>
      </c>
      <c r="F18" s="2">
        <f t="shared" si="3"/>
        <v>-1.5324767181421131E-3</v>
      </c>
      <c r="G18" s="2">
        <f t="shared" si="4"/>
        <v>-3.6933519664604166E-3</v>
      </c>
      <c r="H18" t="str">
        <f t="shared" si="5"/>
        <v>DIA</v>
      </c>
      <c r="I18">
        <f t="shared" si="6"/>
        <v>1</v>
      </c>
      <c r="J18">
        <f t="shared" si="9"/>
        <v>1</v>
      </c>
      <c r="N18" t="str">
        <f t="shared" si="1"/>
        <v>DIA</v>
      </c>
      <c r="O18" s="5">
        <f t="shared" si="7"/>
        <v>2.1608752483183035E-3</v>
      </c>
      <c r="P18" t="str">
        <f t="shared" si="2"/>
        <v>lose</v>
      </c>
      <c r="Q18" t="str">
        <f t="shared" si="8"/>
        <v>lose</v>
      </c>
    </row>
    <row r="19" spans="1:17">
      <c r="A19" s="6">
        <v>41942</v>
      </c>
      <c r="B19" s="1">
        <v>171.6</v>
      </c>
      <c r="C19" s="1">
        <v>100.02</v>
      </c>
      <c r="D19" s="1">
        <f t="shared" si="0"/>
        <v>71.58</v>
      </c>
      <c r="F19" s="2">
        <f t="shared" si="3"/>
        <v>1.298701298701292E-2</v>
      </c>
      <c r="G19" s="2">
        <f t="shared" si="4"/>
        <v>2.1039975954312566E-3</v>
      </c>
      <c r="H19" t="str">
        <f t="shared" si="5"/>
        <v>DIA</v>
      </c>
      <c r="I19">
        <f t="shared" si="6"/>
        <v>1</v>
      </c>
      <c r="J19">
        <f t="shared" si="9"/>
        <v>2</v>
      </c>
      <c r="N19" t="str">
        <f t="shared" si="1"/>
        <v>DIA</v>
      </c>
      <c r="O19" s="5">
        <f t="shared" si="7"/>
        <v>1.0883015391581664E-2</v>
      </c>
      <c r="P19" t="str">
        <f t="shared" si="2"/>
        <v>win</v>
      </c>
      <c r="Q19" t="str">
        <f t="shared" si="8"/>
        <v>lose</v>
      </c>
    </row>
    <row r="20" spans="1:17">
      <c r="A20" s="6">
        <v>41943</v>
      </c>
      <c r="B20" s="1">
        <v>173.45</v>
      </c>
      <c r="C20" s="1">
        <v>101.4</v>
      </c>
      <c r="D20" s="1">
        <f t="shared" si="0"/>
        <v>72.049999999999983</v>
      </c>
      <c r="F20" s="2">
        <f t="shared" si="3"/>
        <v>1.0780885780885749E-2</v>
      </c>
      <c r="G20" s="2">
        <f t="shared" si="4"/>
        <v>1.3797240551889718E-2</v>
      </c>
      <c r="H20" t="str">
        <f t="shared" si="5"/>
        <v>QQQ</v>
      </c>
      <c r="I20">
        <f t="shared" si="6"/>
        <v>0</v>
      </c>
      <c r="J20">
        <f t="shared" si="9"/>
        <v>0</v>
      </c>
      <c r="N20" t="str">
        <f t="shared" si="1"/>
        <v>QQQ</v>
      </c>
      <c r="O20" s="5">
        <f t="shared" si="7"/>
        <v>3.0163547710039696E-3</v>
      </c>
      <c r="P20" t="str">
        <f t="shared" si="2"/>
        <v>lose</v>
      </c>
      <c r="Q20" t="str">
        <f t="shared" si="8"/>
        <v>lose</v>
      </c>
    </row>
    <row r="21" spans="1:17">
      <c r="A21" s="6">
        <v>41946</v>
      </c>
      <c r="B21" s="1">
        <v>173.36</v>
      </c>
      <c r="C21" s="1">
        <v>101.7</v>
      </c>
      <c r="D21" s="1">
        <f t="shared" si="0"/>
        <v>71.660000000000011</v>
      </c>
      <c r="F21" s="2">
        <f t="shared" si="3"/>
        <v>-5.1888152205232054E-4</v>
      </c>
      <c r="G21" s="2">
        <f t="shared" si="4"/>
        <v>2.9585798816567765E-3</v>
      </c>
      <c r="H21" t="str">
        <f t="shared" si="5"/>
        <v>QQQ</v>
      </c>
      <c r="I21">
        <f t="shared" si="6"/>
        <v>0</v>
      </c>
      <c r="J21">
        <f t="shared" si="9"/>
        <v>1</v>
      </c>
      <c r="N21" t="str">
        <f t="shared" si="1"/>
        <v>QQQ</v>
      </c>
      <c r="O21" s="5">
        <f t="shared" si="7"/>
        <v>3.4774614037090968E-3</v>
      </c>
      <c r="P21" t="str">
        <f t="shared" si="2"/>
        <v>lose</v>
      </c>
      <c r="Q21" t="str">
        <f t="shared" si="8"/>
        <v>lose</v>
      </c>
    </row>
    <row r="22" spans="1:17">
      <c r="A22" s="6">
        <v>41947</v>
      </c>
      <c r="B22" s="1">
        <v>173.46</v>
      </c>
      <c r="C22" s="1">
        <v>101.36</v>
      </c>
      <c r="D22" s="1">
        <f t="shared" si="0"/>
        <v>72.100000000000009</v>
      </c>
      <c r="F22" s="2">
        <f t="shared" si="3"/>
        <v>5.7683433317947796E-4</v>
      </c>
      <c r="G22" s="2">
        <f t="shared" si="4"/>
        <v>-3.3431661750246157E-3</v>
      </c>
      <c r="H22" t="str">
        <f t="shared" si="5"/>
        <v>DIA</v>
      </c>
      <c r="I22">
        <f t="shared" si="6"/>
        <v>1</v>
      </c>
      <c r="J22">
        <f t="shared" si="9"/>
        <v>1</v>
      </c>
      <c r="N22" t="str">
        <f t="shared" si="1"/>
        <v>DIA</v>
      </c>
      <c r="O22" s="5">
        <f t="shared" si="7"/>
        <v>3.9200005082040933E-3</v>
      </c>
      <c r="P22" t="str">
        <f t="shared" si="2"/>
        <v>lose</v>
      </c>
      <c r="Q22" t="str">
        <f t="shared" si="8"/>
        <v>lose</v>
      </c>
    </row>
    <row r="23" spans="1:17">
      <c r="A23" s="6">
        <v>41948</v>
      </c>
      <c r="B23" s="1">
        <v>174.55</v>
      </c>
      <c r="C23" s="1">
        <v>101.37</v>
      </c>
      <c r="D23" s="1">
        <f t="shared" si="0"/>
        <v>73.180000000000007</v>
      </c>
      <c r="F23" s="2">
        <f t="shared" si="3"/>
        <v>6.2838694799954072E-3</v>
      </c>
      <c r="G23" s="2">
        <f t="shared" si="4"/>
        <v>9.8658247829569017E-5</v>
      </c>
      <c r="H23" t="str">
        <f t="shared" si="5"/>
        <v>DIA</v>
      </c>
      <c r="I23">
        <f t="shared" si="6"/>
        <v>1</v>
      </c>
      <c r="J23">
        <f t="shared" si="9"/>
        <v>2</v>
      </c>
      <c r="N23" t="str">
        <f t="shared" si="1"/>
        <v>DIA</v>
      </c>
      <c r="O23" s="5">
        <f t="shared" si="7"/>
        <v>6.1852112321658381E-3</v>
      </c>
      <c r="P23" t="str">
        <f t="shared" si="2"/>
        <v>win</v>
      </c>
      <c r="Q23" t="str">
        <f t="shared" si="8"/>
        <v>lose</v>
      </c>
    </row>
    <row r="24" spans="1:17">
      <c r="A24" s="6">
        <v>41949</v>
      </c>
      <c r="B24" s="1">
        <v>175.29</v>
      </c>
      <c r="C24" s="1">
        <v>101.69</v>
      </c>
      <c r="D24" s="1">
        <f t="shared" si="0"/>
        <v>73.599999999999994</v>
      </c>
      <c r="F24" s="2">
        <f t="shared" si="3"/>
        <v>4.2394729303923268E-3</v>
      </c>
      <c r="G24" s="2">
        <f t="shared" si="4"/>
        <v>3.1567524908749449E-3</v>
      </c>
      <c r="H24" t="str">
        <f t="shared" si="5"/>
        <v>DIA</v>
      </c>
      <c r="I24">
        <f t="shared" si="6"/>
        <v>1</v>
      </c>
      <c r="J24">
        <f t="shared" si="9"/>
        <v>3</v>
      </c>
      <c r="N24" t="str">
        <f t="shared" si="1"/>
        <v>DIA</v>
      </c>
      <c r="O24" s="5">
        <f t="shared" si="7"/>
        <v>1.0827204395173818E-3</v>
      </c>
      <c r="P24" t="str">
        <f t="shared" si="2"/>
        <v>lose</v>
      </c>
      <c r="Q24" t="str">
        <f t="shared" si="8"/>
        <v>lose</v>
      </c>
    </row>
    <row r="25" spans="1:17">
      <c r="A25" s="6">
        <v>41950</v>
      </c>
      <c r="B25" s="1">
        <v>175.58</v>
      </c>
      <c r="C25" s="1">
        <v>101.6</v>
      </c>
      <c r="D25" s="1">
        <f t="shared" si="0"/>
        <v>73.980000000000018</v>
      </c>
      <c r="F25" s="2">
        <f t="shared" si="3"/>
        <v>1.6544012778824831E-3</v>
      </c>
      <c r="G25" s="2">
        <f t="shared" si="4"/>
        <v>-8.8504277706759186E-4</v>
      </c>
      <c r="H25" t="str">
        <f t="shared" si="5"/>
        <v>DIA</v>
      </c>
      <c r="I25">
        <f t="shared" si="6"/>
        <v>1</v>
      </c>
      <c r="J25">
        <f t="shared" si="9"/>
        <v>4</v>
      </c>
      <c r="N25" t="str">
        <f t="shared" si="1"/>
        <v>DIA</v>
      </c>
      <c r="O25" s="5">
        <f t="shared" si="7"/>
        <v>2.5394440549500749E-3</v>
      </c>
      <c r="P25" t="str">
        <f t="shared" si="2"/>
        <v>lose</v>
      </c>
      <c r="Q25" t="str">
        <f t="shared" si="8"/>
        <v>lose</v>
      </c>
    </row>
    <row r="26" spans="1:17">
      <c r="A26" s="6">
        <v>41953</v>
      </c>
      <c r="B26" s="1">
        <v>175.95</v>
      </c>
      <c r="C26" s="1">
        <v>101.96</v>
      </c>
      <c r="D26" s="1">
        <f t="shared" si="0"/>
        <v>73.989999999999995</v>
      </c>
      <c r="F26" s="2">
        <f t="shared" si="3"/>
        <v>2.1073015149787907E-3</v>
      </c>
      <c r="G26" s="2">
        <f t="shared" si="4"/>
        <v>3.543307086614168E-3</v>
      </c>
      <c r="H26" t="str">
        <f t="shared" si="5"/>
        <v>QQQ</v>
      </c>
      <c r="I26">
        <f t="shared" si="6"/>
        <v>0</v>
      </c>
      <c r="J26">
        <f t="shared" si="9"/>
        <v>0</v>
      </c>
      <c r="N26" t="str">
        <f t="shared" si="1"/>
        <v>QQQ</v>
      </c>
      <c r="O26" s="5">
        <f t="shared" si="7"/>
        <v>1.4360055716353772E-3</v>
      </c>
      <c r="P26" t="str">
        <f t="shared" si="2"/>
        <v>lose</v>
      </c>
      <c r="Q26" t="str">
        <f t="shared" si="8"/>
        <v>lose</v>
      </c>
    </row>
    <row r="27" spans="1:17">
      <c r="A27" s="6">
        <v>41954</v>
      </c>
      <c r="B27" s="1">
        <v>176.02</v>
      </c>
      <c r="C27" s="1">
        <v>102.28</v>
      </c>
      <c r="D27" s="1">
        <f t="shared" si="0"/>
        <v>73.740000000000009</v>
      </c>
      <c r="F27" s="2">
        <f t="shared" si="3"/>
        <v>3.9784029553862807E-4</v>
      </c>
      <c r="G27" s="2">
        <f t="shared" si="4"/>
        <v>3.1384856806591548E-3</v>
      </c>
      <c r="H27" t="str">
        <f t="shared" si="5"/>
        <v>QQQ</v>
      </c>
      <c r="I27">
        <f t="shared" si="6"/>
        <v>0</v>
      </c>
      <c r="J27">
        <f t="shared" si="9"/>
        <v>1</v>
      </c>
      <c r="N27" t="str">
        <f t="shared" si="1"/>
        <v>QQQ</v>
      </c>
      <c r="O27" s="5">
        <f t="shared" si="7"/>
        <v>2.7406453851205265E-3</v>
      </c>
      <c r="P27" t="str">
        <f t="shared" si="2"/>
        <v>lose</v>
      </c>
      <c r="Q27" t="str">
        <f t="shared" si="8"/>
        <v>lose</v>
      </c>
    </row>
    <row r="28" spans="1:17">
      <c r="A28" s="6">
        <v>41955</v>
      </c>
      <c r="B28" s="1">
        <v>176.04</v>
      </c>
      <c r="C28" s="1">
        <v>102.46</v>
      </c>
      <c r="D28" s="1">
        <f t="shared" si="0"/>
        <v>73.58</v>
      </c>
      <c r="F28" s="2">
        <f t="shared" si="3"/>
        <v>1.1362345188036478E-4</v>
      </c>
      <c r="G28" s="2">
        <f t="shared" si="4"/>
        <v>1.75987485334369E-3</v>
      </c>
      <c r="H28" t="str">
        <f t="shared" si="5"/>
        <v>QQQ</v>
      </c>
      <c r="I28">
        <f t="shared" si="6"/>
        <v>0</v>
      </c>
      <c r="J28">
        <f t="shared" si="9"/>
        <v>2</v>
      </c>
      <c r="N28" t="str">
        <f t="shared" si="1"/>
        <v>QQQ</v>
      </c>
      <c r="O28" s="5">
        <f t="shared" si="7"/>
        <v>1.6462514014633253E-3</v>
      </c>
      <c r="P28" t="str">
        <f t="shared" si="2"/>
        <v>lose</v>
      </c>
      <c r="Q28" t="str">
        <f t="shared" si="8"/>
        <v>lose</v>
      </c>
    </row>
    <row r="29" spans="1:17">
      <c r="A29" s="6">
        <v>41956</v>
      </c>
      <c r="B29" s="1">
        <v>176.44</v>
      </c>
      <c r="C29" s="1">
        <v>102.9</v>
      </c>
      <c r="D29" s="1">
        <f t="shared" si="0"/>
        <v>73.539999999999992</v>
      </c>
      <c r="F29" s="2">
        <f t="shared" si="3"/>
        <v>2.2722108611679488E-3</v>
      </c>
      <c r="G29" s="2">
        <f t="shared" si="4"/>
        <v>4.2943587741558851E-3</v>
      </c>
      <c r="H29" t="str">
        <f t="shared" si="5"/>
        <v>QQQ</v>
      </c>
      <c r="I29">
        <f t="shared" si="6"/>
        <v>0</v>
      </c>
      <c r="J29">
        <f t="shared" si="9"/>
        <v>3</v>
      </c>
      <c r="N29" t="str">
        <f t="shared" si="1"/>
        <v>QQQ</v>
      </c>
      <c r="O29" s="5">
        <f t="shared" si="7"/>
        <v>2.0221479129879363E-3</v>
      </c>
      <c r="P29" t="str">
        <f t="shared" si="2"/>
        <v>lose</v>
      </c>
      <c r="Q29" t="str">
        <f t="shared" si="8"/>
        <v>lose</v>
      </c>
    </row>
    <row r="30" spans="1:17">
      <c r="A30" s="6">
        <v>41957</v>
      </c>
      <c r="B30" s="1">
        <v>176.35</v>
      </c>
      <c r="C30" s="1">
        <v>103.22</v>
      </c>
      <c r="D30" s="1">
        <f t="shared" si="0"/>
        <v>73.13</v>
      </c>
      <c r="F30" s="2">
        <f t="shared" si="3"/>
        <v>-5.1008841532534238E-4</v>
      </c>
      <c r="G30" s="2">
        <f t="shared" si="4"/>
        <v>3.1098153547132476E-3</v>
      </c>
      <c r="H30" t="str">
        <f t="shared" si="5"/>
        <v>QQQ</v>
      </c>
      <c r="I30">
        <f t="shared" si="6"/>
        <v>0</v>
      </c>
      <c r="J30">
        <f t="shared" si="9"/>
        <v>4</v>
      </c>
      <c r="N30" t="str">
        <f t="shared" si="1"/>
        <v>QQQ</v>
      </c>
      <c r="O30" s="5">
        <f t="shared" si="7"/>
        <v>3.61990377003859E-3</v>
      </c>
      <c r="P30" t="str">
        <f t="shared" si="2"/>
        <v>lose</v>
      </c>
      <c r="Q30" t="str">
        <f t="shared" si="8"/>
        <v>lose</v>
      </c>
    </row>
    <row r="31" spans="1:17">
      <c r="A31" s="6">
        <v>41960</v>
      </c>
      <c r="B31" s="1">
        <v>176.49</v>
      </c>
      <c r="C31" s="1">
        <v>102.91</v>
      </c>
      <c r="D31" s="1">
        <f t="shared" si="0"/>
        <v>73.580000000000013</v>
      </c>
      <c r="F31" s="2">
        <f t="shared" si="3"/>
        <v>7.9387581514042975E-4</v>
      </c>
      <c r="G31" s="2">
        <f t="shared" si="4"/>
        <v>-3.0032939352838818E-3</v>
      </c>
      <c r="H31" t="str">
        <f t="shared" si="5"/>
        <v>DIA</v>
      </c>
      <c r="I31">
        <f t="shared" si="6"/>
        <v>1</v>
      </c>
      <c r="J31">
        <f t="shared" si="9"/>
        <v>1</v>
      </c>
      <c r="N31" t="str">
        <f t="shared" si="1"/>
        <v>DIA</v>
      </c>
      <c r="O31" s="5">
        <f t="shared" si="7"/>
        <v>3.7971697504243116E-3</v>
      </c>
      <c r="P31" t="str">
        <f t="shared" si="2"/>
        <v>lose</v>
      </c>
      <c r="Q31" t="str">
        <f t="shared" si="8"/>
        <v>lose</v>
      </c>
    </row>
    <row r="32" spans="1:17">
      <c r="A32" s="6">
        <v>41961</v>
      </c>
      <c r="B32" s="1">
        <v>176.96</v>
      </c>
      <c r="C32" s="1">
        <v>103.68</v>
      </c>
      <c r="D32" s="1">
        <f t="shared" si="0"/>
        <v>73.28</v>
      </c>
      <c r="F32" s="2">
        <f t="shared" si="3"/>
        <v>2.663040398889449E-3</v>
      </c>
      <c r="G32" s="2">
        <f t="shared" si="4"/>
        <v>7.4822660577204382E-3</v>
      </c>
      <c r="H32" t="str">
        <f t="shared" si="5"/>
        <v>QQQ</v>
      </c>
      <c r="I32">
        <f t="shared" si="6"/>
        <v>0</v>
      </c>
      <c r="J32">
        <f t="shared" si="9"/>
        <v>0</v>
      </c>
      <c r="N32" t="str">
        <f t="shared" si="1"/>
        <v>QQQ</v>
      </c>
      <c r="O32" s="5">
        <f t="shared" si="7"/>
        <v>4.8192256588309897E-3</v>
      </c>
      <c r="P32" t="str">
        <f t="shared" si="2"/>
        <v>lose</v>
      </c>
      <c r="Q32" t="str">
        <f t="shared" si="8"/>
        <v>lose</v>
      </c>
    </row>
    <row r="33" spans="1:17">
      <c r="A33" s="6">
        <v>41962</v>
      </c>
      <c r="B33" s="1">
        <v>176.93</v>
      </c>
      <c r="C33" s="1">
        <v>103.21</v>
      </c>
      <c r="D33" s="1">
        <f t="shared" si="0"/>
        <v>73.720000000000013</v>
      </c>
      <c r="F33" s="2">
        <f t="shared" si="3"/>
        <v>-1.6952983725136266E-4</v>
      </c>
      <c r="G33" s="2">
        <f t="shared" si="4"/>
        <v>-4.533179012345805E-3</v>
      </c>
      <c r="H33" t="str">
        <f t="shared" si="5"/>
        <v>DIA</v>
      </c>
      <c r="I33">
        <f t="shared" si="6"/>
        <v>1</v>
      </c>
      <c r="J33">
        <f t="shared" si="9"/>
        <v>1</v>
      </c>
      <c r="N33" t="str">
        <f t="shared" si="1"/>
        <v>DIA</v>
      </c>
      <c r="O33" s="5">
        <f t="shared" si="7"/>
        <v>4.3636491750944422E-3</v>
      </c>
      <c r="P33" t="str">
        <f t="shared" si="2"/>
        <v>lose</v>
      </c>
      <c r="Q33" t="str">
        <f t="shared" si="8"/>
        <v>lose</v>
      </c>
    </row>
    <row r="34" spans="1:17">
      <c r="A34" s="6">
        <v>41963</v>
      </c>
      <c r="B34" s="1">
        <v>177.25</v>
      </c>
      <c r="C34" s="1">
        <v>103.67</v>
      </c>
      <c r="D34" s="1">
        <f t="shared" si="0"/>
        <v>73.58</v>
      </c>
      <c r="F34" s="2">
        <f t="shared" si="3"/>
        <v>1.8086248798959655E-3</v>
      </c>
      <c r="G34" s="2">
        <f t="shared" si="4"/>
        <v>4.4569324677842066E-3</v>
      </c>
      <c r="H34" t="str">
        <f t="shared" si="5"/>
        <v>QQQ</v>
      </c>
      <c r="I34">
        <f t="shared" si="6"/>
        <v>0</v>
      </c>
      <c r="J34">
        <f t="shared" si="9"/>
        <v>0</v>
      </c>
      <c r="N34" t="str">
        <f t="shared" si="1"/>
        <v>QQQ</v>
      </c>
      <c r="O34" s="5">
        <f t="shared" si="7"/>
        <v>2.648307587888241E-3</v>
      </c>
      <c r="P34" t="str">
        <f t="shared" si="2"/>
        <v>lose</v>
      </c>
      <c r="Q34" t="str">
        <f t="shared" si="8"/>
        <v>lose</v>
      </c>
    </row>
    <row r="35" spans="1:17">
      <c r="A35" s="6">
        <v>41964</v>
      </c>
      <c r="B35" s="1">
        <v>177.7</v>
      </c>
      <c r="C35" s="1">
        <v>103.87</v>
      </c>
      <c r="D35" s="1">
        <f t="shared" si="0"/>
        <v>73.829999999999984</v>
      </c>
      <c r="F35" s="2">
        <f t="shared" si="3"/>
        <v>2.5387870239773689E-3</v>
      </c>
      <c r="G35" s="2">
        <f t="shared" si="4"/>
        <v>1.9291984180573247E-3</v>
      </c>
      <c r="H35" t="str">
        <f t="shared" si="5"/>
        <v>DIA</v>
      </c>
      <c r="I35">
        <f t="shared" si="6"/>
        <v>1</v>
      </c>
      <c r="J35">
        <f t="shared" si="9"/>
        <v>1</v>
      </c>
      <c r="N35" t="str">
        <f t="shared" si="1"/>
        <v>DIA</v>
      </c>
      <c r="O35" s="5">
        <f t="shared" si="7"/>
        <v>6.0958860592004427E-4</v>
      </c>
      <c r="P35" t="str">
        <f t="shared" si="2"/>
        <v>lose</v>
      </c>
      <c r="Q35" t="str">
        <f t="shared" si="8"/>
        <v>lose</v>
      </c>
    </row>
    <row r="36" spans="1:17">
      <c r="A36" s="6">
        <v>41967</v>
      </c>
      <c r="B36" s="1">
        <v>177.8</v>
      </c>
      <c r="C36" s="1">
        <v>104.68</v>
      </c>
      <c r="D36" s="1">
        <f t="shared" si="0"/>
        <v>73.12</v>
      </c>
      <c r="F36" s="2">
        <f t="shared" si="3"/>
        <v>5.6274620146326809E-4</v>
      </c>
      <c r="G36" s="2">
        <f t="shared" si="4"/>
        <v>7.7982093000866686E-3</v>
      </c>
      <c r="H36" t="str">
        <f t="shared" si="5"/>
        <v>QQQ</v>
      </c>
      <c r="I36">
        <f t="shared" si="6"/>
        <v>0</v>
      </c>
      <c r="J36">
        <f t="shared" si="9"/>
        <v>0</v>
      </c>
      <c r="N36" t="str">
        <f t="shared" si="1"/>
        <v>QQQ</v>
      </c>
      <c r="O36" s="5">
        <f t="shared" si="7"/>
        <v>7.2354630986234004E-3</v>
      </c>
      <c r="P36" t="str">
        <f t="shared" si="2"/>
        <v>lose</v>
      </c>
      <c r="Q36" t="str">
        <f t="shared" si="8"/>
        <v>win</v>
      </c>
    </row>
    <row r="37" spans="1:17">
      <c r="A37" s="6">
        <v>41968</v>
      </c>
      <c r="B37" s="1">
        <v>177.96</v>
      </c>
      <c r="C37" s="1">
        <v>104.84</v>
      </c>
      <c r="D37" s="1">
        <f t="shared" si="0"/>
        <v>73.12</v>
      </c>
      <c r="F37" s="2">
        <f t="shared" si="3"/>
        <v>8.9988751406072317E-4</v>
      </c>
      <c r="G37" s="2">
        <f t="shared" si="4"/>
        <v>1.5284677111195698E-3</v>
      </c>
      <c r="H37" t="str">
        <f t="shared" si="5"/>
        <v>QQQ</v>
      </c>
      <c r="I37">
        <f t="shared" si="6"/>
        <v>0</v>
      </c>
      <c r="J37">
        <f t="shared" si="9"/>
        <v>1</v>
      </c>
      <c r="N37" t="str">
        <f t="shared" si="1"/>
        <v>QQQ</v>
      </c>
      <c r="O37" s="5">
        <f t="shared" si="7"/>
        <v>6.2858019705884667E-4</v>
      </c>
      <c r="P37" t="str">
        <f t="shared" si="2"/>
        <v>lose</v>
      </c>
      <c r="Q37" t="str">
        <f t="shared" si="8"/>
        <v>lose</v>
      </c>
    </row>
    <row r="38" spans="1:17">
      <c r="A38" s="6">
        <v>41969</v>
      </c>
      <c r="B38" s="1">
        <v>178.01</v>
      </c>
      <c r="C38" s="1">
        <v>105.52</v>
      </c>
      <c r="D38" s="1">
        <f t="shared" si="0"/>
        <v>72.489999999999995</v>
      </c>
      <c r="F38" s="2">
        <f t="shared" si="3"/>
        <v>2.8096201393562007E-4</v>
      </c>
      <c r="G38" s="2">
        <f t="shared" si="4"/>
        <v>6.4860740175504824E-3</v>
      </c>
      <c r="H38" t="str">
        <f t="shared" si="5"/>
        <v>QQQ</v>
      </c>
      <c r="I38">
        <f t="shared" si="6"/>
        <v>0</v>
      </c>
      <c r="J38">
        <f t="shared" si="9"/>
        <v>2</v>
      </c>
      <c r="N38" t="str">
        <f t="shared" si="1"/>
        <v>QQQ</v>
      </c>
      <c r="O38" s="5">
        <f t="shared" si="7"/>
        <v>6.2051120036148624E-3</v>
      </c>
      <c r="P38" t="str">
        <f t="shared" si="2"/>
        <v>lose</v>
      </c>
      <c r="Q38" t="str">
        <f t="shared" si="8"/>
        <v>win</v>
      </c>
    </row>
    <row r="39" spans="1:17">
      <c r="A39" s="6">
        <v>41971</v>
      </c>
      <c r="B39" s="1">
        <v>178.1</v>
      </c>
      <c r="C39" s="1">
        <v>106.01</v>
      </c>
      <c r="D39" s="1">
        <f t="shared" si="0"/>
        <v>72.089999999999989</v>
      </c>
      <c r="F39" s="2">
        <f t="shared" si="3"/>
        <v>5.0558957361947871E-4</v>
      </c>
      <c r="G39" s="2">
        <f t="shared" si="4"/>
        <v>4.6436694465505036E-3</v>
      </c>
      <c r="H39" t="str">
        <f t="shared" si="5"/>
        <v>QQQ</v>
      </c>
      <c r="I39">
        <f t="shared" si="6"/>
        <v>0</v>
      </c>
      <c r="J39">
        <f t="shared" si="9"/>
        <v>3</v>
      </c>
      <c r="N39" t="str">
        <f t="shared" si="1"/>
        <v>QQQ</v>
      </c>
      <c r="O39" s="5">
        <f t="shared" si="7"/>
        <v>4.1380798729310246E-3</v>
      </c>
      <c r="P39" t="str">
        <f t="shared" si="2"/>
        <v>lose</v>
      </c>
      <c r="Q39" t="str">
        <f t="shared" si="8"/>
        <v>lose</v>
      </c>
    </row>
    <row r="40" spans="1:17">
      <c r="A40" s="6">
        <v>41974</v>
      </c>
      <c r="B40" s="1">
        <v>177.6</v>
      </c>
      <c r="C40" s="1">
        <v>104.81</v>
      </c>
      <c r="D40" s="1">
        <f t="shared" si="0"/>
        <v>72.789999999999992</v>
      </c>
      <c r="F40" s="2">
        <f t="shared" si="3"/>
        <v>-2.807411566535654E-3</v>
      </c>
      <c r="G40" s="2">
        <f t="shared" si="4"/>
        <v>-1.1319686821997951E-2</v>
      </c>
      <c r="H40" t="str">
        <f t="shared" si="5"/>
        <v>DIA</v>
      </c>
      <c r="I40">
        <f t="shared" si="6"/>
        <v>1</v>
      </c>
      <c r="J40">
        <f t="shared" si="9"/>
        <v>1</v>
      </c>
      <c r="N40" t="str">
        <f t="shared" si="1"/>
        <v>DIA</v>
      </c>
      <c r="O40" s="5">
        <f t="shared" si="7"/>
        <v>8.5122752554622969E-3</v>
      </c>
      <c r="P40" t="str">
        <f t="shared" si="2"/>
        <v>win</v>
      </c>
      <c r="Q40" t="str">
        <f t="shared" si="8"/>
        <v>lose</v>
      </c>
    </row>
    <row r="41" spans="1:17">
      <c r="A41" s="6">
        <v>41975</v>
      </c>
      <c r="B41" s="1">
        <v>178.56</v>
      </c>
      <c r="C41" s="1">
        <v>105.23</v>
      </c>
      <c r="D41" s="1">
        <f t="shared" si="0"/>
        <v>73.33</v>
      </c>
      <c r="F41" s="2">
        <f t="shared" si="3"/>
        <v>5.4054054054054508E-3</v>
      </c>
      <c r="G41" s="2">
        <f t="shared" si="4"/>
        <v>4.0072512164869923E-3</v>
      </c>
      <c r="H41" t="str">
        <f t="shared" si="5"/>
        <v>DIA</v>
      </c>
      <c r="I41">
        <f t="shared" si="6"/>
        <v>1</v>
      </c>
      <c r="J41">
        <f t="shared" si="9"/>
        <v>2</v>
      </c>
      <c r="N41" t="str">
        <f t="shared" si="1"/>
        <v>DIA</v>
      </c>
      <c r="O41" s="5">
        <f t="shared" si="7"/>
        <v>1.3981541889184585E-3</v>
      </c>
      <c r="P41" t="str">
        <f t="shared" si="2"/>
        <v>lose</v>
      </c>
      <c r="Q41" t="str">
        <f t="shared" si="8"/>
        <v>lose</v>
      </c>
    </row>
    <row r="42" spans="1:17">
      <c r="A42" s="6">
        <v>41976</v>
      </c>
      <c r="B42" s="1">
        <v>178.96</v>
      </c>
      <c r="C42" s="1">
        <v>105.42</v>
      </c>
      <c r="D42" s="1">
        <f t="shared" si="0"/>
        <v>73.540000000000006</v>
      </c>
      <c r="F42" s="2">
        <f t="shared" si="3"/>
        <v>2.2401433691756592E-3</v>
      </c>
      <c r="G42" s="2">
        <f t="shared" si="4"/>
        <v>1.8055687541575379E-3</v>
      </c>
      <c r="H42" t="str">
        <f t="shared" si="5"/>
        <v>DIA</v>
      </c>
      <c r="I42">
        <f t="shared" si="6"/>
        <v>1</v>
      </c>
      <c r="J42">
        <f t="shared" si="9"/>
        <v>3</v>
      </c>
      <c r="N42" t="str">
        <f t="shared" si="1"/>
        <v>DIA</v>
      </c>
      <c r="O42" s="5">
        <f t="shared" si="7"/>
        <v>4.3457461501812135E-4</v>
      </c>
      <c r="P42" t="str">
        <f t="shared" si="2"/>
        <v>lose</v>
      </c>
      <c r="Q42" t="str">
        <f t="shared" si="8"/>
        <v>lose</v>
      </c>
    </row>
    <row r="43" spans="1:17">
      <c r="A43" s="6">
        <v>41977</v>
      </c>
      <c r="B43" s="1">
        <v>178.83</v>
      </c>
      <c r="C43" s="1">
        <v>105.37</v>
      </c>
      <c r="D43" s="1">
        <f t="shared" si="0"/>
        <v>73.460000000000008</v>
      </c>
      <c r="F43" s="2">
        <f t="shared" si="3"/>
        <v>-7.2641931157798082E-4</v>
      </c>
      <c r="G43" s="2">
        <f t="shared" si="4"/>
        <v>-4.7429330297853498E-4</v>
      </c>
      <c r="H43" t="str">
        <f t="shared" si="5"/>
        <v>QQQ</v>
      </c>
      <c r="I43">
        <f t="shared" si="6"/>
        <v>0</v>
      </c>
      <c r="J43">
        <f t="shared" si="9"/>
        <v>0</v>
      </c>
      <c r="N43" t="str">
        <f t="shared" si="1"/>
        <v>QQQ</v>
      </c>
      <c r="O43" s="5">
        <f t="shared" si="7"/>
        <v>2.5212600859944584E-4</v>
      </c>
      <c r="P43" t="str">
        <f t="shared" si="2"/>
        <v>lose</v>
      </c>
      <c r="Q43" t="str">
        <f t="shared" si="8"/>
        <v>lose</v>
      </c>
    </row>
    <row r="44" spans="1:17">
      <c r="A44" s="6">
        <v>41978</v>
      </c>
      <c r="B44" s="1">
        <v>179.51</v>
      </c>
      <c r="C44" s="1">
        <v>105.38</v>
      </c>
      <c r="D44" s="1">
        <f t="shared" si="0"/>
        <v>74.13</v>
      </c>
      <c r="F44" s="2">
        <f t="shared" si="3"/>
        <v>3.8024939887042349E-3</v>
      </c>
      <c r="G44" s="2">
        <f t="shared" si="4"/>
        <v>9.4903672772049966E-5</v>
      </c>
      <c r="H44" t="str">
        <f t="shared" si="5"/>
        <v>DIA</v>
      </c>
      <c r="I44">
        <f t="shared" si="6"/>
        <v>1</v>
      </c>
      <c r="J44">
        <f t="shared" si="9"/>
        <v>1</v>
      </c>
      <c r="N44" t="str">
        <f t="shared" si="1"/>
        <v>DIA</v>
      </c>
      <c r="O44" s="5">
        <f t="shared" si="7"/>
        <v>3.7075903159321851E-3</v>
      </c>
      <c r="P44" t="str">
        <f t="shared" si="2"/>
        <v>lose</v>
      </c>
      <c r="Q44" t="str">
        <f t="shared" si="8"/>
        <v>lose</v>
      </c>
    </row>
    <row r="45" spans="1:17">
      <c r="A45" s="6">
        <v>41981</v>
      </c>
      <c r="B45" s="1">
        <v>178.54</v>
      </c>
      <c r="C45" s="1">
        <v>104.63</v>
      </c>
      <c r="D45" s="1">
        <f t="shared" si="0"/>
        <v>73.91</v>
      </c>
      <c r="F45" s="2">
        <f t="shared" si="3"/>
        <v>-5.4035986853100048E-3</v>
      </c>
      <c r="G45" s="2">
        <f t="shared" si="4"/>
        <v>-7.1171000189789333E-3</v>
      </c>
      <c r="H45" t="str">
        <f t="shared" si="5"/>
        <v>DIA</v>
      </c>
      <c r="I45">
        <f t="shared" si="6"/>
        <v>1</v>
      </c>
      <c r="J45">
        <f t="shared" si="9"/>
        <v>2</v>
      </c>
      <c r="N45" t="str">
        <f t="shared" si="1"/>
        <v>DIA</v>
      </c>
      <c r="O45" s="5">
        <f t="shared" si="7"/>
        <v>1.7135013336689285E-3</v>
      </c>
      <c r="P45" t="str">
        <f t="shared" si="2"/>
        <v>lose</v>
      </c>
      <c r="Q45" t="str">
        <f t="shared" si="8"/>
        <v>lose</v>
      </c>
    </row>
    <row r="46" spans="1:17">
      <c r="A46" s="6">
        <v>41982</v>
      </c>
      <c r="B46" s="1">
        <v>177.96</v>
      </c>
      <c r="C46" s="1">
        <v>104.96</v>
      </c>
      <c r="D46" s="1">
        <f t="shared" si="0"/>
        <v>73.000000000000014</v>
      </c>
      <c r="F46" s="2">
        <f t="shared" si="3"/>
        <v>-3.2485717486276694E-3</v>
      </c>
      <c r="G46" s="2">
        <f t="shared" si="4"/>
        <v>3.1539711363853416E-3</v>
      </c>
      <c r="H46" t="str">
        <f t="shared" si="5"/>
        <v>QQQ</v>
      </c>
      <c r="I46">
        <f t="shared" si="6"/>
        <v>0</v>
      </c>
      <c r="J46">
        <f t="shared" si="9"/>
        <v>0</v>
      </c>
      <c r="N46" t="str">
        <f t="shared" si="1"/>
        <v>QQQ</v>
      </c>
      <c r="O46" s="5">
        <f t="shared" si="7"/>
        <v>6.4025428850130114E-3</v>
      </c>
      <c r="P46" t="str">
        <f t="shared" si="2"/>
        <v>lose</v>
      </c>
      <c r="Q46" t="str">
        <f t="shared" si="8"/>
        <v>win</v>
      </c>
    </row>
    <row r="47" spans="1:17">
      <c r="A47" s="6">
        <v>41983</v>
      </c>
      <c r="B47" s="1">
        <v>175.29</v>
      </c>
      <c r="C47" s="1">
        <v>103.31</v>
      </c>
      <c r="D47" s="1">
        <f t="shared" si="0"/>
        <v>71.97999999999999</v>
      </c>
      <c r="F47" s="2">
        <f t="shared" si="3"/>
        <v>-1.5003371544167317E-2</v>
      </c>
      <c r="G47" s="2">
        <f t="shared" si="4"/>
        <v>-1.5720274390243823E-2</v>
      </c>
      <c r="H47" t="str">
        <f t="shared" si="5"/>
        <v>DIA</v>
      </c>
      <c r="I47">
        <f t="shared" si="6"/>
        <v>1</v>
      </c>
      <c r="J47">
        <f t="shared" si="9"/>
        <v>1</v>
      </c>
      <c r="N47" t="str">
        <f t="shared" si="1"/>
        <v>DIA</v>
      </c>
      <c r="O47" s="5">
        <f t="shared" si="7"/>
        <v>7.169028460765059E-4</v>
      </c>
      <c r="P47" t="str">
        <f t="shared" si="2"/>
        <v>lose</v>
      </c>
      <c r="Q47" t="str">
        <f t="shared" si="8"/>
        <v>lose</v>
      </c>
    </row>
    <row r="48" spans="1:17">
      <c r="A48" s="6">
        <v>41984</v>
      </c>
      <c r="B48" s="1">
        <v>176.03</v>
      </c>
      <c r="C48" s="1">
        <v>103.8</v>
      </c>
      <c r="D48" s="1">
        <f t="shared" si="0"/>
        <v>72.23</v>
      </c>
      <c r="F48" s="2">
        <f t="shared" si="3"/>
        <v>4.2215756745964351E-3</v>
      </c>
      <c r="G48" s="2">
        <f t="shared" si="4"/>
        <v>4.7430064853353484E-3</v>
      </c>
      <c r="H48" t="str">
        <f t="shared" si="5"/>
        <v>QQQ</v>
      </c>
      <c r="I48">
        <f t="shared" si="6"/>
        <v>0</v>
      </c>
      <c r="J48">
        <f t="shared" si="9"/>
        <v>0</v>
      </c>
      <c r="N48" t="str">
        <f t="shared" si="1"/>
        <v>QQQ</v>
      </c>
      <c r="O48" s="5">
        <f t="shared" si="7"/>
        <v>5.2143081073891331E-4</v>
      </c>
      <c r="P48" t="str">
        <f t="shared" si="2"/>
        <v>lose</v>
      </c>
      <c r="Q48" t="str">
        <f t="shared" si="8"/>
        <v>lose</v>
      </c>
    </row>
    <row r="49" spans="1:17">
      <c r="A49" s="6">
        <v>41985</v>
      </c>
      <c r="B49" s="1">
        <v>173</v>
      </c>
      <c r="C49" s="1">
        <v>102.67</v>
      </c>
      <c r="D49" s="1">
        <f t="shared" si="0"/>
        <v>70.33</v>
      </c>
      <c r="F49" s="2">
        <f t="shared" si="3"/>
        <v>-1.7212975061069141E-2</v>
      </c>
      <c r="G49" s="2">
        <f t="shared" si="4"/>
        <v>-1.0886319845857374E-2</v>
      </c>
      <c r="H49" t="str">
        <f t="shared" si="5"/>
        <v>QQQ</v>
      </c>
      <c r="I49">
        <f t="shared" si="6"/>
        <v>0</v>
      </c>
      <c r="J49">
        <f t="shared" si="9"/>
        <v>1</v>
      </c>
      <c r="N49" t="str">
        <f t="shared" si="1"/>
        <v>QQQ</v>
      </c>
      <c r="O49" s="5">
        <f t="shared" si="7"/>
        <v>6.3266552152117673E-3</v>
      </c>
      <c r="P49" t="str">
        <f t="shared" si="2"/>
        <v>lose</v>
      </c>
      <c r="Q49" t="str">
        <f t="shared" si="8"/>
        <v>win</v>
      </c>
    </row>
    <row r="50" spans="1:17">
      <c r="A50" s="6">
        <v>41988</v>
      </c>
      <c r="B50" s="1">
        <v>171.79</v>
      </c>
      <c r="C50" s="1">
        <v>101.61</v>
      </c>
      <c r="D50" s="1">
        <f t="shared" si="0"/>
        <v>70.179999999999993</v>
      </c>
      <c r="F50" s="2">
        <f t="shared" si="3"/>
        <v>-6.9942196531792367E-3</v>
      </c>
      <c r="G50" s="2">
        <f t="shared" si="4"/>
        <v>-1.0324340118827333E-2</v>
      </c>
      <c r="H50" t="str">
        <f t="shared" si="5"/>
        <v>DIA</v>
      </c>
      <c r="I50">
        <f t="shared" si="6"/>
        <v>1</v>
      </c>
      <c r="J50">
        <f t="shared" si="9"/>
        <v>1</v>
      </c>
      <c r="N50" t="str">
        <f t="shared" si="1"/>
        <v>DIA</v>
      </c>
      <c r="O50" s="5">
        <f t="shared" si="7"/>
        <v>3.3301204656480963E-3</v>
      </c>
      <c r="P50" t="str">
        <f t="shared" si="2"/>
        <v>lose</v>
      </c>
      <c r="Q50" t="str">
        <f t="shared" si="8"/>
        <v>lose</v>
      </c>
    </row>
    <row r="51" spans="1:17">
      <c r="A51" s="6">
        <v>41989</v>
      </c>
      <c r="B51" s="1">
        <v>170.85</v>
      </c>
      <c r="C51" s="1">
        <v>99.98</v>
      </c>
      <c r="D51" s="1">
        <f t="shared" si="0"/>
        <v>70.86999999999999</v>
      </c>
      <c r="F51" s="2">
        <f t="shared" si="3"/>
        <v>-5.4717969614063548E-3</v>
      </c>
      <c r="G51" s="2">
        <f t="shared" si="4"/>
        <v>-1.6041728176360549E-2</v>
      </c>
      <c r="H51" t="str">
        <f t="shared" si="5"/>
        <v>DIA</v>
      </c>
      <c r="I51">
        <f t="shared" si="6"/>
        <v>1</v>
      </c>
      <c r="J51">
        <f t="shared" si="9"/>
        <v>2</v>
      </c>
      <c r="N51" t="str">
        <f t="shared" si="1"/>
        <v>DIA</v>
      </c>
      <c r="O51" s="5">
        <f t="shared" si="7"/>
        <v>1.0569931214954194E-2</v>
      </c>
      <c r="P51" t="str">
        <f t="shared" si="2"/>
        <v>win</v>
      </c>
      <c r="Q51" t="str">
        <f t="shared" si="8"/>
        <v>lose</v>
      </c>
    </row>
    <row r="52" spans="1:17">
      <c r="A52" s="6">
        <v>41990</v>
      </c>
      <c r="B52" s="1">
        <v>173.59</v>
      </c>
      <c r="C52" s="1">
        <v>101.77</v>
      </c>
      <c r="D52" s="1">
        <f t="shared" si="0"/>
        <v>71.820000000000007</v>
      </c>
      <c r="F52" s="2">
        <f t="shared" si="3"/>
        <v>1.6037459760023465E-2</v>
      </c>
      <c r="G52" s="2">
        <f t="shared" si="4"/>
        <v>1.7903580716143147E-2</v>
      </c>
      <c r="H52" t="str">
        <f t="shared" si="5"/>
        <v>QQQ</v>
      </c>
      <c r="I52">
        <f t="shared" si="6"/>
        <v>0</v>
      </c>
      <c r="J52">
        <f t="shared" si="9"/>
        <v>0</v>
      </c>
      <c r="N52" t="str">
        <f t="shared" si="1"/>
        <v>QQQ</v>
      </c>
      <c r="O52" s="5">
        <f t="shared" si="7"/>
        <v>1.8661209561196823E-3</v>
      </c>
      <c r="P52" t="str">
        <f t="shared" si="2"/>
        <v>lose</v>
      </c>
      <c r="Q52" t="str">
        <f t="shared" si="8"/>
        <v>lose</v>
      </c>
    </row>
    <row r="53" spans="1:17">
      <c r="A53" s="6">
        <v>41991</v>
      </c>
      <c r="B53" s="1">
        <v>177.79</v>
      </c>
      <c r="C53" s="1">
        <v>104.25</v>
      </c>
      <c r="D53" s="1">
        <f t="shared" si="0"/>
        <v>73.539999999999992</v>
      </c>
      <c r="F53" s="2">
        <f t="shared" si="3"/>
        <v>2.4194942104959895E-2</v>
      </c>
      <c r="G53" s="2">
        <f t="shared" si="4"/>
        <v>2.4368674462022247E-2</v>
      </c>
      <c r="H53" t="str">
        <f t="shared" si="5"/>
        <v>QQQ</v>
      </c>
      <c r="I53">
        <f t="shared" si="6"/>
        <v>0</v>
      </c>
      <c r="J53">
        <f t="shared" si="9"/>
        <v>1</v>
      </c>
      <c r="N53" t="str">
        <f t="shared" si="1"/>
        <v>QQQ</v>
      </c>
      <c r="O53" s="5">
        <f t="shared" si="7"/>
        <v>1.7373235706235127E-4</v>
      </c>
      <c r="P53" t="str">
        <f t="shared" si="2"/>
        <v>lose</v>
      </c>
      <c r="Q53" t="str">
        <f t="shared" si="8"/>
        <v>lose</v>
      </c>
    </row>
    <row r="54" spans="1:17">
      <c r="A54" s="6">
        <v>41992</v>
      </c>
      <c r="B54" s="1">
        <v>177.65</v>
      </c>
      <c r="C54" s="1">
        <v>104.32</v>
      </c>
      <c r="D54" s="1">
        <f t="shared" si="0"/>
        <v>73.330000000000013</v>
      </c>
      <c r="F54" s="2">
        <f t="shared" si="3"/>
        <v>-7.8744586309683544E-4</v>
      </c>
      <c r="G54" s="2">
        <f t="shared" si="4"/>
        <v>6.7146282973614563E-4</v>
      </c>
      <c r="H54" t="str">
        <f t="shared" si="5"/>
        <v>QQQ</v>
      </c>
      <c r="I54">
        <f t="shared" si="6"/>
        <v>0</v>
      </c>
      <c r="J54">
        <f t="shared" si="9"/>
        <v>2</v>
      </c>
      <c r="N54" t="str">
        <f t="shared" si="1"/>
        <v>QQQ</v>
      </c>
      <c r="O54" s="5">
        <f t="shared" si="7"/>
        <v>1.4589086928329812E-3</v>
      </c>
      <c r="P54" t="str">
        <f t="shared" si="2"/>
        <v>lose</v>
      </c>
      <c r="Q54" t="str">
        <f t="shared" si="8"/>
        <v>lose</v>
      </c>
    </row>
    <row r="55" spans="1:17">
      <c r="A55" s="6">
        <v>41995</v>
      </c>
      <c r="B55" s="1">
        <v>179.36</v>
      </c>
      <c r="C55" s="1">
        <v>104.58</v>
      </c>
      <c r="D55" s="1">
        <f t="shared" si="0"/>
        <v>74.780000000000015</v>
      </c>
      <c r="F55" s="2">
        <f t="shared" si="3"/>
        <v>9.625668449197905E-3</v>
      </c>
      <c r="G55" s="2">
        <f t="shared" si="4"/>
        <v>2.4923312883436076E-3</v>
      </c>
      <c r="H55" t="str">
        <f t="shared" si="5"/>
        <v>DIA</v>
      </c>
      <c r="I55">
        <f t="shared" si="6"/>
        <v>1</v>
      </c>
      <c r="J55">
        <f t="shared" si="9"/>
        <v>1</v>
      </c>
      <c r="N55" t="str">
        <f t="shared" si="1"/>
        <v>DIA</v>
      </c>
      <c r="O55" s="5">
        <f t="shared" si="7"/>
        <v>7.1333371608542969E-3</v>
      </c>
      <c r="P55" t="str">
        <f t="shared" si="2"/>
        <v>win</v>
      </c>
      <c r="Q55" t="str">
        <f t="shared" si="8"/>
        <v>lose</v>
      </c>
    </row>
    <row r="56" spans="1:17">
      <c r="A56" s="6">
        <v>41996</v>
      </c>
      <c r="B56" s="1">
        <v>180.03</v>
      </c>
      <c r="C56" s="1">
        <v>104.23</v>
      </c>
      <c r="D56" s="1">
        <f t="shared" si="0"/>
        <v>75.8</v>
      </c>
      <c r="F56" s="2">
        <f t="shared" si="3"/>
        <v>3.7355040142729007E-3</v>
      </c>
      <c r="G56" s="2">
        <f t="shared" si="4"/>
        <v>-3.3467202141900395E-3</v>
      </c>
      <c r="H56" t="str">
        <f t="shared" si="5"/>
        <v>DIA</v>
      </c>
      <c r="I56">
        <f t="shared" si="6"/>
        <v>1</v>
      </c>
      <c r="J56">
        <f t="shared" si="9"/>
        <v>2</v>
      </c>
      <c r="N56" t="str">
        <f t="shared" si="1"/>
        <v>DIA</v>
      </c>
      <c r="O56" s="5">
        <f t="shared" si="7"/>
        <v>7.0822242284629402E-3</v>
      </c>
      <c r="P56" t="str">
        <f t="shared" si="2"/>
        <v>win</v>
      </c>
      <c r="Q56" t="str">
        <f t="shared" si="8"/>
        <v>lose</v>
      </c>
    </row>
    <row r="57" spans="1:17">
      <c r="A57" s="6">
        <v>41997</v>
      </c>
      <c r="B57" s="1">
        <v>180.03</v>
      </c>
      <c r="C57" s="1">
        <v>104.3</v>
      </c>
      <c r="D57" s="1">
        <f t="shared" si="0"/>
        <v>75.73</v>
      </c>
      <c r="F57" s="2">
        <f t="shared" si="3"/>
        <v>0</v>
      </c>
      <c r="G57" s="2">
        <f t="shared" si="4"/>
        <v>6.7159167226319848E-4</v>
      </c>
      <c r="H57" t="str">
        <f t="shared" si="5"/>
        <v>QQQ</v>
      </c>
      <c r="I57">
        <f t="shared" si="6"/>
        <v>0</v>
      </c>
      <c r="J57">
        <f t="shared" si="9"/>
        <v>0</v>
      </c>
      <c r="N57" t="str">
        <f t="shared" si="1"/>
        <v>QQQ</v>
      </c>
      <c r="O57" s="5">
        <f t="shared" si="7"/>
        <v>6.7159167226319848E-4</v>
      </c>
      <c r="P57" t="str">
        <f t="shared" si="2"/>
        <v>lose</v>
      </c>
      <c r="Q57" t="str">
        <f t="shared" si="8"/>
        <v>lose</v>
      </c>
    </row>
    <row r="58" spans="1:17">
      <c r="A58" s="6">
        <v>41999</v>
      </c>
      <c r="B58" s="1">
        <v>180.19</v>
      </c>
      <c r="C58" s="1">
        <v>105.04</v>
      </c>
      <c r="D58" s="1">
        <f t="shared" si="0"/>
        <v>75.149999999999991</v>
      </c>
      <c r="F58" s="2">
        <f t="shared" si="3"/>
        <v>8.8874076542796532E-4</v>
      </c>
      <c r="G58" s="2">
        <f t="shared" si="4"/>
        <v>7.0949185043145645E-3</v>
      </c>
      <c r="H58" t="str">
        <f t="shared" si="5"/>
        <v>QQQ</v>
      </c>
      <c r="I58">
        <f t="shared" si="6"/>
        <v>0</v>
      </c>
      <c r="J58">
        <f t="shared" si="9"/>
        <v>1</v>
      </c>
      <c r="N58" t="str">
        <f t="shared" si="1"/>
        <v>QQQ</v>
      </c>
      <c r="O58" s="5">
        <f t="shared" si="7"/>
        <v>6.2061777388865988E-3</v>
      </c>
      <c r="P58" t="str">
        <f t="shared" si="2"/>
        <v>lose</v>
      </c>
      <c r="Q58" t="str">
        <f t="shared" si="8"/>
        <v>win</v>
      </c>
    </row>
    <row r="59" spans="1:17">
      <c r="A59" s="6">
        <v>42002</v>
      </c>
      <c r="B59" s="1">
        <v>180.11</v>
      </c>
      <c r="C59" s="1">
        <v>105.02</v>
      </c>
      <c r="D59" s="1">
        <f t="shared" si="0"/>
        <v>75.090000000000018</v>
      </c>
      <c r="F59" s="2">
        <f t="shared" si="3"/>
        <v>-4.4397580331863079E-4</v>
      </c>
      <c r="G59" s="2">
        <f t="shared" si="4"/>
        <v>-1.904036557502878E-4</v>
      </c>
      <c r="H59" t="str">
        <f t="shared" si="5"/>
        <v>QQQ</v>
      </c>
      <c r="I59">
        <f t="shared" si="6"/>
        <v>0</v>
      </c>
      <c r="J59">
        <f t="shared" si="9"/>
        <v>2</v>
      </c>
      <c r="N59" t="str">
        <f t="shared" si="1"/>
        <v>QQQ</v>
      </c>
      <c r="O59" s="5">
        <f t="shared" si="7"/>
        <v>2.5357214756834299E-4</v>
      </c>
      <c r="P59" t="str">
        <f t="shared" si="2"/>
        <v>lose</v>
      </c>
      <c r="Q59" t="str">
        <f t="shared" si="8"/>
        <v>lose</v>
      </c>
    </row>
    <row r="60" spans="1:17">
      <c r="A60" s="6">
        <v>42003</v>
      </c>
      <c r="B60" s="1">
        <v>179.46</v>
      </c>
      <c r="C60" s="1">
        <v>104.32</v>
      </c>
      <c r="D60" s="1">
        <f t="shared" si="0"/>
        <v>75.140000000000015</v>
      </c>
      <c r="F60" s="2">
        <f t="shared" si="3"/>
        <v>-3.6089056687580124E-3</v>
      </c>
      <c r="G60" s="2">
        <f t="shared" si="4"/>
        <v>-6.6653970672253173E-3</v>
      </c>
      <c r="H60" t="str">
        <f t="shared" si="5"/>
        <v>DIA</v>
      </c>
      <c r="I60">
        <f t="shared" si="6"/>
        <v>1</v>
      </c>
      <c r="J60">
        <f t="shared" si="9"/>
        <v>1</v>
      </c>
      <c r="N60" t="str">
        <f t="shared" si="1"/>
        <v>DIA</v>
      </c>
      <c r="O60" s="5">
        <f t="shared" si="7"/>
        <v>3.0564913984673049E-3</v>
      </c>
      <c r="P60" t="str">
        <f t="shared" si="2"/>
        <v>lose</v>
      </c>
      <c r="Q60" t="str">
        <f t="shared" si="8"/>
        <v>lose</v>
      </c>
    </row>
    <row r="61" spans="1:17">
      <c r="A61" s="6">
        <v>42004</v>
      </c>
      <c r="B61" s="1">
        <v>177.88</v>
      </c>
      <c r="C61" s="1">
        <v>103.25</v>
      </c>
      <c r="D61" s="1">
        <f t="shared" si="0"/>
        <v>74.63</v>
      </c>
      <c r="F61" s="2">
        <f t="shared" si="3"/>
        <v>-8.8041903488243201E-3</v>
      </c>
      <c r="G61" s="2">
        <f t="shared" si="4"/>
        <v>-1.0256901840490733E-2</v>
      </c>
      <c r="H61" t="str">
        <f t="shared" si="5"/>
        <v>DIA</v>
      </c>
      <c r="I61">
        <f t="shared" si="6"/>
        <v>1</v>
      </c>
      <c r="J61">
        <f t="shared" si="9"/>
        <v>2</v>
      </c>
      <c r="N61" t="str">
        <f t="shared" si="1"/>
        <v>DIA</v>
      </c>
      <c r="O61" s="5">
        <f t="shared" si="7"/>
        <v>1.4527114916664131E-3</v>
      </c>
      <c r="P61" t="str">
        <f t="shared" si="2"/>
        <v>lose</v>
      </c>
      <c r="Q61" t="str">
        <f t="shared" si="8"/>
        <v>lose</v>
      </c>
    </row>
    <row r="62" spans="1:17">
      <c r="A62" s="6">
        <v>42006</v>
      </c>
      <c r="B62" s="1">
        <v>177.94</v>
      </c>
      <c r="C62" s="1">
        <v>102.94</v>
      </c>
      <c r="D62" s="1">
        <f t="shared" si="0"/>
        <v>75</v>
      </c>
      <c r="F62" s="2">
        <f t="shared" si="3"/>
        <v>3.3730604902182523E-4</v>
      </c>
      <c r="G62" s="2">
        <f t="shared" si="4"/>
        <v>-3.0024213075060752E-3</v>
      </c>
      <c r="H62" t="str">
        <f t="shared" si="5"/>
        <v>DIA</v>
      </c>
      <c r="I62">
        <f t="shared" si="6"/>
        <v>1</v>
      </c>
      <c r="J62">
        <f t="shared" si="9"/>
        <v>3</v>
      </c>
      <c r="N62" t="str">
        <f t="shared" si="1"/>
        <v>DIA</v>
      </c>
      <c r="O62" s="5">
        <f t="shared" si="7"/>
        <v>3.3397273565279003E-3</v>
      </c>
      <c r="P62" t="str">
        <f t="shared" si="2"/>
        <v>lose</v>
      </c>
      <c r="Q62" t="str">
        <f t="shared" si="8"/>
        <v>lose</v>
      </c>
    </row>
    <row r="63" spans="1:17">
      <c r="A63" s="6">
        <v>42009</v>
      </c>
      <c r="B63" s="1">
        <v>174.84</v>
      </c>
      <c r="C63" s="1">
        <v>101.42</v>
      </c>
      <c r="D63" s="1">
        <f t="shared" si="0"/>
        <v>73.42</v>
      </c>
      <c r="F63" s="2">
        <f t="shared" si="3"/>
        <v>-1.7421602787456414E-2</v>
      </c>
      <c r="G63" s="2">
        <f t="shared" si="4"/>
        <v>-1.4765883038663261E-2</v>
      </c>
      <c r="H63" t="str">
        <f t="shared" si="5"/>
        <v>QQQ</v>
      </c>
      <c r="I63">
        <f t="shared" si="6"/>
        <v>0</v>
      </c>
      <c r="J63">
        <f t="shared" si="9"/>
        <v>0</v>
      </c>
      <c r="N63" t="str">
        <f t="shared" si="1"/>
        <v>QQQ</v>
      </c>
      <c r="O63" s="5">
        <f t="shared" si="7"/>
        <v>2.6557197487931533E-3</v>
      </c>
      <c r="P63" t="str">
        <f t="shared" si="2"/>
        <v>lose</v>
      </c>
      <c r="Q63" t="str">
        <f t="shared" si="8"/>
        <v>lose</v>
      </c>
    </row>
    <row r="64" spans="1:17">
      <c r="A64" s="6">
        <v>42010</v>
      </c>
      <c r="B64" s="1">
        <v>173.39</v>
      </c>
      <c r="C64" s="1">
        <v>100.07</v>
      </c>
      <c r="D64" s="1">
        <f t="shared" si="0"/>
        <v>73.319999999999993</v>
      </c>
      <c r="F64" s="2">
        <f t="shared" si="3"/>
        <v>-8.2932967284375259E-3</v>
      </c>
      <c r="G64" s="2">
        <f t="shared" si="4"/>
        <v>-1.3310984026819251E-2</v>
      </c>
      <c r="H64" t="str">
        <f t="shared" si="5"/>
        <v>DIA</v>
      </c>
      <c r="I64">
        <f t="shared" si="6"/>
        <v>1</v>
      </c>
      <c r="J64">
        <f t="shared" si="9"/>
        <v>1</v>
      </c>
      <c r="N64" t="str">
        <f t="shared" si="1"/>
        <v>DIA</v>
      </c>
      <c r="O64" s="5">
        <f t="shared" si="7"/>
        <v>5.0176872983817254E-3</v>
      </c>
      <c r="P64" t="str">
        <f t="shared" si="2"/>
        <v>win</v>
      </c>
      <c r="Q64" t="str">
        <f t="shared" si="8"/>
        <v>lose</v>
      </c>
    </row>
    <row r="65" spans="1:17">
      <c r="A65" s="6">
        <v>42011</v>
      </c>
      <c r="B65" s="1">
        <v>175.59</v>
      </c>
      <c r="C65" s="1">
        <v>101.36</v>
      </c>
      <c r="D65" s="1">
        <f t="shared" si="0"/>
        <v>74.23</v>
      </c>
      <c r="F65" s="2">
        <f t="shared" si="3"/>
        <v>1.2688159640117753E-2</v>
      </c>
      <c r="G65" s="2">
        <f t="shared" si="4"/>
        <v>1.2890976316578458E-2</v>
      </c>
      <c r="H65" t="str">
        <f t="shared" si="5"/>
        <v>QQQ</v>
      </c>
      <c r="I65">
        <f t="shared" si="6"/>
        <v>0</v>
      </c>
      <c r="J65">
        <f t="shared" si="9"/>
        <v>0</v>
      </c>
      <c r="N65" t="str">
        <f t="shared" ref="N65:N128" si="10">IF(F65&gt;G65, "DIA", "QQQ")</f>
        <v>QQQ</v>
      </c>
      <c r="O65" s="5">
        <f t="shared" si="7"/>
        <v>2.0281667646070492E-4</v>
      </c>
      <c r="P65" t="str">
        <f t="shared" si="2"/>
        <v>lose</v>
      </c>
      <c r="Q65" t="str">
        <f t="shared" si="8"/>
        <v>lose</v>
      </c>
    </row>
    <row r="66" spans="1:17">
      <c r="A66" s="6">
        <v>42012</v>
      </c>
      <c r="B66" s="1">
        <v>178.76</v>
      </c>
      <c r="C66" s="1">
        <v>103.3</v>
      </c>
      <c r="D66" s="1">
        <f t="shared" si="0"/>
        <v>75.459999999999994</v>
      </c>
      <c r="F66" s="2">
        <f t="shared" si="3"/>
        <v>1.8053419898627413E-2</v>
      </c>
      <c r="G66" s="2">
        <f t="shared" si="4"/>
        <v>1.9139700078926576E-2</v>
      </c>
      <c r="H66" t="str">
        <f t="shared" si="5"/>
        <v>QQQ</v>
      </c>
      <c r="I66">
        <f t="shared" si="6"/>
        <v>0</v>
      </c>
      <c r="J66">
        <f t="shared" si="9"/>
        <v>1</v>
      </c>
      <c r="N66" t="str">
        <f t="shared" si="10"/>
        <v>QQQ</v>
      </c>
      <c r="O66" s="5">
        <f t="shared" si="7"/>
        <v>1.086280180299163E-3</v>
      </c>
      <c r="P66" t="str">
        <f t="shared" si="2"/>
        <v>lose</v>
      </c>
      <c r="Q66" t="str">
        <f t="shared" si="8"/>
        <v>lose</v>
      </c>
    </row>
    <row r="67" spans="1:17">
      <c r="A67" s="6">
        <v>42013</v>
      </c>
      <c r="B67" s="1">
        <v>177.22</v>
      </c>
      <c r="C67" s="1">
        <v>102.62</v>
      </c>
      <c r="D67" s="1">
        <f t="shared" ref="D67:D130" si="11">B67-C67</f>
        <v>74.599999999999994</v>
      </c>
      <c r="F67" s="2">
        <f t="shared" si="3"/>
        <v>-8.6149026627880525E-3</v>
      </c>
      <c r="G67" s="2">
        <f t="shared" si="4"/>
        <v>-6.582768635043491E-3</v>
      </c>
      <c r="H67" t="str">
        <f t="shared" si="5"/>
        <v>QQQ</v>
      </c>
      <c r="I67">
        <f t="shared" si="6"/>
        <v>0</v>
      </c>
      <c r="J67">
        <f t="shared" si="9"/>
        <v>2</v>
      </c>
      <c r="N67" t="str">
        <f t="shared" si="10"/>
        <v>QQQ</v>
      </c>
      <c r="O67" s="5">
        <f t="shared" si="7"/>
        <v>2.0321340277445615E-3</v>
      </c>
      <c r="P67" t="str">
        <f t="shared" si="2"/>
        <v>lose</v>
      </c>
      <c r="Q67" t="str">
        <f t="shared" si="8"/>
        <v>lose</v>
      </c>
    </row>
    <row r="68" spans="1:17">
      <c r="A68" s="6">
        <v>42016</v>
      </c>
      <c r="B68" s="1">
        <v>176.24</v>
      </c>
      <c r="C68" s="1">
        <v>101.55</v>
      </c>
      <c r="D68" s="1">
        <f t="shared" si="11"/>
        <v>74.690000000000012</v>
      </c>
      <c r="F68" s="2">
        <f t="shared" si="3"/>
        <v>-5.5298499040739744E-3</v>
      </c>
      <c r="G68" s="2">
        <f t="shared" si="4"/>
        <v>-1.0426817384525505E-2</v>
      </c>
      <c r="H68" t="str">
        <f t="shared" si="5"/>
        <v>DIA</v>
      </c>
      <c r="I68">
        <f t="shared" si="6"/>
        <v>1</v>
      </c>
      <c r="J68">
        <f t="shared" si="9"/>
        <v>1</v>
      </c>
      <c r="N68" t="str">
        <f t="shared" si="10"/>
        <v>DIA</v>
      </c>
      <c r="O68" s="5">
        <f t="shared" si="7"/>
        <v>4.8969674804515305E-3</v>
      </c>
      <c r="P68" t="str">
        <f t="shared" ref="P68:P131" si="12">IF(AND(N68="dia", O68&gt;0.005), "win", "lose")</f>
        <v>lose</v>
      </c>
      <c r="Q68" t="str">
        <f t="shared" si="8"/>
        <v>lose</v>
      </c>
    </row>
    <row r="69" spans="1:17">
      <c r="A69" s="6">
        <v>42017</v>
      </c>
      <c r="B69" s="1">
        <v>175.98</v>
      </c>
      <c r="C69" s="1">
        <v>101.52</v>
      </c>
      <c r="D69" s="1">
        <f t="shared" si="11"/>
        <v>74.459999999999994</v>
      </c>
      <c r="F69" s="2">
        <f t="shared" ref="F69:F132" si="13">(B69-B68)/B68</f>
        <v>-1.4752610077168596E-3</v>
      </c>
      <c r="G69" s="2">
        <f t="shared" ref="G69:G132" si="14">(C69-C68)/C68</f>
        <v>-2.9542097488922833E-4</v>
      </c>
      <c r="H69" t="str">
        <f t="shared" ref="H69:H132" si="15">IF(F69&gt;G69, "DIA", "QQQ")</f>
        <v>QQQ</v>
      </c>
      <c r="I69">
        <f t="shared" ref="I69:I132" si="16">IF(H69="QQQ",0,1)</f>
        <v>0</v>
      </c>
      <c r="J69">
        <f t="shared" si="9"/>
        <v>0</v>
      </c>
      <c r="N69" t="str">
        <f t="shared" si="10"/>
        <v>QQQ</v>
      </c>
      <c r="O69" s="5">
        <f t="shared" ref="O69:O132" si="17">IF(F69&gt;G69, (F69-G69), (G69-F69))</f>
        <v>1.1798400328276312E-3</v>
      </c>
      <c r="P69" t="str">
        <f t="shared" si="12"/>
        <v>lose</v>
      </c>
      <c r="Q69" t="str">
        <f t="shared" ref="Q69:Q132" si="18">IF(AND(N69="qqq", O69&gt;0.005), "win", "lose")</f>
        <v>lose</v>
      </c>
    </row>
    <row r="70" spans="1:17">
      <c r="A70" s="6">
        <v>42018</v>
      </c>
      <c r="B70" s="1">
        <v>174.06</v>
      </c>
      <c r="C70" s="1">
        <v>100.96</v>
      </c>
      <c r="D70" s="1">
        <f t="shared" si="11"/>
        <v>73.100000000000009</v>
      </c>
      <c r="F70" s="2">
        <f t="shared" si="13"/>
        <v>-1.0910330719399862E-2</v>
      </c>
      <c r="G70" s="2">
        <f t="shared" si="14"/>
        <v>-5.5161544523246878E-3</v>
      </c>
      <c r="H70" t="str">
        <f t="shared" si="15"/>
        <v>QQQ</v>
      </c>
      <c r="I70">
        <f t="shared" si="16"/>
        <v>0</v>
      </c>
      <c r="J70">
        <f t="shared" si="9"/>
        <v>1</v>
      </c>
      <c r="N70" t="str">
        <f t="shared" si="10"/>
        <v>QQQ</v>
      </c>
      <c r="O70" s="5">
        <f t="shared" si="17"/>
        <v>5.3941762670751741E-3</v>
      </c>
      <c r="P70" t="str">
        <f t="shared" si="12"/>
        <v>lose</v>
      </c>
      <c r="Q70" t="str">
        <f t="shared" si="18"/>
        <v>win</v>
      </c>
    </row>
    <row r="71" spans="1:17">
      <c r="A71" s="6">
        <v>42019</v>
      </c>
      <c r="B71" s="1">
        <v>173.06</v>
      </c>
      <c r="C71" s="1">
        <v>99.65</v>
      </c>
      <c r="D71" s="1">
        <f t="shared" si="11"/>
        <v>73.41</v>
      </c>
      <c r="F71" s="2">
        <f t="shared" si="13"/>
        <v>-5.7451453521774097E-3</v>
      </c>
      <c r="G71" s="2">
        <f t="shared" si="14"/>
        <v>-1.2975435816164701E-2</v>
      </c>
      <c r="H71" t="str">
        <f t="shared" si="15"/>
        <v>DIA</v>
      </c>
      <c r="I71">
        <f t="shared" si="16"/>
        <v>1</v>
      </c>
      <c r="J71">
        <f t="shared" si="9"/>
        <v>1</v>
      </c>
      <c r="N71" t="str">
        <f t="shared" si="10"/>
        <v>DIA</v>
      </c>
      <c r="O71" s="5">
        <f t="shared" si="17"/>
        <v>7.2302904639872908E-3</v>
      </c>
      <c r="P71" t="str">
        <f t="shared" si="12"/>
        <v>win</v>
      </c>
      <c r="Q71" t="str">
        <f t="shared" si="18"/>
        <v>lose</v>
      </c>
    </row>
    <row r="72" spans="1:17">
      <c r="A72" s="6">
        <v>42020</v>
      </c>
      <c r="B72" s="1">
        <v>174.67</v>
      </c>
      <c r="C72" s="1">
        <v>100.82</v>
      </c>
      <c r="D72" s="1">
        <f t="shared" si="11"/>
        <v>73.849999999999994</v>
      </c>
      <c r="F72" s="2">
        <f t="shared" si="13"/>
        <v>9.3031318617819558E-3</v>
      </c>
      <c r="G72" s="2">
        <f t="shared" si="14"/>
        <v>1.1741093828399272E-2</v>
      </c>
      <c r="H72" t="str">
        <f t="shared" si="15"/>
        <v>QQQ</v>
      </c>
      <c r="I72">
        <f t="shared" si="16"/>
        <v>0</v>
      </c>
      <c r="J72">
        <f t="shared" ref="J72:J135" si="19">IF(I71=I72,(J71+1),I72)</f>
        <v>0</v>
      </c>
      <c r="N72" t="str">
        <f t="shared" si="10"/>
        <v>QQQ</v>
      </c>
      <c r="O72" s="5">
        <f t="shared" si="17"/>
        <v>2.4379619666173163E-3</v>
      </c>
      <c r="P72" t="str">
        <f t="shared" si="12"/>
        <v>lose</v>
      </c>
      <c r="Q72" t="str">
        <f t="shared" si="18"/>
        <v>lose</v>
      </c>
    </row>
    <row r="73" spans="1:17">
      <c r="A73" s="6">
        <v>42024</v>
      </c>
      <c r="B73" s="1">
        <v>174.9</v>
      </c>
      <c r="C73" s="1">
        <v>101.62</v>
      </c>
      <c r="D73" s="1">
        <f t="shared" si="11"/>
        <v>73.28</v>
      </c>
      <c r="F73" s="2">
        <f t="shared" si="13"/>
        <v>1.3167687639549907E-3</v>
      </c>
      <c r="G73" s="2">
        <f t="shared" si="14"/>
        <v>7.9349335449316744E-3</v>
      </c>
      <c r="H73" t="str">
        <f t="shared" si="15"/>
        <v>QQQ</v>
      </c>
      <c r="I73">
        <f t="shared" si="16"/>
        <v>0</v>
      </c>
      <c r="J73">
        <f t="shared" si="19"/>
        <v>1</v>
      </c>
      <c r="N73" t="str">
        <f t="shared" si="10"/>
        <v>QQQ</v>
      </c>
      <c r="O73" s="5">
        <f t="shared" si="17"/>
        <v>6.6181647809766837E-3</v>
      </c>
      <c r="P73" t="str">
        <f t="shared" si="12"/>
        <v>lose</v>
      </c>
      <c r="Q73" t="str">
        <f t="shared" si="18"/>
        <v>win</v>
      </c>
    </row>
    <row r="74" spans="1:17">
      <c r="A74" s="6">
        <v>42025</v>
      </c>
      <c r="B74" s="1">
        <v>175.35</v>
      </c>
      <c r="C74" s="1">
        <v>102.14</v>
      </c>
      <c r="D74" s="1">
        <f t="shared" si="11"/>
        <v>73.209999999999994</v>
      </c>
      <c r="F74" s="2">
        <f t="shared" si="13"/>
        <v>2.5728987993138288E-3</v>
      </c>
      <c r="G74" s="2">
        <f t="shared" si="14"/>
        <v>5.1171029324935642E-3</v>
      </c>
      <c r="H74" t="str">
        <f t="shared" si="15"/>
        <v>QQQ</v>
      </c>
      <c r="I74">
        <f t="shared" si="16"/>
        <v>0</v>
      </c>
      <c r="J74">
        <f t="shared" si="19"/>
        <v>2</v>
      </c>
      <c r="N74" t="str">
        <f t="shared" si="10"/>
        <v>QQQ</v>
      </c>
      <c r="O74" s="5">
        <f t="shared" si="17"/>
        <v>2.5442041331797355E-3</v>
      </c>
      <c r="P74" t="str">
        <f t="shared" si="12"/>
        <v>lose</v>
      </c>
      <c r="Q74" t="str">
        <f t="shared" si="18"/>
        <v>lose</v>
      </c>
    </row>
    <row r="75" spans="1:17">
      <c r="A75" s="6">
        <v>42026</v>
      </c>
      <c r="B75" s="1">
        <v>177.92</v>
      </c>
      <c r="C75" s="1">
        <v>104.03</v>
      </c>
      <c r="D75" s="1">
        <f t="shared" si="11"/>
        <v>73.889999999999986</v>
      </c>
      <c r="F75" s="2">
        <f t="shared" si="13"/>
        <v>1.465640148274875E-2</v>
      </c>
      <c r="G75" s="2">
        <f t="shared" si="14"/>
        <v>1.850401409829646E-2</v>
      </c>
      <c r="H75" t="str">
        <f t="shared" si="15"/>
        <v>QQQ</v>
      </c>
      <c r="I75">
        <f t="shared" si="16"/>
        <v>0</v>
      </c>
      <c r="J75">
        <f t="shared" si="19"/>
        <v>3</v>
      </c>
      <c r="N75" t="str">
        <f t="shared" si="10"/>
        <v>QQQ</v>
      </c>
      <c r="O75" s="5">
        <f t="shared" si="17"/>
        <v>3.8476126155477103E-3</v>
      </c>
      <c r="P75" t="str">
        <f t="shared" si="12"/>
        <v>lose</v>
      </c>
      <c r="Q75" t="str">
        <f t="shared" si="18"/>
        <v>lose</v>
      </c>
    </row>
    <row r="76" spans="1:17">
      <c r="A76" s="6">
        <v>42027</v>
      </c>
      <c r="B76" s="1">
        <v>176.41</v>
      </c>
      <c r="C76" s="1">
        <v>104.26</v>
      </c>
      <c r="D76" s="1">
        <f t="shared" si="11"/>
        <v>72.149999999999991</v>
      </c>
      <c r="F76" s="2">
        <f t="shared" si="13"/>
        <v>-8.4869604316546252E-3</v>
      </c>
      <c r="G76" s="2">
        <f t="shared" si="14"/>
        <v>2.2109007017206959E-3</v>
      </c>
      <c r="H76" t="str">
        <f t="shared" si="15"/>
        <v>QQQ</v>
      </c>
      <c r="I76">
        <f t="shared" si="16"/>
        <v>0</v>
      </c>
      <c r="J76">
        <f t="shared" si="19"/>
        <v>4</v>
      </c>
      <c r="N76" t="str">
        <f t="shared" si="10"/>
        <v>QQQ</v>
      </c>
      <c r="O76" s="5">
        <f t="shared" si="17"/>
        <v>1.0697861133375321E-2</v>
      </c>
      <c r="P76" t="str">
        <f t="shared" si="12"/>
        <v>lose</v>
      </c>
      <c r="Q76" t="str">
        <f t="shared" si="18"/>
        <v>win</v>
      </c>
    </row>
    <row r="77" spans="1:17">
      <c r="A77" s="6">
        <v>42030</v>
      </c>
      <c r="B77" s="1">
        <v>176.5</v>
      </c>
      <c r="C77" s="1">
        <v>104.14</v>
      </c>
      <c r="D77" s="1">
        <f t="shared" si="11"/>
        <v>72.36</v>
      </c>
      <c r="F77" s="2">
        <f t="shared" si="13"/>
        <v>5.1017516013833345E-4</v>
      </c>
      <c r="G77" s="2">
        <f t="shared" si="14"/>
        <v>-1.1509687320161572E-3</v>
      </c>
      <c r="H77" t="str">
        <f t="shared" si="15"/>
        <v>DIA</v>
      </c>
      <c r="I77">
        <f t="shared" si="16"/>
        <v>1</v>
      </c>
      <c r="J77">
        <f t="shared" si="19"/>
        <v>1</v>
      </c>
      <c r="N77" t="str">
        <f t="shared" si="10"/>
        <v>DIA</v>
      </c>
      <c r="O77" s="5">
        <f t="shared" si="17"/>
        <v>1.6611438921544906E-3</v>
      </c>
      <c r="P77" t="str">
        <f t="shared" si="12"/>
        <v>lose</v>
      </c>
      <c r="Q77" t="str">
        <f t="shared" si="18"/>
        <v>lose</v>
      </c>
    </row>
    <row r="78" spans="1:17">
      <c r="A78" s="6">
        <v>42031</v>
      </c>
      <c r="B78" s="1">
        <v>173.59</v>
      </c>
      <c r="C78" s="1">
        <v>101.44</v>
      </c>
      <c r="D78" s="1">
        <f t="shared" si="11"/>
        <v>72.150000000000006</v>
      </c>
      <c r="F78" s="2">
        <f t="shared" si="13"/>
        <v>-1.6487252124645874E-2</v>
      </c>
      <c r="G78" s="2">
        <f t="shared" si="14"/>
        <v>-2.5926637219128124E-2</v>
      </c>
      <c r="H78" t="str">
        <f t="shared" si="15"/>
        <v>DIA</v>
      </c>
      <c r="I78">
        <f t="shared" si="16"/>
        <v>1</v>
      </c>
      <c r="J78">
        <f t="shared" si="19"/>
        <v>2</v>
      </c>
      <c r="N78" t="str">
        <f t="shared" si="10"/>
        <v>DIA</v>
      </c>
      <c r="O78" s="5">
        <f t="shared" si="17"/>
        <v>9.4393850944822499E-3</v>
      </c>
      <c r="P78" t="str">
        <f t="shared" si="12"/>
        <v>win</v>
      </c>
      <c r="Q78" t="str">
        <f t="shared" si="18"/>
        <v>lose</v>
      </c>
    </row>
    <row r="79" spans="1:17">
      <c r="A79" s="6">
        <v>42032</v>
      </c>
      <c r="B79" s="1">
        <v>171.72</v>
      </c>
      <c r="C79" s="1">
        <v>100.92</v>
      </c>
      <c r="D79" s="1">
        <f t="shared" si="11"/>
        <v>70.8</v>
      </c>
      <c r="F79" s="2">
        <f t="shared" si="13"/>
        <v>-1.077250993720839E-2</v>
      </c>
      <c r="G79" s="2">
        <f t="shared" si="14"/>
        <v>-5.1261829652996457E-3</v>
      </c>
      <c r="H79" t="str">
        <f t="shared" si="15"/>
        <v>QQQ</v>
      </c>
      <c r="I79">
        <f t="shared" si="16"/>
        <v>0</v>
      </c>
      <c r="J79">
        <f t="shared" si="19"/>
        <v>0</v>
      </c>
      <c r="N79" t="str">
        <f t="shared" si="10"/>
        <v>QQQ</v>
      </c>
      <c r="O79" s="5">
        <f t="shared" si="17"/>
        <v>5.6463269719087446E-3</v>
      </c>
      <c r="P79" t="str">
        <f t="shared" si="12"/>
        <v>lose</v>
      </c>
      <c r="Q79" t="str">
        <f t="shared" si="18"/>
        <v>win</v>
      </c>
    </row>
    <row r="80" spans="1:17">
      <c r="A80" s="6">
        <v>42033</v>
      </c>
      <c r="B80" s="1">
        <v>173.9</v>
      </c>
      <c r="C80" s="1">
        <v>101.89</v>
      </c>
      <c r="D80" s="1">
        <f t="shared" si="11"/>
        <v>72.010000000000005</v>
      </c>
      <c r="F80" s="2">
        <f t="shared" si="13"/>
        <v>1.2695085022129087E-2</v>
      </c>
      <c r="G80" s="2">
        <f t="shared" si="14"/>
        <v>9.6115735235830242E-3</v>
      </c>
      <c r="H80" t="str">
        <f t="shared" si="15"/>
        <v>DIA</v>
      </c>
      <c r="I80">
        <f t="shared" si="16"/>
        <v>1</v>
      </c>
      <c r="J80">
        <f t="shared" si="19"/>
        <v>1</v>
      </c>
      <c r="N80" t="str">
        <f t="shared" si="10"/>
        <v>DIA</v>
      </c>
      <c r="O80" s="5">
        <f t="shared" si="17"/>
        <v>3.0835114985460627E-3</v>
      </c>
      <c r="P80" t="str">
        <f t="shared" si="12"/>
        <v>lose</v>
      </c>
      <c r="Q80" t="str">
        <f t="shared" si="18"/>
        <v>lose</v>
      </c>
    </row>
    <row r="81" spans="1:17">
      <c r="A81" s="6">
        <v>42034</v>
      </c>
      <c r="B81" s="1">
        <v>171.45</v>
      </c>
      <c r="C81" s="1">
        <v>101.1</v>
      </c>
      <c r="D81" s="1">
        <f t="shared" si="11"/>
        <v>70.349999999999994</v>
      </c>
      <c r="F81" s="2">
        <f t="shared" si="13"/>
        <v>-1.408855664174823E-2</v>
      </c>
      <c r="G81" s="2">
        <f t="shared" si="14"/>
        <v>-7.7534596133085314E-3</v>
      </c>
      <c r="H81" t="str">
        <f t="shared" si="15"/>
        <v>QQQ</v>
      </c>
      <c r="I81">
        <f t="shared" si="16"/>
        <v>0</v>
      </c>
      <c r="J81">
        <f t="shared" si="19"/>
        <v>0</v>
      </c>
      <c r="N81" t="str">
        <f t="shared" si="10"/>
        <v>QQQ</v>
      </c>
      <c r="O81" s="5">
        <f t="shared" si="17"/>
        <v>6.3350970284396981E-3</v>
      </c>
      <c r="P81" t="str">
        <f t="shared" si="12"/>
        <v>lose</v>
      </c>
      <c r="Q81" t="str">
        <f t="shared" si="18"/>
        <v>win</v>
      </c>
    </row>
    <row r="82" spans="1:17">
      <c r="A82" s="6">
        <v>42037</v>
      </c>
      <c r="B82" s="1">
        <v>173.27</v>
      </c>
      <c r="C82" s="1">
        <v>101.98</v>
      </c>
      <c r="D82" s="1">
        <f t="shared" si="11"/>
        <v>71.290000000000006</v>
      </c>
      <c r="F82" s="2">
        <f t="shared" si="13"/>
        <v>1.0615339749198144E-2</v>
      </c>
      <c r="G82" s="2">
        <f t="shared" si="14"/>
        <v>8.7042532146390673E-3</v>
      </c>
      <c r="H82" t="str">
        <f t="shared" si="15"/>
        <v>DIA</v>
      </c>
      <c r="I82">
        <f t="shared" si="16"/>
        <v>1</v>
      </c>
      <c r="J82">
        <f t="shared" si="19"/>
        <v>1</v>
      </c>
      <c r="N82" t="str">
        <f t="shared" si="10"/>
        <v>DIA</v>
      </c>
      <c r="O82" s="5">
        <f t="shared" si="17"/>
        <v>1.9110865345590769E-3</v>
      </c>
      <c r="P82" t="str">
        <f t="shared" si="12"/>
        <v>lose</v>
      </c>
      <c r="Q82" t="str">
        <f t="shared" si="18"/>
        <v>lose</v>
      </c>
    </row>
    <row r="83" spans="1:17">
      <c r="A83" s="6">
        <v>42038</v>
      </c>
      <c r="B83" s="1">
        <v>176.33</v>
      </c>
      <c r="C83" s="1">
        <v>102.96</v>
      </c>
      <c r="D83" s="1">
        <f t="shared" si="11"/>
        <v>73.370000000000019</v>
      </c>
      <c r="F83" s="2">
        <f t="shared" si="13"/>
        <v>1.7660298955387559E-2</v>
      </c>
      <c r="G83" s="2">
        <f t="shared" si="14"/>
        <v>9.609727397528826E-3</v>
      </c>
      <c r="H83" t="str">
        <f t="shared" si="15"/>
        <v>DIA</v>
      </c>
      <c r="I83">
        <f t="shared" si="16"/>
        <v>1</v>
      </c>
      <c r="J83">
        <f t="shared" si="19"/>
        <v>2</v>
      </c>
      <c r="N83" t="str">
        <f t="shared" si="10"/>
        <v>DIA</v>
      </c>
      <c r="O83" s="5">
        <f t="shared" si="17"/>
        <v>8.0505715578587326E-3</v>
      </c>
      <c r="P83" t="str">
        <f t="shared" si="12"/>
        <v>win</v>
      </c>
      <c r="Q83" t="str">
        <f t="shared" si="18"/>
        <v>lose</v>
      </c>
    </row>
    <row r="84" spans="1:17">
      <c r="A84" s="6">
        <v>42039</v>
      </c>
      <c r="B84" s="1">
        <v>176.53</v>
      </c>
      <c r="C84" s="1">
        <v>102.87</v>
      </c>
      <c r="D84" s="1">
        <f t="shared" si="11"/>
        <v>73.66</v>
      </c>
      <c r="F84" s="2">
        <f t="shared" si="13"/>
        <v>1.1342369420971395E-3</v>
      </c>
      <c r="G84" s="2">
        <f t="shared" si="14"/>
        <v>-8.7412587412576928E-4</v>
      </c>
      <c r="H84" t="str">
        <f t="shared" si="15"/>
        <v>DIA</v>
      </c>
      <c r="I84">
        <f t="shared" si="16"/>
        <v>1</v>
      </c>
      <c r="J84">
        <f t="shared" si="19"/>
        <v>3</v>
      </c>
      <c r="N84" t="str">
        <f t="shared" si="10"/>
        <v>DIA</v>
      </c>
      <c r="O84" s="5">
        <f t="shared" si="17"/>
        <v>2.0083628162229088E-3</v>
      </c>
      <c r="P84" t="str">
        <f t="shared" si="12"/>
        <v>lose</v>
      </c>
      <c r="Q84" t="str">
        <f t="shared" si="18"/>
        <v>lose</v>
      </c>
    </row>
    <row r="85" spans="1:17">
      <c r="A85" s="6">
        <v>42040</v>
      </c>
      <c r="B85" s="1">
        <v>178.55</v>
      </c>
      <c r="C85" s="1">
        <v>103.76</v>
      </c>
      <c r="D85" s="1">
        <f t="shared" si="11"/>
        <v>74.790000000000006</v>
      </c>
      <c r="F85" s="2">
        <f t="shared" si="13"/>
        <v>1.1442814252535037E-2</v>
      </c>
      <c r="G85" s="2">
        <f t="shared" si="14"/>
        <v>8.6516963157383161E-3</v>
      </c>
      <c r="H85" t="str">
        <f t="shared" si="15"/>
        <v>DIA</v>
      </c>
      <c r="I85">
        <f t="shared" si="16"/>
        <v>1</v>
      </c>
      <c r="J85">
        <f t="shared" si="19"/>
        <v>4</v>
      </c>
      <c r="N85" t="str">
        <f t="shared" si="10"/>
        <v>DIA</v>
      </c>
      <c r="O85" s="5">
        <f t="shared" si="17"/>
        <v>2.791117936796721E-3</v>
      </c>
      <c r="P85" t="str">
        <f t="shared" si="12"/>
        <v>lose</v>
      </c>
      <c r="Q85" t="str">
        <f t="shared" si="18"/>
        <v>lose</v>
      </c>
    </row>
    <row r="86" spans="1:17">
      <c r="A86" s="6">
        <v>42041</v>
      </c>
      <c r="B86" s="1">
        <v>178.09</v>
      </c>
      <c r="C86" s="1">
        <v>103.13</v>
      </c>
      <c r="D86" s="1">
        <f t="shared" si="11"/>
        <v>74.960000000000008</v>
      </c>
      <c r="F86" s="2">
        <f t="shared" si="13"/>
        <v>-2.5763091570988961E-3</v>
      </c>
      <c r="G86" s="2">
        <f t="shared" si="14"/>
        <v>-6.0717039321512107E-3</v>
      </c>
      <c r="H86" t="str">
        <f t="shared" si="15"/>
        <v>DIA</v>
      </c>
      <c r="I86">
        <f t="shared" si="16"/>
        <v>1</v>
      </c>
      <c r="J86">
        <f t="shared" si="19"/>
        <v>5</v>
      </c>
      <c r="N86" t="str">
        <f t="shared" si="10"/>
        <v>DIA</v>
      </c>
      <c r="O86" s="5">
        <f t="shared" si="17"/>
        <v>3.4953947750523146E-3</v>
      </c>
      <c r="P86" t="str">
        <f t="shared" si="12"/>
        <v>lose</v>
      </c>
      <c r="Q86" t="str">
        <f t="shared" si="18"/>
        <v>lose</v>
      </c>
    </row>
    <row r="87" spans="1:17">
      <c r="A87" s="6">
        <v>42044</v>
      </c>
      <c r="B87" s="1">
        <v>177.09</v>
      </c>
      <c r="C87" s="1">
        <v>102.8</v>
      </c>
      <c r="D87" s="1">
        <f t="shared" si="11"/>
        <v>74.290000000000006</v>
      </c>
      <c r="F87" s="2">
        <f t="shared" si="13"/>
        <v>-5.6151384131618845E-3</v>
      </c>
      <c r="G87" s="2">
        <f t="shared" si="14"/>
        <v>-3.1998448560069653E-3</v>
      </c>
      <c r="H87" t="str">
        <f t="shared" si="15"/>
        <v>QQQ</v>
      </c>
      <c r="I87">
        <f t="shared" si="16"/>
        <v>0</v>
      </c>
      <c r="J87">
        <f t="shared" si="19"/>
        <v>0</v>
      </c>
      <c r="N87" t="str">
        <f t="shared" si="10"/>
        <v>QQQ</v>
      </c>
      <c r="O87" s="5">
        <f t="shared" si="17"/>
        <v>2.4152935571549192E-3</v>
      </c>
      <c r="P87" t="str">
        <f t="shared" si="12"/>
        <v>lose</v>
      </c>
      <c r="Q87" t="str">
        <f t="shared" si="18"/>
        <v>lose</v>
      </c>
    </row>
    <row r="88" spans="1:17">
      <c r="A88" s="6">
        <v>42045</v>
      </c>
      <c r="B88" s="1">
        <v>178.51</v>
      </c>
      <c r="C88" s="1">
        <v>104.4</v>
      </c>
      <c r="D88" s="1">
        <f t="shared" si="11"/>
        <v>74.109999999999985</v>
      </c>
      <c r="F88" s="2">
        <f t="shared" si="13"/>
        <v>8.018521655655246E-3</v>
      </c>
      <c r="G88" s="2">
        <f t="shared" si="14"/>
        <v>1.5564202334630434E-2</v>
      </c>
      <c r="H88" t="str">
        <f t="shared" si="15"/>
        <v>QQQ</v>
      </c>
      <c r="I88">
        <f t="shared" si="16"/>
        <v>0</v>
      </c>
      <c r="J88">
        <f t="shared" si="19"/>
        <v>1</v>
      </c>
      <c r="N88" t="str">
        <f t="shared" si="10"/>
        <v>QQQ</v>
      </c>
      <c r="O88" s="5">
        <f t="shared" si="17"/>
        <v>7.5456806789751876E-3</v>
      </c>
      <c r="P88" t="str">
        <f t="shared" si="12"/>
        <v>lose</v>
      </c>
      <c r="Q88" t="str">
        <f t="shared" si="18"/>
        <v>win</v>
      </c>
    </row>
    <row r="89" spans="1:17">
      <c r="A89" s="6">
        <v>42046</v>
      </c>
      <c r="B89" s="1">
        <v>178.7</v>
      </c>
      <c r="C89" s="1">
        <v>104.78</v>
      </c>
      <c r="D89" s="1">
        <f t="shared" si="11"/>
        <v>73.919999999999987</v>
      </c>
      <c r="F89" s="2">
        <f t="shared" si="13"/>
        <v>1.064366141952819E-3</v>
      </c>
      <c r="G89" s="2">
        <f t="shared" si="14"/>
        <v>3.6398467432949754E-3</v>
      </c>
      <c r="H89" t="str">
        <f t="shared" si="15"/>
        <v>QQQ</v>
      </c>
      <c r="I89">
        <f t="shared" si="16"/>
        <v>0</v>
      </c>
      <c r="J89">
        <f t="shared" si="19"/>
        <v>2</v>
      </c>
      <c r="N89" t="str">
        <f t="shared" si="10"/>
        <v>QQQ</v>
      </c>
      <c r="O89" s="5">
        <f t="shared" si="17"/>
        <v>2.5754806013421564E-3</v>
      </c>
      <c r="P89" t="str">
        <f t="shared" si="12"/>
        <v>lose</v>
      </c>
      <c r="Q89" t="str">
        <f t="shared" si="18"/>
        <v>lose</v>
      </c>
    </row>
    <row r="90" spans="1:17">
      <c r="A90" s="6">
        <v>42047</v>
      </c>
      <c r="B90" s="1">
        <v>179.84</v>
      </c>
      <c r="C90" s="1">
        <v>106</v>
      </c>
      <c r="D90" s="1">
        <f t="shared" si="11"/>
        <v>73.84</v>
      </c>
      <c r="F90" s="2">
        <f t="shared" si="13"/>
        <v>6.379406827084582E-3</v>
      </c>
      <c r="G90" s="2">
        <f t="shared" si="14"/>
        <v>1.1643443405229995E-2</v>
      </c>
      <c r="H90" t="str">
        <f t="shared" si="15"/>
        <v>QQQ</v>
      </c>
      <c r="I90">
        <f t="shared" si="16"/>
        <v>0</v>
      </c>
      <c r="J90">
        <f t="shared" si="19"/>
        <v>3</v>
      </c>
      <c r="N90" t="str">
        <f t="shared" si="10"/>
        <v>QQQ</v>
      </c>
      <c r="O90" s="5">
        <f t="shared" si="17"/>
        <v>5.2640365781454132E-3</v>
      </c>
      <c r="P90" t="str">
        <f t="shared" si="12"/>
        <v>lose</v>
      </c>
      <c r="Q90" t="str">
        <f t="shared" si="18"/>
        <v>win</v>
      </c>
    </row>
    <row r="91" spans="1:17">
      <c r="A91" s="6">
        <v>42048</v>
      </c>
      <c r="B91" s="1">
        <v>180.34</v>
      </c>
      <c r="C91" s="1">
        <v>106.91</v>
      </c>
      <c r="D91" s="1">
        <f t="shared" si="11"/>
        <v>73.430000000000007</v>
      </c>
      <c r="F91" s="2">
        <f t="shared" si="13"/>
        <v>2.7802491103202849E-3</v>
      </c>
      <c r="G91" s="2">
        <f t="shared" si="14"/>
        <v>8.5849056603773261E-3</v>
      </c>
      <c r="H91" t="str">
        <f t="shared" si="15"/>
        <v>QQQ</v>
      </c>
      <c r="I91">
        <f t="shared" si="16"/>
        <v>0</v>
      </c>
      <c r="J91">
        <f t="shared" si="19"/>
        <v>4</v>
      </c>
      <c r="N91" t="str">
        <f t="shared" si="10"/>
        <v>QQQ</v>
      </c>
      <c r="O91" s="5">
        <f t="shared" si="17"/>
        <v>5.8046565500570416E-3</v>
      </c>
      <c r="P91" t="str">
        <f t="shared" si="12"/>
        <v>lose</v>
      </c>
      <c r="Q91" t="str">
        <f t="shared" si="18"/>
        <v>win</v>
      </c>
    </row>
    <row r="92" spans="1:17">
      <c r="A92" s="6">
        <v>42052</v>
      </c>
      <c r="B92" s="1">
        <v>180.57</v>
      </c>
      <c r="C92" s="1">
        <v>107.01</v>
      </c>
      <c r="D92" s="1">
        <f t="shared" si="11"/>
        <v>73.559999999999988</v>
      </c>
      <c r="F92" s="2">
        <f t="shared" si="13"/>
        <v>1.2753687479205376E-3</v>
      </c>
      <c r="G92" s="2">
        <f t="shared" si="14"/>
        <v>9.3536619586576119E-4</v>
      </c>
      <c r="H92" t="str">
        <f t="shared" si="15"/>
        <v>DIA</v>
      </c>
      <c r="I92">
        <f t="shared" si="16"/>
        <v>1</v>
      </c>
      <c r="J92">
        <f t="shared" si="19"/>
        <v>1</v>
      </c>
      <c r="N92" t="str">
        <f t="shared" si="10"/>
        <v>DIA</v>
      </c>
      <c r="O92" s="5">
        <f t="shared" si="17"/>
        <v>3.4000255205477641E-4</v>
      </c>
      <c r="P92" t="str">
        <f t="shared" si="12"/>
        <v>lose</v>
      </c>
      <c r="Q92" t="str">
        <f t="shared" si="18"/>
        <v>lose</v>
      </c>
    </row>
    <row r="93" spans="1:17">
      <c r="A93" s="6">
        <v>42053</v>
      </c>
      <c r="B93" s="1">
        <v>180.47</v>
      </c>
      <c r="C93" s="1">
        <v>107.16</v>
      </c>
      <c r="D93" s="1">
        <f t="shared" si="11"/>
        <v>73.31</v>
      </c>
      <c r="F93" s="2">
        <f t="shared" si="13"/>
        <v>-5.5380184969814651E-4</v>
      </c>
      <c r="G93" s="2">
        <f t="shared" si="14"/>
        <v>1.4017381553125079E-3</v>
      </c>
      <c r="H93" t="str">
        <f t="shared" si="15"/>
        <v>QQQ</v>
      </c>
      <c r="I93">
        <f t="shared" si="16"/>
        <v>0</v>
      </c>
      <c r="J93">
        <f t="shared" si="19"/>
        <v>0</v>
      </c>
      <c r="N93" t="str">
        <f t="shared" si="10"/>
        <v>QQQ</v>
      </c>
      <c r="O93" s="5">
        <f t="shared" si="17"/>
        <v>1.9555400050106546E-3</v>
      </c>
      <c r="P93" t="str">
        <f t="shared" si="12"/>
        <v>lose</v>
      </c>
      <c r="Q93" t="str">
        <f t="shared" si="18"/>
        <v>lose</v>
      </c>
    </row>
    <row r="94" spans="1:17">
      <c r="A94" s="6">
        <v>42054</v>
      </c>
      <c r="B94" s="1">
        <v>180.09</v>
      </c>
      <c r="C94" s="1">
        <v>107.69</v>
      </c>
      <c r="D94" s="1">
        <f t="shared" si="11"/>
        <v>72.400000000000006</v>
      </c>
      <c r="F94" s="2">
        <f t="shared" si="13"/>
        <v>-2.1056131212943727E-3</v>
      </c>
      <c r="G94" s="2">
        <f t="shared" si="14"/>
        <v>4.9458753266144193E-3</v>
      </c>
      <c r="H94" t="str">
        <f t="shared" si="15"/>
        <v>QQQ</v>
      </c>
      <c r="I94">
        <f t="shared" si="16"/>
        <v>0</v>
      </c>
      <c r="J94">
        <f t="shared" si="19"/>
        <v>1</v>
      </c>
      <c r="N94" t="str">
        <f t="shared" si="10"/>
        <v>QQQ</v>
      </c>
      <c r="O94" s="5">
        <f t="shared" si="17"/>
        <v>7.0514884479087915E-3</v>
      </c>
      <c r="P94" t="str">
        <f t="shared" si="12"/>
        <v>lose</v>
      </c>
      <c r="Q94" t="str">
        <f t="shared" si="18"/>
        <v>win</v>
      </c>
    </row>
    <row r="95" spans="1:17">
      <c r="A95" s="6">
        <v>42055</v>
      </c>
      <c r="B95" s="1">
        <v>181.14</v>
      </c>
      <c r="C95" s="1">
        <v>108.41</v>
      </c>
      <c r="D95" s="1">
        <f t="shared" si="11"/>
        <v>72.72999999999999</v>
      </c>
      <c r="F95" s="2">
        <f t="shared" si="13"/>
        <v>5.8304181242711034E-3</v>
      </c>
      <c r="G95" s="2">
        <f t="shared" si="14"/>
        <v>6.685857554090434E-3</v>
      </c>
      <c r="H95" t="str">
        <f t="shared" si="15"/>
        <v>QQQ</v>
      </c>
      <c r="I95">
        <f t="shared" si="16"/>
        <v>0</v>
      </c>
      <c r="J95">
        <f t="shared" si="19"/>
        <v>2</v>
      </c>
      <c r="N95" t="str">
        <f t="shared" si="10"/>
        <v>QQQ</v>
      </c>
      <c r="O95" s="5">
        <f t="shared" si="17"/>
        <v>8.5543942981933067E-4</v>
      </c>
      <c r="P95" t="str">
        <f t="shared" si="12"/>
        <v>lose</v>
      </c>
      <c r="Q95" t="str">
        <f t="shared" si="18"/>
        <v>lose</v>
      </c>
    </row>
    <row r="96" spans="1:17">
      <c r="A96" s="6">
        <v>42058</v>
      </c>
      <c r="B96" s="1">
        <v>180.92</v>
      </c>
      <c r="C96" s="1">
        <v>108.52</v>
      </c>
      <c r="D96" s="1">
        <f t="shared" si="11"/>
        <v>72.399999999999991</v>
      </c>
      <c r="F96" s="2">
        <f t="shared" si="13"/>
        <v>-1.2145301976371806E-3</v>
      </c>
      <c r="G96" s="2">
        <f t="shared" si="14"/>
        <v>1.0146665436767774E-3</v>
      </c>
      <c r="H96" t="str">
        <f t="shared" si="15"/>
        <v>QQQ</v>
      </c>
      <c r="I96">
        <f t="shared" si="16"/>
        <v>0</v>
      </c>
      <c r="J96">
        <f t="shared" si="19"/>
        <v>3</v>
      </c>
      <c r="N96" t="str">
        <f t="shared" si="10"/>
        <v>QQQ</v>
      </c>
      <c r="O96" s="5">
        <f t="shared" si="17"/>
        <v>2.2291967413139583E-3</v>
      </c>
      <c r="P96" t="str">
        <f t="shared" si="12"/>
        <v>lose</v>
      </c>
      <c r="Q96" t="str">
        <f t="shared" si="18"/>
        <v>lose</v>
      </c>
    </row>
    <row r="97" spans="1:17">
      <c r="A97" s="6">
        <v>42059</v>
      </c>
      <c r="B97" s="1">
        <v>181.91</v>
      </c>
      <c r="C97" s="1">
        <v>108.6</v>
      </c>
      <c r="D97" s="1">
        <f t="shared" si="11"/>
        <v>73.31</v>
      </c>
      <c r="F97" s="2">
        <f t="shared" si="13"/>
        <v>5.472031837276195E-3</v>
      </c>
      <c r="G97" s="2">
        <f t="shared" si="14"/>
        <v>7.3719130114263079E-4</v>
      </c>
      <c r="H97" t="str">
        <f t="shared" si="15"/>
        <v>DIA</v>
      </c>
      <c r="I97">
        <f t="shared" si="16"/>
        <v>1</v>
      </c>
      <c r="J97">
        <f t="shared" si="19"/>
        <v>1</v>
      </c>
      <c r="N97" t="str">
        <f t="shared" si="10"/>
        <v>DIA</v>
      </c>
      <c r="O97" s="5">
        <f t="shared" si="17"/>
        <v>4.7348405361335643E-3</v>
      </c>
      <c r="P97" t="str">
        <f t="shared" si="12"/>
        <v>lose</v>
      </c>
      <c r="Q97" t="str">
        <f t="shared" si="18"/>
        <v>lose</v>
      </c>
    </row>
    <row r="98" spans="1:17">
      <c r="A98" s="6">
        <v>42060</v>
      </c>
      <c r="B98" s="1">
        <v>181.96</v>
      </c>
      <c r="C98" s="1">
        <v>108.33</v>
      </c>
      <c r="D98" s="1">
        <f t="shared" si="11"/>
        <v>73.63000000000001</v>
      </c>
      <c r="F98" s="2">
        <f t="shared" si="13"/>
        <v>2.748611950965388E-4</v>
      </c>
      <c r="G98" s="2">
        <f t="shared" si="14"/>
        <v>-2.4861878453038308E-3</v>
      </c>
      <c r="H98" t="str">
        <f t="shared" si="15"/>
        <v>DIA</v>
      </c>
      <c r="I98">
        <f t="shared" si="16"/>
        <v>1</v>
      </c>
      <c r="J98">
        <f t="shared" si="19"/>
        <v>2</v>
      </c>
      <c r="N98" t="str">
        <f t="shared" si="10"/>
        <v>DIA</v>
      </c>
      <c r="O98" s="5">
        <f t="shared" si="17"/>
        <v>2.7610490404003695E-3</v>
      </c>
      <c r="P98" t="str">
        <f t="shared" si="12"/>
        <v>lose</v>
      </c>
      <c r="Q98" t="str">
        <f t="shared" si="18"/>
        <v>lose</v>
      </c>
    </row>
    <row r="99" spans="1:17">
      <c r="A99" s="6">
        <v>42061</v>
      </c>
      <c r="B99" s="1">
        <v>182.01</v>
      </c>
      <c r="C99" s="1">
        <v>108.88</v>
      </c>
      <c r="D99" s="1">
        <f t="shared" si="11"/>
        <v>73.13</v>
      </c>
      <c r="F99" s="2">
        <f t="shared" si="13"/>
        <v>2.7478566717950619E-4</v>
      </c>
      <c r="G99" s="2">
        <f t="shared" si="14"/>
        <v>5.0770792947475041E-3</v>
      </c>
      <c r="H99" t="str">
        <f t="shared" si="15"/>
        <v>QQQ</v>
      </c>
      <c r="I99">
        <f t="shared" si="16"/>
        <v>0</v>
      </c>
      <c r="J99">
        <f t="shared" si="19"/>
        <v>0</v>
      </c>
      <c r="N99" t="str">
        <f t="shared" si="10"/>
        <v>QQQ</v>
      </c>
      <c r="O99" s="5">
        <f t="shared" si="17"/>
        <v>4.8022936275679976E-3</v>
      </c>
      <c r="P99" t="str">
        <f t="shared" si="12"/>
        <v>lose</v>
      </c>
      <c r="Q99" t="str">
        <f t="shared" si="18"/>
        <v>lose</v>
      </c>
    </row>
    <row r="100" spans="1:17">
      <c r="A100" s="6">
        <v>42062</v>
      </c>
      <c r="B100" s="1">
        <v>181.19</v>
      </c>
      <c r="C100" s="1">
        <v>108.4</v>
      </c>
      <c r="D100" s="1">
        <f t="shared" si="11"/>
        <v>72.789999999999992</v>
      </c>
      <c r="F100" s="2">
        <f t="shared" si="13"/>
        <v>-4.505246964452465E-3</v>
      </c>
      <c r="G100" s="2">
        <f t="shared" si="14"/>
        <v>-4.4085231447464164E-3</v>
      </c>
      <c r="H100" t="str">
        <f t="shared" si="15"/>
        <v>QQQ</v>
      </c>
      <c r="I100">
        <f t="shared" si="16"/>
        <v>0</v>
      </c>
      <c r="J100">
        <f t="shared" si="19"/>
        <v>1</v>
      </c>
      <c r="N100" t="str">
        <f t="shared" si="10"/>
        <v>QQQ</v>
      </c>
      <c r="O100" s="5">
        <f t="shared" si="17"/>
        <v>9.6723819706048646E-5</v>
      </c>
      <c r="P100" t="str">
        <f t="shared" si="12"/>
        <v>lose</v>
      </c>
      <c r="Q100" t="str">
        <f t="shared" si="18"/>
        <v>lose</v>
      </c>
    </row>
    <row r="101" spans="1:17">
      <c r="A101" s="6">
        <v>42065</v>
      </c>
      <c r="B101" s="1">
        <v>182.68</v>
      </c>
      <c r="C101" s="1">
        <v>109.38</v>
      </c>
      <c r="D101" s="1">
        <f t="shared" si="11"/>
        <v>73.300000000000011</v>
      </c>
      <c r="F101" s="2">
        <f t="shared" si="13"/>
        <v>8.2234118880733439E-3</v>
      </c>
      <c r="G101" s="2">
        <f t="shared" si="14"/>
        <v>9.0405904059039643E-3</v>
      </c>
      <c r="H101" t="str">
        <f t="shared" si="15"/>
        <v>QQQ</v>
      </c>
      <c r="I101">
        <f t="shared" si="16"/>
        <v>0</v>
      </c>
      <c r="J101">
        <f t="shared" si="19"/>
        <v>2</v>
      </c>
      <c r="N101" t="str">
        <f t="shared" si="10"/>
        <v>QQQ</v>
      </c>
      <c r="O101" s="5">
        <f t="shared" si="17"/>
        <v>8.171785178306204E-4</v>
      </c>
      <c r="P101" t="str">
        <f t="shared" si="12"/>
        <v>lose</v>
      </c>
      <c r="Q101" t="str">
        <f t="shared" si="18"/>
        <v>lose</v>
      </c>
    </row>
    <row r="102" spans="1:17">
      <c r="A102" s="6">
        <v>42066</v>
      </c>
      <c r="B102" s="1">
        <v>181.87</v>
      </c>
      <c r="C102" s="1">
        <v>108.87</v>
      </c>
      <c r="D102" s="1">
        <f t="shared" si="11"/>
        <v>73</v>
      </c>
      <c r="F102" s="2">
        <f t="shared" si="13"/>
        <v>-4.433982920954687E-3</v>
      </c>
      <c r="G102" s="2">
        <f t="shared" si="14"/>
        <v>-4.6626439934173607E-3</v>
      </c>
      <c r="H102" t="str">
        <f t="shared" si="15"/>
        <v>DIA</v>
      </c>
      <c r="I102">
        <f t="shared" si="16"/>
        <v>1</v>
      </c>
      <c r="J102">
        <f t="shared" si="19"/>
        <v>1</v>
      </c>
      <c r="N102" t="str">
        <f t="shared" si="10"/>
        <v>DIA</v>
      </c>
      <c r="O102" s="5">
        <f t="shared" si="17"/>
        <v>2.2866107246267368E-4</v>
      </c>
      <c r="P102" t="str">
        <f t="shared" si="12"/>
        <v>lose</v>
      </c>
      <c r="Q102" t="str">
        <f t="shared" si="18"/>
        <v>lose</v>
      </c>
    </row>
    <row r="103" spans="1:17">
      <c r="A103" s="6">
        <v>42067</v>
      </c>
      <c r="B103" s="1">
        <v>180.78</v>
      </c>
      <c r="C103" s="1">
        <v>108.45</v>
      </c>
      <c r="D103" s="1">
        <f t="shared" si="11"/>
        <v>72.33</v>
      </c>
      <c r="F103" s="2">
        <f t="shared" si="13"/>
        <v>-5.9932919118051544E-3</v>
      </c>
      <c r="G103" s="2">
        <f t="shared" si="14"/>
        <v>-3.8578120694406329E-3</v>
      </c>
      <c r="H103" t="str">
        <f t="shared" si="15"/>
        <v>QQQ</v>
      </c>
      <c r="I103">
        <f t="shared" si="16"/>
        <v>0</v>
      </c>
      <c r="J103">
        <f t="shared" si="19"/>
        <v>0</v>
      </c>
      <c r="N103" t="str">
        <f t="shared" si="10"/>
        <v>QQQ</v>
      </c>
      <c r="O103" s="5">
        <f t="shared" si="17"/>
        <v>2.1354798423645215E-3</v>
      </c>
      <c r="P103" t="str">
        <f t="shared" si="12"/>
        <v>lose</v>
      </c>
      <c r="Q103" t="str">
        <f t="shared" si="18"/>
        <v>lose</v>
      </c>
    </row>
    <row r="104" spans="1:17">
      <c r="A104" s="6">
        <v>42068</v>
      </c>
      <c r="B104" s="1">
        <v>181.17</v>
      </c>
      <c r="C104" s="1">
        <v>108.64</v>
      </c>
      <c r="D104" s="1">
        <f t="shared" si="11"/>
        <v>72.529999999999987</v>
      </c>
      <c r="F104" s="2">
        <f t="shared" si="13"/>
        <v>2.1573182874210996E-3</v>
      </c>
      <c r="G104" s="2">
        <f t="shared" si="14"/>
        <v>1.7519594283079551E-3</v>
      </c>
      <c r="H104" t="str">
        <f t="shared" si="15"/>
        <v>DIA</v>
      </c>
      <c r="I104">
        <f t="shared" si="16"/>
        <v>1</v>
      </c>
      <c r="J104">
        <f t="shared" si="19"/>
        <v>1</v>
      </c>
      <c r="N104" t="str">
        <f t="shared" si="10"/>
        <v>DIA</v>
      </c>
      <c r="O104" s="5">
        <f t="shared" si="17"/>
        <v>4.0535885911314453E-4</v>
      </c>
      <c r="P104" t="str">
        <f t="shared" si="12"/>
        <v>lose</v>
      </c>
      <c r="Q104" t="str">
        <f t="shared" si="18"/>
        <v>lose</v>
      </c>
    </row>
    <row r="105" spans="1:17">
      <c r="A105" s="6">
        <v>42069</v>
      </c>
      <c r="B105" s="1">
        <v>178.4</v>
      </c>
      <c r="C105" s="1">
        <v>107.41</v>
      </c>
      <c r="D105" s="1">
        <f t="shared" si="11"/>
        <v>70.990000000000009</v>
      </c>
      <c r="F105" s="2">
        <f t="shared" si="13"/>
        <v>-1.5289507092785683E-2</v>
      </c>
      <c r="G105" s="2">
        <f t="shared" si="14"/>
        <v>-1.1321796759941126E-2</v>
      </c>
      <c r="H105" t="str">
        <f t="shared" si="15"/>
        <v>QQQ</v>
      </c>
      <c r="I105">
        <f t="shared" si="16"/>
        <v>0</v>
      </c>
      <c r="J105">
        <f t="shared" si="19"/>
        <v>0</v>
      </c>
      <c r="N105" t="str">
        <f t="shared" si="10"/>
        <v>QQQ</v>
      </c>
      <c r="O105" s="5">
        <f t="shared" si="17"/>
        <v>3.9677103328445568E-3</v>
      </c>
      <c r="P105" t="str">
        <f t="shared" si="12"/>
        <v>lose</v>
      </c>
      <c r="Q105" t="str">
        <f t="shared" si="18"/>
        <v>lose</v>
      </c>
    </row>
    <row r="106" spans="1:17">
      <c r="A106" s="6">
        <v>42072</v>
      </c>
      <c r="B106" s="1">
        <v>179.8</v>
      </c>
      <c r="C106" s="1">
        <v>107.72</v>
      </c>
      <c r="D106" s="1">
        <f t="shared" si="11"/>
        <v>72.080000000000013</v>
      </c>
      <c r="F106" s="2">
        <f t="shared" si="13"/>
        <v>7.8475336322870268E-3</v>
      </c>
      <c r="G106" s="2">
        <f t="shared" si="14"/>
        <v>2.8861372311703034E-3</v>
      </c>
      <c r="H106" t="str">
        <f t="shared" si="15"/>
        <v>DIA</v>
      </c>
      <c r="I106">
        <f t="shared" si="16"/>
        <v>1</v>
      </c>
      <c r="J106">
        <f t="shared" si="19"/>
        <v>1</v>
      </c>
      <c r="N106" t="str">
        <f t="shared" si="10"/>
        <v>DIA</v>
      </c>
      <c r="O106" s="5">
        <f t="shared" si="17"/>
        <v>4.961396401116723E-3</v>
      </c>
      <c r="P106" t="str">
        <f t="shared" si="12"/>
        <v>lose</v>
      </c>
      <c r="Q106" t="str">
        <f t="shared" si="18"/>
        <v>lose</v>
      </c>
    </row>
    <row r="107" spans="1:17">
      <c r="A107" s="6">
        <v>42073</v>
      </c>
      <c r="B107" s="1">
        <v>176.69</v>
      </c>
      <c r="C107" s="1">
        <v>105.72</v>
      </c>
      <c r="D107" s="1">
        <f t="shared" si="11"/>
        <v>70.97</v>
      </c>
      <c r="F107" s="2">
        <f t="shared" si="13"/>
        <v>-1.7296996662958919E-2</v>
      </c>
      <c r="G107" s="2">
        <f t="shared" si="14"/>
        <v>-1.8566654288897141E-2</v>
      </c>
      <c r="H107" t="str">
        <f t="shared" si="15"/>
        <v>DIA</v>
      </c>
      <c r="I107">
        <f t="shared" si="16"/>
        <v>1</v>
      </c>
      <c r="J107">
        <f t="shared" si="19"/>
        <v>2</v>
      </c>
      <c r="N107" t="str">
        <f t="shared" si="10"/>
        <v>DIA</v>
      </c>
      <c r="O107" s="5">
        <f t="shared" si="17"/>
        <v>1.2696576259382218E-3</v>
      </c>
      <c r="P107" t="str">
        <f t="shared" si="12"/>
        <v>lose</v>
      </c>
      <c r="Q107" t="str">
        <f t="shared" si="18"/>
        <v>lose</v>
      </c>
    </row>
    <row r="108" spans="1:17">
      <c r="A108" s="6">
        <v>42074</v>
      </c>
      <c r="B108" s="1">
        <v>176.35</v>
      </c>
      <c r="C108" s="1">
        <v>105.11</v>
      </c>
      <c r="D108" s="1">
        <f t="shared" si="11"/>
        <v>71.239999999999995</v>
      </c>
      <c r="F108" s="2">
        <f t="shared" si="13"/>
        <v>-1.9242741524704478E-3</v>
      </c>
      <c r="G108" s="2">
        <f t="shared" si="14"/>
        <v>-5.7699583806280685E-3</v>
      </c>
      <c r="H108" t="str">
        <f t="shared" si="15"/>
        <v>DIA</v>
      </c>
      <c r="I108">
        <f t="shared" si="16"/>
        <v>1</v>
      </c>
      <c r="J108">
        <f t="shared" si="19"/>
        <v>3</v>
      </c>
      <c r="N108" t="str">
        <f t="shared" si="10"/>
        <v>DIA</v>
      </c>
      <c r="O108" s="5">
        <f t="shared" si="17"/>
        <v>3.8456842281576207E-3</v>
      </c>
      <c r="P108" t="str">
        <f t="shared" si="12"/>
        <v>lose</v>
      </c>
      <c r="Q108" t="str">
        <f t="shared" si="18"/>
        <v>lose</v>
      </c>
    </row>
    <row r="109" spans="1:17">
      <c r="A109" s="6">
        <v>42075</v>
      </c>
      <c r="B109" s="1">
        <v>178.97</v>
      </c>
      <c r="C109" s="1">
        <v>105.8</v>
      </c>
      <c r="D109" s="1">
        <f t="shared" si="11"/>
        <v>73.17</v>
      </c>
      <c r="F109" s="2">
        <f t="shared" si="13"/>
        <v>1.4856818826197929E-2</v>
      </c>
      <c r="G109" s="2">
        <f t="shared" si="14"/>
        <v>6.5645514223194529E-3</v>
      </c>
      <c r="H109" t="str">
        <f t="shared" si="15"/>
        <v>DIA</v>
      </c>
      <c r="I109">
        <f t="shared" si="16"/>
        <v>1</v>
      </c>
      <c r="J109">
        <f t="shared" si="19"/>
        <v>4</v>
      </c>
      <c r="N109" t="str">
        <f t="shared" si="10"/>
        <v>DIA</v>
      </c>
      <c r="O109" s="5">
        <f t="shared" si="17"/>
        <v>8.2922674038784748E-3</v>
      </c>
      <c r="P109" t="str">
        <f t="shared" si="12"/>
        <v>win</v>
      </c>
      <c r="Q109" t="str">
        <f t="shared" si="18"/>
        <v>lose</v>
      </c>
    </row>
    <row r="110" spans="1:17">
      <c r="A110" s="6">
        <v>42076</v>
      </c>
      <c r="B110" s="1">
        <v>177.56</v>
      </c>
      <c r="C110" s="1">
        <v>105.34</v>
      </c>
      <c r="D110" s="1">
        <f t="shared" si="11"/>
        <v>72.22</v>
      </c>
      <c r="F110" s="2">
        <f t="shared" si="13"/>
        <v>-7.8784153768787883E-3</v>
      </c>
      <c r="G110" s="2">
        <f t="shared" si="14"/>
        <v>-4.3478260869564628E-3</v>
      </c>
      <c r="H110" t="str">
        <f t="shared" si="15"/>
        <v>QQQ</v>
      </c>
      <c r="I110">
        <f t="shared" si="16"/>
        <v>0</v>
      </c>
      <c r="J110">
        <f t="shared" si="19"/>
        <v>0</v>
      </c>
      <c r="N110" t="str">
        <f t="shared" si="10"/>
        <v>QQQ</v>
      </c>
      <c r="O110" s="5">
        <f t="shared" si="17"/>
        <v>3.5305892899223255E-3</v>
      </c>
      <c r="P110" t="str">
        <f t="shared" si="12"/>
        <v>lose</v>
      </c>
      <c r="Q110" t="str">
        <f t="shared" si="18"/>
        <v>lose</v>
      </c>
    </row>
    <row r="111" spans="1:17">
      <c r="A111" s="6">
        <v>42079</v>
      </c>
      <c r="B111" s="1">
        <v>179.78</v>
      </c>
      <c r="C111" s="1">
        <v>106.7</v>
      </c>
      <c r="D111" s="1">
        <f t="shared" si="11"/>
        <v>73.08</v>
      </c>
      <c r="F111" s="2">
        <f t="shared" si="13"/>
        <v>1.2502815949538178E-2</v>
      </c>
      <c r="G111" s="2">
        <f t="shared" si="14"/>
        <v>1.291057528004556E-2</v>
      </c>
      <c r="H111" t="str">
        <f t="shared" si="15"/>
        <v>QQQ</v>
      </c>
      <c r="I111">
        <f t="shared" si="16"/>
        <v>0</v>
      </c>
      <c r="J111">
        <f t="shared" si="19"/>
        <v>1</v>
      </c>
      <c r="N111" t="str">
        <f t="shared" si="10"/>
        <v>QQQ</v>
      </c>
      <c r="O111" s="5">
        <f t="shared" si="17"/>
        <v>4.0775933050738247E-4</v>
      </c>
      <c r="P111" t="str">
        <f t="shared" si="12"/>
        <v>lose</v>
      </c>
      <c r="Q111" t="str">
        <f t="shared" si="18"/>
        <v>lose</v>
      </c>
    </row>
    <row r="112" spans="1:17">
      <c r="A112" s="6">
        <v>42080</v>
      </c>
      <c r="B112" s="1">
        <v>178.5</v>
      </c>
      <c r="C112" s="1">
        <v>106.87</v>
      </c>
      <c r="D112" s="1">
        <f t="shared" si="11"/>
        <v>71.63</v>
      </c>
      <c r="F112" s="2">
        <f t="shared" si="13"/>
        <v>-7.1198131049060023E-3</v>
      </c>
      <c r="G112" s="2">
        <f t="shared" si="14"/>
        <v>1.5932521087160421E-3</v>
      </c>
      <c r="H112" t="str">
        <f t="shared" si="15"/>
        <v>QQQ</v>
      </c>
      <c r="I112">
        <f t="shared" si="16"/>
        <v>0</v>
      </c>
      <c r="J112">
        <f t="shared" si="19"/>
        <v>2</v>
      </c>
      <c r="N112" t="str">
        <f t="shared" si="10"/>
        <v>QQQ</v>
      </c>
      <c r="O112" s="5">
        <f t="shared" si="17"/>
        <v>8.7130652136220444E-3</v>
      </c>
      <c r="P112" t="str">
        <f t="shared" si="12"/>
        <v>lose</v>
      </c>
      <c r="Q112" t="str">
        <f t="shared" si="18"/>
        <v>win</v>
      </c>
    </row>
    <row r="113" spans="1:17">
      <c r="A113" s="6">
        <v>42081</v>
      </c>
      <c r="B113" s="1">
        <v>180.73</v>
      </c>
      <c r="C113" s="1">
        <v>107.92</v>
      </c>
      <c r="D113" s="1">
        <f t="shared" si="11"/>
        <v>72.809999999999988</v>
      </c>
      <c r="F113" s="2">
        <f t="shared" si="13"/>
        <v>1.2492997198879495E-2</v>
      </c>
      <c r="G113" s="2">
        <f t="shared" si="14"/>
        <v>9.8250210536165172E-3</v>
      </c>
      <c r="H113" t="str">
        <f t="shared" si="15"/>
        <v>DIA</v>
      </c>
      <c r="I113">
        <f t="shared" si="16"/>
        <v>1</v>
      </c>
      <c r="J113">
        <f t="shared" si="19"/>
        <v>1</v>
      </c>
      <c r="N113" t="str">
        <f t="shared" si="10"/>
        <v>DIA</v>
      </c>
      <c r="O113" s="5">
        <f t="shared" si="17"/>
        <v>2.6679761452629777E-3</v>
      </c>
      <c r="P113" t="str">
        <f t="shared" si="12"/>
        <v>lose</v>
      </c>
      <c r="Q113" t="str">
        <f t="shared" si="18"/>
        <v>lose</v>
      </c>
    </row>
    <row r="114" spans="1:17">
      <c r="A114" s="6">
        <v>42082</v>
      </c>
      <c r="B114" s="1">
        <v>179.66</v>
      </c>
      <c r="C114" s="1">
        <v>108.08</v>
      </c>
      <c r="D114" s="1">
        <f t="shared" si="11"/>
        <v>71.58</v>
      </c>
      <c r="F114" s="2">
        <f t="shared" si="13"/>
        <v>-5.9204337962706424E-3</v>
      </c>
      <c r="G114" s="2">
        <f t="shared" si="14"/>
        <v>1.4825796886582337E-3</v>
      </c>
      <c r="H114" t="str">
        <f t="shared" si="15"/>
        <v>QQQ</v>
      </c>
      <c r="I114">
        <f t="shared" si="16"/>
        <v>0</v>
      </c>
      <c r="J114">
        <f t="shared" si="19"/>
        <v>0</v>
      </c>
      <c r="N114" t="str">
        <f t="shared" si="10"/>
        <v>QQQ</v>
      </c>
      <c r="O114" s="5">
        <f t="shared" si="17"/>
        <v>7.4030134849288765E-3</v>
      </c>
      <c r="P114" t="str">
        <f t="shared" si="12"/>
        <v>lose</v>
      </c>
      <c r="Q114" t="str">
        <f t="shared" si="18"/>
        <v>win</v>
      </c>
    </row>
    <row r="115" spans="1:17">
      <c r="A115" s="6">
        <v>42083</v>
      </c>
      <c r="B115" s="1">
        <v>180.96</v>
      </c>
      <c r="C115" s="1">
        <v>108.53</v>
      </c>
      <c r="D115" s="1">
        <f t="shared" si="11"/>
        <v>72.430000000000007</v>
      </c>
      <c r="F115" s="2">
        <f t="shared" si="13"/>
        <v>7.235890014471843E-3</v>
      </c>
      <c r="G115" s="2">
        <f t="shared" si="14"/>
        <v>4.1635825314582054E-3</v>
      </c>
      <c r="H115" t="str">
        <f t="shared" si="15"/>
        <v>DIA</v>
      </c>
      <c r="I115">
        <f t="shared" si="16"/>
        <v>1</v>
      </c>
      <c r="J115">
        <f t="shared" si="19"/>
        <v>1</v>
      </c>
      <c r="N115" t="str">
        <f t="shared" si="10"/>
        <v>DIA</v>
      </c>
      <c r="O115" s="5">
        <f t="shared" si="17"/>
        <v>3.0723074830136376E-3</v>
      </c>
      <c r="P115" t="str">
        <f t="shared" si="12"/>
        <v>lose</v>
      </c>
      <c r="Q115" t="str">
        <f t="shared" si="18"/>
        <v>lose</v>
      </c>
    </row>
    <row r="116" spans="1:17">
      <c r="A116" s="6">
        <v>42086</v>
      </c>
      <c r="B116" s="1">
        <v>180.85</v>
      </c>
      <c r="C116" s="1">
        <v>108.32</v>
      </c>
      <c r="D116" s="1">
        <f t="shared" si="11"/>
        <v>72.53</v>
      </c>
      <c r="F116" s="2">
        <f t="shared" si="13"/>
        <v>-6.0786914235197637E-4</v>
      </c>
      <c r="G116" s="2">
        <f t="shared" si="14"/>
        <v>-1.9349488620658615E-3</v>
      </c>
      <c r="H116" t="str">
        <f t="shared" si="15"/>
        <v>DIA</v>
      </c>
      <c r="I116">
        <f t="shared" si="16"/>
        <v>1</v>
      </c>
      <c r="J116">
        <f t="shared" si="19"/>
        <v>2</v>
      </c>
      <c r="N116" t="str">
        <f t="shared" si="10"/>
        <v>DIA</v>
      </c>
      <c r="O116" s="5">
        <f t="shared" si="17"/>
        <v>1.3270797197138852E-3</v>
      </c>
      <c r="P116" t="str">
        <f t="shared" si="12"/>
        <v>lose</v>
      </c>
      <c r="Q116" t="str">
        <f t="shared" si="18"/>
        <v>lose</v>
      </c>
    </row>
    <row r="117" spans="1:17">
      <c r="A117" s="6">
        <v>42087</v>
      </c>
      <c r="B117" s="1">
        <v>179.83</v>
      </c>
      <c r="C117" s="1">
        <v>107.93</v>
      </c>
      <c r="D117" s="1">
        <f t="shared" si="11"/>
        <v>71.900000000000006</v>
      </c>
      <c r="F117" s="2">
        <f t="shared" si="13"/>
        <v>-5.6400331766656448E-3</v>
      </c>
      <c r="G117" s="2">
        <f t="shared" si="14"/>
        <v>-3.6004431314622079E-3</v>
      </c>
      <c r="H117" t="str">
        <f t="shared" si="15"/>
        <v>QQQ</v>
      </c>
      <c r="I117">
        <f t="shared" si="16"/>
        <v>0</v>
      </c>
      <c r="J117">
        <f t="shared" si="19"/>
        <v>0</v>
      </c>
      <c r="N117" t="str">
        <f t="shared" si="10"/>
        <v>QQQ</v>
      </c>
      <c r="O117" s="5">
        <f t="shared" si="17"/>
        <v>2.0395900452034369E-3</v>
      </c>
      <c r="P117" t="str">
        <f t="shared" si="12"/>
        <v>lose</v>
      </c>
      <c r="Q117" t="str">
        <f t="shared" si="18"/>
        <v>lose</v>
      </c>
    </row>
    <row r="118" spans="1:17">
      <c r="A118" s="6">
        <v>42088</v>
      </c>
      <c r="B118" s="1">
        <v>176.92</v>
      </c>
      <c r="C118" s="1">
        <v>105.46</v>
      </c>
      <c r="D118" s="1">
        <f t="shared" si="11"/>
        <v>71.459999999999994</v>
      </c>
      <c r="F118" s="2">
        <f t="shared" si="13"/>
        <v>-1.618194961908483E-2</v>
      </c>
      <c r="G118" s="2">
        <f t="shared" si="14"/>
        <v>-2.2885203372556406E-2</v>
      </c>
      <c r="H118" t="str">
        <f t="shared" si="15"/>
        <v>DIA</v>
      </c>
      <c r="I118">
        <f t="shared" si="16"/>
        <v>1</v>
      </c>
      <c r="J118">
        <f t="shared" si="19"/>
        <v>1</v>
      </c>
      <c r="N118" t="str">
        <f t="shared" si="10"/>
        <v>DIA</v>
      </c>
      <c r="O118" s="5">
        <f t="shared" si="17"/>
        <v>6.7032537534715761E-3</v>
      </c>
      <c r="P118" t="str">
        <f t="shared" si="12"/>
        <v>win</v>
      </c>
      <c r="Q118" t="str">
        <f t="shared" si="18"/>
        <v>lose</v>
      </c>
    </row>
    <row r="119" spans="1:17">
      <c r="A119" s="6">
        <v>42089</v>
      </c>
      <c r="B119" s="1">
        <v>176.48</v>
      </c>
      <c r="C119" s="1">
        <v>105.1</v>
      </c>
      <c r="D119" s="1">
        <f t="shared" si="11"/>
        <v>71.38</v>
      </c>
      <c r="F119" s="2">
        <f t="shared" si="13"/>
        <v>-2.4869997739090989E-3</v>
      </c>
      <c r="G119" s="2">
        <f t="shared" si="14"/>
        <v>-3.4136165370756634E-3</v>
      </c>
      <c r="H119" t="str">
        <f t="shared" si="15"/>
        <v>DIA</v>
      </c>
      <c r="I119">
        <f t="shared" si="16"/>
        <v>1</v>
      </c>
      <c r="J119">
        <f t="shared" si="19"/>
        <v>2</v>
      </c>
      <c r="N119" t="str">
        <f t="shared" si="10"/>
        <v>DIA</v>
      </c>
      <c r="O119" s="5">
        <f t="shared" si="17"/>
        <v>9.2661676316656456E-4</v>
      </c>
      <c r="P119" t="str">
        <f t="shared" si="12"/>
        <v>lose</v>
      </c>
      <c r="Q119" t="str">
        <f t="shared" si="18"/>
        <v>lose</v>
      </c>
    </row>
    <row r="120" spans="1:17">
      <c r="A120" s="6">
        <v>42090</v>
      </c>
      <c r="B120" s="1">
        <v>176.81</v>
      </c>
      <c r="C120" s="1">
        <v>105.52</v>
      </c>
      <c r="D120" s="1">
        <f t="shared" si="11"/>
        <v>71.290000000000006</v>
      </c>
      <c r="F120" s="2">
        <f t="shared" si="13"/>
        <v>1.869900271985565E-3</v>
      </c>
      <c r="G120" s="2">
        <f t="shared" si="14"/>
        <v>3.9961941008563439E-3</v>
      </c>
      <c r="H120" t="str">
        <f t="shared" si="15"/>
        <v>QQQ</v>
      </c>
      <c r="I120">
        <f t="shared" si="16"/>
        <v>0</v>
      </c>
      <c r="J120">
        <f t="shared" si="19"/>
        <v>0</v>
      </c>
      <c r="N120" t="str">
        <f t="shared" si="10"/>
        <v>QQQ</v>
      </c>
      <c r="O120" s="5">
        <f t="shared" si="17"/>
        <v>2.1262938288707789E-3</v>
      </c>
      <c r="P120" t="str">
        <f t="shared" si="12"/>
        <v>lose</v>
      </c>
      <c r="Q120" t="str">
        <f t="shared" si="18"/>
        <v>lose</v>
      </c>
    </row>
    <row r="121" spans="1:17">
      <c r="A121" s="6">
        <v>42093</v>
      </c>
      <c r="B121" s="1">
        <v>179.39</v>
      </c>
      <c r="C121" s="1">
        <v>106.73</v>
      </c>
      <c r="D121" s="1">
        <f t="shared" si="11"/>
        <v>72.659999999999982</v>
      </c>
      <c r="F121" s="2">
        <f t="shared" si="13"/>
        <v>1.4591934845314089E-2</v>
      </c>
      <c r="G121" s="2">
        <f t="shared" si="14"/>
        <v>1.1467020470053147E-2</v>
      </c>
      <c r="H121" t="str">
        <f t="shared" si="15"/>
        <v>DIA</v>
      </c>
      <c r="I121">
        <f t="shared" si="16"/>
        <v>1</v>
      </c>
      <c r="J121">
        <f t="shared" si="19"/>
        <v>1</v>
      </c>
      <c r="N121" t="str">
        <f t="shared" si="10"/>
        <v>DIA</v>
      </c>
      <c r="O121" s="5">
        <f t="shared" si="17"/>
        <v>3.1249143752609416E-3</v>
      </c>
      <c r="P121" t="str">
        <f t="shared" si="12"/>
        <v>lose</v>
      </c>
      <c r="Q121" t="str">
        <f t="shared" si="18"/>
        <v>lose</v>
      </c>
    </row>
    <row r="122" spans="1:17">
      <c r="A122" s="6">
        <v>42094</v>
      </c>
      <c r="B122" s="1">
        <v>177.58</v>
      </c>
      <c r="C122" s="1">
        <v>105.6</v>
      </c>
      <c r="D122" s="1">
        <f t="shared" si="11"/>
        <v>71.980000000000018</v>
      </c>
      <c r="F122" s="2">
        <f t="shared" si="13"/>
        <v>-1.0089748592452054E-2</v>
      </c>
      <c r="G122" s="2">
        <f t="shared" si="14"/>
        <v>-1.0587463693432116E-2</v>
      </c>
      <c r="H122" t="str">
        <f t="shared" si="15"/>
        <v>DIA</v>
      </c>
      <c r="I122">
        <f t="shared" si="16"/>
        <v>1</v>
      </c>
      <c r="J122">
        <f t="shared" si="19"/>
        <v>2</v>
      </c>
      <c r="N122" t="str">
        <f t="shared" si="10"/>
        <v>DIA</v>
      </c>
      <c r="O122" s="5">
        <f t="shared" si="17"/>
        <v>4.9771510098006212E-4</v>
      </c>
      <c r="P122" t="str">
        <f t="shared" si="12"/>
        <v>lose</v>
      </c>
      <c r="Q122" t="str">
        <f t="shared" si="18"/>
        <v>lose</v>
      </c>
    </row>
    <row r="123" spans="1:17">
      <c r="A123" s="6">
        <v>42095</v>
      </c>
      <c r="B123" s="1">
        <v>176.74</v>
      </c>
      <c r="C123" s="1">
        <v>105.05</v>
      </c>
      <c r="D123" s="1">
        <f t="shared" si="11"/>
        <v>71.690000000000012</v>
      </c>
      <c r="F123" s="2">
        <f t="shared" si="13"/>
        <v>-4.7302624169388635E-3</v>
      </c>
      <c r="G123" s="2">
        <f t="shared" si="14"/>
        <v>-5.208333333333307E-3</v>
      </c>
      <c r="H123" t="str">
        <f t="shared" si="15"/>
        <v>DIA</v>
      </c>
      <c r="I123">
        <f t="shared" si="16"/>
        <v>1</v>
      </c>
      <c r="J123">
        <f t="shared" si="19"/>
        <v>3</v>
      </c>
      <c r="N123" t="str">
        <f t="shared" si="10"/>
        <v>DIA</v>
      </c>
      <c r="O123" s="5">
        <f t="shared" si="17"/>
        <v>4.7807091639444355E-4</v>
      </c>
      <c r="P123" t="str">
        <f t="shared" si="12"/>
        <v>lose</v>
      </c>
      <c r="Q123" t="str">
        <f t="shared" si="18"/>
        <v>lose</v>
      </c>
    </row>
    <row r="124" spans="1:17">
      <c r="A124" s="6">
        <v>42096</v>
      </c>
      <c r="B124" s="1">
        <v>177.33</v>
      </c>
      <c r="C124" s="1">
        <v>105.12</v>
      </c>
      <c r="D124" s="1">
        <f t="shared" si="11"/>
        <v>72.210000000000008</v>
      </c>
      <c r="F124" s="2">
        <f t="shared" si="13"/>
        <v>3.338236958243767E-3</v>
      </c>
      <c r="G124" s="2">
        <f t="shared" si="14"/>
        <v>6.6634935744890424E-4</v>
      </c>
      <c r="H124" t="str">
        <f t="shared" si="15"/>
        <v>DIA</v>
      </c>
      <c r="I124">
        <f t="shared" si="16"/>
        <v>1</v>
      </c>
      <c r="J124">
        <f t="shared" si="19"/>
        <v>4</v>
      </c>
      <c r="N124" t="str">
        <f t="shared" si="10"/>
        <v>DIA</v>
      </c>
      <c r="O124" s="5">
        <f t="shared" si="17"/>
        <v>2.6718876007948626E-3</v>
      </c>
      <c r="P124" t="str">
        <f t="shared" si="12"/>
        <v>lose</v>
      </c>
      <c r="Q124" t="str">
        <f t="shared" si="18"/>
        <v>lose</v>
      </c>
    </row>
    <row r="125" spans="1:17">
      <c r="A125" s="6">
        <v>42100</v>
      </c>
      <c r="B125" s="1">
        <v>178.59</v>
      </c>
      <c r="C125" s="1">
        <v>105.98</v>
      </c>
      <c r="D125" s="1">
        <f t="shared" si="11"/>
        <v>72.61</v>
      </c>
      <c r="F125" s="2">
        <f t="shared" si="13"/>
        <v>7.1053967179833689E-3</v>
      </c>
      <c r="G125" s="2">
        <f t="shared" si="14"/>
        <v>8.1811263318112577E-3</v>
      </c>
      <c r="H125" t="str">
        <f t="shared" si="15"/>
        <v>QQQ</v>
      </c>
      <c r="I125">
        <f t="shared" si="16"/>
        <v>0</v>
      </c>
      <c r="J125">
        <f t="shared" si="19"/>
        <v>0</v>
      </c>
      <c r="N125" t="str">
        <f t="shared" si="10"/>
        <v>QQQ</v>
      </c>
      <c r="O125" s="5">
        <f t="shared" si="17"/>
        <v>1.0757296138278888E-3</v>
      </c>
      <c r="P125" t="str">
        <f t="shared" si="12"/>
        <v>lose</v>
      </c>
      <c r="Q125" t="str">
        <f t="shared" si="18"/>
        <v>lose</v>
      </c>
    </row>
    <row r="126" spans="1:17">
      <c r="A126" s="6">
        <v>42101</v>
      </c>
      <c r="B126" s="1">
        <v>178.42</v>
      </c>
      <c r="C126" s="1">
        <v>105.8</v>
      </c>
      <c r="D126" s="1">
        <f t="shared" si="11"/>
        <v>72.61999999999999</v>
      </c>
      <c r="F126" s="2">
        <f t="shared" si="13"/>
        <v>-9.5190100229585036E-4</v>
      </c>
      <c r="G126" s="2">
        <f t="shared" si="14"/>
        <v>-1.698433666729636E-3</v>
      </c>
      <c r="H126" t="str">
        <f t="shared" si="15"/>
        <v>DIA</v>
      </c>
      <c r="I126">
        <f t="shared" si="16"/>
        <v>1</v>
      </c>
      <c r="J126">
        <f t="shared" si="19"/>
        <v>1</v>
      </c>
      <c r="N126" t="str">
        <f t="shared" si="10"/>
        <v>DIA</v>
      </c>
      <c r="O126" s="5">
        <f t="shared" si="17"/>
        <v>7.4653266443378561E-4</v>
      </c>
      <c r="P126" t="str">
        <f t="shared" si="12"/>
        <v>lose</v>
      </c>
      <c r="Q126" t="str">
        <f t="shared" si="18"/>
        <v>lose</v>
      </c>
    </row>
    <row r="127" spans="1:17">
      <c r="A127" s="6">
        <v>42102</v>
      </c>
      <c r="B127" s="1">
        <v>178.75</v>
      </c>
      <c r="C127" s="1">
        <v>106.64</v>
      </c>
      <c r="D127" s="1">
        <f t="shared" si="11"/>
        <v>72.11</v>
      </c>
      <c r="F127" s="2">
        <f t="shared" si="13"/>
        <v>1.8495684340321295E-3</v>
      </c>
      <c r="G127" s="2">
        <f t="shared" si="14"/>
        <v>7.9395085066162902E-3</v>
      </c>
      <c r="H127" t="str">
        <f t="shared" si="15"/>
        <v>QQQ</v>
      </c>
      <c r="I127">
        <f t="shared" si="16"/>
        <v>0</v>
      </c>
      <c r="J127">
        <f t="shared" si="19"/>
        <v>0</v>
      </c>
      <c r="N127" t="str">
        <f t="shared" si="10"/>
        <v>QQQ</v>
      </c>
      <c r="O127" s="5">
        <f t="shared" si="17"/>
        <v>6.0899400725841612E-3</v>
      </c>
      <c r="P127" t="str">
        <f t="shared" si="12"/>
        <v>lose</v>
      </c>
      <c r="Q127" t="str">
        <f t="shared" si="18"/>
        <v>win</v>
      </c>
    </row>
    <row r="128" spans="1:17">
      <c r="A128" s="6">
        <v>42103</v>
      </c>
      <c r="B128" s="1">
        <v>179.4</v>
      </c>
      <c r="C128" s="1">
        <v>107.31</v>
      </c>
      <c r="D128" s="1">
        <f t="shared" si="11"/>
        <v>72.09</v>
      </c>
      <c r="F128" s="2">
        <f t="shared" si="13"/>
        <v>3.636363636363668E-3</v>
      </c>
      <c r="G128" s="2">
        <f t="shared" si="14"/>
        <v>6.2828207051763103E-3</v>
      </c>
      <c r="H128" t="str">
        <f t="shared" si="15"/>
        <v>QQQ</v>
      </c>
      <c r="I128">
        <f t="shared" si="16"/>
        <v>0</v>
      </c>
      <c r="J128">
        <f t="shared" si="19"/>
        <v>1</v>
      </c>
      <c r="N128" t="str">
        <f t="shared" si="10"/>
        <v>QQQ</v>
      </c>
      <c r="O128" s="5">
        <f t="shared" si="17"/>
        <v>2.6464570688126423E-3</v>
      </c>
      <c r="P128" t="str">
        <f t="shared" si="12"/>
        <v>lose</v>
      </c>
      <c r="Q128" t="str">
        <f t="shared" si="18"/>
        <v>lose</v>
      </c>
    </row>
    <row r="129" spans="1:17">
      <c r="A129" s="6">
        <v>42104</v>
      </c>
      <c r="B129" s="1">
        <v>180.37</v>
      </c>
      <c r="C129" s="1">
        <v>107.75</v>
      </c>
      <c r="D129" s="1">
        <f t="shared" si="11"/>
        <v>72.62</v>
      </c>
      <c r="F129" s="2">
        <f t="shared" si="13"/>
        <v>5.4069119286510522E-3</v>
      </c>
      <c r="G129" s="2">
        <f t="shared" si="14"/>
        <v>4.1002702450843136E-3</v>
      </c>
      <c r="H129" t="str">
        <f t="shared" si="15"/>
        <v>DIA</v>
      </c>
      <c r="I129">
        <f t="shared" si="16"/>
        <v>1</v>
      </c>
      <c r="J129">
        <f t="shared" si="19"/>
        <v>1</v>
      </c>
      <c r="N129" t="str">
        <f t="shared" ref="N129:N192" si="20">IF(F129&gt;G129, "DIA", "QQQ")</f>
        <v>DIA</v>
      </c>
      <c r="O129" s="5">
        <f t="shared" si="17"/>
        <v>1.3066416835667387E-3</v>
      </c>
      <c r="P129" t="str">
        <f t="shared" si="12"/>
        <v>lose</v>
      </c>
      <c r="Q129" t="str">
        <f t="shared" si="18"/>
        <v>lose</v>
      </c>
    </row>
    <row r="130" spans="1:17">
      <c r="A130" s="6">
        <v>42107</v>
      </c>
      <c r="B130" s="1">
        <v>179.64</v>
      </c>
      <c r="C130" s="1">
        <v>107.48</v>
      </c>
      <c r="D130" s="1">
        <f t="shared" si="11"/>
        <v>72.159999999999982</v>
      </c>
      <c r="F130" s="2">
        <f t="shared" si="13"/>
        <v>-4.047236236624817E-3</v>
      </c>
      <c r="G130" s="2">
        <f t="shared" si="14"/>
        <v>-2.505800464037086E-3</v>
      </c>
      <c r="H130" t="str">
        <f t="shared" si="15"/>
        <v>QQQ</v>
      </c>
      <c r="I130">
        <f t="shared" si="16"/>
        <v>0</v>
      </c>
      <c r="J130">
        <f t="shared" si="19"/>
        <v>0</v>
      </c>
      <c r="N130" t="str">
        <f t="shared" si="20"/>
        <v>QQQ</v>
      </c>
      <c r="O130" s="5">
        <f t="shared" si="17"/>
        <v>1.5414357725877311E-3</v>
      </c>
      <c r="P130" t="str">
        <f t="shared" si="12"/>
        <v>lose</v>
      </c>
      <c r="Q130" t="str">
        <f t="shared" si="18"/>
        <v>lose</v>
      </c>
    </row>
    <row r="131" spans="1:17">
      <c r="A131" s="6">
        <v>42108</v>
      </c>
      <c r="B131" s="1">
        <v>180.18</v>
      </c>
      <c r="C131" s="1">
        <v>107.17</v>
      </c>
      <c r="D131" s="1">
        <f t="shared" ref="D131:D194" si="21">B131-C131</f>
        <v>73.010000000000005</v>
      </c>
      <c r="F131" s="2">
        <f t="shared" si="13"/>
        <v>3.0060120240482102E-3</v>
      </c>
      <c r="G131" s="2">
        <f t="shared" si="14"/>
        <v>-2.8842575362858416E-3</v>
      </c>
      <c r="H131" t="str">
        <f t="shared" si="15"/>
        <v>DIA</v>
      </c>
      <c r="I131">
        <f t="shared" si="16"/>
        <v>1</v>
      </c>
      <c r="J131">
        <f t="shared" si="19"/>
        <v>1</v>
      </c>
      <c r="N131" t="str">
        <f t="shared" si="20"/>
        <v>DIA</v>
      </c>
      <c r="O131" s="5">
        <f t="shared" si="17"/>
        <v>5.8902695603340518E-3</v>
      </c>
      <c r="P131" t="str">
        <f t="shared" si="12"/>
        <v>win</v>
      </c>
      <c r="Q131" t="str">
        <f t="shared" si="18"/>
        <v>lose</v>
      </c>
    </row>
    <row r="132" spans="1:17">
      <c r="A132" s="6">
        <v>42109</v>
      </c>
      <c r="B132" s="1">
        <v>180.88</v>
      </c>
      <c r="C132" s="1">
        <v>107.84</v>
      </c>
      <c r="D132" s="1">
        <f t="shared" si="21"/>
        <v>73.039999999999992</v>
      </c>
      <c r="F132" s="2">
        <f t="shared" si="13"/>
        <v>3.8850038850038217E-3</v>
      </c>
      <c r="G132" s="2">
        <f t="shared" si="14"/>
        <v>6.251749556778965E-3</v>
      </c>
      <c r="H132" t="str">
        <f t="shared" si="15"/>
        <v>QQQ</v>
      </c>
      <c r="I132">
        <f t="shared" si="16"/>
        <v>0</v>
      </c>
      <c r="J132">
        <f t="shared" si="19"/>
        <v>0</v>
      </c>
      <c r="N132" t="str">
        <f t="shared" si="20"/>
        <v>QQQ</v>
      </c>
      <c r="O132" s="5">
        <f t="shared" si="17"/>
        <v>2.3667456717751433E-3</v>
      </c>
      <c r="P132" t="str">
        <f t="shared" ref="P132:P195" si="22">IF(AND(N132="dia", O132&gt;0.005), "win", "lose")</f>
        <v>lose</v>
      </c>
      <c r="Q132" t="str">
        <f t="shared" si="18"/>
        <v>lose</v>
      </c>
    </row>
    <row r="133" spans="1:17">
      <c r="A133" s="6">
        <v>42110</v>
      </c>
      <c r="B133" s="1">
        <v>180.91</v>
      </c>
      <c r="C133" s="1">
        <v>107.69</v>
      </c>
      <c r="D133" s="1">
        <f t="shared" si="21"/>
        <v>73.22</v>
      </c>
      <c r="F133" s="2">
        <f t="shared" ref="F133:F196" si="23">(B133-B132)/B132</f>
        <v>1.6585581601062107E-4</v>
      </c>
      <c r="G133" s="2">
        <f t="shared" ref="G133:G196" si="24">(C133-C132)/C132</f>
        <v>-1.390949554896195E-3</v>
      </c>
      <c r="H133" t="str">
        <f t="shared" ref="H133:H196" si="25">IF(F133&gt;G133, "DIA", "QQQ")</f>
        <v>DIA</v>
      </c>
      <c r="I133">
        <f t="shared" ref="I133:I196" si="26">IF(H133="QQQ",0,1)</f>
        <v>1</v>
      </c>
      <c r="J133">
        <f t="shared" si="19"/>
        <v>1</v>
      </c>
      <c r="N133" t="str">
        <f t="shared" si="20"/>
        <v>DIA</v>
      </c>
      <c r="O133" s="5">
        <f t="shared" ref="O133:O196" si="27">IF(F133&gt;G133, (F133-G133), (G133-F133))</f>
        <v>1.5568053709068162E-3</v>
      </c>
      <c r="P133" t="str">
        <f t="shared" si="22"/>
        <v>lose</v>
      </c>
      <c r="Q133" t="str">
        <f t="shared" ref="Q133:Q196" si="28">IF(AND(N133="qqq", O133&gt;0.005), "win", "lose")</f>
        <v>lose</v>
      </c>
    </row>
    <row r="134" spans="1:17">
      <c r="A134" s="6">
        <v>42111</v>
      </c>
      <c r="B134" s="1">
        <v>177.94</v>
      </c>
      <c r="C134" s="1">
        <v>106.01</v>
      </c>
      <c r="D134" s="1">
        <f t="shared" si="21"/>
        <v>71.929999999999993</v>
      </c>
      <c r="F134" s="2">
        <f t="shared" si="23"/>
        <v>-1.6417002929633513E-2</v>
      </c>
      <c r="G134" s="2">
        <f t="shared" si="24"/>
        <v>-1.5600334292877636E-2</v>
      </c>
      <c r="H134" t="str">
        <f t="shared" si="25"/>
        <v>QQQ</v>
      </c>
      <c r="I134">
        <f t="shared" si="26"/>
        <v>0</v>
      </c>
      <c r="J134">
        <f t="shared" si="19"/>
        <v>0</v>
      </c>
      <c r="N134" t="str">
        <f t="shared" si="20"/>
        <v>QQQ</v>
      </c>
      <c r="O134" s="5">
        <f t="shared" si="27"/>
        <v>8.1666863675587675E-4</v>
      </c>
      <c r="P134" t="str">
        <f t="shared" si="22"/>
        <v>lose</v>
      </c>
      <c r="Q134" t="str">
        <f t="shared" si="28"/>
        <v>lose</v>
      </c>
    </row>
    <row r="135" spans="1:17">
      <c r="A135" s="6">
        <v>42114</v>
      </c>
      <c r="B135" s="1">
        <v>180.03</v>
      </c>
      <c r="C135" s="1">
        <v>107.6</v>
      </c>
      <c r="D135" s="1">
        <f t="shared" si="21"/>
        <v>72.430000000000007</v>
      </c>
      <c r="F135" s="2">
        <f t="shared" si="23"/>
        <v>1.1745532201865817E-2</v>
      </c>
      <c r="G135" s="2">
        <f t="shared" si="24"/>
        <v>1.4998585039147147E-2</v>
      </c>
      <c r="H135" t="str">
        <f t="shared" si="25"/>
        <v>QQQ</v>
      </c>
      <c r="I135">
        <f t="shared" si="26"/>
        <v>0</v>
      </c>
      <c r="J135">
        <f t="shared" si="19"/>
        <v>1</v>
      </c>
      <c r="N135" t="str">
        <f t="shared" si="20"/>
        <v>QQQ</v>
      </c>
      <c r="O135" s="5">
        <f t="shared" si="27"/>
        <v>3.2530528372813304E-3</v>
      </c>
      <c r="P135" t="str">
        <f t="shared" si="22"/>
        <v>lose</v>
      </c>
      <c r="Q135" t="str">
        <f t="shared" si="28"/>
        <v>lose</v>
      </c>
    </row>
    <row r="136" spans="1:17">
      <c r="A136" s="6">
        <v>42115</v>
      </c>
      <c r="B136" s="1">
        <v>179.26</v>
      </c>
      <c r="C136" s="1">
        <v>108.06</v>
      </c>
      <c r="D136" s="1">
        <f t="shared" si="21"/>
        <v>71.199999999999989</v>
      </c>
      <c r="F136" s="2">
        <f t="shared" si="23"/>
        <v>-4.2770649336222313E-3</v>
      </c>
      <c r="G136" s="2">
        <f t="shared" si="24"/>
        <v>4.2750929368030478E-3</v>
      </c>
      <c r="H136" t="str">
        <f t="shared" si="25"/>
        <v>QQQ</v>
      </c>
      <c r="I136">
        <f t="shared" si="26"/>
        <v>0</v>
      </c>
      <c r="J136">
        <f t="shared" ref="J136:J199" si="29">IF(I135=I136,(J135+1),I136)</f>
        <v>2</v>
      </c>
      <c r="N136" t="str">
        <f t="shared" si="20"/>
        <v>QQQ</v>
      </c>
      <c r="O136" s="5">
        <f t="shared" si="27"/>
        <v>8.5521578704252782E-3</v>
      </c>
      <c r="P136" t="str">
        <f t="shared" si="22"/>
        <v>lose</v>
      </c>
      <c r="Q136" t="str">
        <f t="shared" si="28"/>
        <v>win</v>
      </c>
    </row>
    <row r="137" spans="1:17">
      <c r="A137" s="6">
        <v>42116</v>
      </c>
      <c r="B137" s="1">
        <v>180.06</v>
      </c>
      <c r="C137" s="1">
        <v>108.65</v>
      </c>
      <c r="D137" s="1">
        <f t="shared" si="21"/>
        <v>71.41</v>
      </c>
      <c r="F137" s="2">
        <f t="shared" si="23"/>
        <v>4.4627914760683443E-3</v>
      </c>
      <c r="G137" s="2">
        <f t="shared" si="24"/>
        <v>5.4599296687026042E-3</v>
      </c>
      <c r="H137" t="str">
        <f t="shared" si="25"/>
        <v>QQQ</v>
      </c>
      <c r="I137">
        <f t="shared" si="26"/>
        <v>0</v>
      </c>
      <c r="J137">
        <f t="shared" si="29"/>
        <v>3</v>
      </c>
      <c r="N137" t="str">
        <f t="shared" si="20"/>
        <v>QQQ</v>
      </c>
      <c r="O137" s="5">
        <f t="shared" si="27"/>
        <v>9.9713819263425995E-4</v>
      </c>
      <c r="P137" t="str">
        <f t="shared" si="22"/>
        <v>lose</v>
      </c>
      <c r="Q137" t="str">
        <f t="shared" si="28"/>
        <v>lose</v>
      </c>
    </row>
    <row r="138" spans="1:17">
      <c r="A138" s="6">
        <v>42117</v>
      </c>
      <c r="B138" s="1">
        <v>180.37</v>
      </c>
      <c r="C138" s="1">
        <v>109.06</v>
      </c>
      <c r="D138" s="1">
        <f t="shared" si="21"/>
        <v>71.31</v>
      </c>
      <c r="F138" s="2">
        <f t="shared" si="23"/>
        <v>1.7216483394424207E-3</v>
      </c>
      <c r="G138" s="2">
        <f t="shared" si="24"/>
        <v>3.7735849056603457E-3</v>
      </c>
      <c r="H138" t="str">
        <f t="shared" si="25"/>
        <v>QQQ</v>
      </c>
      <c r="I138">
        <f t="shared" si="26"/>
        <v>0</v>
      </c>
      <c r="J138">
        <f t="shared" si="29"/>
        <v>4</v>
      </c>
      <c r="N138" t="str">
        <f t="shared" si="20"/>
        <v>QQQ</v>
      </c>
      <c r="O138" s="5">
        <f t="shared" si="27"/>
        <v>2.0519365662179248E-3</v>
      </c>
      <c r="P138" t="str">
        <f t="shared" si="22"/>
        <v>lose</v>
      </c>
      <c r="Q138" t="str">
        <f t="shared" si="28"/>
        <v>lose</v>
      </c>
    </row>
    <row r="139" spans="1:17">
      <c r="A139" s="6">
        <v>42118</v>
      </c>
      <c r="B139" s="1">
        <v>180.54</v>
      </c>
      <c r="C139" s="1">
        <v>110.54</v>
      </c>
      <c r="D139" s="1">
        <f t="shared" si="21"/>
        <v>69.999999999999986</v>
      </c>
      <c r="F139" s="2">
        <f t="shared" si="23"/>
        <v>9.4250706880294672E-4</v>
      </c>
      <c r="G139" s="2">
        <f t="shared" si="24"/>
        <v>1.357051164496611E-2</v>
      </c>
      <c r="H139" t="str">
        <f t="shared" si="25"/>
        <v>QQQ</v>
      </c>
      <c r="I139">
        <f t="shared" si="26"/>
        <v>0</v>
      </c>
      <c r="J139">
        <f t="shared" si="29"/>
        <v>5</v>
      </c>
      <c r="N139" t="str">
        <f t="shared" si="20"/>
        <v>QQQ</v>
      </c>
      <c r="O139" s="5">
        <f t="shared" si="27"/>
        <v>1.2628004576163164E-2</v>
      </c>
      <c r="P139" t="str">
        <f t="shared" si="22"/>
        <v>lose</v>
      </c>
      <c r="Q139" t="str">
        <f t="shared" si="28"/>
        <v>win</v>
      </c>
    </row>
    <row r="140" spans="1:17">
      <c r="A140" s="6">
        <v>42121</v>
      </c>
      <c r="B140" s="1">
        <v>180.17</v>
      </c>
      <c r="C140" s="1">
        <v>110.26</v>
      </c>
      <c r="D140" s="1">
        <f t="shared" si="21"/>
        <v>69.909999999999982</v>
      </c>
      <c r="F140" s="2">
        <f t="shared" si="23"/>
        <v>-2.0494073335549164E-3</v>
      </c>
      <c r="G140" s="2">
        <f t="shared" si="24"/>
        <v>-2.533019721367841E-3</v>
      </c>
      <c r="H140" t="str">
        <f t="shared" si="25"/>
        <v>DIA</v>
      </c>
      <c r="I140">
        <f t="shared" si="26"/>
        <v>1</v>
      </c>
      <c r="J140">
        <f t="shared" si="29"/>
        <v>1</v>
      </c>
      <c r="N140" t="str">
        <f t="shared" si="20"/>
        <v>DIA</v>
      </c>
      <c r="O140" s="5">
        <f t="shared" si="27"/>
        <v>4.8361238781292459E-4</v>
      </c>
      <c r="P140" t="str">
        <f t="shared" si="22"/>
        <v>lose</v>
      </c>
      <c r="Q140" t="str">
        <f t="shared" si="28"/>
        <v>lose</v>
      </c>
    </row>
    <row r="141" spans="1:17">
      <c r="A141" s="6">
        <v>42122</v>
      </c>
      <c r="B141" s="1">
        <v>180.84</v>
      </c>
      <c r="C141" s="1">
        <v>110.04</v>
      </c>
      <c r="D141" s="1">
        <f t="shared" si="21"/>
        <v>70.8</v>
      </c>
      <c r="F141" s="2">
        <f t="shared" si="23"/>
        <v>3.718710107121141E-3</v>
      </c>
      <c r="G141" s="2">
        <f t="shared" si="24"/>
        <v>-1.9952838744784949E-3</v>
      </c>
      <c r="H141" t="str">
        <f t="shared" si="25"/>
        <v>DIA</v>
      </c>
      <c r="I141">
        <f t="shared" si="26"/>
        <v>1</v>
      </c>
      <c r="J141">
        <f t="shared" si="29"/>
        <v>2</v>
      </c>
      <c r="N141" t="str">
        <f t="shared" si="20"/>
        <v>DIA</v>
      </c>
      <c r="O141" s="5">
        <f t="shared" si="27"/>
        <v>5.7139939815996355E-3</v>
      </c>
      <c r="P141" t="str">
        <f t="shared" si="22"/>
        <v>win</v>
      </c>
      <c r="Q141" t="str">
        <f t="shared" si="28"/>
        <v>lose</v>
      </c>
    </row>
    <row r="142" spans="1:17">
      <c r="A142" s="6">
        <v>42123</v>
      </c>
      <c r="B142" s="1">
        <v>180.07</v>
      </c>
      <c r="C142" s="1">
        <v>109.35</v>
      </c>
      <c r="D142" s="1">
        <f t="shared" si="21"/>
        <v>70.72</v>
      </c>
      <c r="F142" s="2">
        <f t="shared" si="23"/>
        <v>-4.2579075425791318E-3</v>
      </c>
      <c r="G142" s="2">
        <f t="shared" si="24"/>
        <v>-6.270447110141875E-3</v>
      </c>
      <c r="H142" t="str">
        <f t="shared" si="25"/>
        <v>DIA</v>
      </c>
      <c r="I142">
        <f t="shared" si="26"/>
        <v>1</v>
      </c>
      <c r="J142">
        <f t="shared" si="29"/>
        <v>3</v>
      </c>
      <c r="N142" t="str">
        <f t="shared" si="20"/>
        <v>DIA</v>
      </c>
      <c r="O142" s="5">
        <f t="shared" si="27"/>
        <v>2.0125395675627432E-3</v>
      </c>
      <c r="P142" t="str">
        <f t="shared" si="22"/>
        <v>lose</v>
      </c>
      <c r="Q142" t="str">
        <f t="shared" si="28"/>
        <v>lose</v>
      </c>
    </row>
    <row r="143" spans="1:17">
      <c r="A143" s="6">
        <v>42124</v>
      </c>
      <c r="B143" s="1">
        <v>178.18</v>
      </c>
      <c r="C143" s="1">
        <v>107.63</v>
      </c>
      <c r="D143" s="1">
        <f t="shared" si="21"/>
        <v>70.550000000000011</v>
      </c>
      <c r="F143" s="2">
        <f t="shared" si="23"/>
        <v>-1.0495918254012254E-2</v>
      </c>
      <c r="G143" s="2">
        <f t="shared" si="24"/>
        <v>-1.5729309556470041E-2</v>
      </c>
      <c r="H143" t="str">
        <f t="shared" si="25"/>
        <v>DIA</v>
      </c>
      <c r="I143">
        <f t="shared" si="26"/>
        <v>1</v>
      </c>
      <c r="J143">
        <f t="shared" si="29"/>
        <v>4</v>
      </c>
      <c r="N143" t="str">
        <f t="shared" si="20"/>
        <v>DIA</v>
      </c>
      <c r="O143" s="5">
        <f t="shared" si="27"/>
        <v>5.2333913024577867E-3</v>
      </c>
      <c r="P143" t="str">
        <f t="shared" si="22"/>
        <v>win</v>
      </c>
      <c r="Q143" t="str">
        <f t="shared" si="28"/>
        <v>lose</v>
      </c>
    </row>
    <row r="144" spans="1:17">
      <c r="A144" s="6">
        <v>42125</v>
      </c>
      <c r="B144" s="1">
        <v>179.9</v>
      </c>
      <c r="C144" s="1">
        <v>109.05</v>
      </c>
      <c r="D144" s="1">
        <f t="shared" si="21"/>
        <v>70.850000000000009</v>
      </c>
      <c r="F144" s="2">
        <f t="shared" si="23"/>
        <v>9.6531597261196467E-3</v>
      </c>
      <c r="G144" s="2">
        <f t="shared" si="24"/>
        <v>1.3193347579671113E-2</v>
      </c>
      <c r="H144" t="str">
        <f t="shared" si="25"/>
        <v>QQQ</v>
      </c>
      <c r="I144">
        <f t="shared" si="26"/>
        <v>0</v>
      </c>
      <c r="J144">
        <f t="shared" si="29"/>
        <v>0</v>
      </c>
      <c r="N144" t="str">
        <f t="shared" si="20"/>
        <v>QQQ</v>
      </c>
      <c r="O144" s="5">
        <f t="shared" si="27"/>
        <v>3.5401878535514658E-3</v>
      </c>
      <c r="P144" t="str">
        <f t="shared" si="22"/>
        <v>lose</v>
      </c>
      <c r="Q144" t="str">
        <f t="shared" si="28"/>
        <v>lose</v>
      </c>
    </row>
    <row r="145" spans="1:17">
      <c r="A145" s="6">
        <v>42128</v>
      </c>
      <c r="B145" s="1">
        <v>180.44</v>
      </c>
      <c r="C145" s="1">
        <v>109.23</v>
      </c>
      <c r="D145" s="1">
        <f t="shared" si="21"/>
        <v>71.209999999999994</v>
      </c>
      <c r="F145" s="2">
        <f t="shared" si="23"/>
        <v>3.0016675931072373E-3</v>
      </c>
      <c r="G145" s="2">
        <f t="shared" si="24"/>
        <v>1.6506189821183569E-3</v>
      </c>
      <c r="H145" t="str">
        <f t="shared" si="25"/>
        <v>DIA</v>
      </c>
      <c r="I145">
        <f t="shared" si="26"/>
        <v>1</v>
      </c>
      <c r="J145">
        <f t="shared" si="29"/>
        <v>1</v>
      </c>
      <c r="N145" t="str">
        <f t="shared" si="20"/>
        <v>DIA</v>
      </c>
      <c r="O145" s="5">
        <f t="shared" si="27"/>
        <v>1.3510486109888805E-3</v>
      </c>
      <c r="P145" t="str">
        <f t="shared" si="22"/>
        <v>lose</v>
      </c>
      <c r="Q145" t="str">
        <f t="shared" si="28"/>
        <v>lose</v>
      </c>
    </row>
    <row r="146" spans="1:17">
      <c r="A146" s="6">
        <v>42129</v>
      </c>
      <c r="B146" s="1">
        <v>179.01</v>
      </c>
      <c r="C146" s="1">
        <v>107.45</v>
      </c>
      <c r="D146" s="1">
        <f t="shared" si="21"/>
        <v>71.559999999999988</v>
      </c>
      <c r="F146" s="2">
        <f t="shared" si="23"/>
        <v>-7.9250720461095485E-3</v>
      </c>
      <c r="G146" s="2">
        <f t="shared" si="24"/>
        <v>-1.6295889407671894E-2</v>
      </c>
      <c r="H146" t="str">
        <f t="shared" si="25"/>
        <v>DIA</v>
      </c>
      <c r="I146">
        <f t="shared" si="26"/>
        <v>1</v>
      </c>
      <c r="J146">
        <f t="shared" si="29"/>
        <v>2</v>
      </c>
      <c r="N146" t="str">
        <f t="shared" si="20"/>
        <v>DIA</v>
      </c>
      <c r="O146" s="5">
        <f t="shared" si="27"/>
        <v>8.3708173615623452E-3</v>
      </c>
      <c r="P146" t="str">
        <f t="shared" si="22"/>
        <v>win</v>
      </c>
      <c r="Q146" t="str">
        <f t="shared" si="28"/>
        <v>lose</v>
      </c>
    </row>
    <row r="147" spans="1:17">
      <c r="A147" s="6">
        <v>42130</v>
      </c>
      <c r="B147" s="1">
        <v>178.39</v>
      </c>
      <c r="C147" s="1">
        <v>106.71</v>
      </c>
      <c r="D147" s="1">
        <f t="shared" si="21"/>
        <v>71.679999999999993</v>
      </c>
      <c r="F147" s="2">
        <f t="shared" si="23"/>
        <v>-3.4634936595721163E-3</v>
      </c>
      <c r="G147" s="2">
        <f t="shared" si="24"/>
        <v>-6.8869241507678834E-3</v>
      </c>
      <c r="H147" t="str">
        <f t="shared" si="25"/>
        <v>DIA</v>
      </c>
      <c r="I147">
        <f t="shared" si="26"/>
        <v>1</v>
      </c>
      <c r="J147">
        <f t="shared" si="29"/>
        <v>3</v>
      </c>
      <c r="N147" t="str">
        <f t="shared" si="20"/>
        <v>DIA</v>
      </c>
      <c r="O147" s="5">
        <f t="shared" si="27"/>
        <v>3.4234304911957671E-3</v>
      </c>
      <c r="P147" t="str">
        <f t="shared" si="22"/>
        <v>lose</v>
      </c>
      <c r="Q147" t="str">
        <f t="shared" si="28"/>
        <v>lose</v>
      </c>
    </row>
    <row r="148" spans="1:17">
      <c r="A148" s="6">
        <v>42131</v>
      </c>
      <c r="B148" s="1">
        <v>179.28</v>
      </c>
      <c r="C148" s="1">
        <v>107.35</v>
      </c>
      <c r="D148" s="1">
        <f t="shared" si="21"/>
        <v>71.930000000000007</v>
      </c>
      <c r="F148" s="2">
        <f t="shared" si="23"/>
        <v>4.9890688939963831E-3</v>
      </c>
      <c r="G148" s="2">
        <f t="shared" si="24"/>
        <v>5.9975634898322616E-3</v>
      </c>
      <c r="H148" t="str">
        <f t="shared" si="25"/>
        <v>QQQ</v>
      </c>
      <c r="I148">
        <f t="shared" si="26"/>
        <v>0</v>
      </c>
      <c r="J148">
        <f t="shared" si="29"/>
        <v>0</v>
      </c>
      <c r="N148" t="str">
        <f t="shared" si="20"/>
        <v>QQQ</v>
      </c>
      <c r="O148" s="5">
        <f t="shared" si="27"/>
        <v>1.0084945958358784E-3</v>
      </c>
      <c r="P148" t="str">
        <f t="shared" si="22"/>
        <v>lose</v>
      </c>
      <c r="Q148" t="str">
        <f t="shared" si="28"/>
        <v>lose</v>
      </c>
    </row>
    <row r="149" spans="1:17">
      <c r="A149" s="6">
        <v>42132</v>
      </c>
      <c r="B149" s="1">
        <v>181.85</v>
      </c>
      <c r="C149" s="1">
        <v>108.69</v>
      </c>
      <c r="D149" s="1">
        <f t="shared" si="21"/>
        <v>73.16</v>
      </c>
      <c r="F149" s="2">
        <f t="shared" si="23"/>
        <v>1.4335118250780864E-2</v>
      </c>
      <c r="G149" s="2">
        <f t="shared" si="24"/>
        <v>1.2482533768048473E-2</v>
      </c>
      <c r="H149" t="str">
        <f t="shared" si="25"/>
        <v>DIA</v>
      </c>
      <c r="I149">
        <f t="shared" si="26"/>
        <v>1</v>
      </c>
      <c r="J149">
        <f t="shared" si="29"/>
        <v>1</v>
      </c>
      <c r="N149" t="str">
        <f t="shared" si="20"/>
        <v>DIA</v>
      </c>
      <c r="O149" s="5">
        <f t="shared" si="27"/>
        <v>1.8525844827323914E-3</v>
      </c>
      <c r="P149" t="str">
        <f t="shared" si="22"/>
        <v>lose</v>
      </c>
      <c r="Q149" t="str">
        <f t="shared" si="28"/>
        <v>lose</v>
      </c>
    </row>
    <row r="150" spans="1:17">
      <c r="A150" s="6">
        <v>42135</v>
      </c>
      <c r="B150" s="1">
        <v>181.08</v>
      </c>
      <c r="C150" s="1">
        <v>108.27</v>
      </c>
      <c r="D150" s="1">
        <f t="shared" si="21"/>
        <v>72.810000000000016</v>
      </c>
      <c r="F150" s="2">
        <f t="shared" si="23"/>
        <v>-4.2342590046740821E-3</v>
      </c>
      <c r="G150" s="2">
        <f t="shared" si="24"/>
        <v>-3.8642009384488151E-3</v>
      </c>
      <c r="H150" t="str">
        <f t="shared" si="25"/>
        <v>QQQ</v>
      </c>
      <c r="I150">
        <f t="shared" si="26"/>
        <v>0</v>
      </c>
      <c r="J150">
        <f t="shared" si="29"/>
        <v>0</v>
      </c>
      <c r="N150" t="str">
        <f t="shared" si="20"/>
        <v>QQQ</v>
      </c>
      <c r="O150" s="5">
        <f t="shared" si="27"/>
        <v>3.7005806622526696E-4</v>
      </c>
      <c r="P150" t="str">
        <f t="shared" si="22"/>
        <v>lose</v>
      </c>
      <c r="Q150" t="str">
        <f t="shared" si="28"/>
        <v>lose</v>
      </c>
    </row>
    <row r="151" spans="1:17">
      <c r="A151" s="6">
        <v>42136</v>
      </c>
      <c r="B151" s="1">
        <v>180.72</v>
      </c>
      <c r="C151" s="1">
        <v>107.78</v>
      </c>
      <c r="D151" s="1">
        <f t="shared" si="21"/>
        <v>72.94</v>
      </c>
      <c r="F151" s="2">
        <f t="shared" si="23"/>
        <v>-1.988071570576616E-3</v>
      </c>
      <c r="G151" s="2">
        <f t="shared" si="24"/>
        <v>-4.525722730211461E-3</v>
      </c>
      <c r="H151" t="str">
        <f t="shared" si="25"/>
        <v>DIA</v>
      </c>
      <c r="I151">
        <f t="shared" si="26"/>
        <v>1</v>
      </c>
      <c r="J151">
        <f t="shared" si="29"/>
        <v>1</v>
      </c>
      <c r="N151" t="str">
        <f t="shared" si="20"/>
        <v>DIA</v>
      </c>
      <c r="O151" s="5">
        <f t="shared" si="27"/>
        <v>2.537651159634845E-3</v>
      </c>
      <c r="P151" t="str">
        <f t="shared" si="22"/>
        <v>lose</v>
      </c>
      <c r="Q151" t="str">
        <f t="shared" si="28"/>
        <v>lose</v>
      </c>
    </row>
    <row r="152" spans="1:17">
      <c r="A152" s="6">
        <v>42137</v>
      </c>
      <c r="B152" s="1">
        <v>180.75</v>
      </c>
      <c r="C152" s="1">
        <v>108</v>
      </c>
      <c r="D152" s="1">
        <f t="shared" si="21"/>
        <v>72.75</v>
      </c>
      <c r="F152" s="2">
        <f t="shared" si="23"/>
        <v>1.6600265604250298E-4</v>
      </c>
      <c r="G152" s="2">
        <f t="shared" si="24"/>
        <v>2.0411950269066509E-3</v>
      </c>
      <c r="H152" t="str">
        <f t="shared" si="25"/>
        <v>QQQ</v>
      </c>
      <c r="I152">
        <f t="shared" si="26"/>
        <v>0</v>
      </c>
      <c r="J152">
        <f t="shared" si="29"/>
        <v>0</v>
      </c>
      <c r="N152" t="str">
        <f t="shared" si="20"/>
        <v>QQQ</v>
      </c>
      <c r="O152" s="5">
        <f t="shared" si="27"/>
        <v>1.8751923708641479E-3</v>
      </c>
      <c r="P152" t="str">
        <f t="shared" si="22"/>
        <v>lose</v>
      </c>
      <c r="Q152" t="str">
        <f t="shared" si="28"/>
        <v>lose</v>
      </c>
    </row>
    <row r="153" spans="1:17">
      <c r="A153" s="6">
        <v>42138</v>
      </c>
      <c r="B153" s="1">
        <v>182.54</v>
      </c>
      <c r="C153" s="1">
        <v>109.58</v>
      </c>
      <c r="D153" s="1">
        <f t="shared" si="21"/>
        <v>72.959999999999994</v>
      </c>
      <c r="F153" s="2">
        <f t="shared" si="23"/>
        <v>9.9031811894881999E-3</v>
      </c>
      <c r="G153" s="2">
        <f t="shared" si="24"/>
        <v>1.4629629629629614E-2</v>
      </c>
      <c r="H153" t="str">
        <f t="shared" si="25"/>
        <v>QQQ</v>
      </c>
      <c r="I153">
        <f t="shared" si="26"/>
        <v>0</v>
      </c>
      <c r="J153">
        <f t="shared" si="29"/>
        <v>1</v>
      </c>
      <c r="N153" t="str">
        <f t="shared" si="20"/>
        <v>QQQ</v>
      </c>
      <c r="O153" s="5">
        <f t="shared" si="27"/>
        <v>4.726448440141414E-3</v>
      </c>
      <c r="P153" t="str">
        <f t="shared" si="22"/>
        <v>lose</v>
      </c>
      <c r="Q153" t="str">
        <f t="shared" si="28"/>
        <v>lose</v>
      </c>
    </row>
    <row r="154" spans="1:17">
      <c r="A154" s="6">
        <v>42139</v>
      </c>
      <c r="B154" s="1">
        <v>182.48</v>
      </c>
      <c r="C154" s="1">
        <v>109.58</v>
      </c>
      <c r="D154" s="1">
        <f t="shared" si="21"/>
        <v>72.899999999999991</v>
      </c>
      <c r="F154" s="2">
        <f t="shared" si="23"/>
        <v>-3.2869508053030719E-4</v>
      </c>
      <c r="G154" s="2">
        <f t="shared" si="24"/>
        <v>0</v>
      </c>
      <c r="H154" t="str">
        <f t="shared" si="25"/>
        <v>QQQ</v>
      </c>
      <c r="I154">
        <f t="shared" si="26"/>
        <v>0</v>
      </c>
      <c r="J154">
        <f t="shared" si="29"/>
        <v>2</v>
      </c>
      <c r="N154" t="str">
        <f t="shared" si="20"/>
        <v>QQQ</v>
      </c>
      <c r="O154" s="5">
        <f t="shared" si="27"/>
        <v>3.2869508053030719E-4</v>
      </c>
      <c r="P154" t="str">
        <f t="shared" si="22"/>
        <v>lose</v>
      </c>
      <c r="Q154" t="str">
        <f t="shared" si="28"/>
        <v>lose</v>
      </c>
    </row>
    <row r="155" spans="1:17">
      <c r="A155" s="6">
        <v>42142</v>
      </c>
      <c r="B155" s="1">
        <v>182.68</v>
      </c>
      <c r="C155" s="1">
        <v>110.06</v>
      </c>
      <c r="D155" s="1">
        <f t="shared" si="21"/>
        <v>72.62</v>
      </c>
      <c r="F155" s="2">
        <f t="shared" si="23"/>
        <v>1.0960105217011019E-3</v>
      </c>
      <c r="G155" s="2">
        <f t="shared" si="24"/>
        <v>4.3803613798138706E-3</v>
      </c>
      <c r="H155" t="str">
        <f t="shared" si="25"/>
        <v>QQQ</v>
      </c>
      <c r="I155">
        <f t="shared" si="26"/>
        <v>0</v>
      </c>
      <c r="J155">
        <f t="shared" si="29"/>
        <v>3</v>
      </c>
      <c r="N155" t="str">
        <f t="shared" si="20"/>
        <v>QQQ</v>
      </c>
      <c r="O155" s="5">
        <f t="shared" si="27"/>
        <v>3.2843508581127685E-3</v>
      </c>
      <c r="P155" t="str">
        <f t="shared" si="22"/>
        <v>lose</v>
      </c>
      <c r="Q155" t="str">
        <f t="shared" si="28"/>
        <v>lose</v>
      </c>
    </row>
    <row r="156" spans="1:17">
      <c r="A156" s="6">
        <v>42143</v>
      </c>
      <c r="B156" s="1">
        <v>182.93</v>
      </c>
      <c r="C156" s="1">
        <v>109.94</v>
      </c>
      <c r="D156" s="1">
        <f t="shared" si="21"/>
        <v>72.990000000000009</v>
      </c>
      <c r="F156" s="2">
        <f t="shared" si="23"/>
        <v>1.3685132472082329E-3</v>
      </c>
      <c r="G156" s="2">
        <f t="shared" si="24"/>
        <v>-1.0903143739778717E-3</v>
      </c>
      <c r="H156" t="str">
        <f t="shared" si="25"/>
        <v>DIA</v>
      </c>
      <c r="I156">
        <f t="shared" si="26"/>
        <v>1</v>
      </c>
      <c r="J156">
        <f t="shared" si="29"/>
        <v>1</v>
      </c>
      <c r="N156" t="str">
        <f t="shared" si="20"/>
        <v>DIA</v>
      </c>
      <c r="O156" s="5">
        <f t="shared" si="27"/>
        <v>2.4588276211861045E-3</v>
      </c>
      <c r="P156" t="str">
        <f t="shared" si="22"/>
        <v>lose</v>
      </c>
      <c r="Q156" t="str">
        <f t="shared" si="28"/>
        <v>lose</v>
      </c>
    </row>
    <row r="157" spans="1:17">
      <c r="A157" s="6">
        <v>42144</v>
      </c>
      <c r="B157" s="1">
        <v>182.71</v>
      </c>
      <c r="C157" s="1">
        <v>110.01</v>
      </c>
      <c r="D157" s="1">
        <f t="shared" si="21"/>
        <v>72.7</v>
      </c>
      <c r="F157" s="2">
        <f t="shared" si="23"/>
        <v>-1.2026458208057665E-3</v>
      </c>
      <c r="G157" s="2">
        <f t="shared" si="24"/>
        <v>6.367109332363779E-4</v>
      </c>
      <c r="H157" t="str">
        <f t="shared" si="25"/>
        <v>QQQ</v>
      </c>
      <c r="I157">
        <f t="shared" si="26"/>
        <v>0</v>
      </c>
      <c r="J157">
        <f t="shared" si="29"/>
        <v>0</v>
      </c>
      <c r="N157" t="str">
        <f t="shared" si="20"/>
        <v>QQQ</v>
      </c>
      <c r="O157" s="5">
        <f t="shared" si="27"/>
        <v>1.8393567540421444E-3</v>
      </c>
      <c r="P157" t="str">
        <f t="shared" si="22"/>
        <v>lose</v>
      </c>
      <c r="Q157" t="str">
        <f t="shared" si="28"/>
        <v>lose</v>
      </c>
    </row>
    <row r="158" spans="1:17">
      <c r="A158" s="6">
        <v>42145</v>
      </c>
      <c r="B158" s="1">
        <v>182.79</v>
      </c>
      <c r="C158" s="1">
        <v>110.58</v>
      </c>
      <c r="D158" s="1">
        <f t="shared" si="21"/>
        <v>72.209999999999994</v>
      </c>
      <c r="F158" s="2">
        <f t="shared" si="23"/>
        <v>4.3785233430017009E-4</v>
      </c>
      <c r="G158" s="2">
        <f t="shared" si="24"/>
        <v>5.1813471502590051E-3</v>
      </c>
      <c r="H158" t="str">
        <f t="shared" si="25"/>
        <v>QQQ</v>
      </c>
      <c r="I158">
        <f t="shared" si="26"/>
        <v>0</v>
      </c>
      <c r="J158">
        <f t="shared" si="29"/>
        <v>1</v>
      </c>
      <c r="N158" t="str">
        <f t="shared" si="20"/>
        <v>QQQ</v>
      </c>
      <c r="O158" s="5">
        <f t="shared" si="27"/>
        <v>4.7434948159588352E-3</v>
      </c>
      <c r="P158" t="str">
        <f t="shared" si="22"/>
        <v>lose</v>
      </c>
      <c r="Q158" t="str">
        <f t="shared" si="28"/>
        <v>lose</v>
      </c>
    </row>
    <row r="159" spans="1:17">
      <c r="A159" s="6">
        <v>42146</v>
      </c>
      <c r="B159" s="1">
        <v>182.26</v>
      </c>
      <c r="C159" s="1">
        <v>110.47</v>
      </c>
      <c r="D159" s="1">
        <f t="shared" si="21"/>
        <v>71.789999999999992</v>
      </c>
      <c r="F159" s="2">
        <f t="shared" si="23"/>
        <v>-2.8995021609497301E-3</v>
      </c>
      <c r="G159" s="2">
        <f t="shared" si="24"/>
        <v>-9.9475492855850465E-4</v>
      </c>
      <c r="H159" t="str">
        <f t="shared" si="25"/>
        <v>QQQ</v>
      </c>
      <c r="I159">
        <f t="shared" si="26"/>
        <v>0</v>
      </c>
      <c r="J159">
        <f t="shared" si="29"/>
        <v>2</v>
      </c>
      <c r="N159" t="str">
        <f t="shared" si="20"/>
        <v>QQQ</v>
      </c>
      <c r="O159" s="5">
        <f t="shared" si="27"/>
        <v>1.9047472323912254E-3</v>
      </c>
      <c r="P159" t="str">
        <f t="shared" si="22"/>
        <v>lose</v>
      </c>
      <c r="Q159" t="str">
        <f t="shared" si="28"/>
        <v>lose</v>
      </c>
    </row>
    <row r="160" spans="1:17">
      <c r="A160" s="6">
        <v>42150</v>
      </c>
      <c r="B160" s="1">
        <v>180.37</v>
      </c>
      <c r="C160" s="1">
        <v>109.2</v>
      </c>
      <c r="D160" s="1">
        <f t="shared" si="21"/>
        <v>71.17</v>
      </c>
      <c r="F160" s="2">
        <f t="shared" si="23"/>
        <v>-1.036980138264011E-2</v>
      </c>
      <c r="G160" s="2">
        <f t="shared" si="24"/>
        <v>-1.1496333846293075E-2</v>
      </c>
      <c r="H160" t="str">
        <f t="shared" si="25"/>
        <v>DIA</v>
      </c>
      <c r="I160">
        <f t="shared" si="26"/>
        <v>1</v>
      </c>
      <c r="J160">
        <f t="shared" si="29"/>
        <v>1</v>
      </c>
      <c r="N160" t="str">
        <f t="shared" si="20"/>
        <v>DIA</v>
      </c>
      <c r="O160" s="5">
        <f t="shared" si="27"/>
        <v>1.1265324636529645E-3</v>
      </c>
      <c r="P160" t="str">
        <f t="shared" si="22"/>
        <v>lose</v>
      </c>
      <c r="Q160" t="str">
        <f t="shared" si="28"/>
        <v>lose</v>
      </c>
    </row>
    <row r="161" spans="1:17">
      <c r="A161" s="6">
        <v>42151</v>
      </c>
      <c r="B161" s="1">
        <v>181.52</v>
      </c>
      <c r="C161" s="1">
        <v>110.96</v>
      </c>
      <c r="D161" s="1">
        <f t="shared" si="21"/>
        <v>70.560000000000016</v>
      </c>
      <c r="F161" s="2">
        <f t="shared" si="23"/>
        <v>6.375783112491022E-3</v>
      </c>
      <c r="G161" s="2">
        <f t="shared" si="24"/>
        <v>1.6117216117216032E-2</v>
      </c>
      <c r="H161" t="str">
        <f t="shared" si="25"/>
        <v>QQQ</v>
      </c>
      <c r="I161">
        <f t="shared" si="26"/>
        <v>0</v>
      </c>
      <c r="J161">
        <f t="shared" si="29"/>
        <v>0</v>
      </c>
      <c r="N161" t="str">
        <f t="shared" si="20"/>
        <v>QQQ</v>
      </c>
      <c r="O161" s="5">
        <f t="shared" si="27"/>
        <v>9.7414330047250093E-3</v>
      </c>
      <c r="P161" t="str">
        <f t="shared" si="22"/>
        <v>lose</v>
      </c>
      <c r="Q161" t="str">
        <f t="shared" si="28"/>
        <v>win</v>
      </c>
    </row>
    <row r="162" spans="1:17">
      <c r="A162" s="6">
        <v>42152</v>
      </c>
      <c r="B162" s="1">
        <v>181.29</v>
      </c>
      <c r="C162" s="1">
        <v>110.71</v>
      </c>
      <c r="D162" s="1">
        <f t="shared" si="21"/>
        <v>70.58</v>
      </c>
      <c r="F162" s="2">
        <f t="shared" si="23"/>
        <v>-1.2670780079331104E-3</v>
      </c>
      <c r="G162" s="2">
        <f t="shared" si="24"/>
        <v>-2.2530641672674841E-3</v>
      </c>
      <c r="H162" t="str">
        <f t="shared" si="25"/>
        <v>DIA</v>
      </c>
      <c r="I162">
        <f t="shared" si="26"/>
        <v>1</v>
      </c>
      <c r="J162">
        <f t="shared" si="29"/>
        <v>1</v>
      </c>
      <c r="N162" t="str">
        <f t="shared" si="20"/>
        <v>DIA</v>
      </c>
      <c r="O162" s="5">
        <f t="shared" si="27"/>
        <v>9.8598615933437371E-4</v>
      </c>
      <c r="P162" t="str">
        <f t="shared" si="22"/>
        <v>lose</v>
      </c>
      <c r="Q162" t="str">
        <f t="shared" si="28"/>
        <v>lose</v>
      </c>
    </row>
    <row r="163" spans="1:17">
      <c r="A163" s="6">
        <v>42153</v>
      </c>
      <c r="B163" s="1">
        <v>180.11</v>
      </c>
      <c r="C163" s="1">
        <v>110.05</v>
      </c>
      <c r="D163" s="1">
        <f t="shared" si="21"/>
        <v>70.060000000000016</v>
      </c>
      <c r="F163" s="2">
        <f t="shared" si="23"/>
        <v>-6.5089083788404129E-3</v>
      </c>
      <c r="G163" s="2">
        <f t="shared" si="24"/>
        <v>-5.9615210911389818E-3</v>
      </c>
      <c r="H163" t="str">
        <f t="shared" si="25"/>
        <v>QQQ</v>
      </c>
      <c r="I163">
        <f t="shared" si="26"/>
        <v>0</v>
      </c>
      <c r="J163">
        <f t="shared" si="29"/>
        <v>0</v>
      </c>
      <c r="N163" t="str">
        <f t="shared" si="20"/>
        <v>QQQ</v>
      </c>
      <c r="O163" s="5">
        <f t="shared" si="27"/>
        <v>5.4738728770143113E-4</v>
      </c>
      <c r="P163" t="str">
        <f t="shared" si="22"/>
        <v>lose</v>
      </c>
      <c r="Q163" t="str">
        <f t="shared" si="28"/>
        <v>lose</v>
      </c>
    </row>
    <row r="164" spans="1:17">
      <c r="A164" s="6">
        <v>42156</v>
      </c>
      <c r="B164" s="1">
        <v>180.4</v>
      </c>
      <c r="C164" s="1">
        <v>110.42</v>
      </c>
      <c r="D164" s="1">
        <f t="shared" si="21"/>
        <v>69.98</v>
      </c>
      <c r="F164" s="2">
        <f t="shared" si="23"/>
        <v>1.6101271445227473E-3</v>
      </c>
      <c r="G164" s="2">
        <f t="shared" si="24"/>
        <v>3.362108132667011E-3</v>
      </c>
      <c r="H164" t="str">
        <f t="shared" si="25"/>
        <v>QQQ</v>
      </c>
      <c r="I164">
        <f t="shared" si="26"/>
        <v>0</v>
      </c>
      <c r="J164">
        <f t="shared" si="29"/>
        <v>1</v>
      </c>
      <c r="N164" t="str">
        <f t="shared" si="20"/>
        <v>QQQ</v>
      </c>
      <c r="O164" s="5">
        <f t="shared" si="27"/>
        <v>1.7519809881442637E-3</v>
      </c>
      <c r="P164" t="str">
        <f t="shared" si="22"/>
        <v>lose</v>
      </c>
      <c r="Q164" t="str">
        <f t="shared" si="28"/>
        <v>lose</v>
      </c>
    </row>
    <row r="165" spans="1:17">
      <c r="A165" s="6">
        <v>42157</v>
      </c>
      <c r="B165" s="1">
        <v>180.15</v>
      </c>
      <c r="C165" s="1">
        <v>110.07</v>
      </c>
      <c r="D165" s="1">
        <f t="shared" si="21"/>
        <v>70.080000000000013</v>
      </c>
      <c r="F165" s="2">
        <f t="shared" si="23"/>
        <v>-1.3858093126385808E-3</v>
      </c>
      <c r="G165" s="2">
        <f t="shared" si="24"/>
        <v>-3.1697156312263043E-3</v>
      </c>
      <c r="H165" t="str">
        <f t="shared" si="25"/>
        <v>DIA</v>
      </c>
      <c r="I165">
        <f t="shared" si="26"/>
        <v>1</v>
      </c>
      <c r="J165">
        <f t="shared" si="29"/>
        <v>1</v>
      </c>
      <c r="N165" t="str">
        <f t="shared" si="20"/>
        <v>DIA</v>
      </c>
      <c r="O165" s="5">
        <f t="shared" si="27"/>
        <v>1.7839063185877235E-3</v>
      </c>
      <c r="P165" t="str">
        <f t="shared" si="22"/>
        <v>lose</v>
      </c>
      <c r="Q165" t="str">
        <f t="shared" si="28"/>
        <v>lose</v>
      </c>
    </row>
    <row r="166" spans="1:17">
      <c r="A166" s="6">
        <v>42158</v>
      </c>
      <c r="B166" s="1">
        <v>180.88</v>
      </c>
      <c r="C166" s="1">
        <v>110.4</v>
      </c>
      <c r="D166" s="1">
        <f t="shared" si="21"/>
        <v>70.47999999999999</v>
      </c>
      <c r="F166" s="2">
        <f t="shared" si="23"/>
        <v>4.0521787399388828E-3</v>
      </c>
      <c r="G166" s="2">
        <f t="shared" si="24"/>
        <v>2.9980921231944446E-3</v>
      </c>
      <c r="H166" t="str">
        <f t="shared" si="25"/>
        <v>DIA</v>
      </c>
      <c r="I166">
        <f t="shared" si="26"/>
        <v>1</v>
      </c>
      <c r="J166">
        <f t="shared" si="29"/>
        <v>2</v>
      </c>
      <c r="N166" t="str">
        <f t="shared" si="20"/>
        <v>DIA</v>
      </c>
      <c r="O166" s="5">
        <f t="shared" si="27"/>
        <v>1.0540866167444382E-3</v>
      </c>
      <c r="P166" t="str">
        <f t="shared" si="22"/>
        <v>lose</v>
      </c>
      <c r="Q166" t="str">
        <f t="shared" si="28"/>
        <v>lose</v>
      </c>
    </row>
    <row r="167" spans="1:17">
      <c r="A167" s="6">
        <v>42159</v>
      </c>
      <c r="B167" s="1">
        <v>179.21</v>
      </c>
      <c r="C167" s="1">
        <v>109.56</v>
      </c>
      <c r="D167" s="1">
        <f t="shared" si="21"/>
        <v>69.650000000000006</v>
      </c>
      <c r="F167" s="2">
        <f t="shared" si="23"/>
        <v>-9.2326404245908194E-3</v>
      </c>
      <c r="G167" s="2">
        <f t="shared" si="24"/>
        <v>-7.6086956521739437E-3</v>
      </c>
      <c r="H167" t="str">
        <f t="shared" si="25"/>
        <v>QQQ</v>
      </c>
      <c r="I167">
        <f t="shared" si="26"/>
        <v>0</v>
      </c>
      <c r="J167">
        <f t="shared" si="29"/>
        <v>0</v>
      </c>
      <c r="N167" t="str">
        <f t="shared" si="20"/>
        <v>QQQ</v>
      </c>
      <c r="O167" s="5">
        <f t="shared" si="27"/>
        <v>1.6239447724168757E-3</v>
      </c>
      <c r="P167" t="str">
        <f t="shared" si="22"/>
        <v>lose</v>
      </c>
      <c r="Q167" t="str">
        <f t="shared" si="28"/>
        <v>lose</v>
      </c>
    </row>
    <row r="168" spans="1:17">
      <c r="A168" s="6">
        <v>42160</v>
      </c>
      <c r="B168" s="1">
        <v>178.5</v>
      </c>
      <c r="C168" s="1">
        <v>109.3</v>
      </c>
      <c r="D168" s="1">
        <f t="shared" si="21"/>
        <v>69.2</v>
      </c>
      <c r="F168" s="2">
        <f t="shared" si="23"/>
        <v>-3.9618324870264376E-3</v>
      </c>
      <c r="G168" s="2">
        <f t="shared" si="24"/>
        <v>-2.373128879153022E-3</v>
      </c>
      <c r="H168" t="str">
        <f t="shared" si="25"/>
        <v>QQQ</v>
      </c>
      <c r="I168">
        <f t="shared" si="26"/>
        <v>0</v>
      </c>
      <c r="J168">
        <f t="shared" si="29"/>
        <v>1</v>
      </c>
      <c r="N168" t="str">
        <f t="shared" si="20"/>
        <v>QQQ</v>
      </c>
      <c r="O168" s="5">
        <f t="shared" si="27"/>
        <v>1.5887036078734156E-3</v>
      </c>
      <c r="P168" t="str">
        <f t="shared" si="22"/>
        <v>lose</v>
      </c>
      <c r="Q168" t="str">
        <f t="shared" si="28"/>
        <v>lose</v>
      </c>
    </row>
    <row r="169" spans="1:17">
      <c r="A169" s="6">
        <v>42163</v>
      </c>
      <c r="B169" s="1">
        <v>177.81</v>
      </c>
      <c r="C169" s="1">
        <v>108.19</v>
      </c>
      <c r="D169" s="1">
        <f t="shared" si="21"/>
        <v>69.62</v>
      </c>
      <c r="F169" s="2">
        <f t="shared" si="23"/>
        <v>-3.8655462184873824E-3</v>
      </c>
      <c r="G169" s="2">
        <f t="shared" si="24"/>
        <v>-1.0155535224153701E-2</v>
      </c>
      <c r="H169" t="str">
        <f t="shared" si="25"/>
        <v>DIA</v>
      </c>
      <c r="I169">
        <f t="shared" si="26"/>
        <v>1</v>
      </c>
      <c r="J169">
        <f t="shared" si="29"/>
        <v>1</v>
      </c>
      <c r="N169" t="str">
        <f t="shared" si="20"/>
        <v>DIA</v>
      </c>
      <c r="O169" s="5">
        <f t="shared" si="27"/>
        <v>6.2899890056663191E-3</v>
      </c>
      <c r="P169" t="str">
        <f t="shared" si="22"/>
        <v>win</v>
      </c>
      <c r="Q169" t="str">
        <f t="shared" si="28"/>
        <v>lose</v>
      </c>
    </row>
    <row r="170" spans="1:17">
      <c r="A170" s="6">
        <v>42164</v>
      </c>
      <c r="B170" s="1">
        <v>177.71</v>
      </c>
      <c r="C170" s="1">
        <v>108.01</v>
      </c>
      <c r="D170" s="1">
        <f t="shared" si="21"/>
        <v>69.7</v>
      </c>
      <c r="F170" s="2">
        <f t="shared" si="23"/>
        <v>-5.6239806535062322E-4</v>
      </c>
      <c r="G170" s="2">
        <f t="shared" si="24"/>
        <v>-1.6637397171641798E-3</v>
      </c>
      <c r="H170" t="str">
        <f t="shared" si="25"/>
        <v>DIA</v>
      </c>
      <c r="I170">
        <f t="shared" si="26"/>
        <v>1</v>
      </c>
      <c r="J170">
        <f t="shared" si="29"/>
        <v>2</v>
      </c>
      <c r="N170" t="str">
        <f t="shared" si="20"/>
        <v>DIA</v>
      </c>
      <c r="O170" s="5">
        <f t="shared" si="27"/>
        <v>1.1013416518135567E-3</v>
      </c>
      <c r="P170" t="str">
        <f t="shared" si="22"/>
        <v>lose</v>
      </c>
      <c r="Q170" t="str">
        <f t="shared" si="28"/>
        <v>lose</v>
      </c>
    </row>
    <row r="171" spans="1:17">
      <c r="A171" s="6">
        <v>42165</v>
      </c>
      <c r="B171" s="1">
        <v>180.06</v>
      </c>
      <c r="C171" s="1">
        <v>109.49</v>
      </c>
      <c r="D171" s="1">
        <f t="shared" si="21"/>
        <v>70.570000000000007</v>
      </c>
      <c r="F171" s="2">
        <f t="shared" si="23"/>
        <v>1.3223791570536235E-2</v>
      </c>
      <c r="G171" s="2">
        <f t="shared" si="24"/>
        <v>1.3702434959725856E-2</v>
      </c>
      <c r="H171" t="str">
        <f t="shared" si="25"/>
        <v>QQQ</v>
      </c>
      <c r="I171">
        <f t="shared" si="26"/>
        <v>0</v>
      </c>
      <c r="J171">
        <f t="shared" si="29"/>
        <v>0</v>
      </c>
      <c r="N171" t="str">
        <f t="shared" si="20"/>
        <v>QQQ</v>
      </c>
      <c r="O171" s="5">
        <f t="shared" si="27"/>
        <v>4.7864338918962059E-4</v>
      </c>
      <c r="P171" t="str">
        <f t="shared" si="22"/>
        <v>lose</v>
      </c>
      <c r="Q171" t="str">
        <f t="shared" si="28"/>
        <v>lose</v>
      </c>
    </row>
    <row r="172" spans="1:17">
      <c r="A172" s="6">
        <v>42166</v>
      </c>
      <c r="B172" s="1">
        <v>180.64</v>
      </c>
      <c r="C172" s="1">
        <v>109.65</v>
      </c>
      <c r="D172" s="1">
        <f t="shared" si="21"/>
        <v>70.989999999999981</v>
      </c>
      <c r="F172" s="2">
        <f t="shared" si="23"/>
        <v>3.2211485060534492E-3</v>
      </c>
      <c r="G172" s="2">
        <f t="shared" si="24"/>
        <v>1.4613206685543045E-3</v>
      </c>
      <c r="H172" t="str">
        <f t="shared" si="25"/>
        <v>DIA</v>
      </c>
      <c r="I172">
        <f t="shared" si="26"/>
        <v>1</v>
      </c>
      <c r="J172">
        <f t="shared" si="29"/>
        <v>1</v>
      </c>
      <c r="N172" t="str">
        <f t="shared" si="20"/>
        <v>DIA</v>
      </c>
      <c r="O172" s="5">
        <f t="shared" si="27"/>
        <v>1.7598278374991447E-3</v>
      </c>
      <c r="P172" t="str">
        <f t="shared" si="22"/>
        <v>lose</v>
      </c>
      <c r="Q172" t="str">
        <f t="shared" si="28"/>
        <v>lose</v>
      </c>
    </row>
    <row r="173" spans="1:17">
      <c r="A173" s="6">
        <v>42167</v>
      </c>
      <c r="B173" s="1">
        <v>179.13</v>
      </c>
      <c r="C173" s="1">
        <v>108.75</v>
      </c>
      <c r="D173" s="1">
        <f t="shared" si="21"/>
        <v>70.38</v>
      </c>
      <c r="F173" s="2">
        <f t="shared" si="23"/>
        <v>-8.359167404782944E-3</v>
      </c>
      <c r="G173" s="2">
        <f t="shared" si="24"/>
        <v>-8.2079343365253597E-3</v>
      </c>
      <c r="H173" t="str">
        <f t="shared" si="25"/>
        <v>QQQ</v>
      </c>
      <c r="I173">
        <f t="shared" si="26"/>
        <v>0</v>
      </c>
      <c r="J173">
        <f t="shared" si="29"/>
        <v>0</v>
      </c>
      <c r="N173" t="str">
        <f t="shared" si="20"/>
        <v>QQQ</v>
      </c>
      <c r="O173" s="5">
        <f t="shared" si="27"/>
        <v>1.5123306825758423E-4</v>
      </c>
      <c r="P173" t="str">
        <f t="shared" si="22"/>
        <v>lose</v>
      </c>
      <c r="Q173" t="str">
        <f t="shared" si="28"/>
        <v>lose</v>
      </c>
    </row>
    <row r="174" spans="1:17">
      <c r="A174" s="6">
        <v>42170</v>
      </c>
      <c r="B174" s="1">
        <v>178.1</v>
      </c>
      <c r="C174" s="1">
        <v>108.21</v>
      </c>
      <c r="D174" s="1">
        <f t="shared" si="21"/>
        <v>69.89</v>
      </c>
      <c r="F174" s="2">
        <f t="shared" si="23"/>
        <v>-5.7500139563445608E-3</v>
      </c>
      <c r="G174" s="2">
        <f t="shared" si="24"/>
        <v>-4.9655172413793679E-3</v>
      </c>
      <c r="H174" t="str">
        <f t="shared" si="25"/>
        <v>QQQ</v>
      </c>
      <c r="I174">
        <f t="shared" si="26"/>
        <v>0</v>
      </c>
      <c r="J174">
        <f t="shared" si="29"/>
        <v>1</v>
      </c>
      <c r="N174" t="str">
        <f t="shared" si="20"/>
        <v>QQQ</v>
      </c>
      <c r="O174" s="5">
        <f t="shared" si="27"/>
        <v>7.8449671496519293E-4</v>
      </c>
      <c r="P174" t="str">
        <f t="shared" si="22"/>
        <v>lose</v>
      </c>
      <c r="Q174" t="str">
        <f t="shared" si="28"/>
        <v>lose</v>
      </c>
    </row>
    <row r="175" spans="1:17">
      <c r="A175" s="6">
        <v>42171</v>
      </c>
      <c r="B175" s="1">
        <v>179.21</v>
      </c>
      <c r="C175" s="1">
        <v>108.8</v>
      </c>
      <c r="D175" s="1">
        <f t="shared" si="21"/>
        <v>70.410000000000011</v>
      </c>
      <c r="F175" s="2">
        <f t="shared" si="23"/>
        <v>6.2324536777092288E-3</v>
      </c>
      <c r="G175" s="2">
        <f t="shared" si="24"/>
        <v>5.4523611496165181E-3</v>
      </c>
      <c r="H175" t="str">
        <f t="shared" si="25"/>
        <v>DIA</v>
      </c>
      <c r="I175">
        <f t="shared" si="26"/>
        <v>1</v>
      </c>
      <c r="J175">
        <f t="shared" si="29"/>
        <v>1</v>
      </c>
      <c r="N175" t="str">
        <f t="shared" si="20"/>
        <v>DIA</v>
      </c>
      <c r="O175" s="5">
        <f t="shared" si="27"/>
        <v>7.8009252809271065E-4</v>
      </c>
      <c r="P175" t="str">
        <f t="shared" si="22"/>
        <v>lose</v>
      </c>
      <c r="Q175" t="str">
        <f t="shared" si="28"/>
        <v>lose</v>
      </c>
    </row>
    <row r="176" spans="1:17">
      <c r="A176" s="6">
        <v>42172</v>
      </c>
      <c r="B176" s="1">
        <v>179.48</v>
      </c>
      <c r="C176" s="1">
        <v>109.1</v>
      </c>
      <c r="D176" s="1">
        <f t="shared" si="21"/>
        <v>70.38</v>
      </c>
      <c r="F176" s="2">
        <f t="shared" si="23"/>
        <v>1.506612354221203E-3</v>
      </c>
      <c r="G176" s="2">
        <f t="shared" si="24"/>
        <v>2.7573529411764447E-3</v>
      </c>
      <c r="H176" t="str">
        <f t="shared" si="25"/>
        <v>QQQ</v>
      </c>
      <c r="I176">
        <f t="shared" si="26"/>
        <v>0</v>
      </c>
      <c r="J176">
        <f t="shared" si="29"/>
        <v>0</v>
      </c>
      <c r="N176" t="str">
        <f t="shared" si="20"/>
        <v>QQQ</v>
      </c>
      <c r="O176" s="5">
        <f t="shared" si="27"/>
        <v>1.2507405869552418E-3</v>
      </c>
      <c r="P176" t="str">
        <f t="shared" si="22"/>
        <v>lose</v>
      </c>
      <c r="Q176" t="str">
        <f t="shared" si="28"/>
        <v>lose</v>
      </c>
    </row>
    <row r="177" spans="1:17">
      <c r="A177" s="6">
        <v>42173</v>
      </c>
      <c r="B177" s="1">
        <v>181.33</v>
      </c>
      <c r="C177" s="1">
        <v>110.69</v>
      </c>
      <c r="D177" s="1">
        <f t="shared" si="21"/>
        <v>70.640000000000015</v>
      </c>
      <c r="F177" s="2">
        <f t="shared" si="23"/>
        <v>1.0307555159349358E-2</v>
      </c>
      <c r="G177" s="2">
        <f t="shared" si="24"/>
        <v>1.4573785517873543E-2</v>
      </c>
      <c r="H177" t="str">
        <f t="shared" si="25"/>
        <v>QQQ</v>
      </c>
      <c r="I177">
        <f t="shared" si="26"/>
        <v>0</v>
      </c>
      <c r="J177">
        <f t="shared" si="29"/>
        <v>1</v>
      </c>
      <c r="N177" t="str">
        <f t="shared" si="20"/>
        <v>QQQ</v>
      </c>
      <c r="O177" s="5">
        <f t="shared" si="27"/>
        <v>4.2662303585241854E-3</v>
      </c>
      <c r="P177" t="str">
        <f t="shared" si="22"/>
        <v>lose</v>
      </c>
      <c r="Q177" t="str">
        <f t="shared" si="28"/>
        <v>lose</v>
      </c>
    </row>
    <row r="178" spans="1:17">
      <c r="A178" s="6">
        <v>42174</v>
      </c>
      <c r="B178" s="1">
        <v>179.76</v>
      </c>
      <c r="C178" s="1">
        <v>109.89</v>
      </c>
      <c r="D178" s="1">
        <f t="shared" si="21"/>
        <v>69.86999999999999</v>
      </c>
      <c r="F178" s="2">
        <f t="shared" si="23"/>
        <v>-8.6582473942536896E-3</v>
      </c>
      <c r="G178" s="2">
        <f t="shared" si="24"/>
        <v>-7.2273918149787439E-3</v>
      </c>
      <c r="H178" t="str">
        <f t="shared" si="25"/>
        <v>QQQ</v>
      </c>
      <c r="I178">
        <f t="shared" si="26"/>
        <v>0</v>
      </c>
      <c r="J178">
        <f t="shared" si="29"/>
        <v>2</v>
      </c>
      <c r="N178" t="str">
        <f t="shared" si="20"/>
        <v>QQQ</v>
      </c>
      <c r="O178" s="5">
        <f t="shared" si="27"/>
        <v>1.4308555792749457E-3</v>
      </c>
      <c r="P178" t="str">
        <f t="shared" si="22"/>
        <v>lose</v>
      </c>
      <c r="Q178" t="str">
        <f t="shared" si="28"/>
        <v>lose</v>
      </c>
    </row>
    <row r="179" spans="1:17">
      <c r="A179" s="6">
        <v>42177</v>
      </c>
      <c r="B179" s="1">
        <v>180.92</v>
      </c>
      <c r="C179" s="1">
        <v>110.7</v>
      </c>
      <c r="D179" s="1">
        <f t="shared" si="21"/>
        <v>70.219999999999985</v>
      </c>
      <c r="F179" s="2">
        <f t="shared" si="23"/>
        <v>6.4530485091232569E-3</v>
      </c>
      <c r="G179" s="2">
        <f t="shared" si="24"/>
        <v>7.3710073710073921E-3</v>
      </c>
      <c r="H179" t="str">
        <f t="shared" si="25"/>
        <v>QQQ</v>
      </c>
      <c r="I179">
        <f t="shared" si="26"/>
        <v>0</v>
      </c>
      <c r="J179">
        <f t="shared" si="29"/>
        <v>3</v>
      </c>
      <c r="N179" t="str">
        <f t="shared" si="20"/>
        <v>QQQ</v>
      </c>
      <c r="O179" s="5">
        <f t="shared" si="27"/>
        <v>9.1795886188413521E-4</v>
      </c>
      <c r="P179" t="str">
        <f t="shared" si="22"/>
        <v>lose</v>
      </c>
      <c r="Q179" t="str">
        <f t="shared" si="28"/>
        <v>lose</v>
      </c>
    </row>
    <row r="180" spans="1:17">
      <c r="A180" s="6">
        <v>42178</v>
      </c>
      <c r="B180" s="1">
        <v>181.12</v>
      </c>
      <c r="C180" s="1">
        <v>110.79</v>
      </c>
      <c r="D180" s="1">
        <f t="shared" si="21"/>
        <v>70.33</v>
      </c>
      <c r="F180" s="2">
        <f t="shared" si="23"/>
        <v>1.1054609772275983E-3</v>
      </c>
      <c r="G180" s="2">
        <f t="shared" si="24"/>
        <v>8.130081300813316E-4</v>
      </c>
      <c r="H180" t="str">
        <f t="shared" si="25"/>
        <v>DIA</v>
      </c>
      <c r="I180">
        <f t="shared" si="26"/>
        <v>1</v>
      </c>
      <c r="J180">
        <f t="shared" si="29"/>
        <v>1</v>
      </c>
      <c r="N180" t="str">
        <f t="shared" si="20"/>
        <v>DIA</v>
      </c>
      <c r="O180" s="5">
        <f t="shared" si="27"/>
        <v>2.9245284714626667E-4</v>
      </c>
      <c r="P180" t="str">
        <f t="shared" si="22"/>
        <v>lose</v>
      </c>
      <c r="Q180" t="str">
        <f t="shared" si="28"/>
        <v>lose</v>
      </c>
    </row>
    <row r="181" spans="1:17">
      <c r="A181" s="6">
        <v>42179</v>
      </c>
      <c r="B181" s="1">
        <v>179.41</v>
      </c>
      <c r="C181" s="1">
        <v>110.22</v>
      </c>
      <c r="D181" s="1">
        <f t="shared" si="21"/>
        <v>69.19</v>
      </c>
      <c r="F181" s="2">
        <f t="shared" si="23"/>
        <v>-9.4412544169611753E-3</v>
      </c>
      <c r="G181" s="2">
        <f t="shared" si="24"/>
        <v>-5.1448686704576889E-3</v>
      </c>
      <c r="H181" t="str">
        <f t="shared" si="25"/>
        <v>QQQ</v>
      </c>
      <c r="I181">
        <f t="shared" si="26"/>
        <v>0</v>
      </c>
      <c r="J181">
        <f t="shared" si="29"/>
        <v>0</v>
      </c>
      <c r="N181" t="str">
        <f t="shared" si="20"/>
        <v>QQQ</v>
      </c>
      <c r="O181" s="5">
        <f t="shared" si="27"/>
        <v>4.2963857465034864E-3</v>
      </c>
      <c r="P181" t="str">
        <f t="shared" si="22"/>
        <v>lose</v>
      </c>
      <c r="Q181" t="str">
        <f t="shared" si="28"/>
        <v>lose</v>
      </c>
    </row>
    <row r="182" spans="1:17">
      <c r="A182" s="6">
        <v>42180</v>
      </c>
      <c r="B182" s="1">
        <v>178.65</v>
      </c>
      <c r="C182" s="1">
        <v>110</v>
      </c>
      <c r="D182" s="1">
        <f t="shared" si="21"/>
        <v>68.650000000000006</v>
      </c>
      <c r="F182" s="2">
        <f t="shared" si="23"/>
        <v>-4.2361072403990351E-3</v>
      </c>
      <c r="G182" s="2">
        <f t="shared" si="24"/>
        <v>-1.996007984031926E-3</v>
      </c>
      <c r="H182" t="str">
        <f t="shared" si="25"/>
        <v>QQQ</v>
      </c>
      <c r="I182">
        <f t="shared" si="26"/>
        <v>0</v>
      </c>
      <c r="J182">
        <f t="shared" si="29"/>
        <v>1</v>
      </c>
      <c r="N182" t="str">
        <f t="shared" si="20"/>
        <v>QQQ</v>
      </c>
      <c r="O182" s="5">
        <f t="shared" si="27"/>
        <v>2.2400992563671091E-3</v>
      </c>
      <c r="P182" t="str">
        <f t="shared" si="22"/>
        <v>lose</v>
      </c>
      <c r="Q182" t="str">
        <f t="shared" si="28"/>
        <v>lose</v>
      </c>
    </row>
    <row r="183" spans="1:17">
      <c r="A183" s="6">
        <v>42181</v>
      </c>
      <c r="B183" s="1">
        <v>179.13</v>
      </c>
      <c r="C183" s="1">
        <v>109.27</v>
      </c>
      <c r="D183" s="1">
        <f t="shared" si="21"/>
        <v>69.86</v>
      </c>
      <c r="F183" s="2">
        <f t="shared" si="23"/>
        <v>2.6868178001678688E-3</v>
      </c>
      <c r="G183" s="2">
        <f t="shared" si="24"/>
        <v>-6.6363636363636729E-3</v>
      </c>
      <c r="H183" t="str">
        <f t="shared" si="25"/>
        <v>DIA</v>
      </c>
      <c r="I183">
        <f t="shared" si="26"/>
        <v>1</v>
      </c>
      <c r="J183">
        <f t="shared" si="29"/>
        <v>1</v>
      </c>
      <c r="N183" t="str">
        <f t="shared" si="20"/>
        <v>DIA</v>
      </c>
      <c r="O183" s="5">
        <f t="shared" si="27"/>
        <v>9.3231814365315416E-3</v>
      </c>
      <c r="P183" t="str">
        <f t="shared" si="22"/>
        <v>win</v>
      </c>
      <c r="Q183" t="str">
        <f t="shared" si="28"/>
        <v>lose</v>
      </c>
    </row>
    <row r="184" spans="1:17">
      <c r="A184" s="6">
        <v>42184</v>
      </c>
      <c r="B184" s="1">
        <v>175.64</v>
      </c>
      <c r="C184" s="1">
        <v>106.69</v>
      </c>
      <c r="D184" s="1">
        <f t="shared" si="21"/>
        <v>68.949999999999989</v>
      </c>
      <c r="F184" s="2">
        <f t="shared" si="23"/>
        <v>-1.9483056997711211E-2</v>
      </c>
      <c r="G184" s="2">
        <f t="shared" si="24"/>
        <v>-2.3611238217259984E-2</v>
      </c>
      <c r="H184" t="str">
        <f t="shared" si="25"/>
        <v>DIA</v>
      </c>
      <c r="I184">
        <f t="shared" si="26"/>
        <v>1</v>
      </c>
      <c r="J184">
        <f t="shared" si="29"/>
        <v>2</v>
      </c>
      <c r="N184" t="str">
        <f t="shared" si="20"/>
        <v>DIA</v>
      </c>
      <c r="O184" s="5">
        <f t="shared" si="27"/>
        <v>4.1281812195487731E-3</v>
      </c>
      <c r="P184" t="str">
        <f t="shared" si="22"/>
        <v>lose</v>
      </c>
      <c r="Q184" t="str">
        <f t="shared" si="28"/>
        <v>lose</v>
      </c>
    </row>
    <row r="185" spans="1:17">
      <c r="A185" s="6">
        <v>42185</v>
      </c>
      <c r="B185" s="1">
        <v>175.82</v>
      </c>
      <c r="C185" s="1">
        <v>107.07</v>
      </c>
      <c r="D185" s="1">
        <f t="shared" si="21"/>
        <v>68.75</v>
      </c>
      <c r="F185" s="2">
        <f t="shared" si="23"/>
        <v>1.0248235026190323E-3</v>
      </c>
      <c r="G185" s="2">
        <f t="shared" si="24"/>
        <v>3.5617208735588663E-3</v>
      </c>
      <c r="H185" t="str">
        <f t="shared" si="25"/>
        <v>QQQ</v>
      </c>
      <c r="I185">
        <f t="shared" si="26"/>
        <v>0</v>
      </c>
      <c r="J185">
        <f t="shared" si="29"/>
        <v>0</v>
      </c>
      <c r="N185" t="str">
        <f t="shared" si="20"/>
        <v>QQQ</v>
      </c>
      <c r="O185" s="5">
        <f t="shared" si="27"/>
        <v>2.5368973709398342E-3</v>
      </c>
      <c r="P185" t="str">
        <f t="shared" si="22"/>
        <v>lose</v>
      </c>
      <c r="Q185" t="str">
        <f t="shared" si="28"/>
        <v>lose</v>
      </c>
    </row>
    <row r="186" spans="1:17">
      <c r="A186" s="6">
        <v>42186</v>
      </c>
      <c r="B186" s="1">
        <v>177.4</v>
      </c>
      <c r="C186" s="1">
        <v>107.92</v>
      </c>
      <c r="D186" s="1">
        <f t="shared" si="21"/>
        <v>69.48</v>
      </c>
      <c r="F186" s="2">
        <f t="shared" si="23"/>
        <v>8.9864634285064977E-3</v>
      </c>
      <c r="G186" s="2">
        <f t="shared" si="24"/>
        <v>7.9387316708696056E-3</v>
      </c>
      <c r="H186" t="str">
        <f t="shared" si="25"/>
        <v>DIA</v>
      </c>
      <c r="I186">
        <f t="shared" si="26"/>
        <v>1</v>
      </c>
      <c r="J186">
        <f t="shared" si="29"/>
        <v>1</v>
      </c>
      <c r="N186" t="str">
        <f t="shared" si="20"/>
        <v>DIA</v>
      </c>
      <c r="O186" s="5">
        <f t="shared" si="27"/>
        <v>1.0477317576368921E-3</v>
      </c>
      <c r="P186" t="str">
        <f t="shared" si="22"/>
        <v>lose</v>
      </c>
      <c r="Q186" t="str">
        <f t="shared" si="28"/>
        <v>lose</v>
      </c>
    </row>
    <row r="187" spans="1:17">
      <c r="A187" s="6">
        <v>42187</v>
      </c>
      <c r="B187" s="1">
        <v>177.05</v>
      </c>
      <c r="C187" s="1">
        <v>107.95</v>
      </c>
      <c r="D187" s="1">
        <f t="shared" si="21"/>
        <v>69.100000000000009</v>
      </c>
      <c r="F187" s="2">
        <f t="shared" si="23"/>
        <v>-1.9729425028184571E-3</v>
      </c>
      <c r="G187" s="2">
        <f t="shared" si="24"/>
        <v>2.7798369162343526E-4</v>
      </c>
      <c r="H187" t="str">
        <f t="shared" si="25"/>
        <v>QQQ</v>
      </c>
      <c r="I187">
        <f t="shared" si="26"/>
        <v>0</v>
      </c>
      <c r="J187">
        <f t="shared" si="29"/>
        <v>0</v>
      </c>
      <c r="N187" t="str">
        <f t="shared" si="20"/>
        <v>QQQ</v>
      </c>
      <c r="O187" s="5">
        <f t="shared" si="27"/>
        <v>2.2509261944418926E-3</v>
      </c>
      <c r="P187" t="str">
        <f t="shared" si="22"/>
        <v>lose</v>
      </c>
      <c r="Q187" t="str">
        <f t="shared" si="28"/>
        <v>lose</v>
      </c>
    </row>
    <row r="188" spans="1:17">
      <c r="A188" s="6">
        <v>42191</v>
      </c>
      <c r="B188" s="1">
        <v>176.68</v>
      </c>
      <c r="C188" s="1">
        <v>107.7</v>
      </c>
      <c r="D188" s="1">
        <f t="shared" si="21"/>
        <v>68.98</v>
      </c>
      <c r="F188" s="2">
        <f t="shared" si="23"/>
        <v>-2.0898051397910452E-3</v>
      </c>
      <c r="G188" s="2">
        <f t="shared" si="24"/>
        <v>-2.3158869847151459E-3</v>
      </c>
      <c r="H188" t="str">
        <f t="shared" si="25"/>
        <v>DIA</v>
      </c>
      <c r="I188">
        <f t="shared" si="26"/>
        <v>1</v>
      </c>
      <c r="J188">
        <f t="shared" si="29"/>
        <v>1</v>
      </c>
      <c r="N188" t="str">
        <f t="shared" si="20"/>
        <v>DIA</v>
      </c>
      <c r="O188" s="5">
        <f t="shared" si="27"/>
        <v>2.2608184492410068E-4</v>
      </c>
      <c r="P188" t="str">
        <f t="shared" si="22"/>
        <v>lose</v>
      </c>
      <c r="Q188" t="str">
        <f t="shared" si="28"/>
        <v>lose</v>
      </c>
    </row>
    <row r="189" spans="1:17">
      <c r="A189" s="6">
        <v>42192</v>
      </c>
      <c r="B189" s="1">
        <v>177.63</v>
      </c>
      <c r="C189" s="1">
        <v>107.97</v>
      </c>
      <c r="D189" s="1">
        <f t="shared" si="21"/>
        <v>69.66</v>
      </c>
      <c r="F189" s="2">
        <f t="shared" si="23"/>
        <v>5.3769526828163269E-3</v>
      </c>
      <c r="G189" s="2">
        <f t="shared" si="24"/>
        <v>2.5069637883007988E-3</v>
      </c>
      <c r="H189" t="str">
        <f t="shared" si="25"/>
        <v>DIA</v>
      </c>
      <c r="I189">
        <f t="shared" si="26"/>
        <v>1</v>
      </c>
      <c r="J189">
        <f t="shared" si="29"/>
        <v>2</v>
      </c>
      <c r="N189" t="str">
        <f t="shared" si="20"/>
        <v>DIA</v>
      </c>
      <c r="O189" s="5">
        <f t="shared" si="27"/>
        <v>2.869988894515528E-3</v>
      </c>
      <c r="P189" t="str">
        <f t="shared" si="22"/>
        <v>lose</v>
      </c>
      <c r="Q189" t="str">
        <f t="shared" si="28"/>
        <v>lose</v>
      </c>
    </row>
    <row r="190" spans="1:17">
      <c r="A190" s="6">
        <v>42193</v>
      </c>
      <c r="B190" s="1">
        <v>175</v>
      </c>
      <c r="C190" s="1">
        <v>106.09</v>
      </c>
      <c r="D190" s="1">
        <f t="shared" si="21"/>
        <v>68.91</v>
      </c>
      <c r="F190" s="2">
        <f t="shared" si="23"/>
        <v>-1.4806057535326215E-2</v>
      </c>
      <c r="G190" s="2">
        <f t="shared" si="24"/>
        <v>-1.7412244141891225E-2</v>
      </c>
      <c r="H190" t="str">
        <f t="shared" si="25"/>
        <v>DIA</v>
      </c>
      <c r="I190">
        <f t="shared" si="26"/>
        <v>1</v>
      </c>
      <c r="J190">
        <f t="shared" si="29"/>
        <v>3</v>
      </c>
      <c r="N190" t="str">
        <f t="shared" si="20"/>
        <v>DIA</v>
      </c>
      <c r="O190" s="5">
        <f t="shared" si="27"/>
        <v>2.6061866065650099E-3</v>
      </c>
      <c r="P190" t="str">
        <f t="shared" si="22"/>
        <v>lose</v>
      </c>
      <c r="Q190" t="str">
        <f t="shared" si="28"/>
        <v>lose</v>
      </c>
    </row>
    <row r="191" spans="1:17">
      <c r="A191" s="6">
        <v>42194</v>
      </c>
      <c r="B191" s="1">
        <v>175.26</v>
      </c>
      <c r="C191" s="1">
        <v>106.03</v>
      </c>
      <c r="D191" s="1">
        <f t="shared" si="21"/>
        <v>69.22999999999999</v>
      </c>
      <c r="F191" s="2">
        <f t="shared" si="23"/>
        <v>1.4857142857142337E-3</v>
      </c>
      <c r="G191" s="2">
        <f t="shared" si="24"/>
        <v>-5.6555754548027407E-4</v>
      </c>
      <c r="H191" t="str">
        <f t="shared" si="25"/>
        <v>DIA</v>
      </c>
      <c r="I191">
        <f t="shared" si="26"/>
        <v>1</v>
      </c>
      <c r="J191">
        <f t="shared" si="29"/>
        <v>4</v>
      </c>
      <c r="N191" t="str">
        <f t="shared" si="20"/>
        <v>DIA</v>
      </c>
      <c r="O191" s="5">
        <f t="shared" si="27"/>
        <v>2.0512718311945077E-3</v>
      </c>
      <c r="P191" t="str">
        <f t="shared" si="22"/>
        <v>lose</v>
      </c>
      <c r="Q191" t="str">
        <f t="shared" si="28"/>
        <v>lose</v>
      </c>
    </row>
    <row r="192" spans="1:17">
      <c r="A192" s="6">
        <v>42195</v>
      </c>
      <c r="B192" s="1">
        <v>177.41</v>
      </c>
      <c r="C192" s="1">
        <v>107.65</v>
      </c>
      <c r="D192" s="1">
        <f t="shared" si="21"/>
        <v>69.759999999999991</v>
      </c>
      <c r="F192" s="2">
        <f t="shared" si="23"/>
        <v>1.2267488303092581E-2</v>
      </c>
      <c r="G192" s="2">
        <f t="shared" si="24"/>
        <v>1.5278694709044654E-2</v>
      </c>
      <c r="H192" t="str">
        <f t="shared" si="25"/>
        <v>QQQ</v>
      </c>
      <c r="I192">
        <f t="shared" si="26"/>
        <v>0</v>
      </c>
      <c r="J192">
        <f t="shared" si="29"/>
        <v>0</v>
      </c>
      <c r="N192" t="str">
        <f t="shared" si="20"/>
        <v>QQQ</v>
      </c>
      <c r="O192" s="5">
        <f t="shared" si="27"/>
        <v>3.011206405952073E-3</v>
      </c>
      <c r="P192" t="str">
        <f t="shared" si="22"/>
        <v>lose</v>
      </c>
      <c r="Q192" t="str">
        <f t="shared" si="28"/>
        <v>lose</v>
      </c>
    </row>
    <row r="193" spans="1:17">
      <c r="A193" s="6">
        <v>42198</v>
      </c>
      <c r="B193" s="1">
        <v>179.6</v>
      </c>
      <c r="C193" s="1">
        <v>109.54</v>
      </c>
      <c r="D193" s="1">
        <f t="shared" si="21"/>
        <v>70.059999999999988</v>
      </c>
      <c r="F193" s="2">
        <f t="shared" si="23"/>
        <v>1.2344287244236501E-2</v>
      </c>
      <c r="G193" s="2">
        <f t="shared" si="24"/>
        <v>1.7556897352531357E-2</v>
      </c>
      <c r="H193" t="str">
        <f t="shared" si="25"/>
        <v>QQQ</v>
      </c>
      <c r="I193">
        <f t="shared" si="26"/>
        <v>0</v>
      </c>
      <c r="J193">
        <f t="shared" si="29"/>
        <v>1</v>
      </c>
      <c r="N193" t="str">
        <f t="shared" ref="N193:N256" si="30">IF(F193&gt;G193, "DIA", "QQQ")</f>
        <v>QQQ</v>
      </c>
      <c r="O193" s="5">
        <f t="shared" si="27"/>
        <v>5.2126101082948552E-3</v>
      </c>
      <c r="P193" t="str">
        <f t="shared" si="22"/>
        <v>lose</v>
      </c>
      <c r="Q193" t="str">
        <f t="shared" si="28"/>
        <v>win</v>
      </c>
    </row>
    <row r="194" spans="1:17">
      <c r="A194" s="6">
        <v>42199</v>
      </c>
      <c r="B194" s="1">
        <v>180.33</v>
      </c>
      <c r="C194" s="1">
        <v>110.26</v>
      </c>
      <c r="D194" s="1">
        <f t="shared" si="21"/>
        <v>70.070000000000007</v>
      </c>
      <c r="F194" s="2">
        <f t="shared" si="23"/>
        <v>4.0645879732740435E-3</v>
      </c>
      <c r="G194" s="2">
        <f t="shared" si="24"/>
        <v>6.5729413912725835E-3</v>
      </c>
      <c r="H194" t="str">
        <f t="shared" si="25"/>
        <v>QQQ</v>
      </c>
      <c r="I194">
        <f t="shared" si="26"/>
        <v>0</v>
      </c>
      <c r="J194">
        <f t="shared" si="29"/>
        <v>2</v>
      </c>
      <c r="N194" t="str">
        <f t="shared" si="30"/>
        <v>QQQ</v>
      </c>
      <c r="O194" s="5">
        <f t="shared" si="27"/>
        <v>2.5083534179985399E-3</v>
      </c>
      <c r="P194" t="str">
        <f t="shared" si="22"/>
        <v>lose</v>
      </c>
      <c r="Q194" t="str">
        <f t="shared" si="28"/>
        <v>lose</v>
      </c>
    </row>
    <row r="195" spans="1:17">
      <c r="A195" s="6">
        <v>42200</v>
      </c>
      <c r="B195" s="1">
        <v>180.34</v>
      </c>
      <c r="C195" s="1">
        <v>110.38</v>
      </c>
      <c r="D195" s="1">
        <f t="shared" ref="D195:D258" si="31">B195-C195</f>
        <v>69.960000000000008</v>
      </c>
      <c r="F195" s="2">
        <f t="shared" si="23"/>
        <v>5.5453890090339405E-5</v>
      </c>
      <c r="G195" s="2">
        <f t="shared" si="24"/>
        <v>1.0883366588063698E-3</v>
      </c>
      <c r="H195" t="str">
        <f t="shared" si="25"/>
        <v>QQQ</v>
      </c>
      <c r="I195">
        <f t="shared" si="26"/>
        <v>0</v>
      </c>
      <c r="J195">
        <f t="shared" si="29"/>
        <v>3</v>
      </c>
      <c r="N195" t="str">
        <f t="shared" si="30"/>
        <v>QQQ</v>
      </c>
      <c r="O195" s="5">
        <f t="shared" si="27"/>
        <v>1.0328827687160304E-3</v>
      </c>
      <c r="P195" t="str">
        <f t="shared" si="22"/>
        <v>lose</v>
      </c>
      <c r="Q195" t="str">
        <f t="shared" si="28"/>
        <v>lose</v>
      </c>
    </row>
    <row r="196" spans="1:17">
      <c r="A196" s="6">
        <v>42201</v>
      </c>
      <c r="B196" s="1">
        <v>181.07</v>
      </c>
      <c r="C196" s="1">
        <v>111.94</v>
      </c>
      <c r="D196" s="1">
        <f t="shared" si="31"/>
        <v>69.13</v>
      </c>
      <c r="F196" s="2">
        <f t="shared" si="23"/>
        <v>4.0479095042696561E-3</v>
      </c>
      <c r="G196" s="2">
        <f t="shared" si="24"/>
        <v>1.4132995107809406E-2</v>
      </c>
      <c r="H196" t="str">
        <f t="shared" si="25"/>
        <v>QQQ</v>
      </c>
      <c r="I196">
        <f t="shared" si="26"/>
        <v>0</v>
      </c>
      <c r="J196">
        <f t="shared" si="29"/>
        <v>4</v>
      </c>
      <c r="N196" t="str">
        <f t="shared" si="30"/>
        <v>QQQ</v>
      </c>
      <c r="O196" s="5">
        <f t="shared" si="27"/>
        <v>1.008508560353975E-2</v>
      </c>
      <c r="P196" t="str">
        <f t="shared" ref="P196:P259" si="32">IF(AND(N196="dia", O196&gt;0.005), "win", "lose")</f>
        <v>lose</v>
      </c>
      <c r="Q196" t="str">
        <f t="shared" si="28"/>
        <v>win</v>
      </c>
    </row>
    <row r="197" spans="1:17">
      <c r="A197" s="6">
        <v>42202</v>
      </c>
      <c r="B197" s="1">
        <v>180.54</v>
      </c>
      <c r="C197" s="1">
        <v>113.59</v>
      </c>
      <c r="D197" s="1">
        <f t="shared" si="31"/>
        <v>66.949999999999989</v>
      </c>
      <c r="F197" s="2">
        <f t="shared" ref="F197:F260" si="33">(B197-B196)/B196</f>
        <v>-2.9270447893080089E-3</v>
      </c>
      <c r="G197" s="2">
        <f t="shared" ref="G197:G260" si="34">(C197-C196)/C196</f>
        <v>1.4740039306771535E-2</v>
      </c>
      <c r="H197" t="str">
        <f t="shared" ref="H197:H260" si="35">IF(F197&gt;G197, "DIA", "QQQ")</f>
        <v>QQQ</v>
      </c>
      <c r="I197">
        <f t="shared" ref="I197:I260" si="36">IF(H197="QQQ",0,1)</f>
        <v>0</v>
      </c>
      <c r="J197">
        <f t="shared" si="29"/>
        <v>5</v>
      </c>
      <c r="N197" t="str">
        <f t="shared" si="30"/>
        <v>QQQ</v>
      </c>
      <c r="O197" s="5">
        <f t="shared" ref="O197:O260" si="37">IF(F197&gt;G197, (F197-G197), (G197-F197))</f>
        <v>1.7667084096079543E-2</v>
      </c>
      <c r="P197" t="str">
        <f t="shared" si="32"/>
        <v>lose</v>
      </c>
      <c r="Q197" t="str">
        <f t="shared" ref="Q197:Q260" si="38">IF(AND(N197="qqq", O197&gt;0.005), "win", "lose")</f>
        <v>win</v>
      </c>
    </row>
    <row r="198" spans="1:17">
      <c r="A198" s="6">
        <v>42205</v>
      </c>
      <c r="B198" s="1">
        <v>180.69</v>
      </c>
      <c r="C198" s="1">
        <v>113.98</v>
      </c>
      <c r="D198" s="1">
        <f t="shared" si="31"/>
        <v>66.709999999999994</v>
      </c>
      <c r="F198" s="2">
        <f t="shared" si="33"/>
        <v>8.3084081090066292E-4</v>
      </c>
      <c r="G198" s="2">
        <f t="shared" si="34"/>
        <v>3.4334008275376401E-3</v>
      </c>
      <c r="H198" t="str">
        <f t="shared" si="35"/>
        <v>QQQ</v>
      </c>
      <c r="I198">
        <f t="shared" si="36"/>
        <v>0</v>
      </c>
      <c r="J198">
        <f t="shared" si="29"/>
        <v>6</v>
      </c>
      <c r="N198" t="str">
        <f t="shared" si="30"/>
        <v>QQQ</v>
      </c>
      <c r="O198" s="5">
        <f t="shared" si="37"/>
        <v>2.6025600166369772E-3</v>
      </c>
      <c r="P198" t="str">
        <f t="shared" si="32"/>
        <v>lose</v>
      </c>
      <c r="Q198" t="str">
        <f t="shared" si="38"/>
        <v>lose</v>
      </c>
    </row>
    <row r="199" spans="1:17">
      <c r="A199" s="6">
        <v>42206</v>
      </c>
      <c r="B199" s="1">
        <v>178.97</v>
      </c>
      <c r="C199" s="1">
        <v>113.91</v>
      </c>
      <c r="D199" s="1">
        <f t="shared" si="31"/>
        <v>65.06</v>
      </c>
      <c r="F199" s="2">
        <f t="shared" si="33"/>
        <v>-9.5190658033095302E-3</v>
      </c>
      <c r="G199" s="2">
        <f t="shared" si="34"/>
        <v>-6.1414283207586755E-4</v>
      </c>
      <c r="H199" t="str">
        <f t="shared" si="35"/>
        <v>QQQ</v>
      </c>
      <c r="I199">
        <f t="shared" si="36"/>
        <v>0</v>
      </c>
      <c r="J199">
        <f t="shared" si="29"/>
        <v>7</v>
      </c>
      <c r="N199" t="str">
        <f t="shared" si="30"/>
        <v>QQQ</v>
      </c>
      <c r="O199" s="5">
        <f t="shared" si="37"/>
        <v>8.9049229712336621E-3</v>
      </c>
      <c r="P199" t="str">
        <f t="shared" si="32"/>
        <v>lose</v>
      </c>
      <c r="Q199" t="str">
        <f t="shared" si="38"/>
        <v>win</v>
      </c>
    </row>
    <row r="200" spans="1:17">
      <c r="A200" s="6">
        <v>42207</v>
      </c>
      <c r="B200" s="1">
        <v>178.3</v>
      </c>
      <c r="C200" s="1">
        <v>112.62</v>
      </c>
      <c r="D200" s="1">
        <f t="shared" si="31"/>
        <v>65.680000000000007</v>
      </c>
      <c r="F200" s="2">
        <f t="shared" si="33"/>
        <v>-3.7436441861763842E-3</v>
      </c>
      <c r="G200" s="2">
        <f t="shared" si="34"/>
        <v>-1.1324730050039436E-2</v>
      </c>
      <c r="H200" t="str">
        <f t="shared" si="35"/>
        <v>DIA</v>
      </c>
      <c r="I200">
        <f t="shared" si="36"/>
        <v>1</v>
      </c>
      <c r="J200">
        <f t="shared" ref="J200:J263" si="39">IF(I199=I200,(J199+1),I200)</f>
        <v>1</v>
      </c>
      <c r="N200" t="str">
        <f t="shared" si="30"/>
        <v>DIA</v>
      </c>
      <c r="O200" s="5">
        <f t="shared" si="37"/>
        <v>7.5810858638630518E-3</v>
      </c>
      <c r="P200" t="str">
        <f t="shared" si="32"/>
        <v>win</v>
      </c>
      <c r="Q200" t="str">
        <f t="shared" si="38"/>
        <v>lose</v>
      </c>
    </row>
    <row r="201" spans="1:17">
      <c r="A201" s="6">
        <v>42208</v>
      </c>
      <c r="B201" s="1">
        <v>177.16</v>
      </c>
      <c r="C201" s="1">
        <v>112.2</v>
      </c>
      <c r="D201" s="1">
        <f t="shared" si="31"/>
        <v>64.959999999999994</v>
      </c>
      <c r="F201" s="2">
        <f t="shared" si="33"/>
        <v>-6.3937184520471944E-3</v>
      </c>
      <c r="G201" s="2">
        <f t="shared" si="34"/>
        <v>-3.7293553542887738E-3</v>
      </c>
      <c r="H201" t="str">
        <f t="shared" si="35"/>
        <v>QQQ</v>
      </c>
      <c r="I201">
        <f t="shared" si="36"/>
        <v>0</v>
      </c>
      <c r="J201">
        <f t="shared" si="39"/>
        <v>0</v>
      </c>
      <c r="N201" t="str">
        <f t="shared" si="30"/>
        <v>QQQ</v>
      </c>
      <c r="O201" s="5">
        <f t="shared" si="37"/>
        <v>2.6643630977584206E-3</v>
      </c>
      <c r="P201" t="str">
        <f t="shared" si="32"/>
        <v>lose</v>
      </c>
      <c r="Q201" t="str">
        <f t="shared" si="38"/>
        <v>lose</v>
      </c>
    </row>
    <row r="202" spans="1:17">
      <c r="A202" s="6">
        <v>42209</v>
      </c>
      <c r="B202" s="1">
        <v>175.52</v>
      </c>
      <c r="C202" s="1">
        <v>111.1</v>
      </c>
      <c r="D202" s="1">
        <f t="shared" si="31"/>
        <v>64.420000000000016</v>
      </c>
      <c r="F202" s="2">
        <f t="shared" si="33"/>
        <v>-9.2571686610972356E-3</v>
      </c>
      <c r="G202" s="2">
        <f t="shared" si="34"/>
        <v>-9.8039215686275272E-3</v>
      </c>
      <c r="H202" t="str">
        <f t="shared" si="35"/>
        <v>DIA</v>
      </c>
      <c r="I202">
        <f t="shared" si="36"/>
        <v>1</v>
      </c>
      <c r="J202">
        <f t="shared" si="39"/>
        <v>1</v>
      </c>
      <c r="N202" t="str">
        <f t="shared" si="30"/>
        <v>DIA</v>
      </c>
      <c r="O202" s="5">
        <f t="shared" si="37"/>
        <v>5.4675290753029154E-4</v>
      </c>
      <c r="P202" t="str">
        <f t="shared" si="32"/>
        <v>lose</v>
      </c>
      <c r="Q202" t="str">
        <f t="shared" si="38"/>
        <v>lose</v>
      </c>
    </row>
    <row r="203" spans="1:17">
      <c r="A203" s="6">
        <v>42212</v>
      </c>
      <c r="B203" s="1">
        <v>174.23</v>
      </c>
      <c r="C203" s="1">
        <v>110.18</v>
      </c>
      <c r="D203" s="1">
        <f t="shared" si="31"/>
        <v>64.049999999999983</v>
      </c>
      <c r="F203" s="2">
        <f t="shared" si="33"/>
        <v>-7.3495897903373998E-3</v>
      </c>
      <c r="G203" s="2">
        <f t="shared" si="34"/>
        <v>-8.2808280828081688E-3</v>
      </c>
      <c r="H203" t="str">
        <f t="shared" si="35"/>
        <v>DIA</v>
      </c>
      <c r="I203">
        <f t="shared" si="36"/>
        <v>1</v>
      </c>
      <c r="J203">
        <f t="shared" si="39"/>
        <v>2</v>
      </c>
      <c r="N203" t="str">
        <f t="shared" si="30"/>
        <v>DIA</v>
      </c>
      <c r="O203" s="5">
        <f t="shared" si="37"/>
        <v>9.3123829247076899E-4</v>
      </c>
      <c r="P203" t="str">
        <f t="shared" si="32"/>
        <v>lose</v>
      </c>
      <c r="Q203" t="str">
        <f t="shared" si="38"/>
        <v>lose</v>
      </c>
    </row>
    <row r="204" spans="1:17">
      <c r="A204" s="6">
        <v>42213</v>
      </c>
      <c r="B204" s="1">
        <v>176.11</v>
      </c>
      <c r="C204" s="1">
        <v>111.13</v>
      </c>
      <c r="D204" s="1">
        <f t="shared" si="31"/>
        <v>64.980000000000018</v>
      </c>
      <c r="F204" s="2">
        <f t="shared" si="33"/>
        <v>1.0790334615164002E-2</v>
      </c>
      <c r="G204" s="2">
        <f t="shared" si="34"/>
        <v>8.6222544926482896E-3</v>
      </c>
      <c r="H204" t="str">
        <f t="shared" si="35"/>
        <v>DIA</v>
      </c>
      <c r="I204">
        <f t="shared" si="36"/>
        <v>1</v>
      </c>
      <c r="J204">
        <f t="shared" si="39"/>
        <v>3</v>
      </c>
      <c r="N204" t="str">
        <f t="shared" si="30"/>
        <v>DIA</v>
      </c>
      <c r="O204" s="5">
        <f t="shared" si="37"/>
        <v>2.1680801225157122E-3</v>
      </c>
      <c r="P204" t="str">
        <f t="shared" si="32"/>
        <v>lose</v>
      </c>
      <c r="Q204" t="str">
        <f t="shared" si="38"/>
        <v>lose</v>
      </c>
    </row>
    <row r="205" spans="1:17">
      <c r="A205" s="6">
        <v>42214</v>
      </c>
      <c r="B205" s="1">
        <v>177.26</v>
      </c>
      <c r="C205" s="1">
        <v>111.55</v>
      </c>
      <c r="D205" s="1">
        <f t="shared" si="31"/>
        <v>65.709999999999994</v>
      </c>
      <c r="F205" s="2">
        <f t="shared" si="33"/>
        <v>6.5300096530576182E-3</v>
      </c>
      <c r="G205" s="2">
        <f t="shared" si="34"/>
        <v>3.7793575092234474E-3</v>
      </c>
      <c r="H205" t="str">
        <f t="shared" si="35"/>
        <v>DIA</v>
      </c>
      <c r="I205">
        <f t="shared" si="36"/>
        <v>1</v>
      </c>
      <c r="J205">
        <f t="shared" si="39"/>
        <v>4</v>
      </c>
      <c r="N205" t="str">
        <f t="shared" si="30"/>
        <v>DIA</v>
      </c>
      <c r="O205" s="5">
        <f t="shared" si="37"/>
        <v>2.7506521438341708E-3</v>
      </c>
      <c r="P205" t="str">
        <f t="shared" si="32"/>
        <v>lose</v>
      </c>
      <c r="Q205" t="str">
        <f t="shared" si="38"/>
        <v>lose</v>
      </c>
    </row>
    <row r="206" spans="1:17">
      <c r="A206" s="6">
        <v>42215</v>
      </c>
      <c r="B206" s="1">
        <v>177.22</v>
      </c>
      <c r="C206" s="1">
        <v>112.08</v>
      </c>
      <c r="D206" s="1">
        <f t="shared" si="31"/>
        <v>65.14</v>
      </c>
      <c r="F206" s="2">
        <f t="shared" si="33"/>
        <v>-2.256572266726393E-4</v>
      </c>
      <c r="G206" s="2">
        <f t="shared" si="34"/>
        <v>4.7512326311071372E-3</v>
      </c>
      <c r="H206" t="str">
        <f t="shared" si="35"/>
        <v>QQQ</v>
      </c>
      <c r="I206">
        <f t="shared" si="36"/>
        <v>0</v>
      </c>
      <c r="J206">
        <f t="shared" si="39"/>
        <v>0</v>
      </c>
      <c r="N206" t="str">
        <f t="shared" si="30"/>
        <v>QQQ</v>
      </c>
      <c r="O206" s="5">
        <f t="shared" si="37"/>
        <v>4.9768898577797769E-3</v>
      </c>
      <c r="P206" t="str">
        <f t="shared" si="32"/>
        <v>lose</v>
      </c>
      <c r="Q206" t="str">
        <f t="shared" si="38"/>
        <v>lose</v>
      </c>
    </row>
    <row r="207" spans="1:17">
      <c r="A207" s="6">
        <v>42216</v>
      </c>
      <c r="B207" s="1">
        <v>176.68</v>
      </c>
      <c r="C207" s="1">
        <v>111.95</v>
      </c>
      <c r="D207" s="1">
        <f t="shared" si="31"/>
        <v>64.73</v>
      </c>
      <c r="F207" s="2">
        <f t="shared" si="33"/>
        <v>-3.0470601512244217E-3</v>
      </c>
      <c r="G207" s="2">
        <f t="shared" si="34"/>
        <v>-1.1598857958600593E-3</v>
      </c>
      <c r="H207" t="str">
        <f t="shared" si="35"/>
        <v>QQQ</v>
      </c>
      <c r="I207">
        <f t="shared" si="36"/>
        <v>0</v>
      </c>
      <c r="J207">
        <f t="shared" si="39"/>
        <v>1</v>
      </c>
      <c r="N207" t="str">
        <f t="shared" si="30"/>
        <v>QQQ</v>
      </c>
      <c r="O207" s="5">
        <f t="shared" si="37"/>
        <v>1.8871743553643624E-3</v>
      </c>
      <c r="P207" t="str">
        <f t="shared" si="32"/>
        <v>lose</v>
      </c>
      <c r="Q207" t="str">
        <f t="shared" si="38"/>
        <v>lose</v>
      </c>
    </row>
    <row r="208" spans="1:17">
      <c r="A208" s="6">
        <v>42219</v>
      </c>
      <c r="B208" s="1">
        <v>175.75</v>
      </c>
      <c r="C208" s="1">
        <v>111.6</v>
      </c>
      <c r="D208" s="1">
        <f t="shared" si="31"/>
        <v>64.150000000000006</v>
      </c>
      <c r="F208" s="2">
        <f t="shared" si="33"/>
        <v>-5.2637536789676637E-3</v>
      </c>
      <c r="G208" s="2">
        <f t="shared" si="34"/>
        <v>-3.1263957123716705E-3</v>
      </c>
      <c r="H208" t="str">
        <f t="shared" si="35"/>
        <v>QQQ</v>
      </c>
      <c r="I208">
        <f t="shared" si="36"/>
        <v>0</v>
      </c>
      <c r="J208">
        <f t="shared" si="39"/>
        <v>2</v>
      </c>
      <c r="N208" t="str">
        <f t="shared" si="30"/>
        <v>QQQ</v>
      </c>
      <c r="O208" s="5">
        <f t="shared" si="37"/>
        <v>2.1373579665959932E-3</v>
      </c>
      <c r="P208" t="str">
        <f t="shared" si="32"/>
        <v>lose</v>
      </c>
      <c r="Q208" t="str">
        <f t="shared" si="38"/>
        <v>lose</v>
      </c>
    </row>
    <row r="209" spans="1:17">
      <c r="A209" s="6">
        <v>42220</v>
      </c>
      <c r="B209" s="1">
        <v>175.32</v>
      </c>
      <c r="C209" s="1">
        <v>111.39</v>
      </c>
      <c r="D209" s="1">
        <f t="shared" si="31"/>
        <v>63.929999999999993</v>
      </c>
      <c r="F209" s="2">
        <f t="shared" si="33"/>
        <v>-2.4466571834993274E-3</v>
      </c>
      <c r="G209" s="2">
        <f t="shared" si="34"/>
        <v>-1.881720430107471E-3</v>
      </c>
      <c r="H209" t="str">
        <f t="shared" si="35"/>
        <v>QQQ</v>
      </c>
      <c r="I209">
        <f t="shared" si="36"/>
        <v>0</v>
      </c>
      <c r="J209">
        <f t="shared" si="39"/>
        <v>3</v>
      </c>
      <c r="N209" t="str">
        <f t="shared" si="30"/>
        <v>QQQ</v>
      </c>
      <c r="O209" s="5">
        <f t="shared" si="37"/>
        <v>5.6493675339185632E-4</v>
      </c>
      <c r="P209" t="str">
        <f t="shared" si="32"/>
        <v>lose</v>
      </c>
      <c r="Q209" t="str">
        <f t="shared" si="38"/>
        <v>lose</v>
      </c>
    </row>
    <row r="210" spans="1:17">
      <c r="A210" s="6">
        <v>42221</v>
      </c>
      <c r="B210" s="1">
        <v>175.36</v>
      </c>
      <c r="C210" s="1">
        <v>112.25</v>
      </c>
      <c r="D210" s="1">
        <f t="shared" si="31"/>
        <v>63.110000000000014</v>
      </c>
      <c r="F210" s="2">
        <f t="shared" si="33"/>
        <v>2.2815423226112518E-4</v>
      </c>
      <c r="G210" s="2">
        <f t="shared" si="34"/>
        <v>7.7206212406858736E-3</v>
      </c>
      <c r="H210" t="str">
        <f t="shared" si="35"/>
        <v>QQQ</v>
      </c>
      <c r="I210">
        <f t="shared" si="36"/>
        <v>0</v>
      </c>
      <c r="J210">
        <f t="shared" si="39"/>
        <v>4</v>
      </c>
      <c r="N210" t="str">
        <f t="shared" si="30"/>
        <v>QQQ</v>
      </c>
      <c r="O210" s="5">
        <f t="shared" si="37"/>
        <v>7.4924670084247488E-3</v>
      </c>
      <c r="P210" t="str">
        <f t="shared" si="32"/>
        <v>lose</v>
      </c>
      <c r="Q210" t="str">
        <f t="shared" si="38"/>
        <v>win</v>
      </c>
    </row>
    <row r="211" spans="1:17">
      <c r="A211" s="6">
        <v>42222</v>
      </c>
      <c r="B211" s="1">
        <v>174.22</v>
      </c>
      <c r="C211" s="1">
        <v>110.45</v>
      </c>
      <c r="D211" s="1">
        <f t="shared" si="31"/>
        <v>63.769999999999996</v>
      </c>
      <c r="F211" s="2">
        <f t="shared" si="33"/>
        <v>-6.5009124087592081E-3</v>
      </c>
      <c r="G211" s="2">
        <f t="shared" si="34"/>
        <v>-1.6035634743875253E-2</v>
      </c>
      <c r="H211" t="str">
        <f t="shared" si="35"/>
        <v>DIA</v>
      </c>
      <c r="I211">
        <f t="shared" si="36"/>
        <v>1</v>
      </c>
      <c r="J211">
        <f t="shared" si="39"/>
        <v>1</v>
      </c>
      <c r="N211" t="str">
        <f t="shared" si="30"/>
        <v>DIA</v>
      </c>
      <c r="O211" s="5">
        <f t="shared" si="37"/>
        <v>9.534722335116045E-3</v>
      </c>
      <c r="P211" t="str">
        <f t="shared" si="32"/>
        <v>win</v>
      </c>
      <c r="Q211" t="str">
        <f t="shared" si="38"/>
        <v>lose</v>
      </c>
    </row>
    <row r="212" spans="1:17">
      <c r="A212" s="6">
        <v>42223</v>
      </c>
      <c r="B212" s="1">
        <v>173.84</v>
      </c>
      <c r="C212" s="1">
        <v>110.31</v>
      </c>
      <c r="D212" s="1">
        <f t="shared" si="31"/>
        <v>63.53</v>
      </c>
      <c r="F212" s="2">
        <f t="shared" si="33"/>
        <v>-2.1811502697738233E-3</v>
      </c>
      <c r="G212" s="2">
        <f t="shared" si="34"/>
        <v>-1.2675418741512048E-3</v>
      </c>
      <c r="H212" t="str">
        <f t="shared" si="35"/>
        <v>QQQ</v>
      </c>
      <c r="I212">
        <f t="shared" si="36"/>
        <v>0</v>
      </c>
      <c r="J212">
        <f t="shared" si="39"/>
        <v>0</v>
      </c>
      <c r="N212" t="str">
        <f t="shared" si="30"/>
        <v>QQQ</v>
      </c>
      <c r="O212" s="5">
        <f t="shared" si="37"/>
        <v>9.1360839562261843E-4</v>
      </c>
      <c r="P212" t="str">
        <f t="shared" si="32"/>
        <v>lose</v>
      </c>
      <c r="Q212" t="str">
        <f t="shared" si="38"/>
        <v>lose</v>
      </c>
    </row>
    <row r="213" spans="1:17">
      <c r="A213" s="6">
        <v>42226</v>
      </c>
      <c r="B213" s="1">
        <v>176.19</v>
      </c>
      <c r="C213" s="1">
        <v>111.57</v>
      </c>
      <c r="D213" s="1">
        <f t="shared" si="31"/>
        <v>64.62</v>
      </c>
      <c r="F213" s="2">
        <f t="shared" si="33"/>
        <v>1.3518177634606502E-2</v>
      </c>
      <c r="G213" s="2">
        <f t="shared" si="34"/>
        <v>1.1422355180853874E-2</v>
      </c>
      <c r="H213" t="str">
        <f t="shared" si="35"/>
        <v>DIA</v>
      </c>
      <c r="I213">
        <f t="shared" si="36"/>
        <v>1</v>
      </c>
      <c r="J213">
        <f t="shared" si="39"/>
        <v>1</v>
      </c>
      <c r="N213" t="str">
        <f t="shared" si="30"/>
        <v>DIA</v>
      </c>
      <c r="O213" s="5">
        <f t="shared" si="37"/>
        <v>2.0958224537526281E-3</v>
      </c>
      <c r="P213" t="str">
        <f t="shared" si="32"/>
        <v>lose</v>
      </c>
      <c r="Q213" t="str">
        <f t="shared" si="38"/>
        <v>lose</v>
      </c>
    </row>
    <row r="214" spans="1:17">
      <c r="A214" s="6">
        <v>42227</v>
      </c>
      <c r="B214" s="1">
        <v>174.11</v>
      </c>
      <c r="C214" s="1">
        <v>110.14</v>
      </c>
      <c r="D214" s="1">
        <f t="shared" si="31"/>
        <v>63.970000000000013</v>
      </c>
      <c r="F214" s="2">
        <f t="shared" si="33"/>
        <v>-1.1805437311992645E-2</v>
      </c>
      <c r="G214" s="2">
        <f t="shared" si="34"/>
        <v>-1.2817065519404792E-2</v>
      </c>
      <c r="H214" t="str">
        <f t="shared" si="35"/>
        <v>DIA</v>
      </c>
      <c r="I214">
        <f t="shared" si="36"/>
        <v>1</v>
      </c>
      <c r="J214">
        <f t="shared" si="39"/>
        <v>2</v>
      </c>
      <c r="N214" t="str">
        <f t="shared" si="30"/>
        <v>DIA</v>
      </c>
      <c r="O214" s="5">
        <f t="shared" si="37"/>
        <v>1.011628207412147E-3</v>
      </c>
      <c r="P214" t="str">
        <f t="shared" si="32"/>
        <v>lose</v>
      </c>
      <c r="Q214" t="str">
        <f t="shared" si="38"/>
        <v>lose</v>
      </c>
    </row>
    <row r="215" spans="1:17">
      <c r="A215" s="6">
        <v>42228</v>
      </c>
      <c r="B215" s="1">
        <v>174.21</v>
      </c>
      <c r="C215" s="1">
        <v>110.52</v>
      </c>
      <c r="D215" s="1">
        <f t="shared" si="31"/>
        <v>63.690000000000012</v>
      </c>
      <c r="F215" s="2">
        <f t="shared" si="33"/>
        <v>5.7434954913557126E-4</v>
      </c>
      <c r="G215" s="2">
        <f t="shared" si="34"/>
        <v>3.4501543490103093E-3</v>
      </c>
      <c r="H215" t="str">
        <f t="shared" si="35"/>
        <v>QQQ</v>
      </c>
      <c r="I215">
        <f t="shared" si="36"/>
        <v>0</v>
      </c>
      <c r="J215">
        <f t="shared" si="39"/>
        <v>0</v>
      </c>
      <c r="N215" t="str">
        <f t="shared" si="30"/>
        <v>QQQ</v>
      </c>
      <c r="O215" s="5">
        <f t="shared" si="37"/>
        <v>2.8758047998747381E-3</v>
      </c>
      <c r="P215" t="str">
        <f t="shared" si="32"/>
        <v>lose</v>
      </c>
      <c r="Q215" t="str">
        <f t="shared" si="38"/>
        <v>lose</v>
      </c>
    </row>
    <row r="216" spans="1:17">
      <c r="A216" s="6">
        <v>42229</v>
      </c>
      <c r="B216" s="1">
        <v>174.31</v>
      </c>
      <c r="C216" s="1">
        <v>110.34</v>
      </c>
      <c r="D216" s="1">
        <f t="shared" si="31"/>
        <v>63.97</v>
      </c>
      <c r="F216" s="2">
        <f t="shared" si="33"/>
        <v>5.7401986108716093E-4</v>
      </c>
      <c r="G216" s="2">
        <f t="shared" si="34"/>
        <v>-1.6286644951139398E-3</v>
      </c>
      <c r="H216" t="str">
        <f t="shared" si="35"/>
        <v>DIA</v>
      </c>
      <c r="I216">
        <f t="shared" si="36"/>
        <v>1</v>
      </c>
      <c r="J216">
        <f t="shared" si="39"/>
        <v>1</v>
      </c>
      <c r="N216" t="str">
        <f t="shared" si="30"/>
        <v>DIA</v>
      </c>
      <c r="O216" s="5">
        <f t="shared" si="37"/>
        <v>2.2026843562011006E-3</v>
      </c>
      <c r="P216" t="str">
        <f t="shared" si="32"/>
        <v>lose</v>
      </c>
      <c r="Q216" t="str">
        <f t="shared" si="38"/>
        <v>lose</v>
      </c>
    </row>
    <row r="217" spans="1:17">
      <c r="A217" s="6">
        <v>42230</v>
      </c>
      <c r="B217" s="1">
        <v>174.9</v>
      </c>
      <c r="C217" s="1">
        <v>110.51</v>
      </c>
      <c r="D217" s="1">
        <f t="shared" si="31"/>
        <v>64.39</v>
      </c>
      <c r="F217" s="2">
        <f t="shared" si="33"/>
        <v>3.3847742527680766E-3</v>
      </c>
      <c r="G217" s="2">
        <f t="shared" si="34"/>
        <v>1.540692405292747E-3</v>
      </c>
      <c r="H217" t="str">
        <f t="shared" si="35"/>
        <v>DIA</v>
      </c>
      <c r="I217">
        <f t="shared" si="36"/>
        <v>1</v>
      </c>
      <c r="J217">
        <f t="shared" si="39"/>
        <v>2</v>
      </c>
      <c r="N217" t="str">
        <f t="shared" si="30"/>
        <v>DIA</v>
      </c>
      <c r="O217" s="5">
        <f t="shared" si="37"/>
        <v>1.8440818474753295E-3</v>
      </c>
      <c r="P217" t="str">
        <f t="shared" si="32"/>
        <v>lose</v>
      </c>
      <c r="Q217" t="str">
        <f t="shared" si="38"/>
        <v>lose</v>
      </c>
    </row>
    <row r="218" spans="1:17">
      <c r="A218" s="6">
        <v>42233</v>
      </c>
      <c r="B218" s="1">
        <v>175.7</v>
      </c>
      <c r="C218" s="1">
        <v>111.43</v>
      </c>
      <c r="D218" s="1">
        <f t="shared" si="31"/>
        <v>64.269999999999982</v>
      </c>
      <c r="F218" s="2">
        <f t="shared" si="33"/>
        <v>4.5740423098912684E-3</v>
      </c>
      <c r="G218" s="2">
        <f t="shared" si="34"/>
        <v>8.3250384580581087E-3</v>
      </c>
      <c r="H218" t="str">
        <f t="shared" si="35"/>
        <v>QQQ</v>
      </c>
      <c r="I218">
        <f t="shared" si="36"/>
        <v>0</v>
      </c>
      <c r="J218">
        <f t="shared" si="39"/>
        <v>0</v>
      </c>
      <c r="N218" t="str">
        <f t="shared" si="30"/>
        <v>QQQ</v>
      </c>
      <c r="O218" s="5">
        <f t="shared" si="37"/>
        <v>3.7509961481668403E-3</v>
      </c>
      <c r="P218" t="str">
        <f t="shared" si="32"/>
        <v>lose</v>
      </c>
      <c r="Q218" t="str">
        <f t="shared" si="38"/>
        <v>lose</v>
      </c>
    </row>
    <row r="219" spans="1:17">
      <c r="A219" s="6">
        <v>42234</v>
      </c>
      <c r="B219" s="1">
        <v>175.33</v>
      </c>
      <c r="C219" s="1">
        <v>110.86</v>
      </c>
      <c r="D219" s="1">
        <f t="shared" si="31"/>
        <v>64.470000000000013</v>
      </c>
      <c r="F219" s="2">
        <f t="shared" si="33"/>
        <v>-2.1058622652246795E-3</v>
      </c>
      <c r="G219" s="2">
        <f t="shared" si="34"/>
        <v>-5.1153190343714199E-3</v>
      </c>
      <c r="H219" t="str">
        <f t="shared" si="35"/>
        <v>DIA</v>
      </c>
      <c r="I219">
        <f t="shared" si="36"/>
        <v>1</v>
      </c>
      <c r="J219">
        <f t="shared" si="39"/>
        <v>1</v>
      </c>
      <c r="N219" t="str">
        <f t="shared" si="30"/>
        <v>DIA</v>
      </c>
      <c r="O219" s="5">
        <f t="shared" si="37"/>
        <v>3.0094567691467404E-3</v>
      </c>
      <c r="P219" t="str">
        <f t="shared" si="32"/>
        <v>lose</v>
      </c>
      <c r="Q219" t="str">
        <f t="shared" si="38"/>
        <v>lose</v>
      </c>
    </row>
    <row r="220" spans="1:17">
      <c r="A220" s="6">
        <v>42235</v>
      </c>
      <c r="B220" s="1">
        <v>173.74</v>
      </c>
      <c r="C220" s="1">
        <v>110.13</v>
      </c>
      <c r="D220" s="1">
        <f t="shared" si="31"/>
        <v>63.610000000000014</v>
      </c>
      <c r="F220" s="2">
        <f t="shared" si="33"/>
        <v>-9.068613471739026E-3</v>
      </c>
      <c r="G220" s="2">
        <f t="shared" si="34"/>
        <v>-6.5848818329424857E-3</v>
      </c>
      <c r="H220" t="str">
        <f t="shared" si="35"/>
        <v>QQQ</v>
      </c>
      <c r="I220">
        <f t="shared" si="36"/>
        <v>0</v>
      </c>
      <c r="J220">
        <f t="shared" si="39"/>
        <v>0</v>
      </c>
      <c r="N220" t="str">
        <f t="shared" si="30"/>
        <v>QQQ</v>
      </c>
      <c r="O220" s="5">
        <f t="shared" si="37"/>
        <v>2.4837316387965403E-3</v>
      </c>
      <c r="P220" t="str">
        <f t="shared" si="32"/>
        <v>lose</v>
      </c>
      <c r="Q220" t="str">
        <f t="shared" si="38"/>
        <v>lose</v>
      </c>
    </row>
    <row r="221" spans="1:17">
      <c r="A221" s="6">
        <v>42236</v>
      </c>
      <c r="B221" s="1">
        <v>170.22</v>
      </c>
      <c r="C221" s="1">
        <v>107.08</v>
      </c>
      <c r="D221" s="1">
        <f t="shared" si="31"/>
        <v>63.14</v>
      </c>
      <c r="F221" s="2">
        <f t="shared" si="33"/>
        <v>-2.0260158858063832E-2</v>
      </c>
      <c r="G221" s="2">
        <f t="shared" si="34"/>
        <v>-2.7694542813039111E-2</v>
      </c>
      <c r="H221" t="str">
        <f t="shared" si="35"/>
        <v>DIA</v>
      </c>
      <c r="I221">
        <f t="shared" si="36"/>
        <v>1</v>
      </c>
      <c r="J221">
        <f t="shared" si="39"/>
        <v>1</v>
      </c>
      <c r="N221" t="str">
        <f t="shared" si="30"/>
        <v>DIA</v>
      </c>
      <c r="O221" s="5">
        <f t="shared" si="37"/>
        <v>7.4343839549752787E-3</v>
      </c>
      <c r="P221" t="str">
        <f t="shared" si="32"/>
        <v>win</v>
      </c>
      <c r="Q221" t="str">
        <f t="shared" si="38"/>
        <v>lose</v>
      </c>
    </row>
    <row r="222" spans="1:17">
      <c r="A222" s="6">
        <v>42237</v>
      </c>
      <c r="B222" s="1">
        <v>164.41</v>
      </c>
      <c r="C222" s="1">
        <v>102.4</v>
      </c>
      <c r="D222" s="1">
        <f t="shared" si="31"/>
        <v>62.009999999999991</v>
      </c>
      <c r="F222" s="2">
        <f t="shared" si="33"/>
        <v>-3.4132299377276479E-2</v>
      </c>
      <c r="G222" s="2">
        <f t="shared" si="34"/>
        <v>-4.3705640642510202E-2</v>
      </c>
      <c r="H222" t="str">
        <f t="shared" si="35"/>
        <v>DIA</v>
      </c>
      <c r="I222">
        <f t="shared" si="36"/>
        <v>1</v>
      </c>
      <c r="J222">
        <f t="shared" si="39"/>
        <v>2</v>
      </c>
      <c r="N222" t="str">
        <f t="shared" si="30"/>
        <v>DIA</v>
      </c>
      <c r="O222" s="5">
        <f t="shared" si="37"/>
        <v>9.573341265233723E-3</v>
      </c>
      <c r="P222" t="str">
        <f t="shared" si="32"/>
        <v>win</v>
      </c>
      <c r="Q222" t="str">
        <f t="shared" si="38"/>
        <v>lose</v>
      </c>
    </row>
    <row r="223" spans="1:17">
      <c r="A223" s="6">
        <v>42240</v>
      </c>
      <c r="B223" s="1">
        <v>158.38</v>
      </c>
      <c r="C223" s="1">
        <v>98.46</v>
      </c>
      <c r="D223" s="1">
        <f t="shared" si="31"/>
        <v>59.92</v>
      </c>
      <c r="F223" s="2">
        <f t="shared" si="33"/>
        <v>-3.6676601179976898E-2</v>
      </c>
      <c r="G223" s="2">
        <f t="shared" si="34"/>
        <v>-3.8476562500000117E-2</v>
      </c>
      <c r="H223" t="str">
        <f t="shared" si="35"/>
        <v>DIA</v>
      </c>
      <c r="I223">
        <f t="shared" si="36"/>
        <v>1</v>
      </c>
      <c r="J223">
        <f t="shared" si="39"/>
        <v>3</v>
      </c>
      <c r="N223" t="str">
        <f t="shared" si="30"/>
        <v>DIA</v>
      </c>
      <c r="O223" s="5">
        <f t="shared" si="37"/>
        <v>1.799961320023219E-3</v>
      </c>
      <c r="P223" t="str">
        <f t="shared" si="32"/>
        <v>lose</v>
      </c>
      <c r="Q223" t="str">
        <f t="shared" si="38"/>
        <v>lose</v>
      </c>
    </row>
    <row r="224" spans="1:17">
      <c r="A224" s="6">
        <v>42241</v>
      </c>
      <c r="B224" s="1">
        <v>156.49</v>
      </c>
      <c r="C224" s="1">
        <v>98.09</v>
      </c>
      <c r="D224" s="1">
        <f t="shared" si="31"/>
        <v>58.400000000000006</v>
      </c>
      <c r="F224" s="2">
        <f t="shared" si="33"/>
        <v>-1.1933324914761879E-2</v>
      </c>
      <c r="G224" s="2">
        <f t="shared" si="34"/>
        <v>-3.7578712167376637E-3</v>
      </c>
      <c r="H224" t="str">
        <f t="shared" si="35"/>
        <v>QQQ</v>
      </c>
      <c r="I224">
        <f t="shared" si="36"/>
        <v>0</v>
      </c>
      <c r="J224">
        <f t="shared" si="39"/>
        <v>0</v>
      </c>
      <c r="N224" t="str">
        <f t="shared" si="30"/>
        <v>QQQ</v>
      </c>
      <c r="O224" s="5">
        <f t="shared" si="37"/>
        <v>8.1754536980242157E-3</v>
      </c>
      <c r="P224" t="str">
        <f t="shared" si="32"/>
        <v>lose</v>
      </c>
      <c r="Q224" t="str">
        <f t="shared" si="38"/>
        <v>win</v>
      </c>
    </row>
    <row r="225" spans="1:17">
      <c r="A225" s="6">
        <v>42242</v>
      </c>
      <c r="B225" s="1">
        <v>162.66</v>
      </c>
      <c r="C225" s="1">
        <v>103.03</v>
      </c>
      <c r="D225" s="1">
        <f t="shared" si="31"/>
        <v>59.629999999999995</v>
      </c>
      <c r="F225" s="2">
        <f t="shared" si="33"/>
        <v>3.9427439453000111E-2</v>
      </c>
      <c r="G225" s="2">
        <f t="shared" si="34"/>
        <v>5.0361912529309792E-2</v>
      </c>
      <c r="H225" t="str">
        <f t="shared" si="35"/>
        <v>QQQ</v>
      </c>
      <c r="I225">
        <f t="shared" si="36"/>
        <v>0</v>
      </c>
      <c r="J225">
        <f t="shared" si="39"/>
        <v>1</v>
      </c>
      <c r="N225" t="str">
        <f t="shared" si="30"/>
        <v>QQQ</v>
      </c>
      <c r="O225" s="5">
        <f t="shared" si="37"/>
        <v>1.0934473076309681E-2</v>
      </c>
      <c r="P225" t="str">
        <f t="shared" si="32"/>
        <v>lose</v>
      </c>
      <c r="Q225" t="str">
        <f t="shared" si="38"/>
        <v>win</v>
      </c>
    </row>
    <row r="226" spans="1:17">
      <c r="A226" s="6">
        <v>42243</v>
      </c>
      <c r="B226" s="1">
        <v>166.45</v>
      </c>
      <c r="C226" s="1">
        <v>105.64</v>
      </c>
      <c r="D226" s="1">
        <f t="shared" si="31"/>
        <v>60.809999999999988</v>
      </c>
      <c r="F226" s="2">
        <f t="shared" si="33"/>
        <v>2.3300135251444684E-2</v>
      </c>
      <c r="G226" s="2">
        <f t="shared" si="34"/>
        <v>2.5332427448316017E-2</v>
      </c>
      <c r="H226" t="str">
        <f t="shared" si="35"/>
        <v>QQQ</v>
      </c>
      <c r="I226">
        <f t="shared" si="36"/>
        <v>0</v>
      </c>
      <c r="J226">
        <f t="shared" si="39"/>
        <v>2</v>
      </c>
      <c r="N226" t="str">
        <f t="shared" si="30"/>
        <v>QQQ</v>
      </c>
      <c r="O226" s="5">
        <f t="shared" si="37"/>
        <v>2.0322921968713333E-3</v>
      </c>
      <c r="P226" t="str">
        <f t="shared" si="32"/>
        <v>lose</v>
      </c>
      <c r="Q226" t="str">
        <f t="shared" si="38"/>
        <v>lose</v>
      </c>
    </row>
    <row r="227" spans="1:17">
      <c r="A227" s="6">
        <v>42244</v>
      </c>
      <c r="B227" s="1">
        <v>166.33</v>
      </c>
      <c r="C227" s="1">
        <v>105.62</v>
      </c>
      <c r="D227" s="1">
        <f t="shared" si="31"/>
        <v>60.710000000000008</v>
      </c>
      <c r="F227" s="2">
        <f t="shared" si="33"/>
        <v>-7.2093721838375569E-4</v>
      </c>
      <c r="G227" s="2">
        <f t="shared" si="34"/>
        <v>-1.8932222642934515E-4</v>
      </c>
      <c r="H227" t="str">
        <f t="shared" si="35"/>
        <v>QQQ</v>
      </c>
      <c r="I227">
        <f t="shared" si="36"/>
        <v>0</v>
      </c>
      <c r="J227">
        <f t="shared" si="39"/>
        <v>3</v>
      </c>
      <c r="N227" t="str">
        <f t="shared" si="30"/>
        <v>QQQ</v>
      </c>
      <c r="O227" s="5">
        <f t="shared" si="37"/>
        <v>5.3161499195441056E-4</v>
      </c>
      <c r="P227" t="str">
        <f t="shared" si="32"/>
        <v>lose</v>
      </c>
      <c r="Q227" t="str">
        <f t="shared" si="38"/>
        <v>lose</v>
      </c>
    </row>
    <row r="228" spans="1:17">
      <c r="A228" s="6">
        <v>42247</v>
      </c>
      <c r="B228" s="1">
        <v>165.18</v>
      </c>
      <c r="C228" s="1">
        <v>104.31</v>
      </c>
      <c r="D228" s="1">
        <f t="shared" si="31"/>
        <v>60.870000000000005</v>
      </c>
      <c r="F228" s="2">
        <f t="shared" si="33"/>
        <v>-6.913966211747764E-3</v>
      </c>
      <c r="G228" s="2">
        <f t="shared" si="34"/>
        <v>-1.2402953985987524E-2</v>
      </c>
      <c r="H228" t="str">
        <f t="shared" si="35"/>
        <v>DIA</v>
      </c>
      <c r="I228">
        <f t="shared" si="36"/>
        <v>1</v>
      </c>
      <c r="J228">
        <f t="shared" si="39"/>
        <v>1</v>
      </c>
      <c r="N228" t="str">
        <f t="shared" si="30"/>
        <v>DIA</v>
      </c>
      <c r="O228" s="5">
        <f t="shared" si="37"/>
        <v>5.4889877742397598E-3</v>
      </c>
      <c r="P228" t="str">
        <f t="shared" si="32"/>
        <v>win</v>
      </c>
      <c r="Q228" t="str">
        <f t="shared" si="38"/>
        <v>lose</v>
      </c>
    </row>
    <row r="229" spans="1:17">
      <c r="A229" s="6">
        <v>42248</v>
      </c>
      <c r="B229" s="1">
        <v>160.46</v>
      </c>
      <c r="C229" s="1">
        <v>101.05</v>
      </c>
      <c r="D229" s="1">
        <f t="shared" si="31"/>
        <v>59.410000000000011</v>
      </c>
      <c r="F229" s="2">
        <f t="shared" si="33"/>
        <v>-2.8574888000968631E-2</v>
      </c>
      <c r="G229" s="2">
        <f t="shared" si="34"/>
        <v>-3.1252995877672371E-2</v>
      </c>
      <c r="H229" t="str">
        <f t="shared" si="35"/>
        <v>DIA</v>
      </c>
      <c r="I229">
        <f t="shared" si="36"/>
        <v>1</v>
      </c>
      <c r="J229">
        <f t="shared" si="39"/>
        <v>2</v>
      </c>
      <c r="N229" t="str">
        <f t="shared" si="30"/>
        <v>DIA</v>
      </c>
      <c r="O229" s="5">
        <f t="shared" si="37"/>
        <v>2.6781078767037399E-3</v>
      </c>
      <c r="P229" t="str">
        <f t="shared" si="32"/>
        <v>lose</v>
      </c>
      <c r="Q229" t="str">
        <f t="shared" si="38"/>
        <v>lose</v>
      </c>
    </row>
    <row r="230" spans="1:17">
      <c r="A230" s="6">
        <v>42249</v>
      </c>
      <c r="B230" s="1">
        <v>163.46</v>
      </c>
      <c r="C230" s="1">
        <v>103.9</v>
      </c>
      <c r="D230" s="1">
        <f t="shared" si="31"/>
        <v>59.56</v>
      </c>
      <c r="F230" s="2">
        <f t="shared" si="33"/>
        <v>1.869624828617724E-2</v>
      </c>
      <c r="G230" s="2">
        <f t="shared" si="34"/>
        <v>2.820385947550726E-2</v>
      </c>
      <c r="H230" t="str">
        <f t="shared" si="35"/>
        <v>QQQ</v>
      </c>
      <c r="I230">
        <f t="shared" si="36"/>
        <v>0</v>
      </c>
      <c r="J230">
        <f t="shared" si="39"/>
        <v>0</v>
      </c>
      <c r="N230" t="str">
        <f t="shared" si="30"/>
        <v>QQQ</v>
      </c>
      <c r="O230" s="5">
        <f t="shared" si="37"/>
        <v>9.5076111893300196E-3</v>
      </c>
      <c r="P230" t="str">
        <f t="shared" si="32"/>
        <v>lose</v>
      </c>
      <c r="Q230" t="str">
        <f t="shared" si="38"/>
        <v>win</v>
      </c>
    </row>
    <row r="231" spans="1:17">
      <c r="A231" s="6">
        <v>42250</v>
      </c>
      <c r="B231" s="1">
        <v>163.66999999999999</v>
      </c>
      <c r="C231" s="1">
        <v>103.39</v>
      </c>
      <c r="D231" s="1">
        <f t="shared" si="31"/>
        <v>60.279999999999987</v>
      </c>
      <c r="F231" s="2">
        <f t="shared" si="33"/>
        <v>1.2847179738160988E-3</v>
      </c>
      <c r="G231" s="2">
        <f t="shared" si="34"/>
        <v>-4.9085659287777198E-3</v>
      </c>
      <c r="H231" t="str">
        <f t="shared" si="35"/>
        <v>DIA</v>
      </c>
      <c r="I231">
        <f t="shared" si="36"/>
        <v>1</v>
      </c>
      <c r="J231">
        <f t="shared" si="39"/>
        <v>1</v>
      </c>
      <c r="N231" t="str">
        <f t="shared" si="30"/>
        <v>DIA</v>
      </c>
      <c r="O231" s="5">
        <f t="shared" si="37"/>
        <v>6.1932839025938182E-3</v>
      </c>
      <c r="P231" t="str">
        <f t="shared" si="32"/>
        <v>win</v>
      </c>
      <c r="Q231" t="str">
        <f t="shared" si="38"/>
        <v>lose</v>
      </c>
    </row>
    <row r="232" spans="1:17">
      <c r="A232" s="6">
        <v>42251</v>
      </c>
      <c r="B232" s="1">
        <v>160.97</v>
      </c>
      <c r="C232" s="1">
        <v>102.16</v>
      </c>
      <c r="D232" s="1">
        <f t="shared" si="31"/>
        <v>58.81</v>
      </c>
      <c r="F232" s="2">
        <f t="shared" si="33"/>
        <v>-1.6496609030365914E-2</v>
      </c>
      <c r="G232" s="2">
        <f t="shared" si="34"/>
        <v>-1.1896701808685598E-2</v>
      </c>
      <c r="H232" t="str">
        <f t="shared" si="35"/>
        <v>QQQ</v>
      </c>
      <c r="I232">
        <f t="shared" si="36"/>
        <v>0</v>
      </c>
      <c r="J232">
        <f t="shared" si="39"/>
        <v>0</v>
      </c>
      <c r="N232" t="str">
        <f t="shared" si="30"/>
        <v>QQQ</v>
      </c>
      <c r="O232" s="5">
        <f t="shared" si="37"/>
        <v>4.599907221680315E-3</v>
      </c>
      <c r="P232" t="str">
        <f t="shared" si="32"/>
        <v>lose</v>
      </c>
      <c r="Q232" t="str">
        <f t="shared" si="38"/>
        <v>lose</v>
      </c>
    </row>
    <row r="233" spans="1:17">
      <c r="A233" s="6">
        <v>42255</v>
      </c>
      <c r="B233" s="1">
        <v>164.91</v>
      </c>
      <c r="C233" s="1">
        <v>105.04</v>
      </c>
      <c r="D233" s="1">
        <f t="shared" si="31"/>
        <v>59.86999999999999</v>
      </c>
      <c r="F233" s="2">
        <f t="shared" si="33"/>
        <v>2.4476610548549407E-2</v>
      </c>
      <c r="G233" s="2">
        <f t="shared" si="34"/>
        <v>2.8191072826938231E-2</v>
      </c>
      <c r="H233" t="str">
        <f t="shared" si="35"/>
        <v>QQQ</v>
      </c>
      <c r="I233">
        <f t="shared" si="36"/>
        <v>0</v>
      </c>
      <c r="J233">
        <f t="shared" si="39"/>
        <v>1</v>
      </c>
      <c r="N233" t="str">
        <f t="shared" si="30"/>
        <v>QQQ</v>
      </c>
      <c r="O233" s="5">
        <f t="shared" si="37"/>
        <v>3.7144622783888241E-3</v>
      </c>
      <c r="P233" t="str">
        <f t="shared" si="32"/>
        <v>lose</v>
      </c>
      <c r="Q233" t="str">
        <f t="shared" si="38"/>
        <v>lose</v>
      </c>
    </row>
    <row r="234" spans="1:17">
      <c r="A234" s="6">
        <v>42256</v>
      </c>
      <c r="B234" s="1">
        <v>162.52000000000001</v>
      </c>
      <c r="C234" s="1">
        <v>103.86</v>
      </c>
      <c r="D234" s="1">
        <f t="shared" si="31"/>
        <v>58.660000000000011</v>
      </c>
      <c r="F234" s="2">
        <f t="shared" si="33"/>
        <v>-1.4492753623188323E-2</v>
      </c>
      <c r="G234" s="2">
        <f t="shared" si="34"/>
        <v>-1.1233815689261299E-2</v>
      </c>
      <c r="H234" t="str">
        <f t="shared" si="35"/>
        <v>QQQ</v>
      </c>
      <c r="I234">
        <f t="shared" si="36"/>
        <v>0</v>
      </c>
      <c r="J234">
        <f t="shared" si="39"/>
        <v>2</v>
      </c>
      <c r="N234" t="str">
        <f t="shared" si="30"/>
        <v>QQQ</v>
      </c>
      <c r="O234" s="5">
        <f t="shared" si="37"/>
        <v>3.2589379339270242E-3</v>
      </c>
      <c r="P234" t="str">
        <f t="shared" si="32"/>
        <v>lose</v>
      </c>
      <c r="Q234" t="str">
        <f t="shared" si="38"/>
        <v>lose</v>
      </c>
    </row>
    <row r="235" spans="1:17">
      <c r="A235" s="6">
        <v>42257</v>
      </c>
      <c r="B235" s="1">
        <v>163.38999999999999</v>
      </c>
      <c r="C235" s="1">
        <v>104.99</v>
      </c>
      <c r="D235" s="1">
        <f t="shared" si="31"/>
        <v>58.399999999999991</v>
      </c>
      <c r="F235" s="2">
        <f t="shared" si="33"/>
        <v>5.353187300024465E-3</v>
      </c>
      <c r="G235" s="2">
        <f t="shared" si="34"/>
        <v>1.0880030810706676E-2</v>
      </c>
      <c r="H235" t="str">
        <f t="shared" si="35"/>
        <v>QQQ</v>
      </c>
      <c r="I235">
        <f t="shared" si="36"/>
        <v>0</v>
      </c>
      <c r="J235">
        <f t="shared" si="39"/>
        <v>3</v>
      </c>
      <c r="N235" t="str">
        <f t="shared" si="30"/>
        <v>QQQ</v>
      </c>
      <c r="O235" s="5">
        <f t="shared" si="37"/>
        <v>5.526843510682211E-3</v>
      </c>
      <c r="P235" t="str">
        <f t="shared" si="32"/>
        <v>lose</v>
      </c>
      <c r="Q235" t="str">
        <f t="shared" si="38"/>
        <v>win</v>
      </c>
    </row>
    <row r="236" spans="1:17">
      <c r="A236" s="6">
        <v>42258</v>
      </c>
      <c r="B236" s="1">
        <v>164.39</v>
      </c>
      <c r="C236" s="1">
        <v>105.57</v>
      </c>
      <c r="D236" s="1">
        <f t="shared" si="31"/>
        <v>58.819999999999993</v>
      </c>
      <c r="F236" s="2">
        <f t="shared" si="33"/>
        <v>6.1203256013219907E-3</v>
      </c>
      <c r="G236" s="2">
        <f t="shared" si="34"/>
        <v>5.5243356510143666E-3</v>
      </c>
      <c r="H236" t="str">
        <f t="shared" si="35"/>
        <v>DIA</v>
      </c>
      <c r="I236">
        <f t="shared" si="36"/>
        <v>1</v>
      </c>
      <c r="J236">
        <f t="shared" si="39"/>
        <v>1</v>
      </c>
      <c r="N236" t="str">
        <f t="shared" si="30"/>
        <v>DIA</v>
      </c>
      <c r="O236" s="5">
        <f t="shared" si="37"/>
        <v>5.9598995030762415E-4</v>
      </c>
      <c r="P236" t="str">
        <f t="shared" si="32"/>
        <v>lose</v>
      </c>
      <c r="Q236" t="str">
        <f t="shared" si="38"/>
        <v>lose</v>
      </c>
    </row>
    <row r="237" spans="1:17">
      <c r="A237" s="6">
        <v>42261</v>
      </c>
      <c r="B237" s="1">
        <v>163.77000000000001</v>
      </c>
      <c r="C237" s="1">
        <v>105.25</v>
      </c>
      <c r="D237" s="1">
        <f t="shared" si="31"/>
        <v>58.52000000000001</v>
      </c>
      <c r="F237" s="2">
        <f t="shared" si="33"/>
        <v>-3.7715189488410255E-3</v>
      </c>
      <c r="G237" s="2">
        <f t="shared" si="34"/>
        <v>-3.031164156483785E-3</v>
      </c>
      <c r="H237" t="str">
        <f t="shared" si="35"/>
        <v>QQQ</v>
      </c>
      <c r="I237">
        <f t="shared" si="36"/>
        <v>0</v>
      </c>
      <c r="J237">
        <f t="shared" si="39"/>
        <v>0</v>
      </c>
      <c r="N237" t="str">
        <f t="shared" si="30"/>
        <v>QQQ</v>
      </c>
      <c r="O237" s="5">
        <f t="shared" si="37"/>
        <v>7.4035479235724051E-4</v>
      </c>
      <c r="P237" t="str">
        <f t="shared" si="32"/>
        <v>lose</v>
      </c>
      <c r="Q237" t="str">
        <f t="shared" si="38"/>
        <v>lose</v>
      </c>
    </row>
    <row r="238" spans="1:17">
      <c r="A238" s="6">
        <v>42262</v>
      </c>
      <c r="B238" s="1">
        <v>166.11</v>
      </c>
      <c r="C238" s="1">
        <v>106.49</v>
      </c>
      <c r="D238" s="1">
        <f t="shared" si="31"/>
        <v>59.620000000000019</v>
      </c>
      <c r="F238" s="2">
        <f t="shared" si="33"/>
        <v>1.4288331196189798E-2</v>
      </c>
      <c r="G238" s="2">
        <f t="shared" si="34"/>
        <v>1.1781472684085461E-2</v>
      </c>
      <c r="H238" t="str">
        <f t="shared" si="35"/>
        <v>DIA</v>
      </c>
      <c r="I238">
        <f t="shared" si="36"/>
        <v>1</v>
      </c>
      <c r="J238">
        <f t="shared" si="39"/>
        <v>1</v>
      </c>
      <c r="N238" t="str">
        <f t="shared" si="30"/>
        <v>DIA</v>
      </c>
      <c r="O238" s="5">
        <f t="shared" si="37"/>
        <v>2.5068585121043371E-3</v>
      </c>
      <c r="P238" t="str">
        <f t="shared" si="32"/>
        <v>lose</v>
      </c>
      <c r="Q238" t="str">
        <f t="shared" si="38"/>
        <v>lose</v>
      </c>
    </row>
    <row r="239" spans="1:17">
      <c r="A239" s="6">
        <v>42263</v>
      </c>
      <c r="B239" s="1">
        <v>167.51</v>
      </c>
      <c r="C239" s="1">
        <v>107.09</v>
      </c>
      <c r="D239" s="1">
        <f t="shared" si="31"/>
        <v>60.419999999999987</v>
      </c>
      <c r="F239" s="2">
        <f t="shared" si="33"/>
        <v>8.4281500210702381E-3</v>
      </c>
      <c r="G239" s="2">
        <f t="shared" si="34"/>
        <v>5.6343318621467605E-3</v>
      </c>
      <c r="H239" t="str">
        <f t="shared" si="35"/>
        <v>DIA</v>
      </c>
      <c r="I239">
        <f t="shared" si="36"/>
        <v>1</v>
      </c>
      <c r="J239">
        <f t="shared" si="39"/>
        <v>2</v>
      </c>
      <c r="N239" t="str">
        <f t="shared" si="30"/>
        <v>DIA</v>
      </c>
      <c r="O239" s="5">
        <f t="shared" si="37"/>
        <v>2.7938181589234777E-3</v>
      </c>
      <c r="P239" t="str">
        <f t="shared" si="32"/>
        <v>lose</v>
      </c>
      <c r="Q239" t="str">
        <f t="shared" si="38"/>
        <v>lose</v>
      </c>
    </row>
    <row r="240" spans="1:17">
      <c r="A240" s="6">
        <v>42264</v>
      </c>
      <c r="B240" s="1">
        <v>166.81</v>
      </c>
      <c r="C240" s="1">
        <v>107.13</v>
      </c>
      <c r="D240" s="1">
        <f t="shared" si="31"/>
        <v>59.680000000000007</v>
      </c>
      <c r="F240" s="2">
        <f t="shared" si="33"/>
        <v>-4.17885499373165E-3</v>
      </c>
      <c r="G240" s="2">
        <f t="shared" si="34"/>
        <v>3.7351760201692071E-4</v>
      </c>
      <c r="H240" t="str">
        <f t="shared" si="35"/>
        <v>QQQ</v>
      </c>
      <c r="I240">
        <f t="shared" si="36"/>
        <v>0</v>
      </c>
      <c r="J240">
        <f t="shared" si="39"/>
        <v>0</v>
      </c>
      <c r="N240" t="str">
        <f t="shared" si="30"/>
        <v>QQQ</v>
      </c>
      <c r="O240" s="5">
        <f t="shared" si="37"/>
        <v>4.552372595748571E-3</v>
      </c>
      <c r="P240" t="str">
        <f t="shared" si="32"/>
        <v>lose</v>
      </c>
      <c r="Q240" t="str">
        <f t="shared" si="38"/>
        <v>lose</v>
      </c>
    </row>
    <row r="241" spans="1:17">
      <c r="A241" s="6">
        <v>42265</v>
      </c>
      <c r="B241" s="1">
        <v>163.54</v>
      </c>
      <c r="C241" s="1">
        <v>105.35</v>
      </c>
      <c r="D241" s="1">
        <f t="shared" si="31"/>
        <v>58.19</v>
      </c>
      <c r="F241" s="2">
        <f t="shared" si="33"/>
        <v>-1.9603141298483364E-2</v>
      </c>
      <c r="G241" s="2">
        <f t="shared" si="34"/>
        <v>-1.6615327172594056E-2</v>
      </c>
      <c r="H241" t="str">
        <f t="shared" si="35"/>
        <v>QQQ</v>
      </c>
      <c r="I241">
        <f t="shared" si="36"/>
        <v>0</v>
      </c>
      <c r="J241">
        <f t="shared" si="39"/>
        <v>1</v>
      </c>
      <c r="N241" t="str">
        <f t="shared" si="30"/>
        <v>QQQ</v>
      </c>
      <c r="O241" s="5">
        <f t="shared" si="37"/>
        <v>2.9878141258893078E-3</v>
      </c>
      <c r="P241" t="str">
        <f t="shared" si="32"/>
        <v>lose</v>
      </c>
      <c r="Q241" t="str">
        <f t="shared" si="38"/>
        <v>lose</v>
      </c>
    </row>
    <row r="242" spans="1:17">
      <c r="A242" s="6">
        <v>42268</v>
      </c>
      <c r="B242" s="1">
        <v>164.9</v>
      </c>
      <c r="C242" s="1">
        <v>105.68</v>
      </c>
      <c r="D242" s="1">
        <f t="shared" si="31"/>
        <v>59.22</v>
      </c>
      <c r="F242" s="2">
        <f t="shared" si="33"/>
        <v>8.3160083160083997E-3</v>
      </c>
      <c r="G242" s="2">
        <f t="shared" si="34"/>
        <v>3.1324157570005937E-3</v>
      </c>
      <c r="H242" t="str">
        <f t="shared" si="35"/>
        <v>DIA</v>
      </c>
      <c r="I242">
        <f t="shared" si="36"/>
        <v>1</v>
      </c>
      <c r="J242">
        <f t="shared" si="39"/>
        <v>1</v>
      </c>
      <c r="N242" t="str">
        <f t="shared" si="30"/>
        <v>DIA</v>
      </c>
      <c r="O242" s="5">
        <f t="shared" si="37"/>
        <v>5.1835925590078061E-3</v>
      </c>
      <c r="P242" t="str">
        <f t="shared" si="32"/>
        <v>win</v>
      </c>
      <c r="Q242" t="str">
        <f t="shared" si="38"/>
        <v>lose</v>
      </c>
    </row>
    <row r="243" spans="1:17">
      <c r="A243" s="6">
        <v>42269</v>
      </c>
      <c r="B243" s="1">
        <v>163</v>
      </c>
      <c r="C243" s="1">
        <v>104.1</v>
      </c>
      <c r="D243" s="1">
        <f t="shared" si="31"/>
        <v>58.900000000000006</v>
      </c>
      <c r="F243" s="2">
        <f t="shared" si="33"/>
        <v>-1.1522134627046729E-2</v>
      </c>
      <c r="G243" s="2">
        <f t="shared" si="34"/>
        <v>-1.4950794852384675E-2</v>
      </c>
      <c r="H243" t="str">
        <f t="shared" si="35"/>
        <v>DIA</v>
      </c>
      <c r="I243">
        <f t="shared" si="36"/>
        <v>1</v>
      </c>
      <c r="J243">
        <f t="shared" si="39"/>
        <v>2</v>
      </c>
      <c r="N243" t="str">
        <f t="shared" si="30"/>
        <v>DIA</v>
      </c>
      <c r="O243" s="5">
        <f t="shared" si="37"/>
        <v>3.4286602253379463E-3</v>
      </c>
      <c r="P243" t="str">
        <f t="shared" si="32"/>
        <v>lose</v>
      </c>
      <c r="Q243" t="str">
        <f t="shared" si="38"/>
        <v>lose</v>
      </c>
    </row>
    <row r="244" spans="1:17">
      <c r="A244" s="6">
        <v>42270</v>
      </c>
      <c r="B244" s="1">
        <v>162.59</v>
      </c>
      <c r="C244" s="1">
        <v>104.18</v>
      </c>
      <c r="D244" s="1">
        <f t="shared" si="31"/>
        <v>58.41</v>
      </c>
      <c r="F244" s="2">
        <f t="shared" si="33"/>
        <v>-2.5153374233128625E-3</v>
      </c>
      <c r="G244" s="2">
        <f t="shared" si="34"/>
        <v>7.6849183477437565E-4</v>
      </c>
      <c r="H244" t="str">
        <f t="shared" si="35"/>
        <v>QQQ</v>
      </c>
      <c r="I244">
        <f t="shared" si="36"/>
        <v>0</v>
      </c>
      <c r="J244">
        <f t="shared" si="39"/>
        <v>0</v>
      </c>
      <c r="N244" t="str">
        <f t="shared" si="30"/>
        <v>QQQ</v>
      </c>
      <c r="O244" s="5">
        <f t="shared" si="37"/>
        <v>3.283829258087238E-3</v>
      </c>
      <c r="P244" t="str">
        <f t="shared" si="32"/>
        <v>lose</v>
      </c>
      <c r="Q244" t="str">
        <f t="shared" si="38"/>
        <v>lose</v>
      </c>
    </row>
    <row r="245" spans="1:17">
      <c r="A245" s="6">
        <v>42271</v>
      </c>
      <c r="B245" s="1">
        <v>161.87</v>
      </c>
      <c r="C245" s="1">
        <v>103.8</v>
      </c>
      <c r="D245" s="1">
        <f t="shared" si="31"/>
        <v>58.070000000000007</v>
      </c>
      <c r="F245" s="2">
        <f t="shared" si="33"/>
        <v>-4.4283166246386549E-3</v>
      </c>
      <c r="G245" s="2">
        <f t="shared" si="34"/>
        <v>-3.6475331157612752E-3</v>
      </c>
      <c r="H245" t="str">
        <f t="shared" si="35"/>
        <v>QQQ</v>
      </c>
      <c r="I245">
        <f t="shared" si="36"/>
        <v>0</v>
      </c>
      <c r="J245">
        <f t="shared" si="39"/>
        <v>1</v>
      </c>
      <c r="N245" t="str">
        <f t="shared" si="30"/>
        <v>QQQ</v>
      </c>
      <c r="O245" s="5">
        <f t="shared" si="37"/>
        <v>7.8078350887737964E-4</v>
      </c>
      <c r="P245" t="str">
        <f t="shared" si="32"/>
        <v>lose</v>
      </c>
      <c r="Q245" t="str">
        <f t="shared" si="38"/>
        <v>lose</v>
      </c>
    </row>
    <row r="246" spans="1:17">
      <c r="A246" s="6">
        <v>42272</v>
      </c>
      <c r="B246" s="1">
        <v>162.88</v>
      </c>
      <c r="C246" s="1">
        <v>102.92</v>
      </c>
      <c r="D246" s="1">
        <f t="shared" si="31"/>
        <v>59.959999999999994</v>
      </c>
      <c r="F246" s="2">
        <f t="shared" si="33"/>
        <v>6.239574967566509E-3</v>
      </c>
      <c r="G246" s="2">
        <f t="shared" si="34"/>
        <v>-8.477842003853521E-3</v>
      </c>
      <c r="H246" t="str">
        <f t="shared" si="35"/>
        <v>DIA</v>
      </c>
      <c r="I246">
        <f t="shared" si="36"/>
        <v>1</v>
      </c>
      <c r="J246">
        <f t="shared" si="39"/>
        <v>1</v>
      </c>
      <c r="N246" t="str">
        <f t="shared" si="30"/>
        <v>DIA</v>
      </c>
      <c r="O246" s="5">
        <f t="shared" si="37"/>
        <v>1.471741697142003E-2</v>
      </c>
      <c r="P246" t="str">
        <f t="shared" si="32"/>
        <v>win</v>
      </c>
      <c r="Q246" t="str">
        <f t="shared" si="38"/>
        <v>lose</v>
      </c>
    </row>
    <row r="247" spans="1:17">
      <c r="A247" s="6">
        <v>42275</v>
      </c>
      <c r="B247" s="1">
        <v>159.79</v>
      </c>
      <c r="C247" s="1">
        <v>99.99</v>
      </c>
      <c r="D247" s="1">
        <f t="shared" si="31"/>
        <v>59.8</v>
      </c>
      <c r="F247" s="2">
        <f t="shared" si="33"/>
        <v>-1.8971021611001986E-2</v>
      </c>
      <c r="G247" s="2">
        <f t="shared" si="34"/>
        <v>-2.8468713563933219E-2</v>
      </c>
      <c r="H247" t="str">
        <f t="shared" si="35"/>
        <v>DIA</v>
      </c>
      <c r="I247">
        <f t="shared" si="36"/>
        <v>1</v>
      </c>
      <c r="J247">
        <f t="shared" si="39"/>
        <v>2</v>
      </c>
      <c r="N247" t="str">
        <f t="shared" si="30"/>
        <v>DIA</v>
      </c>
      <c r="O247" s="5">
        <f t="shared" si="37"/>
        <v>9.497691952931233E-3</v>
      </c>
      <c r="P247" t="str">
        <f t="shared" si="32"/>
        <v>win</v>
      </c>
      <c r="Q247" t="str">
        <f t="shared" si="38"/>
        <v>lose</v>
      </c>
    </row>
    <row r="248" spans="1:17">
      <c r="A248" s="6">
        <v>42276</v>
      </c>
      <c r="B248" s="1">
        <v>160.22999999999999</v>
      </c>
      <c r="C248" s="1">
        <v>99.47</v>
      </c>
      <c r="D248" s="1">
        <f t="shared" si="31"/>
        <v>60.759999999999991</v>
      </c>
      <c r="F248" s="2">
        <f t="shared" si="33"/>
        <v>2.7536141185305575E-3</v>
      </c>
      <c r="G248" s="2">
        <f t="shared" si="34"/>
        <v>-5.2005200520051607E-3</v>
      </c>
      <c r="H248" t="str">
        <f t="shared" si="35"/>
        <v>DIA</v>
      </c>
      <c r="I248">
        <f t="shared" si="36"/>
        <v>1</v>
      </c>
      <c r="J248">
        <f t="shared" si="39"/>
        <v>3</v>
      </c>
      <c r="N248" t="str">
        <f t="shared" si="30"/>
        <v>DIA</v>
      </c>
      <c r="O248" s="5">
        <f t="shared" si="37"/>
        <v>7.9541341705357191E-3</v>
      </c>
      <c r="P248" t="str">
        <f t="shared" si="32"/>
        <v>win</v>
      </c>
      <c r="Q248" t="str">
        <f t="shared" si="38"/>
        <v>lose</v>
      </c>
    </row>
    <row r="249" spans="1:17">
      <c r="A249" s="6">
        <v>42277</v>
      </c>
      <c r="B249" s="1">
        <v>162.62</v>
      </c>
      <c r="C249" s="1">
        <v>101.76</v>
      </c>
      <c r="D249" s="1">
        <f t="shared" si="31"/>
        <v>60.86</v>
      </c>
      <c r="F249" s="2">
        <f t="shared" si="33"/>
        <v>1.4916058166385913E-2</v>
      </c>
      <c r="G249" s="2">
        <f t="shared" si="34"/>
        <v>2.3022016688448842E-2</v>
      </c>
      <c r="H249" t="str">
        <f t="shared" si="35"/>
        <v>QQQ</v>
      </c>
      <c r="I249">
        <f t="shared" si="36"/>
        <v>0</v>
      </c>
      <c r="J249">
        <f t="shared" si="39"/>
        <v>0</v>
      </c>
      <c r="N249" t="str">
        <f t="shared" si="30"/>
        <v>QQQ</v>
      </c>
      <c r="O249" s="5">
        <f t="shared" si="37"/>
        <v>8.1059585220629293E-3</v>
      </c>
      <c r="P249" t="str">
        <f t="shared" si="32"/>
        <v>lose</v>
      </c>
      <c r="Q249" t="str">
        <f t="shared" si="38"/>
        <v>win</v>
      </c>
    </row>
    <row r="250" spans="1:17">
      <c r="A250" s="6">
        <v>42278</v>
      </c>
      <c r="B250" s="1">
        <v>162.49</v>
      </c>
      <c r="C250" s="1">
        <v>102.22</v>
      </c>
      <c r="D250" s="1">
        <f t="shared" si="31"/>
        <v>60.27000000000001</v>
      </c>
      <c r="F250" s="2">
        <f t="shared" si="33"/>
        <v>-7.9940966670763404E-4</v>
      </c>
      <c r="G250" s="2">
        <f t="shared" si="34"/>
        <v>4.5204402515722653E-3</v>
      </c>
      <c r="H250" t="str">
        <f t="shared" si="35"/>
        <v>QQQ</v>
      </c>
      <c r="I250">
        <f t="shared" si="36"/>
        <v>0</v>
      </c>
      <c r="J250">
        <f t="shared" si="39"/>
        <v>1</v>
      </c>
      <c r="N250" t="str">
        <f t="shared" si="30"/>
        <v>QQQ</v>
      </c>
      <c r="O250" s="5">
        <f t="shared" si="37"/>
        <v>5.3198499182798998E-3</v>
      </c>
      <c r="P250" t="str">
        <f t="shared" si="32"/>
        <v>lose</v>
      </c>
      <c r="Q250" t="str">
        <f t="shared" si="38"/>
        <v>win</v>
      </c>
    </row>
    <row r="251" spans="1:17">
      <c r="A251" s="6">
        <v>42279</v>
      </c>
      <c r="B251" s="1">
        <v>164.58</v>
      </c>
      <c r="C251" s="1">
        <v>104.01</v>
      </c>
      <c r="D251" s="1">
        <f t="shared" si="31"/>
        <v>60.570000000000007</v>
      </c>
      <c r="F251" s="2">
        <f t="shared" si="33"/>
        <v>1.2862329989537838E-2</v>
      </c>
      <c r="G251" s="2">
        <f t="shared" si="34"/>
        <v>1.7511250244570595E-2</v>
      </c>
      <c r="H251" t="str">
        <f t="shared" si="35"/>
        <v>QQQ</v>
      </c>
      <c r="I251">
        <f t="shared" si="36"/>
        <v>0</v>
      </c>
      <c r="J251">
        <f t="shared" si="39"/>
        <v>2</v>
      </c>
      <c r="N251" t="str">
        <f t="shared" si="30"/>
        <v>QQQ</v>
      </c>
      <c r="O251" s="5">
        <f t="shared" si="37"/>
        <v>4.6489202550327579E-3</v>
      </c>
      <c r="P251" t="str">
        <f t="shared" si="32"/>
        <v>lose</v>
      </c>
      <c r="Q251" t="str">
        <f t="shared" si="38"/>
        <v>lose</v>
      </c>
    </row>
    <row r="252" spans="1:17">
      <c r="A252" s="6">
        <v>42282</v>
      </c>
      <c r="B252" s="1">
        <v>167.58</v>
      </c>
      <c r="C252" s="1">
        <v>105.5</v>
      </c>
      <c r="D252" s="1">
        <f t="shared" si="31"/>
        <v>62.080000000000013</v>
      </c>
      <c r="F252" s="2">
        <f t="shared" si="33"/>
        <v>1.8228217280349981E-2</v>
      </c>
      <c r="G252" s="2">
        <f t="shared" si="34"/>
        <v>1.4325545620613353E-2</v>
      </c>
      <c r="H252" t="str">
        <f t="shared" si="35"/>
        <v>DIA</v>
      </c>
      <c r="I252">
        <f t="shared" si="36"/>
        <v>1</v>
      </c>
      <c r="J252">
        <f t="shared" si="39"/>
        <v>1</v>
      </c>
      <c r="N252" t="str">
        <f t="shared" si="30"/>
        <v>DIA</v>
      </c>
      <c r="O252" s="5">
        <f t="shared" si="37"/>
        <v>3.9026716597366281E-3</v>
      </c>
      <c r="P252" t="str">
        <f t="shared" si="32"/>
        <v>lose</v>
      </c>
      <c r="Q252" t="str">
        <f t="shared" si="38"/>
        <v>lose</v>
      </c>
    </row>
    <row r="253" spans="1:17">
      <c r="A253" s="6">
        <v>42283</v>
      </c>
      <c r="B253" s="1">
        <v>167.69</v>
      </c>
      <c r="C253" s="1">
        <v>105</v>
      </c>
      <c r="D253" s="1">
        <f t="shared" si="31"/>
        <v>62.69</v>
      </c>
      <c r="F253" s="2">
        <f t="shared" si="33"/>
        <v>6.5640291204192153E-4</v>
      </c>
      <c r="G253" s="2">
        <f t="shared" si="34"/>
        <v>-4.7393364928909956E-3</v>
      </c>
      <c r="H253" t="str">
        <f t="shared" si="35"/>
        <v>DIA</v>
      </c>
      <c r="I253">
        <f t="shared" si="36"/>
        <v>1</v>
      </c>
      <c r="J253">
        <f t="shared" si="39"/>
        <v>2</v>
      </c>
      <c r="N253" t="str">
        <f t="shared" si="30"/>
        <v>DIA</v>
      </c>
      <c r="O253" s="5">
        <f t="shared" si="37"/>
        <v>5.3957394049329171E-3</v>
      </c>
      <c r="P253" t="str">
        <f t="shared" si="32"/>
        <v>win</v>
      </c>
      <c r="Q253" t="str">
        <f t="shared" si="38"/>
        <v>lose</v>
      </c>
    </row>
    <row r="254" spans="1:17">
      <c r="A254" s="6">
        <v>42284</v>
      </c>
      <c r="B254" s="1">
        <v>168.95</v>
      </c>
      <c r="C254" s="1">
        <v>105.63</v>
      </c>
      <c r="D254" s="1">
        <f t="shared" si="31"/>
        <v>63.319999999999993</v>
      </c>
      <c r="F254" s="2">
        <f t="shared" si="33"/>
        <v>7.5138648696999877E-3</v>
      </c>
      <c r="G254" s="2">
        <f t="shared" si="34"/>
        <v>5.9999999999999568E-3</v>
      </c>
      <c r="H254" t="str">
        <f t="shared" si="35"/>
        <v>DIA</v>
      </c>
      <c r="I254">
        <f t="shared" si="36"/>
        <v>1</v>
      </c>
      <c r="J254">
        <f t="shared" si="39"/>
        <v>3</v>
      </c>
      <c r="N254" t="str">
        <f t="shared" si="30"/>
        <v>DIA</v>
      </c>
      <c r="O254" s="5">
        <f t="shared" si="37"/>
        <v>1.5138648697000309E-3</v>
      </c>
      <c r="P254" t="str">
        <f t="shared" si="32"/>
        <v>lose</v>
      </c>
      <c r="Q254" t="str">
        <f t="shared" si="38"/>
        <v>lose</v>
      </c>
    </row>
    <row r="255" spans="1:17">
      <c r="A255" s="6">
        <v>42285</v>
      </c>
      <c r="B255" s="1">
        <v>170.37</v>
      </c>
      <c r="C255" s="1">
        <v>106.05</v>
      </c>
      <c r="D255" s="1">
        <f t="shared" si="31"/>
        <v>64.320000000000007</v>
      </c>
      <c r="F255" s="2">
        <f t="shared" si="33"/>
        <v>8.4048535069548153E-3</v>
      </c>
      <c r="G255" s="2">
        <f t="shared" si="34"/>
        <v>3.9761431411530976E-3</v>
      </c>
      <c r="H255" t="str">
        <f t="shared" si="35"/>
        <v>DIA</v>
      </c>
      <c r="I255">
        <f t="shared" si="36"/>
        <v>1</v>
      </c>
      <c r="J255">
        <f t="shared" si="39"/>
        <v>4</v>
      </c>
      <c r="N255" t="str">
        <f t="shared" si="30"/>
        <v>DIA</v>
      </c>
      <c r="O255" s="5">
        <f t="shared" si="37"/>
        <v>4.4287103658017177E-3</v>
      </c>
      <c r="P255" t="str">
        <f t="shared" si="32"/>
        <v>lose</v>
      </c>
      <c r="Q255" t="str">
        <f t="shared" si="38"/>
        <v>lose</v>
      </c>
    </row>
    <row r="256" spans="1:17">
      <c r="A256" s="6">
        <v>42286</v>
      </c>
      <c r="B256" s="1">
        <v>170.76</v>
      </c>
      <c r="C256" s="1">
        <v>106.53</v>
      </c>
      <c r="D256" s="1">
        <f t="shared" si="31"/>
        <v>64.22999999999999</v>
      </c>
      <c r="F256" s="2">
        <f t="shared" si="33"/>
        <v>2.2891354111638572E-3</v>
      </c>
      <c r="G256" s="2">
        <f t="shared" si="34"/>
        <v>4.5261669024045641E-3</v>
      </c>
      <c r="H256" t="str">
        <f t="shared" si="35"/>
        <v>QQQ</v>
      </c>
      <c r="I256">
        <f t="shared" si="36"/>
        <v>0</v>
      </c>
      <c r="J256">
        <f t="shared" si="39"/>
        <v>0</v>
      </c>
      <c r="N256" t="str">
        <f t="shared" si="30"/>
        <v>QQQ</v>
      </c>
      <c r="O256" s="5">
        <f t="shared" si="37"/>
        <v>2.237031491240707E-3</v>
      </c>
      <c r="P256" t="str">
        <f t="shared" si="32"/>
        <v>lose</v>
      </c>
      <c r="Q256" t="str">
        <f t="shared" si="38"/>
        <v>lose</v>
      </c>
    </row>
    <row r="257" spans="1:17">
      <c r="A257" s="6">
        <v>42289</v>
      </c>
      <c r="B257" s="1">
        <v>171.17</v>
      </c>
      <c r="C257" s="1">
        <v>106.79</v>
      </c>
      <c r="D257" s="1">
        <f t="shared" si="31"/>
        <v>64.379999999999981</v>
      </c>
      <c r="F257" s="2">
        <f t="shared" si="33"/>
        <v>2.4010306863433859E-3</v>
      </c>
      <c r="G257" s="2">
        <f t="shared" si="34"/>
        <v>2.4406270534122324E-3</v>
      </c>
      <c r="H257" t="str">
        <f t="shared" si="35"/>
        <v>QQQ</v>
      </c>
      <c r="I257">
        <f t="shared" si="36"/>
        <v>0</v>
      </c>
      <c r="J257">
        <f t="shared" si="39"/>
        <v>1</v>
      </c>
      <c r="N257" t="str">
        <f t="shared" ref="N257:N320" si="40">IF(F257&gt;G257, "DIA", "QQQ")</f>
        <v>QQQ</v>
      </c>
      <c r="O257" s="5">
        <f t="shared" si="37"/>
        <v>3.9596367068846488E-5</v>
      </c>
      <c r="P257" t="str">
        <f t="shared" si="32"/>
        <v>lose</v>
      </c>
      <c r="Q257" t="str">
        <f t="shared" si="38"/>
        <v>lose</v>
      </c>
    </row>
    <row r="258" spans="1:17">
      <c r="A258" s="6">
        <v>42290</v>
      </c>
      <c r="B258" s="1">
        <v>170.64</v>
      </c>
      <c r="C258" s="1">
        <v>106.1</v>
      </c>
      <c r="D258" s="1">
        <f t="shared" si="31"/>
        <v>64.539999999999992</v>
      </c>
      <c r="F258" s="2">
        <f t="shared" si="33"/>
        <v>-3.0963369749372038E-3</v>
      </c>
      <c r="G258" s="2">
        <f t="shared" si="34"/>
        <v>-6.4612791459875635E-3</v>
      </c>
      <c r="H258" t="str">
        <f t="shared" si="35"/>
        <v>DIA</v>
      </c>
      <c r="I258">
        <f t="shared" si="36"/>
        <v>1</v>
      </c>
      <c r="J258">
        <f t="shared" si="39"/>
        <v>1</v>
      </c>
      <c r="N258" t="str">
        <f t="shared" si="40"/>
        <v>DIA</v>
      </c>
      <c r="O258" s="5">
        <f t="shared" si="37"/>
        <v>3.3649421710503597E-3</v>
      </c>
      <c r="P258" t="str">
        <f t="shared" si="32"/>
        <v>lose</v>
      </c>
      <c r="Q258" t="str">
        <f t="shared" si="38"/>
        <v>lose</v>
      </c>
    </row>
    <row r="259" spans="1:17">
      <c r="A259" s="6">
        <v>42291</v>
      </c>
      <c r="B259" s="1">
        <v>169.07</v>
      </c>
      <c r="C259" s="1">
        <v>105.93</v>
      </c>
      <c r="D259" s="1">
        <f t="shared" ref="D259:D322" si="41">B259-C259</f>
        <v>63.139999999999986</v>
      </c>
      <c r="F259" s="2">
        <f t="shared" si="33"/>
        <v>-9.2006563525550474E-3</v>
      </c>
      <c r="G259" s="2">
        <f t="shared" si="34"/>
        <v>-1.6022620169650094E-3</v>
      </c>
      <c r="H259" t="str">
        <f t="shared" si="35"/>
        <v>QQQ</v>
      </c>
      <c r="I259">
        <f t="shared" si="36"/>
        <v>0</v>
      </c>
      <c r="J259">
        <f t="shared" si="39"/>
        <v>0</v>
      </c>
      <c r="N259" t="str">
        <f t="shared" si="40"/>
        <v>QQQ</v>
      </c>
      <c r="O259" s="5">
        <f t="shared" si="37"/>
        <v>7.598394335590038E-3</v>
      </c>
      <c r="P259" t="str">
        <f t="shared" si="32"/>
        <v>lose</v>
      </c>
      <c r="Q259" t="str">
        <f t="shared" si="38"/>
        <v>win</v>
      </c>
    </row>
    <row r="260" spans="1:17">
      <c r="A260" s="6">
        <v>42292</v>
      </c>
      <c r="B260" s="1">
        <v>171.32</v>
      </c>
      <c r="C260" s="1">
        <v>107.67</v>
      </c>
      <c r="D260" s="1">
        <f t="shared" si="41"/>
        <v>63.649999999999991</v>
      </c>
      <c r="F260" s="2">
        <f t="shared" si="33"/>
        <v>1.3308097237830484E-2</v>
      </c>
      <c r="G260" s="2">
        <f t="shared" si="34"/>
        <v>1.6425941659586472E-2</v>
      </c>
      <c r="H260" t="str">
        <f t="shared" si="35"/>
        <v>QQQ</v>
      </c>
      <c r="I260">
        <f t="shared" si="36"/>
        <v>0</v>
      </c>
      <c r="J260">
        <f t="shared" si="39"/>
        <v>1</v>
      </c>
      <c r="N260" t="str">
        <f t="shared" si="40"/>
        <v>QQQ</v>
      </c>
      <c r="O260" s="5">
        <f t="shared" si="37"/>
        <v>3.1178444217559876E-3</v>
      </c>
      <c r="P260" t="str">
        <f t="shared" ref="P260:P323" si="42">IF(AND(N260="dia", O260&gt;0.005), "win", "lose")</f>
        <v>lose</v>
      </c>
      <c r="Q260" t="str">
        <f t="shared" si="38"/>
        <v>lose</v>
      </c>
    </row>
    <row r="261" spans="1:17">
      <c r="A261" s="6">
        <v>42293</v>
      </c>
      <c r="B261" s="1">
        <v>171.88</v>
      </c>
      <c r="C261" s="1">
        <v>108.12</v>
      </c>
      <c r="D261" s="1">
        <f t="shared" si="41"/>
        <v>63.759999999999991</v>
      </c>
      <c r="F261" s="2">
        <f t="shared" ref="F261:F324" si="43">(B261-B260)/B260</f>
        <v>3.2687368666822455E-3</v>
      </c>
      <c r="G261" s="2">
        <f t="shared" ref="G261:G324" si="44">(C261-C260)/C260</f>
        <v>4.1794371691279168E-3</v>
      </c>
      <c r="H261" t="str">
        <f t="shared" ref="H261:H324" si="45">IF(F261&gt;G261, "DIA", "QQQ")</f>
        <v>QQQ</v>
      </c>
      <c r="I261">
        <f t="shared" ref="I261:I324" si="46">IF(H261="QQQ",0,1)</f>
        <v>0</v>
      </c>
      <c r="J261">
        <f t="shared" si="39"/>
        <v>2</v>
      </c>
      <c r="N261" t="str">
        <f t="shared" si="40"/>
        <v>QQQ</v>
      </c>
      <c r="O261" s="5">
        <f t="shared" ref="O261:O324" si="47">IF(F261&gt;G261, (F261-G261), (G261-F261))</f>
        <v>9.1070030244567134E-4</v>
      </c>
      <c r="P261" t="str">
        <f t="shared" si="42"/>
        <v>lose</v>
      </c>
      <c r="Q261" t="str">
        <f t="shared" ref="Q261:Q324" si="48">IF(AND(N261="qqq", O261&gt;0.005), "win", "lose")</f>
        <v>lose</v>
      </c>
    </row>
    <row r="262" spans="1:17">
      <c r="A262" s="6">
        <v>42296</v>
      </c>
      <c r="B262" s="1">
        <v>172.12</v>
      </c>
      <c r="C262" s="1">
        <v>108.74</v>
      </c>
      <c r="D262" s="1">
        <f t="shared" si="41"/>
        <v>63.38000000000001</v>
      </c>
      <c r="F262" s="2">
        <f t="shared" si="43"/>
        <v>1.3963230160577676E-3</v>
      </c>
      <c r="G262" s="2">
        <f t="shared" si="44"/>
        <v>5.7343692193857782E-3</v>
      </c>
      <c r="H262" t="str">
        <f t="shared" si="45"/>
        <v>QQQ</v>
      </c>
      <c r="I262">
        <f t="shared" si="46"/>
        <v>0</v>
      </c>
      <c r="J262">
        <f t="shared" si="39"/>
        <v>3</v>
      </c>
      <c r="N262" t="str">
        <f t="shared" si="40"/>
        <v>QQQ</v>
      </c>
      <c r="O262" s="5">
        <f t="shared" si="47"/>
        <v>4.3380462033280106E-3</v>
      </c>
      <c r="P262" t="str">
        <f t="shared" si="42"/>
        <v>lose</v>
      </c>
      <c r="Q262" t="str">
        <f t="shared" si="48"/>
        <v>lose</v>
      </c>
    </row>
    <row r="263" spans="1:17">
      <c r="A263" s="6">
        <v>42297</v>
      </c>
      <c r="B263" s="1">
        <v>172.01</v>
      </c>
      <c r="C263" s="1">
        <v>108.18</v>
      </c>
      <c r="D263" s="1">
        <f t="shared" si="41"/>
        <v>63.829999999999984</v>
      </c>
      <c r="F263" s="2">
        <f t="shared" si="43"/>
        <v>-6.3908900766914735E-4</v>
      </c>
      <c r="G263" s="2">
        <f t="shared" si="44"/>
        <v>-5.1498988412726513E-3</v>
      </c>
      <c r="H263" t="str">
        <f t="shared" si="45"/>
        <v>DIA</v>
      </c>
      <c r="I263">
        <f t="shared" si="46"/>
        <v>1</v>
      </c>
      <c r="J263">
        <f t="shared" si="39"/>
        <v>1</v>
      </c>
      <c r="N263" t="str">
        <f t="shared" si="40"/>
        <v>DIA</v>
      </c>
      <c r="O263" s="5">
        <f t="shared" si="47"/>
        <v>4.5108098336035041E-3</v>
      </c>
      <c r="P263" t="str">
        <f t="shared" si="42"/>
        <v>lose</v>
      </c>
      <c r="Q263" t="str">
        <f t="shared" si="48"/>
        <v>lose</v>
      </c>
    </row>
    <row r="264" spans="1:17">
      <c r="A264" s="6">
        <v>42298</v>
      </c>
      <c r="B264" s="1">
        <v>171.48</v>
      </c>
      <c r="C264" s="1">
        <v>107.52</v>
      </c>
      <c r="D264" s="1">
        <f t="shared" si="41"/>
        <v>63.959999999999994</v>
      </c>
      <c r="F264" s="2">
        <f t="shared" si="43"/>
        <v>-3.0812162083599859E-3</v>
      </c>
      <c r="G264" s="2">
        <f t="shared" si="44"/>
        <v>-6.1009428729895615E-3</v>
      </c>
      <c r="H264" t="str">
        <f t="shared" si="45"/>
        <v>DIA</v>
      </c>
      <c r="I264">
        <f t="shared" si="46"/>
        <v>1</v>
      </c>
      <c r="J264">
        <f t="shared" ref="J264:J327" si="49">IF(I263=I264,(J263+1),I264)</f>
        <v>2</v>
      </c>
      <c r="N264" t="str">
        <f t="shared" si="40"/>
        <v>DIA</v>
      </c>
      <c r="O264" s="5">
        <f t="shared" si="47"/>
        <v>3.0197266646295757E-3</v>
      </c>
      <c r="P264" t="str">
        <f t="shared" si="42"/>
        <v>lose</v>
      </c>
      <c r="Q264" t="str">
        <f t="shared" si="48"/>
        <v>lose</v>
      </c>
    </row>
    <row r="265" spans="1:17">
      <c r="A265" s="6">
        <v>42299</v>
      </c>
      <c r="B265" s="1">
        <v>174.8</v>
      </c>
      <c r="C265" s="1">
        <v>109.71</v>
      </c>
      <c r="D265" s="1">
        <f t="shared" si="41"/>
        <v>65.090000000000018</v>
      </c>
      <c r="F265" s="2">
        <f t="shared" si="43"/>
        <v>1.936085840914405E-2</v>
      </c>
      <c r="G265" s="2">
        <f t="shared" si="44"/>
        <v>2.0368303571428551E-2</v>
      </c>
      <c r="H265" t="str">
        <f t="shared" si="45"/>
        <v>QQQ</v>
      </c>
      <c r="I265">
        <f t="shared" si="46"/>
        <v>0</v>
      </c>
      <c r="J265">
        <f t="shared" si="49"/>
        <v>0</v>
      </c>
      <c r="N265" t="str">
        <f t="shared" si="40"/>
        <v>QQQ</v>
      </c>
      <c r="O265" s="5">
        <f t="shared" si="47"/>
        <v>1.007445162284501E-3</v>
      </c>
      <c r="P265" t="str">
        <f t="shared" si="42"/>
        <v>lose</v>
      </c>
      <c r="Q265" t="str">
        <f t="shared" si="48"/>
        <v>lose</v>
      </c>
    </row>
    <row r="266" spans="1:17">
      <c r="A266" s="6">
        <v>42300</v>
      </c>
      <c r="B266" s="1">
        <v>176.37</v>
      </c>
      <c r="C266" s="1">
        <v>112.78</v>
      </c>
      <c r="D266" s="1">
        <f t="shared" si="41"/>
        <v>63.59</v>
      </c>
      <c r="F266" s="2">
        <f t="shared" si="43"/>
        <v>8.9816933638443546E-3</v>
      </c>
      <c r="G266" s="2">
        <f t="shared" si="44"/>
        <v>2.798286391395504E-2</v>
      </c>
      <c r="H266" t="str">
        <f t="shared" si="45"/>
        <v>QQQ</v>
      </c>
      <c r="I266">
        <f t="shared" si="46"/>
        <v>0</v>
      </c>
      <c r="J266">
        <f t="shared" si="49"/>
        <v>1</v>
      </c>
      <c r="N266" t="str">
        <f t="shared" si="40"/>
        <v>QQQ</v>
      </c>
      <c r="O266" s="5">
        <f t="shared" si="47"/>
        <v>1.9001170550110684E-2</v>
      </c>
      <c r="P266" t="str">
        <f t="shared" si="42"/>
        <v>lose</v>
      </c>
      <c r="Q266" t="str">
        <f t="shared" si="48"/>
        <v>win</v>
      </c>
    </row>
    <row r="267" spans="1:17">
      <c r="A267" s="6">
        <v>42303</v>
      </c>
      <c r="B267" s="1">
        <v>176.02</v>
      </c>
      <c r="C267" s="1">
        <v>112.85</v>
      </c>
      <c r="D267" s="1">
        <f t="shared" si="41"/>
        <v>63.170000000000016</v>
      </c>
      <c r="F267" s="2">
        <f t="shared" si="43"/>
        <v>-1.9844644780858101E-3</v>
      </c>
      <c r="G267" s="2">
        <f t="shared" si="44"/>
        <v>6.2067742507530745E-4</v>
      </c>
      <c r="H267" t="str">
        <f t="shared" si="45"/>
        <v>QQQ</v>
      </c>
      <c r="I267">
        <f t="shared" si="46"/>
        <v>0</v>
      </c>
      <c r="J267">
        <f t="shared" si="49"/>
        <v>2</v>
      </c>
      <c r="N267" t="str">
        <f t="shared" si="40"/>
        <v>QQQ</v>
      </c>
      <c r="O267" s="5">
        <f t="shared" si="47"/>
        <v>2.6051419031611176E-3</v>
      </c>
      <c r="P267" t="str">
        <f t="shared" si="42"/>
        <v>lose</v>
      </c>
      <c r="Q267" t="str">
        <f t="shared" si="48"/>
        <v>lose</v>
      </c>
    </row>
    <row r="268" spans="1:17">
      <c r="A268" s="6">
        <v>42304</v>
      </c>
      <c r="B268" s="1">
        <v>175.67</v>
      </c>
      <c r="C268" s="1">
        <v>113.08</v>
      </c>
      <c r="D268" s="1">
        <f t="shared" si="41"/>
        <v>62.589999999999989</v>
      </c>
      <c r="F268" s="2">
        <f t="shared" si="43"/>
        <v>-1.9884104079083212E-3</v>
      </c>
      <c r="G268" s="2">
        <f t="shared" si="44"/>
        <v>2.0381036774479752E-3</v>
      </c>
      <c r="H268" t="str">
        <f t="shared" si="45"/>
        <v>QQQ</v>
      </c>
      <c r="I268">
        <f t="shared" si="46"/>
        <v>0</v>
      </c>
      <c r="J268">
        <f t="shared" si="49"/>
        <v>3</v>
      </c>
      <c r="N268" t="str">
        <f t="shared" si="40"/>
        <v>QQQ</v>
      </c>
      <c r="O268" s="5">
        <f t="shared" si="47"/>
        <v>4.0265140853562968E-3</v>
      </c>
      <c r="P268" t="str">
        <f t="shared" si="42"/>
        <v>lose</v>
      </c>
      <c r="Q268" t="str">
        <f t="shared" si="48"/>
        <v>lose</v>
      </c>
    </row>
    <row r="269" spans="1:17">
      <c r="A269" s="6">
        <v>42305</v>
      </c>
      <c r="B269" s="1">
        <v>177.68</v>
      </c>
      <c r="C269" s="1">
        <v>114.02</v>
      </c>
      <c r="D269" s="1">
        <f t="shared" si="41"/>
        <v>63.660000000000011</v>
      </c>
      <c r="F269" s="2">
        <f t="shared" si="43"/>
        <v>1.1441908123185629E-2</v>
      </c>
      <c r="G269" s="2">
        <f t="shared" si="44"/>
        <v>8.3126989741775532E-3</v>
      </c>
      <c r="H269" t="str">
        <f t="shared" si="45"/>
        <v>DIA</v>
      </c>
      <c r="I269">
        <f t="shared" si="46"/>
        <v>1</v>
      </c>
      <c r="J269">
        <f t="shared" si="49"/>
        <v>1</v>
      </c>
      <c r="N269" t="str">
        <f t="shared" si="40"/>
        <v>DIA</v>
      </c>
      <c r="O269" s="5">
        <f t="shared" si="47"/>
        <v>3.1292091490080758E-3</v>
      </c>
      <c r="P269" t="str">
        <f t="shared" si="42"/>
        <v>lose</v>
      </c>
      <c r="Q269" t="str">
        <f t="shared" si="48"/>
        <v>lose</v>
      </c>
    </row>
    <row r="270" spans="1:17">
      <c r="A270" s="6">
        <v>42306</v>
      </c>
      <c r="B270" s="1">
        <v>177.38</v>
      </c>
      <c r="C270" s="1">
        <v>113.84</v>
      </c>
      <c r="D270" s="1">
        <f t="shared" si="41"/>
        <v>63.539999999999992</v>
      </c>
      <c r="F270" s="2">
        <f t="shared" si="43"/>
        <v>-1.6884286357497261E-3</v>
      </c>
      <c r="G270" s="2">
        <f t="shared" si="44"/>
        <v>-1.5786704087001632E-3</v>
      </c>
      <c r="H270" t="str">
        <f t="shared" si="45"/>
        <v>QQQ</v>
      </c>
      <c r="I270">
        <f t="shared" si="46"/>
        <v>0</v>
      </c>
      <c r="J270">
        <f t="shared" si="49"/>
        <v>0</v>
      </c>
      <c r="N270" t="str">
        <f t="shared" si="40"/>
        <v>QQQ</v>
      </c>
      <c r="O270" s="5">
        <f t="shared" si="47"/>
        <v>1.0975822704956291E-4</v>
      </c>
      <c r="P270" t="str">
        <f t="shared" si="42"/>
        <v>lose</v>
      </c>
      <c r="Q270" t="str">
        <f t="shared" si="48"/>
        <v>lose</v>
      </c>
    </row>
    <row r="271" spans="1:17">
      <c r="A271" s="6">
        <v>42307</v>
      </c>
      <c r="B271" s="1">
        <v>176.49</v>
      </c>
      <c r="C271" s="1">
        <v>113.33</v>
      </c>
      <c r="D271" s="1">
        <f t="shared" si="41"/>
        <v>63.160000000000011</v>
      </c>
      <c r="F271" s="2">
        <f t="shared" si="43"/>
        <v>-5.0174766039011521E-3</v>
      </c>
      <c r="G271" s="2">
        <f t="shared" si="44"/>
        <v>-4.4799718903724972E-3</v>
      </c>
      <c r="H271" t="str">
        <f t="shared" si="45"/>
        <v>QQQ</v>
      </c>
      <c r="I271">
        <f t="shared" si="46"/>
        <v>0</v>
      </c>
      <c r="J271">
        <f t="shared" si="49"/>
        <v>1</v>
      </c>
      <c r="N271" t="str">
        <f t="shared" si="40"/>
        <v>QQQ</v>
      </c>
      <c r="O271" s="5">
        <f t="shared" si="47"/>
        <v>5.3750471352865484E-4</v>
      </c>
      <c r="P271" t="str">
        <f t="shared" si="42"/>
        <v>lose</v>
      </c>
      <c r="Q271" t="str">
        <f t="shared" si="48"/>
        <v>lose</v>
      </c>
    </row>
    <row r="272" spans="1:17">
      <c r="A272" s="6">
        <v>42310</v>
      </c>
      <c r="B272" s="1">
        <v>178.12</v>
      </c>
      <c r="C272" s="1">
        <v>114.61</v>
      </c>
      <c r="D272" s="1">
        <f t="shared" si="41"/>
        <v>63.510000000000005</v>
      </c>
      <c r="F272" s="2">
        <f t="shared" si="43"/>
        <v>9.2356507450846812E-3</v>
      </c>
      <c r="G272" s="2">
        <f t="shared" si="44"/>
        <v>1.1294449836759915E-2</v>
      </c>
      <c r="H272" t="str">
        <f t="shared" si="45"/>
        <v>QQQ</v>
      </c>
      <c r="I272">
        <f t="shared" si="46"/>
        <v>0</v>
      </c>
      <c r="J272">
        <f t="shared" si="49"/>
        <v>2</v>
      </c>
      <c r="N272" t="str">
        <f t="shared" si="40"/>
        <v>QQQ</v>
      </c>
      <c r="O272" s="5">
        <f t="shared" si="47"/>
        <v>2.0587990916752334E-3</v>
      </c>
      <c r="P272" t="str">
        <f t="shared" si="42"/>
        <v>lose</v>
      </c>
      <c r="Q272" t="str">
        <f t="shared" si="48"/>
        <v>lose</v>
      </c>
    </row>
    <row r="273" spans="1:17">
      <c r="A273" s="6">
        <v>42311</v>
      </c>
      <c r="B273" s="1">
        <v>179.07</v>
      </c>
      <c r="C273" s="1">
        <v>115.01</v>
      </c>
      <c r="D273" s="1">
        <f t="shared" si="41"/>
        <v>64.059999999999988</v>
      </c>
      <c r="F273" s="2">
        <f t="shared" si="43"/>
        <v>5.3334830451380452E-3</v>
      </c>
      <c r="G273" s="2">
        <f t="shared" si="44"/>
        <v>3.4900968501876423E-3</v>
      </c>
      <c r="H273" t="str">
        <f t="shared" si="45"/>
        <v>DIA</v>
      </c>
      <c r="I273">
        <f t="shared" si="46"/>
        <v>1</v>
      </c>
      <c r="J273">
        <f t="shared" si="49"/>
        <v>1</v>
      </c>
      <c r="N273" t="str">
        <f t="shared" si="40"/>
        <v>DIA</v>
      </c>
      <c r="O273" s="5">
        <f t="shared" si="47"/>
        <v>1.8433861949504029E-3</v>
      </c>
      <c r="P273" t="str">
        <f t="shared" si="42"/>
        <v>lose</v>
      </c>
      <c r="Q273" t="str">
        <f t="shared" si="48"/>
        <v>lose</v>
      </c>
    </row>
    <row r="274" spans="1:17">
      <c r="A274" s="6">
        <v>42312</v>
      </c>
      <c r="B274" s="1">
        <v>178.65</v>
      </c>
      <c r="C274" s="1">
        <v>115.02</v>
      </c>
      <c r="D274" s="1">
        <f t="shared" si="41"/>
        <v>63.63000000000001</v>
      </c>
      <c r="F274" s="2">
        <f t="shared" si="43"/>
        <v>-2.3454514994135675E-3</v>
      </c>
      <c r="G274" s="2">
        <f t="shared" si="44"/>
        <v>8.6948960959837442E-5</v>
      </c>
      <c r="H274" t="str">
        <f t="shared" si="45"/>
        <v>QQQ</v>
      </c>
      <c r="I274">
        <f t="shared" si="46"/>
        <v>0</v>
      </c>
      <c r="J274">
        <f t="shared" si="49"/>
        <v>0</v>
      </c>
      <c r="N274" t="str">
        <f t="shared" si="40"/>
        <v>QQQ</v>
      </c>
      <c r="O274" s="5">
        <f t="shared" si="47"/>
        <v>2.4324004603734051E-3</v>
      </c>
      <c r="P274" t="str">
        <f t="shared" si="42"/>
        <v>lose</v>
      </c>
      <c r="Q274" t="str">
        <f t="shared" si="48"/>
        <v>lose</v>
      </c>
    </row>
    <row r="275" spans="1:17">
      <c r="A275" s="6">
        <v>42313</v>
      </c>
      <c r="B275" s="1">
        <v>178.64</v>
      </c>
      <c r="C275" s="1">
        <v>114.71</v>
      </c>
      <c r="D275" s="1">
        <f t="shared" si="41"/>
        <v>63.929999999999993</v>
      </c>
      <c r="F275" s="2">
        <f t="shared" si="43"/>
        <v>-5.5975370836939978E-5</v>
      </c>
      <c r="G275" s="2">
        <f t="shared" si="44"/>
        <v>-2.695183446357175E-3</v>
      </c>
      <c r="H275" t="str">
        <f t="shared" si="45"/>
        <v>DIA</v>
      </c>
      <c r="I275">
        <f t="shared" si="46"/>
        <v>1</v>
      </c>
      <c r="J275">
        <f t="shared" si="49"/>
        <v>1</v>
      </c>
      <c r="N275" t="str">
        <f t="shared" si="40"/>
        <v>DIA</v>
      </c>
      <c r="O275" s="5">
        <f t="shared" si="47"/>
        <v>2.6392080755202351E-3</v>
      </c>
      <c r="P275" t="str">
        <f t="shared" si="42"/>
        <v>lose</v>
      </c>
      <c r="Q275" t="str">
        <f t="shared" si="48"/>
        <v>lose</v>
      </c>
    </row>
    <row r="276" spans="1:17">
      <c r="A276" s="6">
        <v>42314</v>
      </c>
      <c r="B276" s="1">
        <v>179.14</v>
      </c>
      <c r="C276" s="1">
        <v>114.79</v>
      </c>
      <c r="D276" s="1">
        <f t="shared" si="41"/>
        <v>64.34999999999998</v>
      </c>
      <c r="F276" s="2">
        <f t="shared" si="43"/>
        <v>2.7989252127183163E-3</v>
      </c>
      <c r="G276" s="2">
        <f t="shared" si="44"/>
        <v>6.9741086217428745E-4</v>
      </c>
      <c r="H276" t="str">
        <f t="shared" si="45"/>
        <v>DIA</v>
      </c>
      <c r="I276">
        <f t="shared" si="46"/>
        <v>1</v>
      </c>
      <c r="J276">
        <f t="shared" si="49"/>
        <v>2</v>
      </c>
      <c r="N276" t="str">
        <f t="shared" si="40"/>
        <v>DIA</v>
      </c>
      <c r="O276" s="5">
        <f t="shared" si="47"/>
        <v>2.1015143505440288E-3</v>
      </c>
      <c r="P276" t="str">
        <f t="shared" si="42"/>
        <v>lose</v>
      </c>
      <c r="Q276" t="str">
        <f t="shared" si="48"/>
        <v>lose</v>
      </c>
    </row>
    <row r="277" spans="1:17">
      <c r="A277" s="6">
        <v>42317</v>
      </c>
      <c r="B277" s="1">
        <v>177.42</v>
      </c>
      <c r="C277" s="1">
        <v>113.57</v>
      </c>
      <c r="D277" s="1">
        <f t="shared" si="41"/>
        <v>63.849999999999994</v>
      </c>
      <c r="F277" s="2">
        <f t="shared" si="43"/>
        <v>-9.6014290499050973E-3</v>
      </c>
      <c r="G277" s="2">
        <f t="shared" si="44"/>
        <v>-1.062810349333577E-2</v>
      </c>
      <c r="H277" t="str">
        <f t="shared" si="45"/>
        <v>DIA</v>
      </c>
      <c r="I277">
        <f t="shared" si="46"/>
        <v>1</v>
      </c>
      <c r="J277">
        <f t="shared" si="49"/>
        <v>3</v>
      </c>
      <c r="N277" t="str">
        <f t="shared" si="40"/>
        <v>DIA</v>
      </c>
      <c r="O277" s="5">
        <f t="shared" si="47"/>
        <v>1.0266744434306724E-3</v>
      </c>
      <c r="P277" t="str">
        <f t="shared" si="42"/>
        <v>lose</v>
      </c>
      <c r="Q277" t="str">
        <f t="shared" si="48"/>
        <v>lose</v>
      </c>
    </row>
    <row r="278" spans="1:17">
      <c r="A278" s="6">
        <v>42318</v>
      </c>
      <c r="B278" s="1">
        <v>177.78</v>
      </c>
      <c r="C278" s="1">
        <v>113.28</v>
      </c>
      <c r="D278" s="1">
        <f t="shared" si="41"/>
        <v>64.5</v>
      </c>
      <c r="F278" s="2">
        <f t="shared" si="43"/>
        <v>2.0290835306054204E-3</v>
      </c>
      <c r="G278" s="2">
        <f t="shared" si="44"/>
        <v>-2.553491238883438E-3</v>
      </c>
      <c r="H278" t="str">
        <f t="shared" si="45"/>
        <v>DIA</v>
      </c>
      <c r="I278">
        <f t="shared" si="46"/>
        <v>1</v>
      </c>
      <c r="J278">
        <f t="shared" si="49"/>
        <v>4</v>
      </c>
      <c r="N278" t="str">
        <f t="shared" si="40"/>
        <v>DIA</v>
      </c>
      <c r="O278" s="5">
        <f t="shared" si="47"/>
        <v>4.5825747694888588E-3</v>
      </c>
      <c r="P278" t="str">
        <f t="shared" si="42"/>
        <v>lose</v>
      </c>
      <c r="Q278" t="str">
        <f t="shared" si="48"/>
        <v>lose</v>
      </c>
    </row>
    <row r="279" spans="1:17">
      <c r="A279" s="6">
        <v>42319</v>
      </c>
      <c r="B279" s="1">
        <v>177.21</v>
      </c>
      <c r="C279" s="1">
        <v>113.14</v>
      </c>
      <c r="D279" s="1">
        <f t="shared" si="41"/>
        <v>64.070000000000007</v>
      </c>
      <c r="F279" s="2">
        <f t="shared" si="43"/>
        <v>-3.2062099223759319E-3</v>
      </c>
      <c r="G279" s="2">
        <f t="shared" si="44"/>
        <v>-1.2358757062146944E-3</v>
      </c>
      <c r="H279" t="str">
        <f t="shared" si="45"/>
        <v>QQQ</v>
      </c>
      <c r="I279">
        <f t="shared" si="46"/>
        <v>0</v>
      </c>
      <c r="J279">
        <f t="shared" si="49"/>
        <v>0</v>
      </c>
      <c r="N279" t="str">
        <f t="shared" si="40"/>
        <v>QQQ</v>
      </c>
      <c r="O279" s="5">
        <f t="shared" si="47"/>
        <v>1.9703342161612376E-3</v>
      </c>
      <c r="P279" t="str">
        <f t="shared" si="42"/>
        <v>lose</v>
      </c>
      <c r="Q279" t="str">
        <f t="shared" si="48"/>
        <v>lose</v>
      </c>
    </row>
    <row r="280" spans="1:17">
      <c r="A280" s="6">
        <v>42320</v>
      </c>
      <c r="B280" s="1">
        <v>174.67</v>
      </c>
      <c r="C280" s="1">
        <v>112.04</v>
      </c>
      <c r="D280" s="1">
        <f t="shared" si="41"/>
        <v>62.629999999999981</v>
      </c>
      <c r="F280" s="2">
        <f t="shared" si="43"/>
        <v>-1.433327690310942E-2</v>
      </c>
      <c r="G280" s="2">
        <f t="shared" si="44"/>
        <v>-9.7224677390842697E-3</v>
      </c>
      <c r="H280" t="str">
        <f t="shared" si="45"/>
        <v>QQQ</v>
      </c>
      <c r="I280">
        <f t="shared" si="46"/>
        <v>0</v>
      </c>
      <c r="J280">
        <f t="shared" si="49"/>
        <v>1</v>
      </c>
      <c r="N280" t="str">
        <f t="shared" si="40"/>
        <v>QQQ</v>
      </c>
      <c r="O280" s="5">
        <f t="shared" si="47"/>
        <v>4.6108091640251498E-3</v>
      </c>
      <c r="P280" t="str">
        <f t="shared" si="42"/>
        <v>lose</v>
      </c>
      <c r="Q280" t="str">
        <f t="shared" si="48"/>
        <v>lose</v>
      </c>
    </row>
    <row r="281" spans="1:17">
      <c r="A281" s="6">
        <v>42321</v>
      </c>
      <c r="B281" s="1">
        <v>172.61</v>
      </c>
      <c r="C281" s="1">
        <v>109.84</v>
      </c>
      <c r="D281" s="1">
        <f t="shared" si="41"/>
        <v>62.77000000000001</v>
      </c>
      <c r="F281" s="2">
        <f t="shared" si="43"/>
        <v>-1.1793668059769703E-2</v>
      </c>
      <c r="G281" s="2">
        <f t="shared" si="44"/>
        <v>-1.9635844341306701E-2</v>
      </c>
      <c r="H281" t="str">
        <f t="shared" si="45"/>
        <v>DIA</v>
      </c>
      <c r="I281">
        <f t="shared" si="46"/>
        <v>1</v>
      </c>
      <c r="J281">
        <f t="shared" si="49"/>
        <v>1</v>
      </c>
      <c r="N281" t="str">
        <f t="shared" si="40"/>
        <v>DIA</v>
      </c>
      <c r="O281" s="5">
        <f t="shared" si="47"/>
        <v>7.8421762815369979E-3</v>
      </c>
      <c r="P281" t="str">
        <f t="shared" si="42"/>
        <v>win</v>
      </c>
      <c r="Q281" t="str">
        <f t="shared" si="48"/>
        <v>lose</v>
      </c>
    </row>
    <row r="282" spans="1:17">
      <c r="A282" s="6">
        <v>42324</v>
      </c>
      <c r="B282" s="1">
        <v>175.02</v>
      </c>
      <c r="C282" s="1">
        <v>111.42</v>
      </c>
      <c r="D282" s="1">
        <f t="shared" si="41"/>
        <v>63.600000000000009</v>
      </c>
      <c r="F282" s="2">
        <f t="shared" si="43"/>
        <v>1.396211111754821E-2</v>
      </c>
      <c r="G282" s="2">
        <f t="shared" si="44"/>
        <v>1.4384559359067718E-2</v>
      </c>
      <c r="H282" t="str">
        <f t="shared" si="45"/>
        <v>QQQ</v>
      </c>
      <c r="I282">
        <f t="shared" si="46"/>
        <v>0</v>
      </c>
      <c r="J282">
        <f t="shared" si="49"/>
        <v>0</v>
      </c>
      <c r="N282" t="str">
        <f t="shared" si="40"/>
        <v>QQQ</v>
      </c>
      <c r="O282" s="5">
        <f t="shared" si="47"/>
        <v>4.2244824151950813E-4</v>
      </c>
      <c r="P282" t="str">
        <f t="shared" si="42"/>
        <v>lose</v>
      </c>
      <c r="Q282" t="str">
        <f t="shared" si="48"/>
        <v>lose</v>
      </c>
    </row>
    <row r="283" spans="1:17">
      <c r="A283" s="6">
        <v>42325</v>
      </c>
      <c r="B283" s="1">
        <v>175.16</v>
      </c>
      <c r="C283" s="1">
        <v>111.49</v>
      </c>
      <c r="D283" s="1">
        <f t="shared" si="41"/>
        <v>63.67</v>
      </c>
      <c r="F283" s="2">
        <f t="shared" si="43"/>
        <v>7.9990858187627904E-4</v>
      </c>
      <c r="G283" s="2">
        <f t="shared" si="44"/>
        <v>6.2825345539394342E-4</v>
      </c>
      <c r="H283" t="str">
        <f t="shared" si="45"/>
        <v>DIA</v>
      </c>
      <c r="I283">
        <f t="shared" si="46"/>
        <v>1</v>
      </c>
      <c r="J283">
        <f t="shared" si="49"/>
        <v>1</v>
      </c>
      <c r="N283" t="str">
        <f t="shared" si="40"/>
        <v>DIA</v>
      </c>
      <c r="O283" s="5">
        <f t="shared" si="47"/>
        <v>1.7165512648233561E-4</v>
      </c>
      <c r="P283" t="str">
        <f t="shared" si="42"/>
        <v>lose</v>
      </c>
      <c r="Q283" t="str">
        <f t="shared" si="48"/>
        <v>lose</v>
      </c>
    </row>
    <row r="284" spans="1:17">
      <c r="A284" s="6">
        <v>42326</v>
      </c>
      <c r="B284" s="1">
        <v>177.73</v>
      </c>
      <c r="C284" s="1">
        <v>113.63</v>
      </c>
      <c r="D284" s="1">
        <f t="shared" si="41"/>
        <v>64.099999999999994</v>
      </c>
      <c r="F284" s="2">
        <f t="shared" si="43"/>
        <v>1.4672299611783474E-2</v>
      </c>
      <c r="G284" s="2">
        <f t="shared" si="44"/>
        <v>1.9194546596107281E-2</v>
      </c>
      <c r="H284" t="str">
        <f t="shared" si="45"/>
        <v>QQQ</v>
      </c>
      <c r="I284">
        <f t="shared" si="46"/>
        <v>0</v>
      </c>
      <c r="J284">
        <f t="shared" si="49"/>
        <v>0</v>
      </c>
      <c r="N284" t="str">
        <f t="shared" si="40"/>
        <v>QQQ</v>
      </c>
      <c r="O284" s="5">
        <f t="shared" si="47"/>
        <v>4.5222469843238071E-3</v>
      </c>
      <c r="P284" t="str">
        <f t="shared" si="42"/>
        <v>lose</v>
      </c>
      <c r="Q284" t="str">
        <f t="shared" si="48"/>
        <v>lose</v>
      </c>
    </row>
    <row r="285" spans="1:17">
      <c r="A285" s="6">
        <v>42327</v>
      </c>
      <c r="B285" s="1">
        <v>177.66</v>
      </c>
      <c r="C285" s="1">
        <v>113.71</v>
      </c>
      <c r="D285" s="1">
        <f t="shared" si="41"/>
        <v>63.95</v>
      </c>
      <c r="F285" s="2">
        <f t="shared" si="43"/>
        <v>-3.9385584875931574E-4</v>
      </c>
      <c r="G285" s="2">
        <f t="shared" si="44"/>
        <v>7.040394262078527E-4</v>
      </c>
      <c r="H285" t="str">
        <f t="shared" si="45"/>
        <v>QQQ</v>
      </c>
      <c r="I285">
        <f t="shared" si="46"/>
        <v>0</v>
      </c>
      <c r="J285">
        <f t="shared" si="49"/>
        <v>1</v>
      </c>
      <c r="N285" t="str">
        <f t="shared" si="40"/>
        <v>QQQ</v>
      </c>
      <c r="O285" s="5">
        <f t="shared" si="47"/>
        <v>1.0978952749671684E-3</v>
      </c>
      <c r="P285" t="str">
        <f t="shared" si="42"/>
        <v>lose</v>
      </c>
      <c r="Q285" t="str">
        <f t="shared" si="48"/>
        <v>lose</v>
      </c>
    </row>
    <row r="286" spans="1:17">
      <c r="A286" s="6">
        <v>42328</v>
      </c>
      <c r="B286" s="1">
        <v>178.06</v>
      </c>
      <c r="C286" s="1">
        <v>114.48</v>
      </c>
      <c r="D286" s="1">
        <f t="shared" si="41"/>
        <v>63.58</v>
      </c>
      <c r="F286" s="2">
        <f t="shared" si="43"/>
        <v>2.2514916131937731E-3</v>
      </c>
      <c r="G286" s="2">
        <f t="shared" si="44"/>
        <v>6.7716119954270536E-3</v>
      </c>
      <c r="H286" t="str">
        <f t="shared" si="45"/>
        <v>QQQ</v>
      </c>
      <c r="I286">
        <f t="shared" si="46"/>
        <v>0</v>
      </c>
      <c r="J286">
        <f t="shared" si="49"/>
        <v>2</v>
      </c>
      <c r="N286" t="str">
        <f t="shared" si="40"/>
        <v>QQQ</v>
      </c>
      <c r="O286" s="5">
        <f t="shared" si="47"/>
        <v>4.5201203822332805E-3</v>
      </c>
      <c r="P286" t="str">
        <f t="shared" si="42"/>
        <v>lose</v>
      </c>
      <c r="Q286" t="str">
        <f t="shared" si="48"/>
        <v>lose</v>
      </c>
    </row>
    <row r="287" spans="1:17">
      <c r="A287" s="6">
        <v>42331</v>
      </c>
      <c r="B287" s="1">
        <v>177.74</v>
      </c>
      <c r="C287" s="1">
        <v>114.15</v>
      </c>
      <c r="D287" s="1">
        <f t="shared" si="41"/>
        <v>63.59</v>
      </c>
      <c r="F287" s="2">
        <f t="shared" si="43"/>
        <v>-1.7971470290912791E-3</v>
      </c>
      <c r="G287" s="2">
        <f t="shared" si="44"/>
        <v>-2.8825995807127735E-3</v>
      </c>
      <c r="H287" t="str">
        <f t="shared" si="45"/>
        <v>DIA</v>
      </c>
      <c r="I287">
        <f t="shared" si="46"/>
        <v>1</v>
      </c>
      <c r="J287">
        <f t="shared" si="49"/>
        <v>1</v>
      </c>
      <c r="N287" t="str">
        <f t="shared" si="40"/>
        <v>DIA</v>
      </c>
      <c r="O287" s="5">
        <f t="shared" si="47"/>
        <v>1.0854525516214943E-3</v>
      </c>
      <c r="P287" t="str">
        <f t="shared" si="42"/>
        <v>lose</v>
      </c>
      <c r="Q287" t="str">
        <f t="shared" si="48"/>
        <v>lose</v>
      </c>
    </row>
    <row r="288" spans="1:17">
      <c r="A288" s="6">
        <v>42332</v>
      </c>
      <c r="B288" s="1">
        <v>177.98</v>
      </c>
      <c r="C288" s="1">
        <v>114.05</v>
      </c>
      <c r="D288" s="1">
        <f t="shared" si="41"/>
        <v>63.929999999999993</v>
      </c>
      <c r="F288" s="2">
        <f t="shared" si="43"/>
        <v>1.3502869359737857E-3</v>
      </c>
      <c r="G288" s="2">
        <f t="shared" si="44"/>
        <v>-8.7604029785377595E-4</v>
      </c>
      <c r="H288" t="str">
        <f t="shared" si="45"/>
        <v>DIA</v>
      </c>
      <c r="I288">
        <f t="shared" si="46"/>
        <v>1</v>
      </c>
      <c r="J288">
        <f t="shared" si="49"/>
        <v>2</v>
      </c>
      <c r="N288" t="str">
        <f t="shared" si="40"/>
        <v>DIA</v>
      </c>
      <c r="O288" s="5">
        <f t="shared" si="47"/>
        <v>2.2263272338275616E-3</v>
      </c>
      <c r="P288" t="str">
        <f t="shared" si="42"/>
        <v>lose</v>
      </c>
      <c r="Q288" t="str">
        <f t="shared" si="48"/>
        <v>lose</v>
      </c>
    </row>
    <row r="289" spans="1:17">
      <c r="A289" s="6">
        <v>42333</v>
      </c>
      <c r="B289" s="1">
        <v>177.93</v>
      </c>
      <c r="C289" s="1">
        <v>114.15</v>
      </c>
      <c r="D289" s="1">
        <f t="shared" si="41"/>
        <v>63.78</v>
      </c>
      <c r="F289" s="2">
        <f t="shared" si="43"/>
        <v>-2.8093044162255844E-4</v>
      </c>
      <c r="G289" s="2">
        <f t="shared" si="44"/>
        <v>8.7680841736088139E-4</v>
      </c>
      <c r="H289" t="str">
        <f t="shared" si="45"/>
        <v>QQQ</v>
      </c>
      <c r="I289">
        <f t="shared" si="46"/>
        <v>0</v>
      </c>
      <c r="J289">
        <f t="shared" si="49"/>
        <v>0</v>
      </c>
      <c r="N289" t="str">
        <f t="shared" si="40"/>
        <v>QQQ</v>
      </c>
      <c r="O289" s="5">
        <f t="shared" si="47"/>
        <v>1.1577388589834399E-3</v>
      </c>
      <c r="P289" t="str">
        <f t="shared" si="42"/>
        <v>lose</v>
      </c>
      <c r="Q289" t="str">
        <f t="shared" si="48"/>
        <v>lose</v>
      </c>
    </row>
    <row r="290" spans="1:17">
      <c r="A290" s="6">
        <v>42335</v>
      </c>
      <c r="B290" s="1">
        <v>177.9</v>
      </c>
      <c r="C290" s="1">
        <v>114.31</v>
      </c>
      <c r="D290" s="1">
        <f t="shared" si="41"/>
        <v>63.59</v>
      </c>
      <c r="F290" s="2">
        <f t="shared" si="43"/>
        <v>-1.6860563142809609E-4</v>
      </c>
      <c r="G290" s="2">
        <f t="shared" si="44"/>
        <v>1.4016644765658922E-3</v>
      </c>
      <c r="H290" t="str">
        <f t="shared" si="45"/>
        <v>QQQ</v>
      </c>
      <c r="I290">
        <f t="shared" si="46"/>
        <v>0</v>
      </c>
      <c r="J290">
        <f t="shared" si="49"/>
        <v>1</v>
      </c>
      <c r="N290" t="str">
        <f t="shared" si="40"/>
        <v>QQQ</v>
      </c>
      <c r="O290" s="5">
        <f t="shared" si="47"/>
        <v>1.5702701079939882E-3</v>
      </c>
      <c r="P290" t="str">
        <f t="shared" si="42"/>
        <v>lose</v>
      </c>
      <c r="Q290" t="str">
        <f t="shared" si="48"/>
        <v>lose</v>
      </c>
    </row>
    <row r="291" spans="1:17">
      <c r="A291" s="6">
        <v>42338</v>
      </c>
      <c r="B291" s="1">
        <v>177.23</v>
      </c>
      <c r="C291" s="1">
        <v>114.02</v>
      </c>
      <c r="D291" s="1">
        <f t="shared" si="41"/>
        <v>63.209999999999994</v>
      </c>
      <c r="F291" s="2">
        <f t="shared" si="43"/>
        <v>-3.7661607644745134E-3</v>
      </c>
      <c r="G291" s="2">
        <f t="shared" si="44"/>
        <v>-2.5369608958096951E-3</v>
      </c>
      <c r="H291" t="str">
        <f t="shared" si="45"/>
        <v>QQQ</v>
      </c>
      <c r="I291">
        <f t="shared" si="46"/>
        <v>0</v>
      </c>
      <c r="J291">
        <f t="shared" si="49"/>
        <v>2</v>
      </c>
      <c r="N291" t="str">
        <f t="shared" si="40"/>
        <v>QQQ</v>
      </c>
      <c r="O291" s="5">
        <f t="shared" si="47"/>
        <v>1.2291998686648183E-3</v>
      </c>
      <c r="P291" t="str">
        <f t="shared" si="42"/>
        <v>lose</v>
      </c>
      <c r="Q291" t="str">
        <f t="shared" si="48"/>
        <v>lose</v>
      </c>
    </row>
    <row r="292" spans="1:17">
      <c r="A292" s="6">
        <v>42339</v>
      </c>
      <c r="B292" s="1">
        <v>178.81</v>
      </c>
      <c r="C292" s="1">
        <v>115.16</v>
      </c>
      <c r="D292" s="1">
        <f t="shared" si="41"/>
        <v>63.650000000000006</v>
      </c>
      <c r="F292" s="2">
        <f t="shared" si="43"/>
        <v>8.9149692489985475E-3</v>
      </c>
      <c r="G292" s="2">
        <f t="shared" si="44"/>
        <v>9.9982459217681161E-3</v>
      </c>
      <c r="H292" t="str">
        <f t="shared" si="45"/>
        <v>QQQ</v>
      </c>
      <c r="I292">
        <f t="shared" si="46"/>
        <v>0</v>
      </c>
      <c r="J292">
        <f t="shared" si="49"/>
        <v>3</v>
      </c>
      <c r="N292" t="str">
        <f t="shared" si="40"/>
        <v>QQQ</v>
      </c>
      <c r="O292" s="5">
        <f t="shared" si="47"/>
        <v>1.0832766727695686E-3</v>
      </c>
      <c r="P292" t="str">
        <f t="shared" si="42"/>
        <v>lose</v>
      </c>
      <c r="Q292" t="str">
        <f t="shared" si="48"/>
        <v>lose</v>
      </c>
    </row>
    <row r="293" spans="1:17">
      <c r="A293" s="6">
        <v>42340</v>
      </c>
      <c r="B293" s="1">
        <v>177.29</v>
      </c>
      <c r="C293" s="1">
        <v>114.45</v>
      </c>
      <c r="D293" s="1">
        <f t="shared" si="41"/>
        <v>62.839999999999989</v>
      </c>
      <c r="F293" s="2">
        <f t="shared" si="43"/>
        <v>-8.5006431407639964E-3</v>
      </c>
      <c r="G293" s="2">
        <f t="shared" si="44"/>
        <v>-6.1653351858283589E-3</v>
      </c>
      <c r="H293" t="str">
        <f t="shared" si="45"/>
        <v>QQQ</v>
      </c>
      <c r="I293">
        <f t="shared" si="46"/>
        <v>0</v>
      </c>
      <c r="J293">
        <f t="shared" si="49"/>
        <v>4</v>
      </c>
      <c r="N293" t="str">
        <f t="shared" si="40"/>
        <v>QQQ</v>
      </c>
      <c r="O293" s="5">
        <f t="shared" si="47"/>
        <v>2.3353079549356375E-3</v>
      </c>
      <c r="P293" t="str">
        <f t="shared" si="42"/>
        <v>lose</v>
      </c>
      <c r="Q293" t="str">
        <f t="shared" si="48"/>
        <v>lose</v>
      </c>
    </row>
    <row r="294" spans="1:17">
      <c r="A294" s="6">
        <v>42341</v>
      </c>
      <c r="B294" s="1">
        <v>174.83</v>
      </c>
      <c r="C294" s="1">
        <v>112.51</v>
      </c>
      <c r="D294" s="1">
        <f t="shared" si="41"/>
        <v>62.320000000000007</v>
      </c>
      <c r="F294" s="2">
        <f t="shared" si="43"/>
        <v>-1.3875571098200574E-2</v>
      </c>
      <c r="G294" s="2">
        <f t="shared" si="44"/>
        <v>-1.6950633464394911E-2</v>
      </c>
      <c r="H294" t="str">
        <f t="shared" si="45"/>
        <v>DIA</v>
      </c>
      <c r="I294">
        <f t="shared" si="46"/>
        <v>1</v>
      </c>
      <c r="J294">
        <f t="shared" si="49"/>
        <v>1</v>
      </c>
      <c r="N294" t="str">
        <f t="shared" si="40"/>
        <v>DIA</v>
      </c>
      <c r="O294" s="5">
        <f t="shared" si="47"/>
        <v>3.0750623661943369E-3</v>
      </c>
      <c r="P294" t="str">
        <f t="shared" si="42"/>
        <v>lose</v>
      </c>
      <c r="Q294" t="str">
        <f t="shared" si="48"/>
        <v>lose</v>
      </c>
    </row>
    <row r="295" spans="1:17">
      <c r="A295" s="6">
        <v>42342</v>
      </c>
      <c r="B295" s="1">
        <v>178.42</v>
      </c>
      <c r="C295" s="1">
        <v>115.14</v>
      </c>
      <c r="D295" s="1">
        <f t="shared" si="41"/>
        <v>63.279999999999987</v>
      </c>
      <c r="F295" s="2">
        <f t="shared" si="43"/>
        <v>2.0534233255162012E-2</v>
      </c>
      <c r="G295" s="2">
        <f t="shared" si="44"/>
        <v>2.3375699937783267E-2</v>
      </c>
      <c r="H295" t="str">
        <f t="shared" si="45"/>
        <v>QQQ</v>
      </c>
      <c r="I295">
        <f t="shared" si="46"/>
        <v>0</v>
      </c>
      <c r="J295">
        <f t="shared" si="49"/>
        <v>0</v>
      </c>
      <c r="N295" t="str">
        <f t="shared" si="40"/>
        <v>QQQ</v>
      </c>
      <c r="O295" s="5">
        <f t="shared" si="47"/>
        <v>2.8414666826212555E-3</v>
      </c>
      <c r="P295" t="str">
        <f t="shared" si="42"/>
        <v>lose</v>
      </c>
      <c r="Q295" t="str">
        <f t="shared" si="48"/>
        <v>lose</v>
      </c>
    </row>
    <row r="296" spans="1:17">
      <c r="A296" s="6">
        <v>42345</v>
      </c>
      <c r="B296" s="1">
        <v>177.34</v>
      </c>
      <c r="C296" s="1">
        <v>114.62</v>
      </c>
      <c r="D296" s="1">
        <f t="shared" si="41"/>
        <v>62.72</v>
      </c>
      <c r="F296" s="2">
        <f t="shared" si="43"/>
        <v>-6.0531330568321046E-3</v>
      </c>
      <c r="G296" s="2">
        <f t="shared" si="44"/>
        <v>-4.5162410977939551E-3</v>
      </c>
      <c r="H296" t="str">
        <f t="shared" si="45"/>
        <v>QQQ</v>
      </c>
      <c r="I296">
        <f t="shared" si="46"/>
        <v>0</v>
      </c>
      <c r="J296">
        <f t="shared" si="49"/>
        <v>1</v>
      </c>
      <c r="N296" t="str">
        <f t="shared" si="40"/>
        <v>QQQ</v>
      </c>
      <c r="O296" s="5">
        <f t="shared" si="47"/>
        <v>1.5368919590381495E-3</v>
      </c>
      <c r="P296" t="str">
        <f t="shared" si="42"/>
        <v>lose</v>
      </c>
      <c r="Q296" t="str">
        <f t="shared" si="48"/>
        <v>lose</v>
      </c>
    </row>
    <row r="297" spans="1:17">
      <c r="A297" s="6">
        <v>42346</v>
      </c>
      <c r="B297" s="1">
        <v>175.77</v>
      </c>
      <c r="C297" s="1">
        <v>114.63</v>
      </c>
      <c r="D297" s="1">
        <f t="shared" si="41"/>
        <v>61.140000000000015</v>
      </c>
      <c r="F297" s="2">
        <f t="shared" si="43"/>
        <v>-8.8530506371940522E-3</v>
      </c>
      <c r="G297" s="2">
        <f t="shared" si="44"/>
        <v>8.7244808933789088E-5</v>
      </c>
      <c r="H297" t="str">
        <f t="shared" si="45"/>
        <v>QQQ</v>
      </c>
      <c r="I297">
        <f t="shared" si="46"/>
        <v>0</v>
      </c>
      <c r="J297">
        <f t="shared" si="49"/>
        <v>2</v>
      </c>
      <c r="N297" t="str">
        <f t="shared" si="40"/>
        <v>QQQ</v>
      </c>
      <c r="O297" s="5">
        <f t="shared" si="47"/>
        <v>8.9402954461278404E-3</v>
      </c>
      <c r="P297" t="str">
        <f t="shared" si="42"/>
        <v>lose</v>
      </c>
      <c r="Q297" t="str">
        <f t="shared" si="48"/>
        <v>win</v>
      </c>
    </row>
    <row r="298" spans="1:17">
      <c r="A298" s="6">
        <v>42347</v>
      </c>
      <c r="B298" s="1">
        <v>174.99</v>
      </c>
      <c r="C298" s="1">
        <v>112.89</v>
      </c>
      <c r="D298" s="1">
        <f t="shared" si="41"/>
        <v>62.100000000000009</v>
      </c>
      <c r="F298" s="2">
        <f t="shared" si="43"/>
        <v>-4.4376173408431537E-3</v>
      </c>
      <c r="G298" s="2">
        <f t="shared" si="44"/>
        <v>-1.5179272441769127E-2</v>
      </c>
      <c r="H298" t="str">
        <f t="shared" si="45"/>
        <v>DIA</v>
      </c>
      <c r="I298">
        <f t="shared" si="46"/>
        <v>1</v>
      </c>
      <c r="J298">
        <f t="shared" si="49"/>
        <v>1</v>
      </c>
      <c r="N298" t="str">
        <f t="shared" si="40"/>
        <v>DIA</v>
      </c>
      <c r="O298" s="5">
        <f t="shared" si="47"/>
        <v>1.0741655100925973E-2</v>
      </c>
      <c r="P298" t="str">
        <f t="shared" si="42"/>
        <v>win</v>
      </c>
      <c r="Q298" t="str">
        <f t="shared" si="48"/>
        <v>lose</v>
      </c>
    </row>
    <row r="299" spans="1:17">
      <c r="A299" s="6">
        <v>42348</v>
      </c>
      <c r="B299" s="1">
        <v>175.88</v>
      </c>
      <c r="C299" s="1">
        <v>113.4</v>
      </c>
      <c r="D299" s="1">
        <f t="shared" si="41"/>
        <v>62.47999999999999</v>
      </c>
      <c r="F299" s="2">
        <f t="shared" si="43"/>
        <v>5.0860049145664684E-3</v>
      </c>
      <c r="G299" s="2">
        <f t="shared" si="44"/>
        <v>4.5176720701568347E-3</v>
      </c>
      <c r="H299" t="str">
        <f t="shared" si="45"/>
        <v>DIA</v>
      </c>
      <c r="I299">
        <f t="shared" si="46"/>
        <v>1</v>
      </c>
      <c r="J299">
        <f t="shared" si="49"/>
        <v>2</v>
      </c>
      <c r="N299" t="str">
        <f t="shared" si="40"/>
        <v>DIA</v>
      </c>
      <c r="O299" s="5">
        <f t="shared" si="47"/>
        <v>5.6833284440963375E-4</v>
      </c>
      <c r="P299" t="str">
        <f t="shared" si="42"/>
        <v>lose</v>
      </c>
      <c r="Q299" t="str">
        <f t="shared" si="48"/>
        <v>lose</v>
      </c>
    </row>
    <row r="300" spans="1:17">
      <c r="A300" s="6">
        <v>42349</v>
      </c>
      <c r="B300" s="1">
        <v>172.73</v>
      </c>
      <c r="C300" s="1">
        <v>110.79</v>
      </c>
      <c r="D300" s="1">
        <f t="shared" si="41"/>
        <v>61.939999999999984</v>
      </c>
      <c r="F300" s="2">
        <f t="shared" si="43"/>
        <v>-1.7909938594496279E-2</v>
      </c>
      <c r="G300" s="2">
        <f t="shared" si="44"/>
        <v>-2.301587301587301E-2</v>
      </c>
      <c r="H300" t="str">
        <f t="shared" si="45"/>
        <v>DIA</v>
      </c>
      <c r="I300">
        <f t="shared" si="46"/>
        <v>1</v>
      </c>
      <c r="J300">
        <f t="shared" si="49"/>
        <v>3</v>
      </c>
      <c r="N300" t="str">
        <f t="shared" si="40"/>
        <v>DIA</v>
      </c>
      <c r="O300" s="5">
        <f t="shared" si="47"/>
        <v>5.1059344213767316E-3</v>
      </c>
      <c r="P300" t="str">
        <f t="shared" si="42"/>
        <v>win</v>
      </c>
      <c r="Q300" t="str">
        <f t="shared" si="48"/>
        <v>lose</v>
      </c>
    </row>
    <row r="301" spans="1:17">
      <c r="A301" s="6">
        <v>42352</v>
      </c>
      <c r="B301" s="1">
        <v>173.9</v>
      </c>
      <c r="C301" s="1">
        <v>111.63</v>
      </c>
      <c r="D301" s="1">
        <f t="shared" si="41"/>
        <v>62.27000000000001</v>
      </c>
      <c r="F301" s="2">
        <f t="shared" si="43"/>
        <v>6.7735772593065244E-3</v>
      </c>
      <c r="G301" s="2">
        <f t="shared" si="44"/>
        <v>7.5819117248848199E-3</v>
      </c>
      <c r="H301" t="str">
        <f t="shared" si="45"/>
        <v>QQQ</v>
      </c>
      <c r="I301">
        <f t="shared" si="46"/>
        <v>0</v>
      </c>
      <c r="J301">
        <f t="shared" si="49"/>
        <v>0</v>
      </c>
      <c r="N301" t="str">
        <f t="shared" si="40"/>
        <v>QQQ</v>
      </c>
      <c r="O301" s="5">
        <f t="shared" si="47"/>
        <v>8.083344655782955E-4</v>
      </c>
      <c r="P301" t="str">
        <f t="shared" si="42"/>
        <v>lose</v>
      </c>
      <c r="Q301" t="str">
        <f t="shared" si="48"/>
        <v>lose</v>
      </c>
    </row>
    <row r="302" spans="1:17">
      <c r="A302" s="6">
        <v>42353</v>
      </c>
      <c r="B302" s="1">
        <v>175.46</v>
      </c>
      <c r="C302" s="1">
        <v>112.31</v>
      </c>
      <c r="D302" s="1">
        <f t="shared" si="41"/>
        <v>63.150000000000006</v>
      </c>
      <c r="F302" s="2">
        <f t="shared" si="43"/>
        <v>8.9706728004600479E-3</v>
      </c>
      <c r="G302" s="2">
        <f t="shared" si="44"/>
        <v>6.0915524500582893E-3</v>
      </c>
      <c r="H302" t="str">
        <f t="shared" si="45"/>
        <v>DIA</v>
      </c>
      <c r="I302">
        <f t="shared" si="46"/>
        <v>1</v>
      </c>
      <c r="J302">
        <f t="shared" si="49"/>
        <v>1</v>
      </c>
      <c r="N302" t="str">
        <f t="shared" si="40"/>
        <v>DIA</v>
      </c>
      <c r="O302" s="5">
        <f t="shared" si="47"/>
        <v>2.8791203504017586E-3</v>
      </c>
      <c r="P302" t="str">
        <f t="shared" si="42"/>
        <v>lose</v>
      </c>
      <c r="Q302" t="str">
        <f t="shared" si="48"/>
        <v>lose</v>
      </c>
    </row>
    <row r="303" spans="1:17">
      <c r="A303" s="6">
        <v>42354</v>
      </c>
      <c r="B303" s="1">
        <v>177.64</v>
      </c>
      <c r="C303" s="1">
        <v>113.98</v>
      </c>
      <c r="D303" s="1">
        <f t="shared" si="41"/>
        <v>63.659999999999982</v>
      </c>
      <c r="F303" s="2">
        <f t="shared" si="43"/>
        <v>1.2424484212925899E-2</v>
      </c>
      <c r="G303" s="2">
        <f t="shared" si="44"/>
        <v>1.4869557474846423E-2</v>
      </c>
      <c r="H303" t="str">
        <f t="shared" si="45"/>
        <v>QQQ</v>
      </c>
      <c r="I303">
        <f t="shared" si="46"/>
        <v>0</v>
      </c>
      <c r="J303">
        <f t="shared" si="49"/>
        <v>0</v>
      </c>
      <c r="N303" t="str">
        <f t="shared" si="40"/>
        <v>QQQ</v>
      </c>
      <c r="O303" s="5">
        <f t="shared" si="47"/>
        <v>2.4450732619205242E-3</v>
      </c>
      <c r="P303" t="str">
        <f t="shared" si="42"/>
        <v>lose</v>
      </c>
      <c r="Q303" t="str">
        <f t="shared" si="48"/>
        <v>lose</v>
      </c>
    </row>
    <row r="304" spans="1:17">
      <c r="A304" s="6">
        <v>42355</v>
      </c>
      <c r="B304" s="1">
        <v>175.1</v>
      </c>
      <c r="C304" s="1">
        <v>112.32</v>
      </c>
      <c r="D304" s="1">
        <f t="shared" si="41"/>
        <v>62.78</v>
      </c>
      <c r="F304" s="2">
        <f t="shared" si="43"/>
        <v>-1.429858140058541E-2</v>
      </c>
      <c r="G304" s="2">
        <f t="shared" si="44"/>
        <v>-1.4563958589226274E-2</v>
      </c>
      <c r="H304" t="str">
        <f t="shared" si="45"/>
        <v>DIA</v>
      </c>
      <c r="I304">
        <f t="shared" si="46"/>
        <v>1</v>
      </c>
      <c r="J304">
        <f t="shared" si="49"/>
        <v>1</v>
      </c>
      <c r="N304" t="str">
        <f t="shared" si="40"/>
        <v>DIA</v>
      </c>
      <c r="O304" s="5">
        <f t="shared" si="47"/>
        <v>2.6537718864086401E-4</v>
      </c>
      <c r="P304" t="str">
        <f t="shared" si="42"/>
        <v>lose</v>
      </c>
      <c r="Q304" t="str">
        <f t="shared" si="48"/>
        <v>lose</v>
      </c>
    </row>
    <row r="305" spans="1:17">
      <c r="A305" s="6">
        <v>42356</v>
      </c>
      <c r="B305" s="1">
        <v>171</v>
      </c>
      <c r="C305" s="1">
        <v>109.83</v>
      </c>
      <c r="D305" s="1">
        <f t="shared" si="41"/>
        <v>61.17</v>
      </c>
      <c r="F305" s="2">
        <f t="shared" si="43"/>
        <v>-2.3415191319246114E-2</v>
      </c>
      <c r="G305" s="2">
        <f t="shared" si="44"/>
        <v>-2.2168803418803375E-2</v>
      </c>
      <c r="H305" t="str">
        <f t="shared" si="45"/>
        <v>QQQ</v>
      </c>
      <c r="I305">
        <f t="shared" si="46"/>
        <v>0</v>
      </c>
      <c r="J305">
        <f t="shared" si="49"/>
        <v>0</v>
      </c>
      <c r="N305" t="str">
        <f t="shared" si="40"/>
        <v>QQQ</v>
      </c>
      <c r="O305" s="5">
        <f t="shared" si="47"/>
        <v>1.2463879004427393E-3</v>
      </c>
      <c r="P305" t="str">
        <f t="shared" si="42"/>
        <v>lose</v>
      </c>
      <c r="Q305" t="str">
        <f t="shared" si="48"/>
        <v>lose</v>
      </c>
    </row>
    <row r="306" spans="1:17">
      <c r="A306" s="6">
        <v>42359</v>
      </c>
      <c r="B306" s="1">
        <v>172.25</v>
      </c>
      <c r="C306" s="1">
        <v>111.05</v>
      </c>
      <c r="D306" s="1">
        <f t="shared" si="41"/>
        <v>61.2</v>
      </c>
      <c r="F306" s="2">
        <f t="shared" si="43"/>
        <v>7.3099415204678359E-3</v>
      </c>
      <c r="G306" s="2">
        <f t="shared" si="44"/>
        <v>1.1108076117636336E-2</v>
      </c>
      <c r="H306" t="str">
        <f t="shared" si="45"/>
        <v>QQQ</v>
      </c>
      <c r="I306">
        <f t="shared" si="46"/>
        <v>0</v>
      </c>
      <c r="J306">
        <f t="shared" si="49"/>
        <v>1</v>
      </c>
      <c r="N306" t="str">
        <f t="shared" si="40"/>
        <v>QQQ</v>
      </c>
      <c r="O306" s="5">
        <f t="shared" si="47"/>
        <v>3.7981345971685003E-3</v>
      </c>
      <c r="P306" t="str">
        <f t="shared" si="42"/>
        <v>lose</v>
      </c>
      <c r="Q306" t="str">
        <f t="shared" si="48"/>
        <v>lose</v>
      </c>
    </row>
    <row r="307" spans="1:17">
      <c r="A307" s="6">
        <v>42360</v>
      </c>
      <c r="B307" s="1">
        <v>174.01</v>
      </c>
      <c r="C307" s="1">
        <v>111.78</v>
      </c>
      <c r="D307" s="1">
        <f t="shared" si="41"/>
        <v>62.22999999999999</v>
      </c>
      <c r="F307" s="2">
        <f t="shared" si="43"/>
        <v>1.0217706821480354E-2</v>
      </c>
      <c r="G307" s="2">
        <f t="shared" si="44"/>
        <v>6.5736154885187217E-3</v>
      </c>
      <c r="H307" t="str">
        <f t="shared" si="45"/>
        <v>DIA</v>
      </c>
      <c r="I307">
        <f t="shared" si="46"/>
        <v>1</v>
      </c>
      <c r="J307">
        <f t="shared" si="49"/>
        <v>1</v>
      </c>
      <c r="N307" t="str">
        <f t="shared" si="40"/>
        <v>DIA</v>
      </c>
      <c r="O307" s="5">
        <f t="shared" si="47"/>
        <v>3.6440913329616326E-3</v>
      </c>
      <c r="P307" t="str">
        <f t="shared" si="42"/>
        <v>lose</v>
      </c>
      <c r="Q307" t="str">
        <f t="shared" si="48"/>
        <v>lose</v>
      </c>
    </row>
    <row r="308" spans="1:17">
      <c r="A308" s="6">
        <v>42361</v>
      </c>
      <c r="B308" s="1">
        <v>175.81</v>
      </c>
      <c r="C308" s="1">
        <v>112.61</v>
      </c>
      <c r="D308" s="1">
        <f t="shared" si="41"/>
        <v>63.2</v>
      </c>
      <c r="F308" s="2">
        <f t="shared" si="43"/>
        <v>1.0344233090052361E-2</v>
      </c>
      <c r="G308" s="2">
        <f t="shared" si="44"/>
        <v>7.4252996958310818E-3</v>
      </c>
      <c r="H308" t="str">
        <f t="shared" si="45"/>
        <v>DIA</v>
      </c>
      <c r="I308">
        <f t="shared" si="46"/>
        <v>1</v>
      </c>
      <c r="J308">
        <f t="shared" si="49"/>
        <v>2</v>
      </c>
      <c r="N308" t="str">
        <f t="shared" si="40"/>
        <v>DIA</v>
      </c>
      <c r="O308" s="5">
        <f t="shared" si="47"/>
        <v>2.9189333942212792E-3</v>
      </c>
      <c r="P308" t="str">
        <f t="shared" si="42"/>
        <v>lose</v>
      </c>
      <c r="Q308" t="str">
        <f t="shared" si="48"/>
        <v>lose</v>
      </c>
    </row>
    <row r="309" spans="1:17">
      <c r="A309" s="6">
        <v>42362</v>
      </c>
      <c r="B309" s="1">
        <v>175.22</v>
      </c>
      <c r="C309" s="1">
        <v>112.59</v>
      </c>
      <c r="D309" s="1">
        <f t="shared" si="41"/>
        <v>62.629999999999995</v>
      </c>
      <c r="F309" s="2">
        <f t="shared" si="43"/>
        <v>-3.3558955690802766E-3</v>
      </c>
      <c r="G309" s="2">
        <f t="shared" si="44"/>
        <v>-1.7760412041555832E-4</v>
      </c>
      <c r="H309" t="str">
        <f t="shared" si="45"/>
        <v>QQQ</v>
      </c>
      <c r="I309">
        <f t="shared" si="46"/>
        <v>0</v>
      </c>
      <c r="J309">
        <f t="shared" si="49"/>
        <v>0</v>
      </c>
      <c r="N309" t="str">
        <f t="shared" si="40"/>
        <v>QQQ</v>
      </c>
      <c r="O309" s="5">
        <f t="shared" si="47"/>
        <v>3.1782914486647184E-3</v>
      </c>
      <c r="P309" t="str">
        <f t="shared" si="42"/>
        <v>lose</v>
      </c>
      <c r="Q309" t="str">
        <f t="shared" si="48"/>
        <v>lose</v>
      </c>
    </row>
    <row r="310" spans="1:17">
      <c r="A310" s="6">
        <v>42366</v>
      </c>
      <c r="B310" s="1">
        <v>174.98</v>
      </c>
      <c r="C310" s="1">
        <v>112.53</v>
      </c>
      <c r="D310" s="1">
        <f t="shared" si="41"/>
        <v>62.449999999999989</v>
      </c>
      <c r="F310" s="2">
        <f t="shared" si="43"/>
        <v>-1.3697066544915482E-3</v>
      </c>
      <c r="G310" s="2">
        <f t="shared" si="44"/>
        <v>-5.3290700772717177E-4</v>
      </c>
      <c r="H310" t="str">
        <f t="shared" si="45"/>
        <v>QQQ</v>
      </c>
      <c r="I310">
        <f t="shared" si="46"/>
        <v>0</v>
      </c>
      <c r="J310">
        <f t="shared" si="49"/>
        <v>1</v>
      </c>
      <c r="N310" t="str">
        <f t="shared" si="40"/>
        <v>QQQ</v>
      </c>
      <c r="O310" s="5">
        <f t="shared" si="47"/>
        <v>8.3679964676437648E-4</v>
      </c>
      <c r="P310" t="str">
        <f t="shared" si="42"/>
        <v>lose</v>
      </c>
      <c r="Q310" t="str">
        <f t="shared" si="48"/>
        <v>lose</v>
      </c>
    </row>
    <row r="311" spans="1:17">
      <c r="A311" s="6">
        <v>42367</v>
      </c>
      <c r="B311" s="1">
        <v>176.98</v>
      </c>
      <c r="C311" s="1">
        <v>114.3</v>
      </c>
      <c r="D311" s="1">
        <f t="shared" si="41"/>
        <v>62.679999999999993</v>
      </c>
      <c r="F311" s="2">
        <f t="shared" si="43"/>
        <v>1.1429877700308608E-2</v>
      </c>
      <c r="G311" s="2">
        <f t="shared" si="44"/>
        <v>1.5729138896294285E-2</v>
      </c>
      <c r="H311" t="str">
        <f t="shared" si="45"/>
        <v>QQQ</v>
      </c>
      <c r="I311">
        <f t="shared" si="46"/>
        <v>0</v>
      </c>
      <c r="J311">
        <f t="shared" si="49"/>
        <v>2</v>
      </c>
      <c r="N311" t="str">
        <f t="shared" si="40"/>
        <v>QQQ</v>
      </c>
      <c r="O311" s="5">
        <f t="shared" si="47"/>
        <v>4.2992611959856777E-3</v>
      </c>
      <c r="P311" t="str">
        <f t="shared" si="42"/>
        <v>lose</v>
      </c>
      <c r="Q311" t="str">
        <f t="shared" si="48"/>
        <v>lose</v>
      </c>
    </row>
    <row r="312" spans="1:17">
      <c r="A312" s="6">
        <v>42368</v>
      </c>
      <c r="B312" s="1">
        <v>175.8</v>
      </c>
      <c r="C312" s="1">
        <v>113.27</v>
      </c>
      <c r="D312" s="1">
        <f t="shared" si="41"/>
        <v>62.530000000000015</v>
      </c>
      <c r="F312" s="2">
        <f t="shared" si="43"/>
        <v>-6.6674200474628681E-3</v>
      </c>
      <c r="G312" s="2">
        <f t="shared" si="44"/>
        <v>-9.011373578302723E-3</v>
      </c>
      <c r="H312" t="str">
        <f t="shared" si="45"/>
        <v>DIA</v>
      </c>
      <c r="I312">
        <f t="shared" si="46"/>
        <v>1</v>
      </c>
      <c r="J312">
        <f t="shared" si="49"/>
        <v>1</v>
      </c>
      <c r="N312" t="str">
        <f t="shared" si="40"/>
        <v>DIA</v>
      </c>
      <c r="O312" s="5">
        <f t="shared" si="47"/>
        <v>2.3439535308398549E-3</v>
      </c>
      <c r="P312" t="str">
        <f t="shared" si="42"/>
        <v>lose</v>
      </c>
      <c r="Q312" t="str">
        <f t="shared" si="48"/>
        <v>lose</v>
      </c>
    </row>
    <row r="313" spans="1:17">
      <c r="A313" s="6">
        <v>42369</v>
      </c>
      <c r="B313" s="1">
        <v>173.99</v>
      </c>
      <c r="C313" s="1">
        <v>111.86</v>
      </c>
      <c r="D313" s="1">
        <f t="shared" si="41"/>
        <v>62.13000000000001</v>
      </c>
      <c r="F313" s="2">
        <f t="shared" si="43"/>
        <v>-1.0295790671217305E-2</v>
      </c>
      <c r="G313" s="2">
        <f t="shared" si="44"/>
        <v>-1.2448132780082957E-2</v>
      </c>
      <c r="H313" t="str">
        <f t="shared" si="45"/>
        <v>DIA</v>
      </c>
      <c r="I313">
        <f t="shared" si="46"/>
        <v>1</v>
      </c>
      <c r="J313">
        <f t="shared" si="49"/>
        <v>2</v>
      </c>
      <c r="N313" t="str">
        <f t="shared" si="40"/>
        <v>DIA</v>
      </c>
      <c r="O313" s="5">
        <f t="shared" si="47"/>
        <v>2.1523421088656524E-3</v>
      </c>
      <c r="P313" t="str">
        <f t="shared" si="42"/>
        <v>lose</v>
      </c>
      <c r="Q313" t="str">
        <f t="shared" si="48"/>
        <v>lose</v>
      </c>
    </row>
    <row r="314" spans="1:17">
      <c r="A314" s="6">
        <v>42373</v>
      </c>
      <c r="B314" s="1">
        <v>171.29</v>
      </c>
      <c r="C314" s="1">
        <v>109.5</v>
      </c>
      <c r="D314" s="1">
        <f t="shared" si="41"/>
        <v>61.789999999999992</v>
      </c>
      <c r="F314" s="2">
        <f t="shared" si="43"/>
        <v>-1.5518133226047571E-2</v>
      </c>
      <c r="G314" s="2">
        <f t="shared" si="44"/>
        <v>-2.1097800822456637E-2</v>
      </c>
      <c r="H314" t="str">
        <f t="shared" si="45"/>
        <v>DIA</v>
      </c>
      <c r="I314">
        <f t="shared" si="46"/>
        <v>1</v>
      </c>
      <c r="J314">
        <f t="shared" si="49"/>
        <v>3</v>
      </c>
      <c r="N314" t="str">
        <f t="shared" si="40"/>
        <v>DIA</v>
      </c>
      <c r="O314" s="5">
        <f t="shared" si="47"/>
        <v>5.5796675964090662E-3</v>
      </c>
      <c r="P314" t="str">
        <f t="shared" si="42"/>
        <v>win</v>
      </c>
      <c r="Q314" t="str">
        <f t="shared" si="48"/>
        <v>lose</v>
      </c>
    </row>
    <row r="315" spans="1:17">
      <c r="A315" s="6">
        <v>42374</v>
      </c>
      <c r="B315" s="1">
        <v>171.39</v>
      </c>
      <c r="C315" s="1">
        <v>109.31</v>
      </c>
      <c r="D315" s="1">
        <f t="shared" si="41"/>
        <v>62.079999999999984</v>
      </c>
      <c r="F315" s="2">
        <f t="shared" si="43"/>
        <v>5.8380524257104513E-4</v>
      </c>
      <c r="G315" s="2">
        <f t="shared" si="44"/>
        <v>-1.7351598173515775E-3</v>
      </c>
      <c r="H315" t="str">
        <f t="shared" si="45"/>
        <v>DIA</v>
      </c>
      <c r="I315">
        <f t="shared" si="46"/>
        <v>1</v>
      </c>
      <c r="J315">
        <f t="shared" si="49"/>
        <v>4</v>
      </c>
      <c r="N315" t="str">
        <f t="shared" si="40"/>
        <v>DIA</v>
      </c>
      <c r="O315" s="5">
        <f t="shared" si="47"/>
        <v>2.3189650599226225E-3</v>
      </c>
      <c r="P315" t="str">
        <f t="shared" si="42"/>
        <v>lose</v>
      </c>
      <c r="Q315" t="str">
        <f t="shared" si="48"/>
        <v>lose</v>
      </c>
    </row>
    <row r="316" spans="1:17">
      <c r="A316" s="6">
        <v>42375</v>
      </c>
      <c r="B316" s="1">
        <v>168.94</v>
      </c>
      <c r="C316" s="1">
        <v>108.26</v>
      </c>
      <c r="D316" s="1">
        <f t="shared" si="41"/>
        <v>60.679999999999993</v>
      </c>
      <c r="F316" s="2">
        <f t="shared" si="43"/>
        <v>-1.4294883015345055E-2</v>
      </c>
      <c r="G316" s="2">
        <f t="shared" si="44"/>
        <v>-9.6057085353581304E-3</v>
      </c>
      <c r="H316" t="str">
        <f t="shared" si="45"/>
        <v>QQQ</v>
      </c>
      <c r="I316">
        <f t="shared" si="46"/>
        <v>0</v>
      </c>
      <c r="J316">
        <f t="shared" si="49"/>
        <v>0</v>
      </c>
      <c r="N316" t="str">
        <f t="shared" si="40"/>
        <v>QQQ</v>
      </c>
      <c r="O316" s="5">
        <f t="shared" si="47"/>
        <v>4.6891744799869243E-3</v>
      </c>
      <c r="P316" t="str">
        <f t="shared" si="42"/>
        <v>lose</v>
      </c>
      <c r="Q316" t="str">
        <f t="shared" si="48"/>
        <v>lose</v>
      </c>
    </row>
    <row r="317" spans="1:17">
      <c r="A317" s="6">
        <v>42376</v>
      </c>
      <c r="B317" s="1">
        <v>164.96</v>
      </c>
      <c r="C317" s="1">
        <v>104.87</v>
      </c>
      <c r="D317" s="1">
        <f t="shared" si="41"/>
        <v>60.09</v>
      </c>
      <c r="F317" s="2">
        <f t="shared" si="43"/>
        <v>-2.3558659879247011E-2</v>
      </c>
      <c r="G317" s="2">
        <f t="shared" si="44"/>
        <v>-3.1313504526140776E-2</v>
      </c>
      <c r="H317" t="str">
        <f t="shared" si="45"/>
        <v>DIA</v>
      </c>
      <c r="I317">
        <f t="shared" si="46"/>
        <v>1</v>
      </c>
      <c r="J317">
        <f t="shared" si="49"/>
        <v>1</v>
      </c>
      <c r="N317" t="str">
        <f t="shared" si="40"/>
        <v>DIA</v>
      </c>
      <c r="O317" s="5">
        <f t="shared" si="47"/>
        <v>7.7548446468937646E-3</v>
      </c>
      <c r="P317" t="str">
        <f t="shared" si="42"/>
        <v>win</v>
      </c>
      <c r="Q317" t="str">
        <f t="shared" si="48"/>
        <v>lose</v>
      </c>
    </row>
    <row r="318" spans="1:17">
      <c r="A318" s="6">
        <v>42377</v>
      </c>
      <c r="B318" s="1">
        <v>163.24</v>
      </c>
      <c r="C318" s="1">
        <v>104.01</v>
      </c>
      <c r="D318" s="1">
        <f t="shared" si="41"/>
        <v>59.230000000000004</v>
      </c>
      <c r="F318" s="2">
        <f t="shared" si="43"/>
        <v>-1.0426770126091165E-2</v>
      </c>
      <c r="G318" s="2">
        <f t="shared" si="44"/>
        <v>-8.2006293506245772E-3</v>
      </c>
      <c r="H318" t="str">
        <f t="shared" si="45"/>
        <v>QQQ</v>
      </c>
      <c r="I318">
        <f t="shared" si="46"/>
        <v>0</v>
      </c>
      <c r="J318">
        <f t="shared" si="49"/>
        <v>0</v>
      </c>
      <c r="N318" t="str">
        <f t="shared" si="40"/>
        <v>QQQ</v>
      </c>
      <c r="O318" s="5">
        <f t="shared" si="47"/>
        <v>2.2261407754665882E-3</v>
      </c>
      <c r="P318" t="str">
        <f t="shared" si="42"/>
        <v>lose</v>
      </c>
      <c r="Q318" t="str">
        <f t="shared" si="48"/>
        <v>lose</v>
      </c>
    </row>
    <row r="319" spans="1:17">
      <c r="A319" s="6">
        <v>42380</v>
      </c>
      <c r="B319" s="1">
        <v>163.83000000000001</v>
      </c>
      <c r="C319" s="1">
        <v>104.33</v>
      </c>
      <c r="D319" s="1">
        <f t="shared" si="41"/>
        <v>59.500000000000014</v>
      </c>
      <c r="F319" s="2">
        <f t="shared" si="43"/>
        <v>3.6143102180838235E-3</v>
      </c>
      <c r="G319" s="2">
        <f t="shared" si="44"/>
        <v>3.0766272473799938E-3</v>
      </c>
      <c r="H319" t="str">
        <f t="shared" si="45"/>
        <v>DIA</v>
      </c>
      <c r="I319">
        <f t="shared" si="46"/>
        <v>1</v>
      </c>
      <c r="J319">
        <f t="shared" si="49"/>
        <v>1</v>
      </c>
      <c r="N319" t="str">
        <f t="shared" si="40"/>
        <v>DIA</v>
      </c>
      <c r="O319" s="5">
        <f t="shared" si="47"/>
        <v>5.3768297070382965E-4</v>
      </c>
      <c r="P319" t="str">
        <f t="shared" si="42"/>
        <v>lose</v>
      </c>
      <c r="Q319" t="str">
        <f t="shared" si="48"/>
        <v>lose</v>
      </c>
    </row>
    <row r="320" spans="1:17">
      <c r="A320" s="6">
        <v>42381</v>
      </c>
      <c r="B320" s="1">
        <v>164.95</v>
      </c>
      <c r="C320" s="1">
        <v>105.54</v>
      </c>
      <c r="D320" s="1">
        <f t="shared" si="41"/>
        <v>59.409999999999982</v>
      </c>
      <c r="F320" s="2">
        <f t="shared" si="43"/>
        <v>6.8363547579806871E-3</v>
      </c>
      <c r="G320" s="2">
        <f t="shared" si="44"/>
        <v>1.1597814626665466E-2</v>
      </c>
      <c r="H320" t="str">
        <f t="shared" si="45"/>
        <v>QQQ</v>
      </c>
      <c r="I320">
        <f t="shared" si="46"/>
        <v>0</v>
      </c>
      <c r="J320">
        <f t="shared" si="49"/>
        <v>0</v>
      </c>
      <c r="N320" t="str">
        <f t="shared" si="40"/>
        <v>QQQ</v>
      </c>
      <c r="O320" s="5">
        <f t="shared" si="47"/>
        <v>4.7614598686847786E-3</v>
      </c>
      <c r="P320" t="str">
        <f t="shared" si="42"/>
        <v>lose</v>
      </c>
      <c r="Q320" t="str">
        <f t="shared" si="48"/>
        <v>lose</v>
      </c>
    </row>
    <row r="321" spans="1:17">
      <c r="A321" s="6">
        <v>42382</v>
      </c>
      <c r="B321" s="1">
        <v>161.35</v>
      </c>
      <c r="C321" s="1">
        <v>101.9</v>
      </c>
      <c r="D321" s="1">
        <f t="shared" si="41"/>
        <v>59.449999999999989</v>
      </c>
      <c r="F321" s="2">
        <f t="shared" si="43"/>
        <v>-2.1824795392543162E-2</v>
      </c>
      <c r="G321" s="2">
        <f t="shared" si="44"/>
        <v>-3.4489293158991852E-2</v>
      </c>
      <c r="H321" t="str">
        <f t="shared" si="45"/>
        <v>DIA</v>
      </c>
      <c r="I321">
        <f t="shared" si="46"/>
        <v>1</v>
      </c>
      <c r="J321">
        <f t="shared" si="49"/>
        <v>1</v>
      </c>
      <c r="N321" t="str">
        <f t="shared" ref="N321:N384" si="50">IF(F321&gt;G321, "DIA", "QQQ")</f>
        <v>DIA</v>
      </c>
      <c r="O321" s="5">
        <f t="shared" si="47"/>
        <v>1.2664497766448689E-2</v>
      </c>
      <c r="P321" t="str">
        <f t="shared" si="42"/>
        <v>win</v>
      </c>
      <c r="Q321" t="str">
        <f t="shared" si="48"/>
        <v>lose</v>
      </c>
    </row>
    <row r="322" spans="1:17">
      <c r="A322" s="6">
        <v>42383</v>
      </c>
      <c r="B322" s="1">
        <v>163.59</v>
      </c>
      <c r="C322" s="1">
        <v>104.07</v>
      </c>
      <c r="D322" s="1">
        <f t="shared" si="41"/>
        <v>59.52000000000001</v>
      </c>
      <c r="F322" s="2">
        <f t="shared" si="43"/>
        <v>1.3882863340564048E-2</v>
      </c>
      <c r="G322" s="2">
        <f t="shared" si="44"/>
        <v>2.1295387634936089E-2</v>
      </c>
      <c r="H322" t="str">
        <f t="shared" si="45"/>
        <v>QQQ</v>
      </c>
      <c r="I322">
        <f t="shared" si="46"/>
        <v>0</v>
      </c>
      <c r="J322">
        <f t="shared" si="49"/>
        <v>0</v>
      </c>
      <c r="N322" t="str">
        <f t="shared" si="50"/>
        <v>QQQ</v>
      </c>
      <c r="O322" s="5">
        <f t="shared" si="47"/>
        <v>7.4125242943720408E-3</v>
      </c>
      <c r="P322" t="str">
        <f t="shared" si="42"/>
        <v>lose</v>
      </c>
      <c r="Q322" t="str">
        <f t="shared" si="48"/>
        <v>win</v>
      </c>
    </row>
    <row r="323" spans="1:17">
      <c r="A323" s="6">
        <v>42384</v>
      </c>
      <c r="B323" s="1">
        <v>159.68</v>
      </c>
      <c r="C323" s="1">
        <v>100.84</v>
      </c>
      <c r="D323" s="1">
        <f t="shared" ref="D323:D386" si="51">B323-C323</f>
        <v>58.84</v>
      </c>
      <c r="F323" s="2">
        <f t="shared" si="43"/>
        <v>-2.3901216455773557E-2</v>
      </c>
      <c r="G323" s="2">
        <f t="shared" si="44"/>
        <v>-3.103680215239733E-2</v>
      </c>
      <c r="H323" t="str">
        <f t="shared" si="45"/>
        <v>DIA</v>
      </c>
      <c r="I323">
        <f t="shared" si="46"/>
        <v>1</v>
      </c>
      <c r="J323">
        <f t="shared" si="49"/>
        <v>1</v>
      </c>
      <c r="N323" t="str">
        <f t="shared" si="50"/>
        <v>DIA</v>
      </c>
      <c r="O323" s="5">
        <f t="shared" si="47"/>
        <v>7.1355856966237724E-3</v>
      </c>
      <c r="P323" t="str">
        <f t="shared" si="42"/>
        <v>win</v>
      </c>
      <c r="Q323" t="str">
        <f t="shared" si="48"/>
        <v>lose</v>
      </c>
    </row>
    <row r="324" spans="1:17">
      <c r="A324" s="6">
        <v>42388</v>
      </c>
      <c r="B324" s="1">
        <v>160.02000000000001</v>
      </c>
      <c r="C324" s="1">
        <v>101.06</v>
      </c>
      <c r="D324" s="1">
        <f t="shared" si="51"/>
        <v>58.960000000000008</v>
      </c>
      <c r="F324" s="2">
        <f t="shared" si="43"/>
        <v>2.1292585170340893E-3</v>
      </c>
      <c r="G324" s="2">
        <f t="shared" si="44"/>
        <v>2.1816739389131186E-3</v>
      </c>
      <c r="H324" t="str">
        <f t="shared" si="45"/>
        <v>QQQ</v>
      </c>
      <c r="I324">
        <f t="shared" si="46"/>
        <v>0</v>
      </c>
      <c r="J324">
        <f t="shared" si="49"/>
        <v>0</v>
      </c>
      <c r="N324" t="str">
        <f t="shared" si="50"/>
        <v>QQQ</v>
      </c>
      <c r="O324" s="5">
        <f t="shared" si="47"/>
        <v>5.2415421879029207E-5</v>
      </c>
      <c r="P324" t="str">
        <f t="shared" ref="P324:P387" si="52">IF(AND(N324="dia", O324&gt;0.005), "win", "lose")</f>
        <v>lose</v>
      </c>
      <c r="Q324" t="str">
        <f t="shared" si="48"/>
        <v>lose</v>
      </c>
    </row>
    <row r="325" spans="1:17">
      <c r="A325" s="6">
        <v>42389</v>
      </c>
      <c r="B325" s="1">
        <v>157.61000000000001</v>
      </c>
      <c r="C325" s="1">
        <v>100.75</v>
      </c>
      <c r="D325" s="1">
        <f t="shared" si="51"/>
        <v>56.860000000000014</v>
      </c>
      <c r="F325" s="2">
        <f t="shared" ref="F325:F388" si="53">(B325-B324)/B324</f>
        <v>-1.5060617422822125E-2</v>
      </c>
      <c r="G325" s="2">
        <f t="shared" ref="G325:G388" si="54">(C325-C324)/C324</f>
        <v>-3.0674846625767097E-3</v>
      </c>
      <c r="H325" t="str">
        <f t="shared" ref="H325:H388" si="55">IF(F325&gt;G325, "DIA", "QQQ")</f>
        <v>QQQ</v>
      </c>
      <c r="I325">
        <f t="shared" ref="I325:I388" si="56">IF(H325="QQQ",0,1)</f>
        <v>0</v>
      </c>
      <c r="J325">
        <f t="shared" si="49"/>
        <v>1</v>
      </c>
      <c r="N325" t="str">
        <f t="shared" si="50"/>
        <v>QQQ</v>
      </c>
      <c r="O325" s="5">
        <f t="shared" ref="O325:O388" si="57">IF(F325&gt;G325, (F325-G325), (G325-F325))</f>
        <v>1.1993132760245415E-2</v>
      </c>
      <c r="P325" t="str">
        <f t="shared" si="52"/>
        <v>lose</v>
      </c>
      <c r="Q325" t="str">
        <f t="shared" ref="Q325:Q388" si="58">IF(AND(N325="qqq", O325&gt;0.005), "win", "lose")</f>
        <v>win</v>
      </c>
    </row>
    <row r="326" spans="1:17">
      <c r="A326" s="6">
        <v>42390</v>
      </c>
      <c r="B326" s="1">
        <v>158.6</v>
      </c>
      <c r="C326" s="1">
        <v>100.85</v>
      </c>
      <c r="D326" s="1">
        <f t="shared" si="51"/>
        <v>57.75</v>
      </c>
      <c r="F326" s="2">
        <f t="shared" si="53"/>
        <v>6.2813273269461366E-3</v>
      </c>
      <c r="G326" s="2">
        <f t="shared" si="54"/>
        <v>9.9255583126545231E-4</v>
      </c>
      <c r="H326" t="str">
        <f t="shared" si="55"/>
        <v>DIA</v>
      </c>
      <c r="I326">
        <f t="shared" si="56"/>
        <v>1</v>
      </c>
      <c r="J326">
        <f t="shared" si="49"/>
        <v>1</v>
      </c>
      <c r="N326" t="str">
        <f t="shared" si="50"/>
        <v>DIA</v>
      </c>
      <c r="O326" s="5">
        <f t="shared" si="57"/>
        <v>5.2887714956806843E-3</v>
      </c>
      <c r="P326" t="str">
        <f t="shared" si="52"/>
        <v>win</v>
      </c>
      <c r="Q326" t="str">
        <f t="shared" si="58"/>
        <v>lose</v>
      </c>
    </row>
    <row r="327" spans="1:17">
      <c r="A327" s="6">
        <v>42391</v>
      </c>
      <c r="B327" s="1">
        <v>160.79</v>
      </c>
      <c r="C327" s="1">
        <v>103.77</v>
      </c>
      <c r="D327" s="1">
        <f t="shared" si="51"/>
        <v>57.019999999999996</v>
      </c>
      <c r="F327" s="2">
        <f t="shared" si="53"/>
        <v>1.3808322824716253E-2</v>
      </c>
      <c r="G327" s="2">
        <f t="shared" si="54"/>
        <v>2.8953891918691143E-2</v>
      </c>
      <c r="H327" t="str">
        <f t="shared" si="55"/>
        <v>QQQ</v>
      </c>
      <c r="I327">
        <f t="shared" si="56"/>
        <v>0</v>
      </c>
      <c r="J327">
        <f t="shared" si="49"/>
        <v>0</v>
      </c>
      <c r="N327" t="str">
        <f t="shared" si="50"/>
        <v>QQQ</v>
      </c>
      <c r="O327" s="5">
        <f t="shared" si="57"/>
        <v>1.514556909397489E-2</v>
      </c>
      <c r="P327" t="str">
        <f t="shared" si="52"/>
        <v>lose</v>
      </c>
      <c r="Q327" t="str">
        <f t="shared" si="58"/>
        <v>win</v>
      </c>
    </row>
    <row r="328" spans="1:17">
      <c r="A328" s="6">
        <v>42394</v>
      </c>
      <c r="B328" s="1">
        <v>158.69999999999999</v>
      </c>
      <c r="C328" s="1">
        <v>102.23</v>
      </c>
      <c r="D328" s="1">
        <f t="shared" si="51"/>
        <v>56.469999999999985</v>
      </c>
      <c r="F328" s="2">
        <f t="shared" si="53"/>
        <v>-1.2998320791093995E-2</v>
      </c>
      <c r="G328" s="2">
        <f t="shared" si="54"/>
        <v>-1.4840512672255874E-2</v>
      </c>
      <c r="H328" t="str">
        <f t="shared" si="55"/>
        <v>DIA</v>
      </c>
      <c r="I328">
        <f t="shared" si="56"/>
        <v>1</v>
      </c>
      <c r="J328">
        <f t="shared" ref="J328:J391" si="59">IF(I327=I328,(J327+1),I328)</f>
        <v>1</v>
      </c>
      <c r="N328" t="str">
        <f t="shared" si="50"/>
        <v>DIA</v>
      </c>
      <c r="O328" s="5">
        <f t="shared" si="57"/>
        <v>1.8421918811618795E-3</v>
      </c>
      <c r="P328" t="str">
        <f t="shared" si="52"/>
        <v>lose</v>
      </c>
      <c r="Q328" t="str">
        <f t="shared" si="58"/>
        <v>lose</v>
      </c>
    </row>
    <row r="329" spans="1:17">
      <c r="A329" s="6">
        <v>42395</v>
      </c>
      <c r="B329" s="1">
        <v>161.54</v>
      </c>
      <c r="C329" s="1">
        <v>103.15</v>
      </c>
      <c r="D329" s="1">
        <f t="shared" si="51"/>
        <v>58.389999999999986</v>
      </c>
      <c r="F329" s="2">
        <f t="shared" si="53"/>
        <v>1.7895400126023968E-2</v>
      </c>
      <c r="G329" s="2">
        <f t="shared" si="54"/>
        <v>8.9993152694903805E-3</v>
      </c>
      <c r="H329" t="str">
        <f t="shared" si="55"/>
        <v>DIA</v>
      </c>
      <c r="I329">
        <f t="shared" si="56"/>
        <v>1</v>
      </c>
      <c r="J329">
        <f t="shared" si="59"/>
        <v>2</v>
      </c>
      <c r="N329" t="str">
        <f t="shared" si="50"/>
        <v>DIA</v>
      </c>
      <c r="O329" s="5">
        <f t="shared" si="57"/>
        <v>8.8960848565335874E-3</v>
      </c>
      <c r="P329" t="str">
        <f t="shared" si="52"/>
        <v>win</v>
      </c>
      <c r="Q329" t="str">
        <f t="shared" si="58"/>
        <v>lose</v>
      </c>
    </row>
    <row r="330" spans="1:17">
      <c r="A330" s="6">
        <v>42396</v>
      </c>
      <c r="B330" s="1">
        <v>159.30000000000001</v>
      </c>
      <c r="C330" s="1">
        <v>100.58</v>
      </c>
      <c r="D330" s="1">
        <f t="shared" si="51"/>
        <v>58.720000000000013</v>
      </c>
      <c r="F330" s="2">
        <f t="shared" si="53"/>
        <v>-1.3866534604432219E-2</v>
      </c>
      <c r="G330" s="2">
        <f t="shared" si="54"/>
        <v>-2.4915172079495951E-2</v>
      </c>
      <c r="H330" t="str">
        <f t="shared" si="55"/>
        <v>DIA</v>
      </c>
      <c r="I330">
        <f t="shared" si="56"/>
        <v>1</v>
      </c>
      <c r="J330">
        <f t="shared" si="59"/>
        <v>3</v>
      </c>
      <c r="N330" t="str">
        <f t="shared" si="50"/>
        <v>DIA</v>
      </c>
      <c r="O330" s="5">
        <f t="shared" si="57"/>
        <v>1.1048637475063731E-2</v>
      </c>
      <c r="P330" t="str">
        <f t="shared" si="52"/>
        <v>win</v>
      </c>
      <c r="Q330" t="str">
        <f t="shared" si="58"/>
        <v>lose</v>
      </c>
    </row>
    <row r="331" spans="1:17">
      <c r="A331" s="6">
        <v>42397</v>
      </c>
      <c r="B331" s="1">
        <v>160.51</v>
      </c>
      <c r="C331" s="1">
        <v>102</v>
      </c>
      <c r="D331" s="1">
        <f t="shared" si="51"/>
        <v>58.509999999999991</v>
      </c>
      <c r="F331" s="2">
        <f t="shared" si="53"/>
        <v>7.5957313245447544E-3</v>
      </c>
      <c r="G331" s="2">
        <f t="shared" si="54"/>
        <v>1.4118114933386376E-2</v>
      </c>
      <c r="H331" t="str">
        <f t="shared" si="55"/>
        <v>QQQ</v>
      </c>
      <c r="I331">
        <f t="shared" si="56"/>
        <v>0</v>
      </c>
      <c r="J331">
        <f t="shared" si="59"/>
        <v>0</v>
      </c>
      <c r="N331" t="str">
        <f t="shared" si="50"/>
        <v>QQQ</v>
      </c>
      <c r="O331" s="5">
        <f t="shared" si="57"/>
        <v>6.5223836088416217E-3</v>
      </c>
      <c r="P331" t="str">
        <f t="shared" si="52"/>
        <v>lose</v>
      </c>
      <c r="Q331" t="str">
        <f t="shared" si="58"/>
        <v>win</v>
      </c>
    </row>
    <row r="332" spans="1:17">
      <c r="A332" s="6">
        <v>42398</v>
      </c>
      <c r="B332" s="1">
        <v>164.37</v>
      </c>
      <c r="C332" s="1">
        <v>104.13</v>
      </c>
      <c r="D332" s="1">
        <f t="shared" si="51"/>
        <v>60.240000000000009</v>
      </c>
      <c r="F332" s="2">
        <f t="shared" si="53"/>
        <v>2.4048345897451959E-2</v>
      </c>
      <c r="G332" s="2">
        <f t="shared" si="54"/>
        <v>2.0882352941176425E-2</v>
      </c>
      <c r="H332" t="str">
        <f t="shared" si="55"/>
        <v>DIA</v>
      </c>
      <c r="I332">
        <f t="shared" si="56"/>
        <v>1</v>
      </c>
      <c r="J332">
        <f t="shared" si="59"/>
        <v>1</v>
      </c>
      <c r="N332" t="str">
        <f t="shared" si="50"/>
        <v>DIA</v>
      </c>
      <c r="O332" s="5">
        <f t="shared" si="57"/>
        <v>3.1659929562755339E-3</v>
      </c>
      <c r="P332" t="str">
        <f t="shared" si="52"/>
        <v>lose</v>
      </c>
      <c r="Q332" t="str">
        <f t="shared" si="58"/>
        <v>lose</v>
      </c>
    </row>
    <row r="333" spans="1:17">
      <c r="A333" s="6">
        <v>42401</v>
      </c>
      <c r="B333" s="1">
        <v>164.34</v>
      </c>
      <c r="C333" s="1">
        <v>104.41</v>
      </c>
      <c r="D333" s="1">
        <f t="shared" si="51"/>
        <v>59.930000000000007</v>
      </c>
      <c r="F333" s="2">
        <f t="shared" si="53"/>
        <v>-1.8251505749225001E-4</v>
      </c>
      <c r="G333" s="2">
        <f t="shared" si="54"/>
        <v>2.6889465091712392E-3</v>
      </c>
      <c r="H333" t="str">
        <f t="shared" si="55"/>
        <v>QQQ</v>
      </c>
      <c r="I333">
        <f t="shared" si="56"/>
        <v>0</v>
      </c>
      <c r="J333">
        <f t="shared" si="59"/>
        <v>0</v>
      </c>
      <c r="N333" t="str">
        <f t="shared" si="50"/>
        <v>QQQ</v>
      </c>
      <c r="O333" s="5">
        <f t="shared" si="57"/>
        <v>2.8714615666634892E-3</v>
      </c>
      <c r="P333" t="str">
        <f t="shared" si="52"/>
        <v>lose</v>
      </c>
      <c r="Q333" t="str">
        <f t="shared" si="58"/>
        <v>lose</v>
      </c>
    </row>
    <row r="334" spans="1:17">
      <c r="A334" s="6">
        <v>42402</v>
      </c>
      <c r="B334" s="1">
        <v>161.41</v>
      </c>
      <c r="C334" s="1">
        <v>102.15</v>
      </c>
      <c r="D334" s="1">
        <f t="shared" si="51"/>
        <v>59.259999999999991</v>
      </c>
      <c r="F334" s="2">
        <f t="shared" si="53"/>
        <v>-1.7828891322867267E-2</v>
      </c>
      <c r="G334" s="2">
        <f t="shared" si="54"/>
        <v>-2.1645436260894463E-2</v>
      </c>
      <c r="H334" t="str">
        <f t="shared" si="55"/>
        <v>DIA</v>
      </c>
      <c r="I334">
        <f t="shared" si="56"/>
        <v>1</v>
      </c>
      <c r="J334">
        <f t="shared" si="59"/>
        <v>1</v>
      </c>
      <c r="N334" t="str">
        <f t="shared" si="50"/>
        <v>DIA</v>
      </c>
      <c r="O334" s="5">
        <f t="shared" si="57"/>
        <v>3.8165449380271957E-3</v>
      </c>
      <c r="P334" t="str">
        <f t="shared" si="52"/>
        <v>lose</v>
      </c>
      <c r="Q334" t="str">
        <f t="shared" si="58"/>
        <v>lose</v>
      </c>
    </row>
    <row r="335" spans="1:17">
      <c r="A335" s="6">
        <v>42403</v>
      </c>
      <c r="B335" s="1">
        <v>163.19999999999999</v>
      </c>
      <c r="C335" s="1">
        <v>101.66</v>
      </c>
      <c r="D335" s="1">
        <f t="shared" si="51"/>
        <v>61.539999999999992</v>
      </c>
      <c r="F335" s="2">
        <f t="shared" si="53"/>
        <v>1.1089771389628847E-2</v>
      </c>
      <c r="G335" s="2">
        <f t="shared" si="54"/>
        <v>-4.7968673519335203E-3</v>
      </c>
      <c r="H335" t="str">
        <f t="shared" si="55"/>
        <v>DIA</v>
      </c>
      <c r="I335">
        <f t="shared" si="56"/>
        <v>1</v>
      </c>
      <c r="J335">
        <f t="shared" si="59"/>
        <v>2</v>
      </c>
      <c r="N335" t="str">
        <f t="shared" si="50"/>
        <v>DIA</v>
      </c>
      <c r="O335" s="5">
        <f t="shared" si="57"/>
        <v>1.5886638741562369E-2</v>
      </c>
      <c r="P335" t="str">
        <f t="shared" si="52"/>
        <v>win</v>
      </c>
      <c r="Q335" t="str">
        <f t="shared" si="58"/>
        <v>lose</v>
      </c>
    </row>
    <row r="336" spans="1:17">
      <c r="A336" s="6">
        <v>42404</v>
      </c>
      <c r="B336" s="1">
        <v>164.14</v>
      </c>
      <c r="C336" s="1">
        <v>101.65</v>
      </c>
      <c r="D336" s="1">
        <f t="shared" si="51"/>
        <v>62.489999999999981</v>
      </c>
      <c r="F336" s="2">
        <f t="shared" si="53"/>
        <v>5.7598039215686139E-3</v>
      </c>
      <c r="G336" s="2">
        <f t="shared" si="54"/>
        <v>-9.8367106039650844E-5</v>
      </c>
      <c r="H336" t="str">
        <f t="shared" si="55"/>
        <v>DIA</v>
      </c>
      <c r="I336">
        <f t="shared" si="56"/>
        <v>1</v>
      </c>
      <c r="J336">
        <f t="shared" si="59"/>
        <v>3</v>
      </c>
      <c r="N336" t="str">
        <f t="shared" si="50"/>
        <v>DIA</v>
      </c>
      <c r="O336" s="5">
        <f t="shared" si="57"/>
        <v>5.8581710276082652E-3</v>
      </c>
      <c r="P336" t="str">
        <f t="shared" si="52"/>
        <v>win</v>
      </c>
      <c r="Q336" t="str">
        <f t="shared" si="58"/>
        <v>lose</v>
      </c>
    </row>
    <row r="337" spans="1:17">
      <c r="A337" s="6">
        <v>42405</v>
      </c>
      <c r="B337" s="1">
        <v>161.94</v>
      </c>
      <c r="C337" s="1">
        <v>98.12</v>
      </c>
      <c r="D337" s="1">
        <f t="shared" si="51"/>
        <v>63.819999999999993</v>
      </c>
      <c r="F337" s="2">
        <f t="shared" si="53"/>
        <v>-1.3403192396734426E-2</v>
      </c>
      <c r="G337" s="2">
        <f t="shared" si="54"/>
        <v>-3.4727004426955248E-2</v>
      </c>
      <c r="H337" t="str">
        <f t="shared" si="55"/>
        <v>DIA</v>
      </c>
      <c r="I337">
        <f t="shared" si="56"/>
        <v>1</v>
      </c>
      <c r="J337">
        <f t="shared" si="59"/>
        <v>4</v>
      </c>
      <c r="N337" t="str">
        <f t="shared" si="50"/>
        <v>DIA</v>
      </c>
      <c r="O337" s="5">
        <f t="shared" si="57"/>
        <v>2.1323812030220823E-2</v>
      </c>
      <c r="P337" t="str">
        <f t="shared" si="52"/>
        <v>win</v>
      </c>
      <c r="Q337" t="str">
        <f t="shared" si="58"/>
        <v>lose</v>
      </c>
    </row>
    <row r="338" spans="1:17">
      <c r="A338" s="6">
        <v>42408</v>
      </c>
      <c r="B338" s="1">
        <v>160.35</v>
      </c>
      <c r="C338" s="1">
        <v>96.62</v>
      </c>
      <c r="D338" s="1">
        <f t="shared" si="51"/>
        <v>63.72999999999999</v>
      </c>
      <c r="F338" s="2">
        <f t="shared" si="53"/>
        <v>-9.8184512782512248E-3</v>
      </c>
      <c r="G338" s="2">
        <f t="shared" si="54"/>
        <v>-1.5287403179779861E-2</v>
      </c>
      <c r="H338" t="str">
        <f t="shared" si="55"/>
        <v>DIA</v>
      </c>
      <c r="I338">
        <f t="shared" si="56"/>
        <v>1</v>
      </c>
      <c r="J338">
        <f t="shared" si="59"/>
        <v>5</v>
      </c>
      <c r="N338" t="str">
        <f t="shared" si="50"/>
        <v>DIA</v>
      </c>
      <c r="O338" s="5">
        <f t="shared" si="57"/>
        <v>5.4689519015286361E-3</v>
      </c>
      <c r="P338" t="str">
        <f t="shared" si="52"/>
        <v>win</v>
      </c>
      <c r="Q338" t="str">
        <f t="shared" si="58"/>
        <v>lose</v>
      </c>
    </row>
    <row r="339" spans="1:17">
      <c r="A339" s="6">
        <v>42409</v>
      </c>
      <c r="B339" s="1">
        <v>160.24</v>
      </c>
      <c r="C339" s="1">
        <v>96.32</v>
      </c>
      <c r="D339" s="1">
        <f t="shared" si="51"/>
        <v>63.920000000000016</v>
      </c>
      <c r="F339" s="2">
        <f t="shared" si="53"/>
        <v>-6.8599937636411117E-4</v>
      </c>
      <c r="G339" s="2">
        <f t="shared" si="54"/>
        <v>-3.1049472158974473E-3</v>
      </c>
      <c r="H339" t="str">
        <f t="shared" si="55"/>
        <v>DIA</v>
      </c>
      <c r="I339">
        <f t="shared" si="56"/>
        <v>1</v>
      </c>
      <c r="J339">
        <f t="shared" si="59"/>
        <v>6</v>
      </c>
      <c r="N339" t="str">
        <f t="shared" si="50"/>
        <v>DIA</v>
      </c>
      <c r="O339" s="5">
        <f t="shared" si="57"/>
        <v>2.4189478395333364E-3</v>
      </c>
      <c r="P339" t="str">
        <f t="shared" si="52"/>
        <v>lose</v>
      </c>
      <c r="Q339" t="str">
        <f t="shared" si="58"/>
        <v>lose</v>
      </c>
    </row>
    <row r="340" spans="1:17">
      <c r="A340" s="6">
        <v>42410</v>
      </c>
      <c r="B340" s="1">
        <v>159.38999999999999</v>
      </c>
      <c r="C340" s="1">
        <v>96.69</v>
      </c>
      <c r="D340" s="1">
        <f t="shared" si="51"/>
        <v>62.699999999999989</v>
      </c>
      <c r="F340" s="2">
        <f t="shared" si="53"/>
        <v>-5.3045431852223081E-3</v>
      </c>
      <c r="G340" s="2">
        <f t="shared" si="54"/>
        <v>3.8413621262458945E-3</v>
      </c>
      <c r="H340" t="str">
        <f t="shared" si="55"/>
        <v>QQQ</v>
      </c>
      <c r="I340">
        <f t="shared" si="56"/>
        <v>0</v>
      </c>
      <c r="J340">
        <f t="shared" si="59"/>
        <v>0</v>
      </c>
      <c r="N340" t="str">
        <f t="shared" si="50"/>
        <v>QQQ</v>
      </c>
      <c r="O340" s="5">
        <f t="shared" si="57"/>
        <v>9.145905311468203E-3</v>
      </c>
      <c r="P340" t="str">
        <f t="shared" si="52"/>
        <v>lose</v>
      </c>
      <c r="Q340" t="str">
        <f t="shared" si="58"/>
        <v>win</v>
      </c>
    </row>
    <row r="341" spans="1:17">
      <c r="A341" s="6">
        <v>42411</v>
      </c>
      <c r="B341" s="1">
        <v>156.80000000000001</v>
      </c>
      <c r="C341" s="1">
        <v>96.55</v>
      </c>
      <c r="D341" s="1">
        <f t="shared" si="51"/>
        <v>60.250000000000014</v>
      </c>
      <c r="F341" s="2">
        <f t="shared" si="53"/>
        <v>-1.6249451032059572E-2</v>
      </c>
      <c r="G341" s="2">
        <f t="shared" si="54"/>
        <v>-1.4479263626021365E-3</v>
      </c>
      <c r="H341" t="str">
        <f t="shared" si="55"/>
        <v>QQQ</v>
      </c>
      <c r="I341">
        <f t="shared" si="56"/>
        <v>0</v>
      </c>
      <c r="J341">
        <f t="shared" si="59"/>
        <v>1</v>
      </c>
      <c r="N341" t="str">
        <f t="shared" si="50"/>
        <v>QQQ</v>
      </c>
      <c r="O341" s="5">
        <f t="shared" si="57"/>
        <v>1.4801524669457436E-2</v>
      </c>
      <c r="P341" t="str">
        <f t="shared" si="52"/>
        <v>lose</v>
      </c>
      <c r="Q341" t="str">
        <f t="shared" si="58"/>
        <v>win</v>
      </c>
    </row>
    <row r="342" spans="1:17">
      <c r="A342" s="6">
        <v>42412</v>
      </c>
      <c r="B342" s="1">
        <v>159.97999999999999</v>
      </c>
      <c r="C342" s="1">
        <v>98.02</v>
      </c>
      <c r="D342" s="1">
        <f t="shared" si="51"/>
        <v>61.959999999999994</v>
      </c>
      <c r="F342" s="2">
        <f t="shared" si="53"/>
        <v>2.0280612244897821E-2</v>
      </c>
      <c r="G342" s="2">
        <f t="shared" si="54"/>
        <v>1.5225271879854986E-2</v>
      </c>
      <c r="H342" t="str">
        <f t="shared" si="55"/>
        <v>DIA</v>
      </c>
      <c r="I342">
        <f t="shared" si="56"/>
        <v>1</v>
      </c>
      <c r="J342">
        <f t="shared" si="59"/>
        <v>1</v>
      </c>
      <c r="N342" t="str">
        <f t="shared" si="50"/>
        <v>DIA</v>
      </c>
      <c r="O342" s="5">
        <f t="shared" si="57"/>
        <v>5.0553403650428347E-3</v>
      </c>
      <c r="P342" t="str">
        <f t="shared" si="52"/>
        <v>win</v>
      </c>
      <c r="Q342" t="str">
        <f t="shared" si="58"/>
        <v>lose</v>
      </c>
    </row>
    <row r="343" spans="1:17">
      <c r="A343" s="6">
        <v>42416</v>
      </c>
      <c r="B343" s="1">
        <v>162.19999999999999</v>
      </c>
      <c r="C343" s="1">
        <v>100.23</v>
      </c>
      <c r="D343" s="1">
        <f t="shared" si="51"/>
        <v>61.969999999999985</v>
      </c>
      <c r="F343" s="2">
        <f t="shared" si="53"/>
        <v>1.3876734591823972E-2</v>
      </c>
      <c r="G343" s="2">
        <f t="shared" si="54"/>
        <v>2.2546419098143318E-2</v>
      </c>
      <c r="H343" t="str">
        <f t="shared" si="55"/>
        <v>QQQ</v>
      </c>
      <c r="I343">
        <f t="shared" si="56"/>
        <v>0</v>
      </c>
      <c r="J343">
        <f t="shared" si="59"/>
        <v>0</v>
      </c>
      <c r="N343" t="str">
        <f t="shared" si="50"/>
        <v>QQQ</v>
      </c>
      <c r="O343" s="5">
        <f t="shared" si="57"/>
        <v>8.6696845063193462E-3</v>
      </c>
      <c r="P343" t="str">
        <f t="shared" si="52"/>
        <v>lose</v>
      </c>
      <c r="Q343" t="str">
        <f t="shared" si="58"/>
        <v>win</v>
      </c>
    </row>
    <row r="344" spans="1:17">
      <c r="A344" s="6">
        <v>42417</v>
      </c>
      <c r="B344" s="1">
        <v>164.93</v>
      </c>
      <c r="C344" s="1">
        <v>102.5</v>
      </c>
      <c r="D344" s="1">
        <f t="shared" si="51"/>
        <v>62.430000000000007</v>
      </c>
      <c r="F344" s="2">
        <f t="shared" si="53"/>
        <v>1.6831072749691853E-2</v>
      </c>
      <c r="G344" s="2">
        <f t="shared" si="54"/>
        <v>2.2647909807442839E-2</v>
      </c>
      <c r="H344" t="str">
        <f t="shared" si="55"/>
        <v>QQQ</v>
      </c>
      <c r="I344">
        <f t="shared" si="56"/>
        <v>0</v>
      </c>
      <c r="J344">
        <f t="shared" si="59"/>
        <v>1</v>
      </c>
      <c r="N344" t="str">
        <f t="shared" si="50"/>
        <v>QQQ</v>
      </c>
      <c r="O344" s="5">
        <f t="shared" si="57"/>
        <v>5.8168370577509863E-3</v>
      </c>
      <c r="P344" t="str">
        <f t="shared" si="52"/>
        <v>lose</v>
      </c>
      <c r="Q344" t="str">
        <f t="shared" si="58"/>
        <v>win</v>
      </c>
    </row>
    <row r="345" spans="1:17">
      <c r="A345" s="6">
        <v>42418</v>
      </c>
      <c r="B345" s="1">
        <v>164.52</v>
      </c>
      <c r="C345" s="1">
        <v>101.33</v>
      </c>
      <c r="D345" s="1">
        <f t="shared" si="51"/>
        <v>63.190000000000012</v>
      </c>
      <c r="F345" s="2">
        <f t="shared" si="53"/>
        <v>-2.4859031104104562E-3</v>
      </c>
      <c r="G345" s="2">
        <f t="shared" si="54"/>
        <v>-1.141463414634148E-2</v>
      </c>
      <c r="H345" t="str">
        <f t="shared" si="55"/>
        <v>DIA</v>
      </c>
      <c r="I345">
        <f t="shared" si="56"/>
        <v>1</v>
      </c>
      <c r="J345">
        <f t="shared" si="59"/>
        <v>1</v>
      </c>
      <c r="N345" t="str">
        <f t="shared" si="50"/>
        <v>DIA</v>
      </c>
      <c r="O345" s="5">
        <f t="shared" si="57"/>
        <v>8.9287310359310243E-3</v>
      </c>
      <c r="P345" t="str">
        <f t="shared" si="52"/>
        <v>win</v>
      </c>
      <c r="Q345" t="str">
        <f t="shared" si="58"/>
        <v>lose</v>
      </c>
    </row>
    <row r="346" spans="1:17">
      <c r="A346" s="6">
        <v>42419</v>
      </c>
      <c r="B346" s="1">
        <v>163.69999999999999</v>
      </c>
      <c r="C346" s="1">
        <v>101.63</v>
      </c>
      <c r="D346" s="1">
        <f t="shared" si="51"/>
        <v>62.069999999999993</v>
      </c>
      <c r="F346" s="2">
        <f t="shared" si="53"/>
        <v>-4.9841964502797325E-3</v>
      </c>
      <c r="G346" s="2">
        <f t="shared" si="54"/>
        <v>2.9606237047271012E-3</v>
      </c>
      <c r="H346" t="str">
        <f t="shared" si="55"/>
        <v>QQQ</v>
      </c>
      <c r="I346">
        <f t="shared" si="56"/>
        <v>0</v>
      </c>
      <c r="J346">
        <f t="shared" si="59"/>
        <v>0</v>
      </c>
      <c r="N346" t="str">
        <f t="shared" si="50"/>
        <v>QQQ</v>
      </c>
      <c r="O346" s="5">
        <f t="shared" si="57"/>
        <v>7.9448201550068338E-3</v>
      </c>
      <c r="P346" t="str">
        <f t="shared" si="52"/>
        <v>lose</v>
      </c>
      <c r="Q346" t="str">
        <f t="shared" si="58"/>
        <v>win</v>
      </c>
    </row>
    <row r="347" spans="1:17">
      <c r="A347" s="6">
        <v>42422</v>
      </c>
      <c r="B347" s="1">
        <v>165.94</v>
      </c>
      <c r="C347" s="1">
        <v>103.28</v>
      </c>
      <c r="D347" s="1">
        <f t="shared" si="51"/>
        <v>62.66</v>
      </c>
      <c r="F347" s="2">
        <f t="shared" si="53"/>
        <v>1.3683567501527241E-2</v>
      </c>
      <c r="G347" s="2">
        <f t="shared" si="54"/>
        <v>1.6235363573747965E-2</v>
      </c>
      <c r="H347" t="str">
        <f t="shared" si="55"/>
        <v>QQQ</v>
      </c>
      <c r="I347">
        <f t="shared" si="56"/>
        <v>0</v>
      </c>
      <c r="J347">
        <f t="shared" si="59"/>
        <v>1</v>
      </c>
      <c r="N347" t="str">
        <f t="shared" si="50"/>
        <v>QQQ</v>
      </c>
      <c r="O347" s="5">
        <f t="shared" si="57"/>
        <v>2.5517960722207245E-3</v>
      </c>
      <c r="P347" t="str">
        <f t="shared" si="52"/>
        <v>lose</v>
      </c>
      <c r="Q347" t="str">
        <f t="shared" si="58"/>
        <v>lose</v>
      </c>
    </row>
    <row r="348" spans="1:17">
      <c r="A348" s="6">
        <v>42423</v>
      </c>
      <c r="B348" s="1">
        <v>164.15</v>
      </c>
      <c r="C348" s="1">
        <v>101.58</v>
      </c>
      <c r="D348" s="1">
        <f t="shared" si="51"/>
        <v>62.570000000000007</v>
      </c>
      <c r="F348" s="2">
        <f t="shared" si="53"/>
        <v>-1.0787031457153141E-2</v>
      </c>
      <c r="G348" s="2">
        <f t="shared" si="54"/>
        <v>-1.6460108443067417E-2</v>
      </c>
      <c r="H348" t="str">
        <f t="shared" si="55"/>
        <v>DIA</v>
      </c>
      <c r="I348">
        <f t="shared" si="56"/>
        <v>1</v>
      </c>
      <c r="J348">
        <f t="shared" si="59"/>
        <v>1</v>
      </c>
      <c r="N348" t="str">
        <f t="shared" si="50"/>
        <v>DIA</v>
      </c>
      <c r="O348" s="5">
        <f t="shared" si="57"/>
        <v>5.6730769859142764E-3</v>
      </c>
      <c r="P348" t="str">
        <f t="shared" si="52"/>
        <v>win</v>
      </c>
      <c r="Q348" t="str">
        <f t="shared" si="58"/>
        <v>lose</v>
      </c>
    </row>
    <row r="349" spans="1:17">
      <c r="A349" s="6">
        <v>42424</v>
      </c>
      <c r="B349" s="1">
        <v>164.67</v>
      </c>
      <c r="C349" s="1">
        <v>102.55</v>
      </c>
      <c r="D349" s="1">
        <f t="shared" si="51"/>
        <v>62.11999999999999</v>
      </c>
      <c r="F349" s="2">
        <f t="shared" si="53"/>
        <v>3.1678342978981528E-3</v>
      </c>
      <c r="G349" s="2">
        <f t="shared" si="54"/>
        <v>9.5491238432762245E-3</v>
      </c>
      <c r="H349" t="str">
        <f t="shared" si="55"/>
        <v>QQQ</v>
      </c>
      <c r="I349">
        <f t="shared" si="56"/>
        <v>0</v>
      </c>
      <c r="J349">
        <f t="shared" si="59"/>
        <v>0</v>
      </c>
      <c r="N349" t="str">
        <f t="shared" si="50"/>
        <v>QQQ</v>
      </c>
      <c r="O349" s="5">
        <f t="shared" si="57"/>
        <v>6.3812895453780718E-3</v>
      </c>
      <c r="P349" t="str">
        <f t="shared" si="52"/>
        <v>lose</v>
      </c>
      <c r="Q349" t="str">
        <f t="shared" si="58"/>
        <v>win</v>
      </c>
    </row>
    <row r="350" spans="1:17">
      <c r="A350" s="6">
        <v>42425</v>
      </c>
      <c r="B350" s="1">
        <v>166.84</v>
      </c>
      <c r="C350" s="1">
        <v>103.56</v>
      </c>
      <c r="D350" s="1">
        <f t="shared" si="51"/>
        <v>63.28</v>
      </c>
      <c r="F350" s="2">
        <f t="shared" si="53"/>
        <v>1.3177870893301852E-2</v>
      </c>
      <c r="G350" s="2">
        <f t="shared" si="54"/>
        <v>9.8488542174549505E-3</v>
      </c>
      <c r="H350" t="str">
        <f t="shared" si="55"/>
        <v>DIA</v>
      </c>
      <c r="I350">
        <f t="shared" si="56"/>
        <v>1</v>
      </c>
      <c r="J350">
        <f t="shared" si="59"/>
        <v>1</v>
      </c>
      <c r="N350" t="str">
        <f t="shared" si="50"/>
        <v>DIA</v>
      </c>
      <c r="O350" s="5">
        <f t="shared" si="57"/>
        <v>3.3290166758469016E-3</v>
      </c>
      <c r="P350" t="str">
        <f t="shared" si="52"/>
        <v>lose</v>
      </c>
      <c r="Q350" t="str">
        <f t="shared" si="58"/>
        <v>lose</v>
      </c>
    </row>
    <row r="351" spans="1:17">
      <c r="A351" s="6">
        <v>42426</v>
      </c>
      <c r="B351" s="1">
        <v>166.28</v>
      </c>
      <c r="C351" s="1">
        <v>103.43</v>
      </c>
      <c r="D351" s="1">
        <f t="shared" si="51"/>
        <v>62.849999999999994</v>
      </c>
      <c r="F351" s="2">
        <f t="shared" si="53"/>
        <v>-3.3565092304003973E-3</v>
      </c>
      <c r="G351" s="2">
        <f t="shared" si="54"/>
        <v>-1.2553109308612925E-3</v>
      </c>
      <c r="H351" t="str">
        <f t="shared" si="55"/>
        <v>QQQ</v>
      </c>
      <c r="I351">
        <f t="shared" si="56"/>
        <v>0</v>
      </c>
      <c r="J351">
        <f t="shared" si="59"/>
        <v>0</v>
      </c>
      <c r="N351" t="str">
        <f t="shared" si="50"/>
        <v>QQQ</v>
      </c>
      <c r="O351" s="5">
        <f t="shared" si="57"/>
        <v>2.1011982995391048E-3</v>
      </c>
      <c r="P351" t="str">
        <f t="shared" si="52"/>
        <v>lose</v>
      </c>
      <c r="Q351" t="str">
        <f t="shared" si="58"/>
        <v>lose</v>
      </c>
    </row>
    <row r="352" spans="1:17">
      <c r="A352" s="6">
        <v>42429</v>
      </c>
      <c r="B352" s="1">
        <v>164.96</v>
      </c>
      <c r="C352" s="1">
        <v>102.5</v>
      </c>
      <c r="D352" s="1">
        <f t="shared" si="51"/>
        <v>62.460000000000008</v>
      </c>
      <c r="F352" s="2">
        <f t="shared" si="53"/>
        <v>-7.9384171277363073E-3</v>
      </c>
      <c r="G352" s="2">
        <f t="shared" si="54"/>
        <v>-8.9915885139708676E-3</v>
      </c>
      <c r="H352" t="str">
        <f t="shared" si="55"/>
        <v>DIA</v>
      </c>
      <c r="I352">
        <f t="shared" si="56"/>
        <v>1</v>
      </c>
      <c r="J352">
        <f t="shared" si="59"/>
        <v>1</v>
      </c>
      <c r="N352" t="str">
        <f t="shared" si="50"/>
        <v>DIA</v>
      </c>
      <c r="O352" s="5">
        <f t="shared" si="57"/>
        <v>1.0531713862345603E-3</v>
      </c>
      <c r="P352" t="str">
        <f t="shared" si="52"/>
        <v>lose</v>
      </c>
      <c r="Q352" t="str">
        <f t="shared" si="58"/>
        <v>lose</v>
      </c>
    </row>
    <row r="353" spans="1:17">
      <c r="A353" s="6">
        <v>42430</v>
      </c>
      <c r="B353" s="1">
        <v>168.52</v>
      </c>
      <c r="C353" s="1">
        <v>105.79</v>
      </c>
      <c r="D353" s="1">
        <f t="shared" si="51"/>
        <v>62.730000000000004</v>
      </c>
      <c r="F353" s="2">
        <f t="shared" si="53"/>
        <v>2.1580989330746859E-2</v>
      </c>
      <c r="G353" s="2">
        <f t="shared" si="54"/>
        <v>3.2097560975609819E-2</v>
      </c>
      <c r="H353" t="str">
        <f t="shared" si="55"/>
        <v>QQQ</v>
      </c>
      <c r="I353">
        <f t="shared" si="56"/>
        <v>0</v>
      </c>
      <c r="J353">
        <f t="shared" si="59"/>
        <v>0</v>
      </c>
      <c r="N353" t="str">
        <f t="shared" si="50"/>
        <v>QQQ</v>
      </c>
      <c r="O353" s="5">
        <f t="shared" si="57"/>
        <v>1.0516571644862961E-2</v>
      </c>
      <c r="P353" t="str">
        <f t="shared" si="52"/>
        <v>lose</v>
      </c>
      <c r="Q353" t="str">
        <f t="shared" si="58"/>
        <v>win</v>
      </c>
    </row>
    <row r="354" spans="1:17">
      <c r="A354" s="6">
        <v>42431</v>
      </c>
      <c r="B354" s="1">
        <v>168.89</v>
      </c>
      <c r="C354" s="1">
        <v>105.83</v>
      </c>
      <c r="D354" s="1">
        <f t="shared" si="51"/>
        <v>63.059999999999988</v>
      </c>
      <c r="F354" s="2">
        <f t="shared" si="53"/>
        <v>2.1955850937572757E-3</v>
      </c>
      <c r="G354" s="2">
        <f t="shared" si="54"/>
        <v>3.7810757160404614E-4</v>
      </c>
      <c r="H354" t="str">
        <f t="shared" si="55"/>
        <v>DIA</v>
      </c>
      <c r="I354">
        <f t="shared" si="56"/>
        <v>1</v>
      </c>
      <c r="J354">
        <f t="shared" si="59"/>
        <v>1</v>
      </c>
      <c r="N354" t="str">
        <f t="shared" si="50"/>
        <v>DIA</v>
      </c>
      <c r="O354" s="5">
        <f t="shared" si="57"/>
        <v>1.8174775221532296E-3</v>
      </c>
      <c r="P354" t="str">
        <f t="shared" si="52"/>
        <v>lose</v>
      </c>
      <c r="Q354" t="str">
        <f t="shared" si="58"/>
        <v>lose</v>
      </c>
    </row>
    <row r="355" spans="1:17">
      <c r="A355" s="6">
        <v>42432</v>
      </c>
      <c r="B355" s="1">
        <v>169.35</v>
      </c>
      <c r="C355" s="1">
        <v>105.63</v>
      </c>
      <c r="D355" s="1">
        <f t="shared" si="51"/>
        <v>63.72</v>
      </c>
      <c r="F355" s="2">
        <f t="shared" si="53"/>
        <v>2.723666291669181E-3</v>
      </c>
      <c r="G355" s="2">
        <f t="shared" si="54"/>
        <v>-1.8898233015213347E-3</v>
      </c>
      <c r="H355" t="str">
        <f t="shared" si="55"/>
        <v>DIA</v>
      </c>
      <c r="I355">
        <f t="shared" si="56"/>
        <v>1</v>
      </c>
      <c r="J355">
        <f t="shared" si="59"/>
        <v>2</v>
      </c>
      <c r="N355" t="str">
        <f t="shared" si="50"/>
        <v>DIA</v>
      </c>
      <c r="O355" s="5">
        <f t="shared" si="57"/>
        <v>4.6134895931905159E-3</v>
      </c>
      <c r="P355" t="str">
        <f t="shared" si="52"/>
        <v>lose</v>
      </c>
      <c r="Q355" t="str">
        <f t="shared" si="58"/>
        <v>lose</v>
      </c>
    </row>
    <row r="356" spans="1:17">
      <c r="A356" s="6">
        <v>42433</v>
      </c>
      <c r="B356" s="1">
        <v>170.02</v>
      </c>
      <c r="C356" s="1">
        <v>105.67</v>
      </c>
      <c r="D356" s="1">
        <f t="shared" si="51"/>
        <v>64.350000000000009</v>
      </c>
      <c r="F356" s="2">
        <f t="shared" si="53"/>
        <v>3.9563035134338115E-3</v>
      </c>
      <c r="G356" s="2">
        <f t="shared" si="54"/>
        <v>3.7868029915749554E-4</v>
      </c>
      <c r="H356" t="str">
        <f t="shared" si="55"/>
        <v>DIA</v>
      </c>
      <c r="I356">
        <f t="shared" si="56"/>
        <v>1</v>
      </c>
      <c r="J356">
        <f t="shared" si="59"/>
        <v>3</v>
      </c>
      <c r="N356" t="str">
        <f t="shared" si="50"/>
        <v>DIA</v>
      </c>
      <c r="O356" s="5">
        <f t="shared" si="57"/>
        <v>3.5776232142763161E-3</v>
      </c>
      <c r="P356" t="str">
        <f t="shared" si="52"/>
        <v>lose</v>
      </c>
      <c r="Q356" t="str">
        <f t="shared" si="58"/>
        <v>lose</v>
      </c>
    </row>
    <row r="357" spans="1:17">
      <c r="A357" s="6">
        <v>42436</v>
      </c>
      <c r="B357" s="1">
        <v>170.62</v>
      </c>
      <c r="C357" s="1">
        <v>105.02</v>
      </c>
      <c r="D357" s="1">
        <f t="shared" si="51"/>
        <v>65.600000000000009</v>
      </c>
      <c r="F357" s="2">
        <f t="shared" si="53"/>
        <v>3.5289965886365973E-3</v>
      </c>
      <c r="G357" s="2">
        <f t="shared" si="54"/>
        <v>-6.1512255133907984E-3</v>
      </c>
      <c r="H357" t="str">
        <f t="shared" si="55"/>
        <v>DIA</v>
      </c>
      <c r="I357">
        <f t="shared" si="56"/>
        <v>1</v>
      </c>
      <c r="J357">
        <f t="shared" si="59"/>
        <v>4</v>
      </c>
      <c r="N357" t="str">
        <f t="shared" si="50"/>
        <v>DIA</v>
      </c>
      <c r="O357" s="5">
        <f t="shared" si="57"/>
        <v>9.6802221020273957E-3</v>
      </c>
      <c r="P357" t="str">
        <f t="shared" si="52"/>
        <v>win</v>
      </c>
      <c r="Q357" t="str">
        <f t="shared" si="58"/>
        <v>lose</v>
      </c>
    </row>
    <row r="358" spans="1:17">
      <c r="A358" s="6">
        <v>42437</v>
      </c>
      <c r="B358" s="1">
        <v>169.62</v>
      </c>
      <c r="C358" s="1">
        <v>104.15</v>
      </c>
      <c r="D358" s="1">
        <f t="shared" si="51"/>
        <v>65.47</v>
      </c>
      <c r="F358" s="2">
        <f t="shared" si="53"/>
        <v>-5.8609776110655253E-3</v>
      </c>
      <c r="G358" s="2">
        <f t="shared" si="54"/>
        <v>-8.2841363549799128E-3</v>
      </c>
      <c r="H358" t="str">
        <f t="shared" si="55"/>
        <v>DIA</v>
      </c>
      <c r="I358">
        <f t="shared" si="56"/>
        <v>1</v>
      </c>
      <c r="J358">
        <f t="shared" si="59"/>
        <v>5</v>
      </c>
      <c r="N358" t="str">
        <f t="shared" si="50"/>
        <v>DIA</v>
      </c>
      <c r="O358" s="5">
        <f t="shared" si="57"/>
        <v>2.4231587439143875E-3</v>
      </c>
      <c r="P358" t="str">
        <f t="shared" si="52"/>
        <v>lose</v>
      </c>
      <c r="Q358" t="str">
        <f t="shared" si="58"/>
        <v>lose</v>
      </c>
    </row>
    <row r="359" spans="1:17">
      <c r="A359" s="6">
        <v>42438</v>
      </c>
      <c r="B359" s="1">
        <v>170.02</v>
      </c>
      <c r="C359" s="1">
        <v>104.82</v>
      </c>
      <c r="D359" s="1">
        <f t="shared" si="51"/>
        <v>65.200000000000017</v>
      </c>
      <c r="F359" s="2">
        <f t="shared" si="53"/>
        <v>2.3582124749440261E-3</v>
      </c>
      <c r="G359" s="2">
        <f t="shared" si="54"/>
        <v>6.4330292846854296E-3</v>
      </c>
      <c r="H359" t="str">
        <f t="shared" si="55"/>
        <v>QQQ</v>
      </c>
      <c r="I359">
        <f t="shared" si="56"/>
        <v>0</v>
      </c>
      <c r="J359">
        <f t="shared" si="59"/>
        <v>0</v>
      </c>
      <c r="N359" t="str">
        <f t="shared" si="50"/>
        <v>QQQ</v>
      </c>
      <c r="O359" s="5">
        <f t="shared" si="57"/>
        <v>4.0748168097414035E-3</v>
      </c>
      <c r="P359" t="str">
        <f t="shared" si="52"/>
        <v>lose</v>
      </c>
      <c r="Q359" t="str">
        <f t="shared" si="58"/>
        <v>lose</v>
      </c>
    </row>
    <row r="360" spans="1:17">
      <c r="A360" s="6">
        <v>42439</v>
      </c>
      <c r="B360" s="1">
        <v>170.06</v>
      </c>
      <c r="C360" s="1">
        <v>104.66</v>
      </c>
      <c r="D360" s="1">
        <f t="shared" si="51"/>
        <v>65.400000000000006</v>
      </c>
      <c r="F360" s="2">
        <f t="shared" si="53"/>
        <v>2.3526643924239526E-4</v>
      </c>
      <c r="G360" s="2">
        <f t="shared" si="54"/>
        <v>-1.5264262545315456E-3</v>
      </c>
      <c r="H360" t="str">
        <f t="shared" si="55"/>
        <v>DIA</v>
      </c>
      <c r="I360">
        <f t="shared" si="56"/>
        <v>1</v>
      </c>
      <c r="J360">
        <f t="shared" si="59"/>
        <v>1</v>
      </c>
      <c r="N360" t="str">
        <f t="shared" si="50"/>
        <v>DIA</v>
      </c>
      <c r="O360" s="5">
        <f t="shared" si="57"/>
        <v>1.7616926937739409E-3</v>
      </c>
      <c r="P360" t="str">
        <f t="shared" si="52"/>
        <v>lose</v>
      </c>
      <c r="Q360" t="str">
        <f t="shared" si="58"/>
        <v>lose</v>
      </c>
    </row>
    <row r="361" spans="1:17">
      <c r="A361" s="6">
        <v>42440</v>
      </c>
      <c r="B361" s="1">
        <v>172.23</v>
      </c>
      <c r="C361" s="1">
        <v>106.49</v>
      </c>
      <c r="D361" s="1">
        <f t="shared" si="51"/>
        <v>65.739999999999995</v>
      </c>
      <c r="F361" s="2">
        <f t="shared" si="53"/>
        <v>1.2760202281547615E-2</v>
      </c>
      <c r="G361" s="2">
        <f t="shared" si="54"/>
        <v>1.7485190139499316E-2</v>
      </c>
      <c r="H361" t="str">
        <f t="shared" si="55"/>
        <v>QQQ</v>
      </c>
      <c r="I361">
        <f t="shared" si="56"/>
        <v>0</v>
      </c>
      <c r="J361">
        <f t="shared" si="59"/>
        <v>0</v>
      </c>
      <c r="N361" t="str">
        <f t="shared" si="50"/>
        <v>QQQ</v>
      </c>
      <c r="O361" s="5">
        <f t="shared" si="57"/>
        <v>4.7249878579517009E-3</v>
      </c>
      <c r="P361" t="str">
        <f t="shared" si="52"/>
        <v>lose</v>
      </c>
      <c r="Q361" t="str">
        <f t="shared" si="58"/>
        <v>lose</v>
      </c>
    </row>
    <row r="362" spans="1:17">
      <c r="A362" s="6">
        <v>42443</v>
      </c>
      <c r="B362" s="1">
        <v>172.41</v>
      </c>
      <c r="C362" s="1">
        <v>106.67</v>
      </c>
      <c r="D362" s="1">
        <f t="shared" si="51"/>
        <v>65.739999999999995</v>
      </c>
      <c r="F362" s="2">
        <f t="shared" si="53"/>
        <v>1.0451140916217085E-3</v>
      </c>
      <c r="G362" s="2">
        <f t="shared" si="54"/>
        <v>1.6902995586440682E-3</v>
      </c>
      <c r="H362" t="str">
        <f t="shared" si="55"/>
        <v>QQQ</v>
      </c>
      <c r="I362">
        <f t="shared" si="56"/>
        <v>0</v>
      </c>
      <c r="J362">
        <f t="shared" si="59"/>
        <v>1</v>
      </c>
      <c r="N362" t="str">
        <f t="shared" si="50"/>
        <v>QQQ</v>
      </c>
      <c r="O362" s="5">
        <f t="shared" si="57"/>
        <v>6.4518546702235975E-4</v>
      </c>
      <c r="P362" t="str">
        <f t="shared" si="52"/>
        <v>lose</v>
      </c>
      <c r="Q362" t="str">
        <f t="shared" si="58"/>
        <v>lose</v>
      </c>
    </row>
    <row r="363" spans="1:17">
      <c r="A363" s="6">
        <v>42444</v>
      </c>
      <c r="B363" s="1">
        <v>172.64</v>
      </c>
      <c r="C363" s="1">
        <v>106.63</v>
      </c>
      <c r="D363" s="1">
        <f t="shared" si="51"/>
        <v>66.009999999999991</v>
      </c>
      <c r="F363" s="2">
        <f t="shared" si="53"/>
        <v>1.3340293486456109E-3</v>
      </c>
      <c r="G363" s="2">
        <f t="shared" si="54"/>
        <v>-3.7498828161625813E-4</v>
      </c>
      <c r="H363" t="str">
        <f t="shared" si="55"/>
        <v>DIA</v>
      </c>
      <c r="I363">
        <f t="shared" si="56"/>
        <v>1</v>
      </c>
      <c r="J363">
        <f t="shared" si="59"/>
        <v>1</v>
      </c>
      <c r="N363" t="str">
        <f t="shared" si="50"/>
        <v>DIA</v>
      </c>
      <c r="O363" s="5">
        <f t="shared" si="57"/>
        <v>1.7090176302618689E-3</v>
      </c>
      <c r="P363" t="str">
        <f t="shared" si="52"/>
        <v>lose</v>
      </c>
      <c r="Q363" t="str">
        <f t="shared" si="58"/>
        <v>lose</v>
      </c>
    </row>
    <row r="364" spans="1:17">
      <c r="A364" s="6">
        <v>42445</v>
      </c>
      <c r="B364" s="1">
        <v>173.47</v>
      </c>
      <c r="C364" s="1">
        <v>107.58</v>
      </c>
      <c r="D364" s="1">
        <f t="shared" si="51"/>
        <v>65.89</v>
      </c>
      <c r="F364" s="2">
        <f t="shared" si="53"/>
        <v>4.8076923076923808E-3</v>
      </c>
      <c r="G364" s="2">
        <f t="shared" si="54"/>
        <v>8.9093125761980953E-3</v>
      </c>
      <c r="H364" t="str">
        <f t="shared" si="55"/>
        <v>QQQ</v>
      </c>
      <c r="I364">
        <f t="shared" si="56"/>
        <v>0</v>
      </c>
      <c r="J364">
        <f t="shared" si="59"/>
        <v>0</v>
      </c>
      <c r="N364" t="str">
        <f t="shared" si="50"/>
        <v>QQQ</v>
      </c>
      <c r="O364" s="5">
        <f t="shared" si="57"/>
        <v>4.1016202685057145E-3</v>
      </c>
      <c r="P364" t="str">
        <f t="shared" si="52"/>
        <v>lose</v>
      </c>
      <c r="Q364" t="str">
        <f t="shared" si="58"/>
        <v>lose</v>
      </c>
    </row>
    <row r="365" spans="1:17">
      <c r="A365" s="6">
        <v>42446</v>
      </c>
      <c r="B365" s="1">
        <v>174.94</v>
      </c>
      <c r="C365" s="1">
        <v>107.52</v>
      </c>
      <c r="D365" s="1">
        <f t="shared" si="51"/>
        <v>67.42</v>
      </c>
      <c r="F365" s="2">
        <f t="shared" si="53"/>
        <v>8.4740877385138576E-3</v>
      </c>
      <c r="G365" s="2">
        <f t="shared" si="54"/>
        <v>-5.5772448410487338E-4</v>
      </c>
      <c r="H365" t="str">
        <f t="shared" si="55"/>
        <v>DIA</v>
      </c>
      <c r="I365">
        <f t="shared" si="56"/>
        <v>1</v>
      </c>
      <c r="J365">
        <f t="shared" si="59"/>
        <v>1</v>
      </c>
      <c r="N365" t="str">
        <f t="shared" si="50"/>
        <v>DIA</v>
      </c>
      <c r="O365" s="5">
        <f t="shared" si="57"/>
        <v>9.0318122226187309E-3</v>
      </c>
      <c r="P365" t="str">
        <f t="shared" si="52"/>
        <v>win</v>
      </c>
      <c r="Q365" t="str">
        <f t="shared" si="58"/>
        <v>lose</v>
      </c>
    </row>
    <row r="366" spans="1:17">
      <c r="A366" s="6">
        <v>42447</v>
      </c>
      <c r="B366" s="1">
        <v>175.69</v>
      </c>
      <c r="C366" s="1">
        <v>107.37</v>
      </c>
      <c r="D366" s="1">
        <f t="shared" si="51"/>
        <v>68.319999999999993</v>
      </c>
      <c r="F366" s="2">
        <f t="shared" si="53"/>
        <v>4.2871841774322628E-3</v>
      </c>
      <c r="G366" s="2">
        <f t="shared" si="54"/>
        <v>-1.3950892857142064E-3</v>
      </c>
      <c r="H366" t="str">
        <f t="shared" si="55"/>
        <v>DIA</v>
      </c>
      <c r="I366">
        <f t="shared" si="56"/>
        <v>1</v>
      </c>
      <c r="J366">
        <f t="shared" si="59"/>
        <v>2</v>
      </c>
      <c r="N366" t="str">
        <f t="shared" si="50"/>
        <v>DIA</v>
      </c>
      <c r="O366" s="5">
        <f t="shared" si="57"/>
        <v>5.6822734631464689E-3</v>
      </c>
      <c r="P366" t="str">
        <f t="shared" si="52"/>
        <v>win</v>
      </c>
      <c r="Q366" t="str">
        <f t="shared" si="58"/>
        <v>lose</v>
      </c>
    </row>
    <row r="367" spans="1:17">
      <c r="A367" s="6">
        <v>42450</v>
      </c>
      <c r="B367" s="1">
        <v>176.01</v>
      </c>
      <c r="C367" s="1">
        <v>107.79</v>
      </c>
      <c r="D367" s="1">
        <f t="shared" si="51"/>
        <v>68.219999999999985</v>
      </c>
      <c r="F367" s="2">
        <f t="shared" si="53"/>
        <v>1.8213899482041845E-3</v>
      </c>
      <c r="G367" s="2">
        <f t="shared" si="54"/>
        <v>3.9117071807767689E-3</v>
      </c>
      <c r="H367" t="str">
        <f t="shared" si="55"/>
        <v>QQQ</v>
      </c>
      <c r="I367">
        <f t="shared" si="56"/>
        <v>0</v>
      </c>
      <c r="J367">
        <f t="shared" si="59"/>
        <v>0</v>
      </c>
      <c r="N367" t="str">
        <f t="shared" si="50"/>
        <v>QQQ</v>
      </c>
      <c r="O367" s="5">
        <f t="shared" si="57"/>
        <v>2.0903172325725844E-3</v>
      </c>
      <c r="P367" t="str">
        <f t="shared" si="52"/>
        <v>lose</v>
      </c>
      <c r="Q367" t="str">
        <f t="shared" si="58"/>
        <v>lose</v>
      </c>
    </row>
    <row r="368" spans="1:17">
      <c r="A368" s="6">
        <v>42451</v>
      </c>
      <c r="B368" s="1">
        <v>175.7</v>
      </c>
      <c r="C368" s="1">
        <v>108.12</v>
      </c>
      <c r="D368" s="1">
        <f t="shared" si="51"/>
        <v>67.579999999999984</v>
      </c>
      <c r="F368" s="2">
        <f t="shared" si="53"/>
        <v>-1.761263564570208E-3</v>
      </c>
      <c r="G368" s="2">
        <f t="shared" si="54"/>
        <v>3.0615084887280664E-3</v>
      </c>
      <c r="H368" t="str">
        <f t="shared" si="55"/>
        <v>QQQ</v>
      </c>
      <c r="I368">
        <f t="shared" si="56"/>
        <v>0</v>
      </c>
      <c r="J368">
        <f t="shared" si="59"/>
        <v>1</v>
      </c>
      <c r="N368" t="str">
        <f t="shared" si="50"/>
        <v>QQQ</v>
      </c>
      <c r="O368" s="5">
        <f t="shared" si="57"/>
        <v>4.8227720532982741E-3</v>
      </c>
      <c r="P368" t="str">
        <f t="shared" si="52"/>
        <v>lose</v>
      </c>
      <c r="Q368" t="str">
        <f t="shared" si="58"/>
        <v>lose</v>
      </c>
    </row>
    <row r="369" spans="1:17">
      <c r="A369" s="6">
        <v>42452</v>
      </c>
      <c r="B369" s="1">
        <v>174.81</v>
      </c>
      <c r="C369" s="1">
        <v>107.23</v>
      </c>
      <c r="D369" s="1">
        <f t="shared" si="51"/>
        <v>67.58</v>
      </c>
      <c r="F369" s="2">
        <f t="shared" si="53"/>
        <v>-5.0654524758109642E-3</v>
      </c>
      <c r="G369" s="2">
        <f t="shared" si="54"/>
        <v>-8.2315945246022992E-3</v>
      </c>
      <c r="H369" t="str">
        <f t="shared" si="55"/>
        <v>DIA</v>
      </c>
      <c r="I369">
        <f t="shared" si="56"/>
        <v>1</v>
      </c>
      <c r="J369">
        <f t="shared" si="59"/>
        <v>1</v>
      </c>
      <c r="N369" t="str">
        <f t="shared" si="50"/>
        <v>DIA</v>
      </c>
      <c r="O369" s="5">
        <f t="shared" si="57"/>
        <v>3.1661420487913349E-3</v>
      </c>
      <c r="P369" t="str">
        <f t="shared" si="52"/>
        <v>lose</v>
      </c>
      <c r="Q369" t="str">
        <f t="shared" si="58"/>
        <v>lose</v>
      </c>
    </row>
    <row r="370" spans="1:17">
      <c r="A370" s="6">
        <v>42453</v>
      </c>
      <c r="B370" s="1">
        <v>174.94</v>
      </c>
      <c r="C370" s="1">
        <v>107.26</v>
      </c>
      <c r="D370" s="1">
        <f t="shared" si="51"/>
        <v>67.679999999999993</v>
      </c>
      <c r="F370" s="2">
        <f t="shared" si="53"/>
        <v>7.4366455008292116E-4</v>
      </c>
      <c r="G370" s="2">
        <f t="shared" si="54"/>
        <v>2.7977245173926266E-4</v>
      </c>
      <c r="H370" t="str">
        <f t="shared" si="55"/>
        <v>DIA</v>
      </c>
      <c r="I370">
        <f t="shared" si="56"/>
        <v>1</v>
      </c>
      <c r="J370">
        <f t="shared" si="59"/>
        <v>2</v>
      </c>
      <c r="N370" t="str">
        <f t="shared" si="50"/>
        <v>DIA</v>
      </c>
      <c r="O370" s="5">
        <f t="shared" si="57"/>
        <v>4.638920983436585E-4</v>
      </c>
      <c r="P370" t="str">
        <f t="shared" si="52"/>
        <v>lose</v>
      </c>
      <c r="Q370" t="str">
        <f t="shared" si="58"/>
        <v>lose</v>
      </c>
    </row>
    <row r="371" spans="1:17">
      <c r="A371" s="6">
        <v>42457</v>
      </c>
      <c r="B371" s="1">
        <v>175.12</v>
      </c>
      <c r="C371" s="1">
        <v>107.11</v>
      </c>
      <c r="D371" s="1">
        <f t="shared" si="51"/>
        <v>68.010000000000005</v>
      </c>
      <c r="F371" s="2">
        <f t="shared" si="53"/>
        <v>1.0289242025837821E-3</v>
      </c>
      <c r="G371" s="2">
        <f t="shared" si="54"/>
        <v>-1.3984710050345486E-3</v>
      </c>
      <c r="H371" t="str">
        <f t="shared" si="55"/>
        <v>DIA</v>
      </c>
      <c r="I371">
        <f t="shared" si="56"/>
        <v>1</v>
      </c>
      <c r="J371">
        <f t="shared" si="59"/>
        <v>3</v>
      </c>
      <c r="N371" t="str">
        <f t="shared" si="50"/>
        <v>DIA</v>
      </c>
      <c r="O371" s="5">
        <f t="shared" si="57"/>
        <v>2.4273952076183307E-3</v>
      </c>
      <c r="P371" t="str">
        <f t="shared" si="52"/>
        <v>lose</v>
      </c>
      <c r="Q371" t="str">
        <f t="shared" si="58"/>
        <v>lose</v>
      </c>
    </row>
    <row r="372" spans="1:17">
      <c r="A372" s="6">
        <v>42458</v>
      </c>
      <c r="B372" s="1">
        <v>176.07</v>
      </c>
      <c r="C372" s="1">
        <v>108.83</v>
      </c>
      <c r="D372" s="1">
        <f t="shared" si="51"/>
        <v>67.239999999999995</v>
      </c>
      <c r="F372" s="2">
        <f t="shared" si="53"/>
        <v>5.4248515303791031E-3</v>
      </c>
      <c r="G372" s="2">
        <f t="shared" si="54"/>
        <v>1.6058257865745485E-2</v>
      </c>
      <c r="H372" t="str">
        <f t="shared" si="55"/>
        <v>QQQ</v>
      </c>
      <c r="I372">
        <f t="shared" si="56"/>
        <v>0</v>
      </c>
      <c r="J372">
        <f t="shared" si="59"/>
        <v>0</v>
      </c>
      <c r="N372" t="str">
        <f t="shared" si="50"/>
        <v>QQQ</v>
      </c>
      <c r="O372" s="5">
        <f t="shared" si="57"/>
        <v>1.0633406335366382E-2</v>
      </c>
      <c r="P372" t="str">
        <f t="shared" si="52"/>
        <v>lose</v>
      </c>
      <c r="Q372" t="str">
        <f t="shared" si="58"/>
        <v>win</v>
      </c>
    </row>
    <row r="373" spans="1:17">
      <c r="A373" s="6">
        <v>42459</v>
      </c>
      <c r="B373" s="1">
        <v>176.89</v>
      </c>
      <c r="C373" s="1">
        <v>109.36</v>
      </c>
      <c r="D373" s="1">
        <f t="shared" si="51"/>
        <v>67.529999999999987</v>
      </c>
      <c r="F373" s="2">
        <f t="shared" si="53"/>
        <v>4.6572385982847344E-3</v>
      </c>
      <c r="G373" s="2">
        <f t="shared" si="54"/>
        <v>4.8699807038500515E-3</v>
      </c>
      <c r="H373" t="str">
        <f t="shared" si="55"/>
        <v>QQQ</v>
      </c>
      <c r="I373">
        <f t="shared" si="56"/>
        <v>0</v>
      </c>
      <c r="J373">
        <f t="shared" si="59"/>
        <v>1</v>
      </c>
      <c r="N373" t="str">
        <f t="shared" si="50"/>
        <v>QQQ</v>
      </c>
      <c r="O373" s="5">
        <f t="shared" si="57"/>
        <v>2.1274210556531704E-4</v>
      </c>
      <c r="P373" t="str">
        <f t="shared" si="52"/>
        <v>lose</v>
      </c>
      <c r="Q373" t="str">
        <f t="shared" si="58"/>
        <v>lose</v>
      </c>
    </row>
    <row r="374" spans="1:17">
      <c r="A374" s="6">
        <v>42460</v>
      </c>
      <c r="B374" s="1">
        <v>176.64</v>
      </c>
      <c r="C374" s="1">
        <v>109.2</v>
      </c>
      <c r="D374" s="1">
        <f t="shared" si="51"/>
        <v>67.439999999999984</v>
      </c>
      <c r="F374" s="2">
        <f t="shared" si="53"/>
        <v>-1.4133077053536097E-3</v>
      </c>
      <c r="G374" s="2">
        <f t="shared" si="54"/>
        <v>-1.4630577907827048E-3</v>
      </c>
      <c r="H374" t="str">
        <f t="shared" si="55"/>
        <v>DIA</v>
      </c>
      <c r="I374">
        <f t="shared" si="56"/>
        <v>1</v>
      </c>
      <c r="J374">
        <f t="shared" si="59"/>
        <v>1</v>
      </c>
      <c r="N374" t="str">
        <f t="shared" si="50"/>
        <v>DIA</v>
      </c>
      <c r="O374" s="5">
        <f t="shared" si="57"/>
        <v>4.9750085429095103E-5</v>
      </c>
      <c r="P374" t="str">
        <f t="shared" si="52"/>
        <v>lose</v>
      </c>
      <c r="Q374" t="str">
        <f t="shared" si="58"/>
        <v>lose</v>
      </c>
    </row>
    <row r="375" spans="1:17">
      <c r="A375" s="6">
        <v>42461</v>
      </c>
      <c r="B375" s="1">
        <v>177.72</v>
      </c>
      <c r="C375" s="1">
        <v>110.36</v>
      </c>
      <c r="D375" s="1">
        <f t="shared" si="51"/>
        <v>67.36</v>
      </c>
      <c r="F375" s="2">
        <f t="shared" si="53"/>
        <v>6.1141304347826801E-3</v>
      </c>
      <c r="G375" s="2">
        <f t="shared" si="54"/>
        <v>1.0622710622710592E-2</v>
      </c>
      <c r="H375" t="str">
        <f t="shared" si="55"/>
        <v>QQQ</v>
      </c>
      <c r="I375">
        <f t="shared" si="56"/>
        <v>0</v>
      </c>
      <c r="J375">
        <f t="shared" si="59"/>
        <v>0</v>
      </c>
      <c r="N375" t="str">
        <f t="shared" si="50"/>
        <v>QQQ</v>
      </c>
      <c r="O375" s="5">
        <f t="shared" si="57"/>
        <v>4.5085801879279118E-3</v>
      </c>
      <c r="P375" t="str">
        <f t="shared" si="52"/>
        <v>lose</v>
      </c>
      <c r="Q375" t="str">
        <f t="shared" si="58"/>
        <v>lose</v>
      </c>
    </row>
    <row r="376" spans="1:17">
      <c r="A376" s="6">
        <v>42464</v>
      </c>
      <c r="B376" s="1">
        <v>177.12</v>
      </c>
      <c r="C376" s="1">
        <v>109.94</v>
      </c>
      <c r="D376" s="1">
        <f t="shared" si="51"/>
        <v>67.180000000000007</v>
      </c>
      <c r="F376" s="2">
        <f t="shared" si="53"/>
        <v>-3.3760972316002383E-3</v>
      </c>
      <c r="G376" s="2">
        <f t="shared" si="54"/>
        <v>-3.8057267125770362E-3</v>
      </c>
      <c r="H376" t="str">
        <f t="shared" si="55"/>
        <v>DIA</v>
      </c>
      <c r="I376">
        <f t="shared" si="56"/>
        <v>1</v>
      </c>
      <c r="J376">
        <f t="shared" si="59"/>
        <v>1</v>
      </c>
      <c r="N376" t="str">
        <f t="shared" si="50"/>
        <v>DIA</v>
      </c>
      <c r="O376" s="5">
        <f t="shared" si="57"/>
        <v>4.2962948097679783E-4</v>
      </c>
      <c r="P376" t="str">
        <f t="shared" si="52"/>
        <v>lose</v>
      </c>
      <c r="Q376" t="str">
        <f t="shared" si="58"/>
        <v>lose</v>
      </c>
    </row>
    <row r="377" spans="1:17">
      <c r="A377" s="6">
        <v>42465</v>
      </c>
      <c r="B377" s="1">
        <v>175.82</v>
      </c>
      <c r="C377" s="1">
        <v>108.88</v>
      </c>
      <c r="D377" s="1">
        <f t="shared" si="51"/>
        <v>66.94</v>
      </c>
      <c r="F377" s="2">
        <f t="shared" si="53"/>
        <v>-7.3396567299006963E-3</v>
      </c>
      <c r="G377" s="2">
        <f t="shared" si="54"/>
        <v>-9.6416227032927251E-3</v>
      </c>
      <c r="H377" t="str">
        <f t="shared" si="55"/>
        <v>DIA</v>
      </c>
      <c r="I377">
        <f t="shared" si="56"/>
        <v>1</v>
      </c>
      <c r="J377">
        <f t="shared" si="59"/>
        <v>2</v>
      </c>
      <c r="N377" t="str">
        <f t="shared" si="50"/>
        <v>DIA</v>
      </c>
      <c r="O377" s="5">
        <f t="shared" si="57"/>
        <v>2.3019659733920289E-3</v>
      </c>
      <c r="P377" t="str">
        <f t="shared" si="52"/>
        <v>lose</v>
      </c>
      <c r="Q377" t="str">
        <f t="shared" si="58"/>
        <v>lose</v>
      </c>
    </row>
    <row r="378" spans="1:17">
      <c r="A378" s="6">
        <v>42466</v>
      </c>
      <c r="B378" s="1">
        <v>177.04</v>
      </c>
      <c r="C378" s="1">
        <v>110.67</v>
      </c>
      <c r="D378" s="1">
        <f t="shared" si="51"/>
        <v>66.36999999999999</v>
      </c>
      <c r="F378" s="2">
        <f t="shared" si="53"/>
        <v>6.9389147992264758E-3</v>
      </c>
      <c r="G378" s="2">
        <f t="shared" si="54"/>
        <v>1.6440117560617251E-2</v>
      </c>
      <c r="H378" t="str">
        <f t="shared" si="55"/>
        <v>QQQ</v>
      </c>
      <c r="I378">
        <f t="shared" si="56"/>
        <v>0</v>
      </c>
      <c r="J378">
        <f t="shared" si="59"/>
        <v>0</v>
      </c>
      <c r="N378" t="str">
        <f t="shared" si="50"/>
        <v>QQQ</v>
      </c>
      <c r="O378" s="5">
        <f t="shared" si="57"/>
        <v>9.5012027613907753E-3</v>
      </c>
      <c r="P378" t="str">
        <f t="shared" si="52"/>
        <v>lose</v>
      </c>
      <c r="Q378" t="str">
        <f t="shared" si="58"/>
        <v>win</v>
      </c>
    </row>
    <row r="379" spans="1:17">
      <c r="A379" s="6">
        <v>42467</v>
      </c>
      <c r="B379" s="1">
        <v>175.29</v>
      </c>
      <c r="C379" s="1">
        <v>109.08</v>
      </c>
      <c r="D379" s="1">
        <f t="shared" si="51"/>
        <v>66.209999999999994</v>
      </c>
      <c r="F379" s="2">
        <f t="shared" si="53"/>
        <v>-9.8847718029823773E-3</v>
      </c>
      <c r="G379" s="2">
        <f t="shared" si="54"/>
        <v>-1.4367037137435651E-2</v>
      </c>
      <c r="H379" t="str">
        <f t="shared" si="55"/>
        <v>DIA</v>
      </c>
      <c r="I379">
        <f t="shared" si="56"/>
        <v>1</v>
      </c>
      <c r="J379">
        <f t="shared" si="59"/>
        <v>1</v>
      </c>
      <c r="N379" t="str">
        <f t="shared" si="50"/>
        <v>DIA</v>
      </c>
      <c r="O379" s="5">
        <f t="shared" si="57"/>
        <v>4.4822653344532733E-3</v>
      </c>
      <c r="P379" t="str">
        <f t="shared" si="52"/>
        <v>lose</v>
      </c>
      <c r="Q379" t="str">
        <f t="shared" si="58"/>
        <v>lose</v>
      </c>
    </row>
    <row r="380" spans="1:17">
      <c r="A380" s="6">
        <v>42468</v>
      </c>
      <c r="B380" s="1">
        <v>175.66</v>
      </c>
      <c r="C380" s="1">
        <v>109</v>
      </c>
      <c r="D380" s="1">
        <f t="shared" si="51"/>
        <v>66.66</v>
      </c>
      <c r="F380" s="2">
        <f t="shared" si="53"/>
        <v>2.1107878372982176E-3</v>
      </c>
      <c r="G380" s="2">
        <f t="shared" si="54"/>
        <v>-7.3340667400071779E-4</v>
      </c>
      <c r="H380" t="str">
        <f t="shared" si="55"/>
        <v>DIA</v>
      </c>
      <c r="I380">
        <f t="shared" si="56"/>
        <v>1</v>
      </c>
      <c r="J380">
        <f t="shared" si="59"/>
        <v>2</v>
      </c>
      <c r="N380" t="str">
        <f t="shared" si="50"/>
        <v>DIA</v>
      </c>
      <c r="O380" s="5">
        <f t="shared" si="57"/>
        <v>2.8441945112989355E-3</v>
      </c>
      <c r="P380" t="str">
        <f t="shared" si="52"/>
        <v>lose</v>
      </c>
      <c r="Q380" t="str">
        <f t="shared" si="58"/>
        <v>lose</v>
      </c>
    </row>
    <row r="381" spans="1:17">
      <c r="A381" s="6">
        <v>42471</v>
      </c>
      <c r="B381" s="1">
        <v>175.44</v>
      </c>
      <c r="C381" s="1">
        <v>108.6</v>
      </c>
      <c r="D381" s="1">
        <f t="shared" si="51"/>
        <v>66.84</v>
      </c>
      <c r="F381" s="2">
        <f t="shared" si="53"/>
        <v>-1.2524194466583107E-3</v>
      </c>
      <c r="G381" s="2">
        <f t="shared" si="54"/>
        <v>-3.6697247706422541E-3</v>
      </c>
      <c r="H381" t="str">
        <f t="shared" si="55"/>
        <v>DIA</v>
      </c>
      <c r="I381">
        <f t="shared" si="56"/>
        <v>1</v>
      </c>
      <c r="J381">
        <f t="shared" si="59"/>
        <v>3</v>
      </c>
      <c r="N381" t="str">
        <f t="shared" si="50"/>
        <v>DIA</v>
      </c>
      <c r="O381" s="5">
        <f t="shared" si="57"/>
        <v>2.4173053239839436E-3</v>
      </c>
      <c r="P381" t="str">
        <f t="shared" si="52"/>
        <v>lose</v>
      </c>
      <c r="Q381" t="str">
        <f t="shared" si="58"/>
        <v>lose</v>
      </c>
    </row>
    <row r="382" spans="1:17">
      <c r="A382" s="6">
        <v>42472</v>
      </c>
      <c r="B382" s="1">
        <v>177.09</v>
      </c>
      <c r="C382" s="1">
        <v>109.51</v>
      </c>
      <c r="D382" s="1">
        <f t="shared" si="51"/>
        <v>67.58</v>
      </c>
      <c r="F382" s="2">
        <f t="shared" si="53"/>
        <v>9.404924760601948E-3</v>
      </c>
      <c r="G382" s="2">
        <f t="shared" si="54"/>
        <v>8.3793738489872094E-3</v>
      </c>
      <c r="H382" t="str">
        <f t="shared" si="55"/>
        <v>DIA</v>
      </c>
      <c r="I382">
        <f t="shared" si="56"/>
        <v>1</v>
      </c>
      <c r="J382">
        <f t="shared" si="59"/>
        <v>4</v>
      </c>
      <c r="N382" t="str">
        <f t="shared" si="50"/>
        <v>DIA</v>
      </c>
      <c r="O382" s="5">
        <f t="shared" si="57"/>
        <v>1.0255509116147386E-3</v>
      </c>
      <c r="P382" t="str">
        <f t="shared" si="52"/>
        <v>lose</v>
      </c>
      <c r="Q382" t="str">
        <f t="shared" si="58"/>
        <v>lose</v>
      </c>
    </row>
    <row r="383" spans="1:17">
      <c r="A383" s="6">
        <v>42473</v>
      </c>
      <c r="B383" s="1">
        <v>178.92</v>
      </c>
      <c r="C383" s="1">
        <v>110.91</v>
      </c>
      <c r="D383" s="1">
        <f t="shared" si="51"/>
        <v>68.009999999999991</v>
      </c>
      <c r="F383" s="2">
        <f t="shared" si="53"/>
        <v>1.033372861256979E-2</v>
      </c>
      <c r="G383" s="2">
        <f t="shared" si="54"/>
        <v>1.2784220619121463E-2</v>
      </c>
      <c r="H383" t="str">
        <f t="shared" si="55"/>
        <v>QQQ</v>
      </c>
      <c r="I383">
        <f t="shared" si="56"/>
        <v>0</v>
      </c>
      <c r="J383">
        <f t="shared" si="59"/>
        <v>0</v>
      </c>
      <c r="N383" t="str">
        <f t="shared" si="50"/>
        <v>QQQ</v>
      </c>
      <c r="O383" s="5">
        <f t="shared" si="57"/>
        <v>2.4504920065516727E-3</v>
      </c>
      <c r="P383" t="str">
        <f t="shared" si="52"/>
        <v>lose</v>
      </c>
      <c r="Q383" t="str">
        <f t="shared" si="58"/>
        <v>lose</v>
      </c>
    </row>
    <row r="384" spans="1:17">
      <c r="A384" s="6">
        <v>42474</v>
      </c>
      <c r="B384" s="1">
        <v>179.11</v>
      </c>
      <c r="C384" s="1">
        <v>110.92</v>
      </c>
      <c r="D384" s="1">
        <f t="shared" si="51"/>
        <v>68.190000000000012</v>
      </c>
      <c r="F384" s="2">
        <f t="shared" si="53"/>
        <v>1.0619271182652926E-3</v>
      </c>
      <c r="G384" s="2">
        <f t="shared" si="54"/>
        <v>9.016319538369052E-5</v>
      </c>
      <c r="H384" t="str">
        <f t="shared" si="55"/>
        <v>DIA</v>
      </c>
      <c r="I384">
        <f t="shared" si="56"/>
        <v>1</v>
      </c>
      <c r="J384">
        <f t="shared" si="59"/>
        <v>1</v>
      </c>
      <c r="N384" t="str">
        <f t="shared" si="50"/>
        <v>DIA</v>
      </c>
      <c r="O384" s="5">
        <f t="shared" si="57"/>
        <v>9.7176392288160203E-4</v>
      </c>
      <c r="P384" t="str">
        <f t="shared" si="52"/>
        <v>lose</v>
      </c>
      <c r="Q384" t="str">
        <f t="shared" si="58"/>
        <v>lose</v>
      </c>
    </row>
    <row r="385" spans="1:17">
      <c r="A385" s="6">
        <v>42475</v>
      </c>
      <c r="B385" s="1">
        <v>178.68</v>
      </c>
      <c r="C385" s="1">
        <v>110.64</v>
      </c>
      <c r="D385" s="1">
        <f t="shared" si="51"/>
        <v>68.040000000000006</v>
      </c>
      <c r="F385" s="2">
        <f t="shared" si="53"/>
        <v>-2.4007593099213153E-3</v>
      </c>
      <c r="G385" s="2">
        <f t="shared" si="54"/>
        <v>-2.5243418680129925E-3</v>
      </c>
      <c r="H385" t="str">
        <f t="shared" si="55"/>
        <v>DIA</v>
      </c>
      <c r="I385">
        <f t="shared" si="56"/>
        <v>1</v>
      </c>
      <c r="J385">
        <f t="shared" si="59"/>
        <v>2</v>
      </c>
      <c r="N385" t="str">
        <f t="shared" ref="N385:N448" si="60">IF(F385&gt;G385, "DIA", "QQQ")</f>
        <v>DIA</v>
      </c>
      <c r="O385" s="5">
        <f t="shared" si="57"/>
        <v>1.2358255809167716E-4</v>
      </c>
      <c r="P385" t="str">
        <f t="shared" si="52"/>
        <v>lose</v>
      </c>
      <c r="Q385" t="str">
        <f t="shared" si="58"/>
        <v>lose</v>
      </c>
    </row>
    <row r="386" spans="1:17">
      <c r="A386" s="6">
        <v>42478</v>
      </c>
      <c r="B386" s="1">
        <v>179.78</v>
      </c>
      <c r="C386" s="1">
        <v>111.23</v>
      </c>
      <c r="D386" s="1">
        <f t="shared" si="51"/>
        <v>68.55</v>
      </c>
      <c r="F386" s="2">
        <f t="shared" si="53"/>
        <v>6.1562569957465544E-3</v>
      </c>
      <c r="G386" s="2">
        <f t="shared" si="54"/>
        <v>5.3326102675343764E-3</v>
      </c>
      <c r="H386" t="str">
        <f t="shared" si="55"/>
        <v>DIA</v>
      </c>
      <c r="I386">
        <f t="shared" si="56"/>
        <v>1</v>
      </c>
      <c r="J386">
        <f t="shared" si="59"/>
        <v>3</v>
      </c>
      <c r="N386" t="str">
        <f t="shared" si="60"/>
        <v>DIA</v>
      </c>
      <c r="O386" s="5">
        <f t="shared" si="57"/>
        <v>8.2364672821217799E-4</v>
      </c>
      <c r="P386" t="str">
        <f t="shared" si="52"/>
        <v>lose</v>
      </c>
      <c r="Q386" t="str">
        <f t="shared" si="58"/>
        <v>lose</v>
      </c>
    </row>
    <row r="387" spans="1:17">
      <c r="A387" s="6">
        <v>42479</v>
      </c>
      <c r="B387" s="1">
        <v>180.32</v>
      </c>
      <c r="C387" s="1">
        <v>110.55</v>
      </c>
      <c r="D387" s="1">
        <f t="shared" ref="D387:D450" si="61">B387-C387</f>
        <v>69.77</v>
      </c>
      <c r="F387" s="2">
        <f t="shared" si="53"/>
        <v>3.0036711536321728E-3</v>
      </c>
      <c r="G387" s="2">
        <f t="shared" si="54"/>
        <v>-6.1134585992988115E-3</v>
      </c>
      <c r="H387" t="str">
        <f t="shared" si="55"/>
        <v>DIA</v>
      </c>
      <c r="I387">
        <f t="shared" si="56"/>
        <v>1</v>
      </c>
      <c r="J387">
        <f t="shared" si="59"/>
        <v>4</v>
      </c>
      <c r="N387" t="str">
        <f t="shared" si="60"/>
        <v>DIA</v>
      </c>
      <c r="O387" s="5">
        <f t="shared" si="57"/>
        <v>9.1171297529309848E-3</v>
      </c>
      <c r="P387" t="str">
        <f t="shared" si="52"/>
        <v>win</v>
      </c>
      <c r="Q387" t="str">
        <f t="shared" si="58"/>
        <v>lose</v>
      </c>
    </row>
    <row r="388" spans="1:17">
      <c r="A388" s="6">
        <v>42480</v>
      </c>
      <c r="B388" s="1">
        <v>180.75</v>
      </c>
      <c r="C388" s="1">
        <v>110.64</v>
      </c>
      <c r="D388" s="1">
        <f t="shared" si="61"/>
        <v>70.11</v>
      </c>
      <c r="F388" s="2">
        <f t="shared" si="53"/>
        <v>2.3846495119787424E-3</v>
      </c>
      <c r="G388" s="2">
        <f t="shared" si="54"/>
        <v>8.1411126187248676E-4</v>
      </c>
      <c r="H388" t="str">
        <f t="shared" si="55"/>
        <v>DIA</v>
      </c>
      <c r="I388">
        <f t="shared" si="56"/>
        <v>1</v>
      </c>
      <c r="J388">
        <f t="shared" si="59"/>
        <v>5</v>
      </c>
      <c r="N388" t="str">
        <f t="shared" si="60"/>
        <v>DIA</v>
      </c>
      <c r="O388" s="5">
        <f t="shared" si="57"/>
        <v>1.5705382501062556E-3</v>
      </c>
      <c r="P388" t="str">
        <f t="shared" ref="P388:P451" si="62">IF(AND(N388="dia", O388&gt;0.005), "win", "lose")</f>
        <v>lose</v>
      </c>
      <c r="Q388" t="str">
        <f t="shared" si="58"/>
        <v>lose</v>
      </c>
    </row>
    <row r="389" spans="1:17">
      <c r="A389" s="6">
        <v>42481</v>
      </c>
      <c r="B389" s="1">
        <v>179.7</v>
      </c>
      <c r="C389" s="1">
        <v>110.65</v>
      </c>
      <c r="D389" s="1">
        <f t="shared" si="61"/>
        <v>69.049999999999983</v>
      </c>
      <c r="F389" s="2">
        <f t="shared" ref="F389:F452" si="63">(B389-B388)/B388</f>
        <v>-5.8091286307054568E-3</v>
      </c>
      <c r="G389" s="2">
        <f t="shared" ref="G389:G452" si="64">(C389-C388)/C388</f>
        <v>9.0383224873509725E-5</v>
      </c>
      <c r="H389" t="str">
        <f t="shared" ref="H389:H452" si="65">IF(F389&gt;G389, "DIA", "QQQ")</f>
        <v>QQQ</v>
      </c>
      <c r="I389">
        <f t="shared" ref="I389:I452" si="66">IF(H389="QQQ",0,1)</f>
        <v>0</v>
      </c>
      <c r="J389">
        <f t="shared" si="59"/>
        <v>0</v>
      </c>
      <c r="N389" t="str">
        <f t="shared" si="60"/>
        <v>QQQ</v>
      </c>
      <c r="O389" s="5">
        <f t="shared" ref="O389:O452" si="67">IF(F389&gt;G389, (F389-G389), (G389-F389))</f>
        <v>5.8995118555789667E-3</v>
      </c>
      <c r="P389" t="str">
        <f t="shared" si="62"/>
        <v>lose</v>
      </c>
      <c r="Q389" t="str">
        <f t="shared" ref="Q389:Q452" si="68">IF(AND(N389="qqq", O389&gt;0.005), "win", "lose")</f>
        <v>win</v>
      </c>
    </row>
    <row r="390" spans="1:17">
      <c r="A390" s="6">
        <v>42482</v>
      </c>
      <c r="B390" s="1">
        <v>179.9</v>
      </c>
      <c r="C390" s="1">
        <v>108.98</v>
      </c>
      <c r="D390" s="1">
        <f t="shared" si="61"/>
        <v>70.92</v>
      </c>
      <c r="F390" s="2">
        <f t="shared" si="63"/>
        <v>1.1129660545354317E-3</v>
      </c>
      <c r="G390" s="2">
        <f t="shared" si="64"/>
        <v>-1.5092634432896535E-2</v>
      </c>
      <c r="H390" t="str">
        <f t="shared" si="65"/>
        <v>DIA</v>
      </c>
      <c r="I390">
        <f t="shared" si="66"/>
        <v>1</v>
      </c>
      <c r="J390">
        <f t="shared" si="59"/>
        <v>1</v>
      </c>
      <c r="N390" t="str">
        <f t="shared" si="60"/>
        <v>DIA</v>
      </c>
      <c r="O390" s="5">
        <f t="shared" si="67"/>
        <v>1.6205600487431967E-2</v>
      </c>
      <c r="P390" t="str">
        <f t="shared" si="62"/>
        <v>win</v>
      </c>
      <c r="Q390" t="str">
        <f t="shared" si="68"/>
        <v>lose</v>
      </c>
    </row>
    <row r="391" spans="1:17">
      <c r="A391" s="6">
        <v>42485</v>
      </c>
      <c r="B391" s="1">
        <v>179.54</v>
      </c>
      <c r="C391" s="1">
        <v>108.98</v>
      </c>
      <c r="D391" s="1">
        <f t="shared" si="61"/>
        <v>70.559999999999988</v>
      </c>
      <c r="F391" s="2">
        <f t="shared" si="63"/>
        <v>-2.0011117287382636E-3</v>
      </c>
      <c r="G391" s="2">
        <f t="shared" si="64"/>
        <v>0</v>
      </c>
      <c r="H391" t="str">
        <f t="shared" si="65"/>
        <v>QQQ</v>
      </c>
      <c r="I391">
        <f t="shared" si="66"/>
        <v>0</v>
      </c>
      <c r="J391">
        <f t="shared" si="59"/>
        <v>0</v>
      </c>
      <c r="N391" t="str">
        <f t="shared" si="60"/>
        <v>QQQ</v>
      </c>
      <c r="O391" s="5">
        <f t="shared" si="67"/>
        <v>2.0011117287382636E-3</v>
      </c>
      <c r="P391" t="str">
        <f t="shared" si="62"/>
        <v>lose</v>
      </c>
      <c r="Q391" t="str">
        <f t="shared" si="68"/>
        <v>lose</v>
      </c>
    </row>
    <row r="392" spans="1:17">
      <c r="A392" s="6">
        <v>42486</v>
      </c>
      <c r="B392" s="1">
        <v>179.64</v>
      </c>
      <c r="C392" s="1">
        <v>108.45</v>
      </c>
      <c r="D392" s="1">
        <f t="shared" si="61"/>
        <v>71.189999999999984</v>
      </c>
      <c r="F392" s="2">
        <f t="shared" si="63"/>
        <v>5.5697894619580212E-4</v>
      </c>
      <c r="G392" s="2">
        <f t="shared" si="64"/>
        <v>-4.8632776656267309E-3</v>
      </c>
      <c r="H392" t="str">
        <f t="shared" si="65"/>
        <v>DIA</v>
      </c>
      <c r="I392">
        <f t="shared" si="66"/>
        <v>1</v>
      </c>
      <c r="J392">
        <f t="shared" ref="J392:J455" si="69">IF(I391=I392,(J391+1),I392)</f>
        <v>1</v>
      </c>
      <c r="N392" t="str">
        <f t="shared" si="60"/>
        <v>DIA</v>
      </c>
      <c r="O392" s="5">
        <f t="shared" si="67"/>
        <v>5.4202566118225328E-3</v>
      </c>
      <c r="P392" t="str">
        <f t="shared" si="62"/>
        <v>win</v>
      </c>
      <c r="Q392" t="str">
        <f t="shared" si="68"/>
        <v>lose</v>
      </c>
    </row>
    <row r="393" spans="1:17">
      <c r="A393" s="6">
        <v>42487</v>
      </c>
      <c r="B393" s="1">
        <v>180.25</v>
      </c>
      <c r="C393" s="1">
        <v>107.58</v>
      </c>
      <c r="D393" s="1">
        <f t="shared" si="61"/>
        <v>72.67</v>
      </c>
      <c r="F393" s="2">
        <f t="shared" si="63"/>
        <v>3.3956802493877404E-3</v>
      </c>
      <c r="G393" s="2">
        <f t="shared" si="64"/>
        <v>-8.0221300138312995E-3</v>
      </c>
      <c r="H393" t="str">
        <f t="shared" si="65"/>
        <v>DIA</v>
      </c>
      <c r="I393">
        <f t="shared" si="66"/>
        <v>1</v>
      </c>
      <c r="J393">
        <f t="shared" si="69"/>
        <v>2</v>
      </c>
      <c r="N393" t="str">
        <f t="shared" si="60"/>
        <v>DIA</v>
      </c>
      <c r="O393" s="5">
        <f t="shared" si="67"/>
        <v>1.1417810263219041E-2</v>
      </c>
      <c r="P393" t="str">
        <f t="shared" si="62"/>
        <v>win</v>
      </c>
      <c r="Q393" t="str">
        <f t="shared" si="68"/>
        <v>lose</v>
      </c>
    </row>
    <row r="394" spans="1:17">
      <c r="A394" s="6">
        <v>42488</v>
      </c>
      <c r="B394" s="1">
        <v>178.2</v>
      </c>
      <c r="C394" s="1">
        <v>106.28</v>
      </c>
      <c r="D394" s="1">
        <f t="shared" si="61"/>
        <v>71.919999999999987</v>
      </c>
      <c r="F394" s="2">
        <f t="shared" si="63"/>
        <v>-1.1373092926491048E-2</v>
      </c>
      <c r="G394" s="2">
        <f t="shared" si="64"/>
        <v>-1.2084030488938437E-2</v>
      </c>
      <c r="H394" t="str">
        <f t="shared" si="65"/>
        <v>DIA</v>
      </c>
      <c r="I394">
        <f t="shared" si="66"/>
        <v>1</v>
      </c>
      <c r="J394">
        <f t="shared" si="69"/>
        <v>3</v>
      </c>
      <c r="N394" t="str">
        <f t="shared" si="60"/>
        <v>DIA</v>
      </c>
      <c r="O394" s="5">
        <f t="shared" si="67"/>
        <v>7.1093756244738904E-4</v>
      </c>
      <c r="P394" t="str">
        <f t="shared" si="62"/>
        <v>lose</v>
      </c>
      <c r="Q394" t="str">
        <f t="shared" si="68"/>
        <v>lose</v>
      </c>
    </row>
    <row r="395" spans="1:17">
      <c r="A395" s="6">
        <v>42489</v>
      </c>
      <c r="B395" s="1">
        <v>177.59</v>
      </c>
      <c r="C395" s="1">
        <v>105.72</v>
      </c>
      <c r="D395" s="1">
        <f t="shared" si="61"/>
        <v>71.87</v>
      </c>
      <c r="F395" s="2">
        <f t="shared" si="63"/>
        <v>-3.4231200897866737E-3</v>
      </c>
      <c r="G395" s="2">
        <f t="shared" si="64"/>
        <v>-5.2691004892736386E-3</v>
      </c>
      <c r="H395" t="str">
        <f t="shared" si="65"/>
        <v>DIA</v>
      </c>
      <c r="I395">
        <f t="shared" si="66"/>
        <v>1</v>
      </c>
      <c r="J395">
        <f t="shared" si="69"/>
        <v>4</v>
      </c>
      <c r="N395" t="str">
        <f t="shared" si="60"/>
        <v>DIA</v>
      </c>
      <c r="O395" s="5">
        <f t="shared" si="67"/>
        <v>1.8459803994869649E-3</v>
      </c>
      <c r="P395" t="str">
        <f t="shared" si="62"/>
        <v>lose</v>
      </c>
      <c r="Q395" t="str">
        <f t="shared" si="68"/>
        <v>lose</v>
      </c>
    </row>
    <row r="396" spans="1:17">
      <c r="A396" s="6">
        <v>42492</v>
      </c>
      <c r="B396" s="1">
        <v>178.7</v>
      </c>
      <c r="C396" s="1">
        <v>106.72</v>
      </c>
      <c r="D396" s="1">
        <f t="shared" si="61"/>
        <v>71.97999999999999</v>
      </c>
      <c r="F396" s="2">
        <f t="shared" si="63"/>
        <v>6.2503519342304477E-3</v>
      </c>
      <c r="G396" s="2">
        <f t="shared" si="64"/>
        <v>9.4589481649640563E-3</v>
      </c>
      <c r="H396" t="str">
        <f t="shared" si="65"/>
        <v>QQQ</v>
      </c>
      <c r="I396">
        <f t="shared" si="66"/>
        <v>0</v>
      </c>
      <c r="J396">
        <f t="shared" si="69"/>
        <v>0</v>
      </c>
      <c r="N396" t="str">
        <f t="shared" si="60"/>
        <v>QQQ</v>
      </c>
      <c r="O396" s="5">
        <f t="shared" si="67"/>
        <v>3.2085962307336086E-3</v>
      </c>
      <c r="P396" t="str">
        <f t="shared" si="62"/>
        <v>lose</v>
      </c>
      <c r="Q396" t="str">
        <f t="shared" si="68"/>
        <v>lose</v>
      </c>
    </row>
    <row r="397" spans="1:17">
      <c r="A397" s="6">
        <v>42493</v>
      </c>
      <c r="B397" s="1">
        <v>177.3</v>
      </c>
      <c r="C397" s="1">
        <v>105.73</v>
      </c>
      <c r="D397" s="1">
        <f t="shared" si="61"/>
        <v>71.570000000000007</v>
      </c>
      <c r="F397" s="2">
        <f t="shared" si="63"/>
        <v>-7.834359261331714E-3</v>
      </c>
      <c r="G397" s="2">
        <f t="shared" si="64"/>
        <v>-9.2766116941528764E-3</v>
      </c>
      <c r="H397" t="str">
        <f t="shared" si="65"/>
        <v>DIA</v>
      </c>
      <c r="I397">
        <f t="shared" si="66"/>
        <v>1</v>
      </c>
      <c r="J397">
        <f t="shared" si="69"/>
        <v>1</v>
      </c>
      <c r="N397" t="str">
        <f t="shared" si="60"/>
        <v>DIA</v>
      </c>
      <c r="O397" s="5">
        <f t="shared" si="67"/>
        <v>1.4422524328211624E-3</v>
      </c>
      <c r="P397" t="str">
        <f t="shared" si="62"/>
        <v>lose</v>
      </c>
      <c r="Q397" t="str">
        <f t="shared" si="68"/>
        <v>lose</v>
      </c>
    </row>
    <row r="398" spans="1:17">
      <c r="A398" s="6">
        <v>42494</v>
      </c>
      <c r="B398" s="1">
        <v>176.32</v>
      </c>
      <c r="C398" s="1">
        <v>105.05</v>
      </c>
      <c r="D398" s="1">
        <f t="shared" si="61"/>
        <v>71.27</v>
      </c>
      <c r="F398" s="2">
        <f t="shared" si="63"/>
        <v>-5.5273547659335483E-3</v>
      </c>
      <c r="G398" s="2">
        <f t="shared" si="64"/>
        <v>-6.4314764021565001E-3</v>
      </c>
      <c r="H398" t="str">
        <f t="shared" si="65"/>
        <v>DIA</v>
      </c>
      <c r="I398">
        <f t="shared" si="66"/>
        <v>1</v>
      </c>
      <c r="J398">
        <f t="shared" si="69"/>
        <v>2</v>
      </c>
      <c r="N398" t="str">
        <f t="shared" si="60"/>
        <v>DIA</v>
      </c>
      <c r="O398" s="5">
        <f t="shared" si="67"/>
        <v>9.0412163622295184E-4</v>
      </c>
      <c r="P398" t="str">
        <f t="shared" si="62"/>
        <v>lose</v>
      </c>
      <c r="Q398" t="str">
        <f t="shared" si="68"/>
        <v>lose</v>
      </c>
    </row>
    <row r="399" spans="1:17">
      <c r="A399" s="6">
        <v>42495</v>
      </c>
      <c r="B399" s="1">
        <v>176.44</v>
      </c>
      <c r="C399" s="1">
        <v>105.02</v>
      </c>
      <c r="D399" s="1">
        <f t="shared" si="61"/>
        <v>71.42</v>
      </c>
      <c r="F399" s="2">
        <f t="shared" si="63"/>
        <v>6.805807622504795E-4</v>
      </c>
      <c r="G399" s="2">
        <f t="shared" si="64"/>
        <v>-2.8557829604951106E-4</v>
      </c>
      <c r="H399" t="str">
        <f t="shared" si="65"/>
        <v>DIA</v>
      </c>
      <c r="I399">
        <f t="shared" si="66"/>
        <v>1</v>
      </c>
      <c r="J399">
        <f t="shared" si="69"/>
        <v>3</v>
      </c>
      <c r="N399" t="str">
        <f t="shared" si="60"/>
        <v>DIA</v>
      </c>
      <c r="O399" s="5">
        <f t="shared" si="67"/>
        <v>9.6615905829999056E-4</v>
      </c>
      <c r="P399" t="str">
        <f t="shared" si="62"/>
        <v>lose</v>
      </c>
      <c r="Q399" t="str">
        <f t="shared" si="68"/>
        <v>lose</v>
      </c>
    </row>
    <row r="400" spans="1:17">
      <c r="A400" s="6">
        <v>42496</v>
      </c>
      <c r="B400" s="1">
        <v>177.34</v>
      </c>
      <c r="C400" s="1">
        <v>105.58</v>
      </c>
      <c r="D400" s="1">
        <f t="shared" si="61"/>
        <v>71.760000000000005</v>
      </c>
      <c r="F400" s="2">
        <f t="shared" si="63"/>
        <v>5.1008841532532625E-3</v>
      </c>
      <c r="G400" s="2">
        <f t="shared" si="64"/>
        <v>5.3323176537802544E-3</v>
      </c>
      <c r="H400" t="str">
        <f t="shared" si="65"/>
        <v>QQQ</v>
      </c>
      <c r="I400">
        <f t="shared" si="66"/>
        <v>0</v>
      </c>
      <c r="J400">
        <f t="shared" si="69"/>
        <v>0</v>
      </c>
      <c r="N400" t="str">
        <f t="shared" si="60"/>
        <v>QQQ</v>
      </c>
      <c r="O400" s="5">
        <f t="shared" si="67"/>
        <v>2.3143350052699189E-4</v>
      </c>
      <c r="P400" t="str">
        <f t="shared" si="62"/>
        <v>lose</v>
      </c>
      <c r="Q400" t="str">
        <f t="shared" si="68"/>
        <v>lose</v>
      </c>
    </row>
    <row r="401" spans="1:17">
      <c r="A401" s="6">
        <v>42499</v>
      </c>
      <c r="B401" s="1">
        <v>176.98</v>
      </c>
      <c r="C401" s="1">
        <v>105.88</v>
      </c>
      <c r="D401" s="1">
        <f t="shared" si="61"/>
        <v>71.099999999999994</v>
      </c>
      <c r="F401" s="2">
        <f t="shared" si="63"/>
        <v>-2.0299988722229257E-3</v>
      </c>
      <c r="G401" s="2">
        <f t="shared" si="64"/>
        <v>2.8414472437961464E-3</v>
      </c>
      <c r="H401" t="str">
        <f t="shared" si="65"/>
        <v>QQQ</v>
      </c>
      <c r="I401">
        <f t="shared" si="66"/>
        <v>0</v>
      </c>
      <c r="J401">
        <f t="shared" si="69"/>
        <v>1</v>
      </c>
      <c r="N401" t="str">
        <f t="shared" si="60"/>
        <v>QQQ</v>
      </c>
      <c r="O401" s="5">
        <f t="shared" si="67"/>
        <v>4.8714461160190726E-3</v>
      </c>
      <c r="P401" t="str">
        <f t="shared" si="62"/>
        <v>lose</v>
      </c>
      <c r="Q401" t="str">
        <f t="shared" si="68"/>
        <v>lose</v>
      </c>
    </row>
    <row r="402" spans="1:17">
      <c r="A402" s="6">
        <v>42500</v>
      </c>
      <c r="B402" s="1">
        <v>179.2</v>
      </c>
      <c r="C402" s="1">
        <v>107.33</v>
      </c>
      <c r="D402" s="1">
        <f t="shared" si="61"/>
        <v>71.86999999999999</v>
      </c>
      <c r="F402" s="2">
        <f t="shared" si="63"/>
        <v>1.2543790258786297E-2</v>
      </c>
      <c r="G402" s="2">
        <f t="shared" si="64"/>
        <v>1.3694748772194966E-2</v>
      </c>
      <c r="H402" t="str">
        <f t="shared" si="65"/>
        <v>QQQ</v>
      </c>
      <c r="I402">
        <f t="shared" si="66"/>
        <v>0</v>
      </c>
      <c r="J402">
        <f t="shared" si="69"/>
        <v>2</v>
      </c>
      <c r="N402" t="str">
        <f t="shared" si="60"/>
        <v>QQQ</v>
      </c>
      <c r="O402" s="5">
        <f t="shared" si="67"/>
        <v>1.1509585134086685E-3</v>
      </c>
      <c r="P402" t="str">
        <f t="shared" si="62"/>
        <v>lose</v>
      </c>
      <c r="Q402" t="str">
        <f t="shared" si="68"/>
        <v>lose</v>
      </c>
    </row>
    <row r="403" spans="1:17">
      <c r="A403" s="6">
        <v>42501</v>
      </c>
      <c r="B403" s="1">
        <v>177.3</v>
      </c>
      <c r="C403" s="1">
        <v>106.36</v>
      </c>
      <c r="D403" s="1">
        <f t="shared" si="61"/>
        <v>70.940000000000012</v>
      </c>
      <c r="F403" s="2">
        <f t="shared" si="63"/>
        <v>-1.0602678571428445E-2</v>
      </c>
      <c r="G403" s="2">
        <f t="shared" si="64"/>
        <v>-9.037547749930111E-3</v>
      </c>
      <c r="H403" t="str">
        <f t="shared" si="65"/>
        <v>QQQ</v>
      </c>
      <c r="I403">
        <f t="shared" si="66"/>
        <v>0</v>
      </c>
      <c r="J403">
        <f t="shared" si="69"/>
        <v>3</v>
      </c>
      <c r="N403" t="str">
        <f t="shared" si="60"/>
        <v>QQQ</v>
      </c>
      <c r="O403" s="5">
        <f t="shared" si="67"/>
        <v>1.5651308214983343E-3</v>
      </c>
      <c r="P403" t="str">
        <f t="shared" si="62"/>
        <v>lose</v>
      </c>
      <c r="Q403" t="str">
        <f t="shared" si="68"/>
        <v>lose</v>
      </c>
    </row>
    <row r="404" spans="1:17">
      <c r="A404" s="6">
        <v>42502</v>
      </c>
      <c r="B404" s="1">
        <v>177.42</v>
      </c>
      <c r="C404" s="1">
        <v>105.89</v>
      </c>
      <c r="D404" s="1">
        <f t="shared" si="61"/>
        <v>71.529999999999987</v>
      </c>
      <c r="F404" s="2">
        <f t="shared" si="63"/>
        <v>6.768189509304914E-4</v>
      </c>
      <c r="G404" s="2">
        <f t="shared" si="64"/>
        <v>-4.4189544941707305E-3</v>
      </c>
      <c r="H404" t="str">
        <f t="shared" si="65"/>
        <v>DIA</v>
      </c>
      <c r="I404">
        <f t="shared" si="66"/>
        <v>1</v>
      </c>
      <c r="J404">
        <f t="shared" si="69"/>
        <v>1</v>
      </c>
      <c r="N404" t="str">
        <f t="shared" si="60"/>
        <v>DIA</v>
      </c>
      <c r="O404" s="5">
        <f t="shared" si="67"/>
        <v>5.095773445101222E-3</v>
      </c>
      <c r="P404" t="str">
        <f t="shared" si="62"/>
        <v>win</v>
      </c>
      <c r="Q404" t="str">
        <f t="shared" si="68"/>
        <v>lose</v>
      </c>
    </row>
    <row r="405" spans="1:17">
      <c r="A405" s="6">
        <v>42503</v>
      </c>
      <c r="B405" s="1">
        <v>175.48</v>
      </c>
      <c r="C405" s="1">
        <v>105.5</v>
      </c>
      <c r="D405" s="1">
        <f t="shared" si="61"/>
        <v>69.97999999999999</v>
      </c>
      <c r="F405" s="2">
        <f t="shared" si="63"/>
        <v>-1.0934505692706559E-2</v>
      </c>
      <c r="G405" s="2">
        <f t="shared" si="64"/>
        <v>-3.6830673340258811E-3</v>
      </c>
      <c r="H405" t="str">
        <f t="shared" si="65"/>
        <v>QQQ</v>
      </c>
      <c r="I405">
        <f t="shared" si="66"/>
        <v>0</v>
      </c>
      <c r="J405">
        <f t="shared" si="69"/>
        <v>0</v>
      </c>
      <c r="N405" t="str">
        <f t="shared" si="60"/>
        <v>QQQ</v>
      </c>
      <c r="O405" s="5">
        <f t="shared" si="67"/>
        <v>7.2514383586806778E-3</v>
      </c>
      <c r="P405" t="str">
        <f t="shared" si="62"/>
        <v>lose</v>
      </c>
      <c r="Q405" t="str">
        <f t="shared" si="68"/>
        <v>win</v>
      </c>
    </row>
    <row r="406" spans="1:17">
      <c r="A406" s="6">
        <v>42506</v>
      </c>
      <c r="B406" s="1">
        <v>177.26</v>
      </c>
      <c r="C406" s="1">
        <v>106.82</v>
      </c>
      <c r="D406" s="1">
        <f t="shared" si="61"/>
        <v>70.44</v>
      </c>
      <c r="F406" s="2">
        <f t="shared" si="63"/>
        <v>1.0143606108958293E-2</v>
      </c>
      <c r="G406" s="2">
        <f t="shared" si="64"/>
        <v>1.2511848341232163E-2</v>
      </c>
      <c r="H406" t="str">
        <f t="shared" si="65"/>
        <v>QQQ</v>
      </c>
      <c r="I406">
        <f t="shared" si="66"/>
        <v>0</v>
      </c>
      <c r="J406">
        <f t="shared" si="69"/>
        <v>1</v>
      </c>
      <c r="N406" t="str">
        <f t="shared" si="60"/>
        <v>QQQ</v>
      </c>
      <c r="O406" s="5">
        <f t="shared" si="67"/>
        <v>2.3682422322738698E-3</v>
      </c>
      <c r="P406" t="str">
        <f t="shared" si="62"/>
        <v>lose</v>
      </c>
      <c r="Q406" t="str">
        <f t="shared" si="68"/>
        <v>lose</v>
      </c>
    </row>
    <row r="407" spans="1:17">
      <c r="A407" s="6">
        <v>42507</v>
      </c>
      <c r="B407" s="1">
        <v>175.56</v>
      </c>
      <c r="C407" s="1">
        <v>105.48</v>
      </c>
      <c r="D407" s="1">
        <f t="shared" si="61"/>
        <v>70.08</v>
      </c>
      <c r="F407" s="2">
        <f t="shared" si="63"/>
        <v>-9.5904321335890143E-3</v>
      </c>
      <c r="G407" s="2">
        <f t="shared" si="64"/>
        <v>-1.254446732821559E-2</v>
      </c>
      <c r="H407" t="str">
        <f t="shared" si="65"/>
        <v>DIA</v>
      </c>
      <c r="I407">
        <f t="shared" si="66"/>
        <v>1</v>
      </c>
      <c r="J407">
        <f t="shared" si="69"/>
        <v>1</v>
      </c>
      <c r="N407" t="str">
        <f t="shared" si="60"/>
        <v>DIA</v>
      </c>
      <c r="O407" s="5">
        <f t="shared" si="67"/>
        <v>2.954035194626576E-3</v>
      </c>
      <c r="P407" t="str">
        <f t="shared" si="62"/>
        <v>lose</v>
      </c>
      <c r="Q407" t="str">
        <f t="shared" si="68"/>
        <v>lose</v>
      </c>
    </row>
    <row r="408" spans="1:17">
      <c r="A408" s="6">
        <v>42508</v>
      </c>
      <c r="B408" s="1">
        <v>175.63</v>
      </c>
      <c r="C408" s="1">
        <v>105.86</v>
      </c>
      <c r="D408" s="1">
        <f t="shared" si="61"/>
        <v>69.77</v>
      </c>
      <c r="F408" s="2">
        <f t="shared" si="63"/>
        <v>3.9872408293457038E-4</v>
      </c>
      <c r="G408" s="2">
        <f t="shared" si="64"/>
        <v>3.6025786879028765E-3</v>
      </c>
      <c r="H408" t="str">
        <f t="shared" si="65"/>
        <v>QQQ</v>
      </c>
      <c r="I408">
        <f t="shared" si="66"/>
        <v>0</v>
      </c>
      <c r="J408">
        <f t="shared" si="69"/>
        <v>0</v>
      </c>
      <c r="N408" t="str">
        <f t="shared" si="60"/>
        <v>QQQ</v>
      </c>
      <c r="O408" s="5">
        <f t="shared" si="67"/>
        <v>3.2038546049683063E-3</v>
      </c>
      <c r="P408" t="str">
        <f t="shared" si="62"/>
        <v>lose</v>
      </c>
      <c r="Q408" t="str">
        <f t="shared" si="68"/>
        <v>lose</v>
      </c>
    </row>
    <row r="409" spans="1:17">
      <c r="A409" s="6">
        <v>42509</v>
      </c>
      <c r="B409" s="1">
        <v>174.68</v>
      </c>
      <c r="C409" s="1">
        <v>105.31</v>
      </c>
      <c r="D409" s="1">
        <f t="shared" si="61"/>
        <v>69.37</v>
      </c>
      <c r="F409" s="2">
        <f t="shared" si="63"/>
        <v>-5.409098673347313E-3</v>
      </c>
      <c r="G409" s="2">
        <f t="shared" si="64"/>
        <v>-5.1955412809370598E-3</v>
      </c>
      <c r="H409" t="str">
        <f t="shared" si="65"/>
        <v>QQQ</v>
      </c>
      <c r="I409">
        <f t="shared" si="66"/>
        <v>0</v>
      </c>
      <c r="J409">
        <f t="shared" si="69"/>
        <v>1</v>
      </c>
      <c r="N409" t="str">
        <f t="shared" si="60"/>
        <v>QQQ</v>
      </c>
      <c r="O409" s="5">
        <f t="shared" si="67"/>
        <v>2.1355739241025323E-4</v>
      </c>
      <c r="P409" t="str">
        <f t="shared" si="62"/>
        <v>lose</v>
      </c>
      <c r="Q409" t="str">
        <f t="shared" si="68"/>
        <v>lose</v>
      </c>
    </row>
    <row r="410" spans="1:17">
      <c r="A410" s="6">
        <v>42510</v>
      </c>
      <c r="B410" s="1">
        <v>174.76</v>
      </c>
      <c r="C410" s="1">
        <v>106.47</v>
      </c>
      <c r="D410" s="1">
        <f t="shared" si="61"/>
        <v>68.289999999999992</v>
      </c>
      <c r="F410" s="2">
        <f t="shared" si="63"/>
        <v>4.5798030684671446E-4</v>
      </c>
      <c r="G410" s="2">
        <f t="shared" si="64"/>
        <v>1.1015098281264804E-2</v>
      </c>
      <c r="H410" t="str">
        <f t="shared" si="65"/>
        <v>QQQ</v>
      </c>
      <c r="I410">
        <f t="shared" si="66"/>
        <v>0</v>
      </c>
      <c r="J410">
        <f t="shared" si="69"/>
        <v>2</v>
      </c>
      <c r="N410" t="str">
        <f t="shared" si="60"/>
        <v>QQQ</v>
      </c>
      <c r="O410" s="5">
        <f t="shared" si="67"/>
        <v>1.0557117974418089E-2</v>
      </c>
      <c r="P410" t="str">
        <f t="shared" si="62"/>
        <v>lose</v>
      </c>
      <c r="Q410" t="str">
        <f t="shared" si="68"/>
        <v>win</v>
      </c>
    </row>
    <row r="411" spans="1:17">
      <c r="A411" s="6">
        <v>42513</v>
      </c>
      <c r="B411" s="1">
        <v>174.78</v>
      </c>
      <c r="C411" s="1">
        <v>106.33</v>
      </c>
      <c r="D411" s="1">
        <f t="shared" si="61"/>
        <v>68.45</v>
      </c>
      <c r="F411" s="2">
        <f t="shared" si="63"/>
        <v>1.1444266422528172E-4</v>
      </c>
      <c r="G411" s="2">
        <f t="shared" si="64"/>
        <v>-1.314924391847474E-3</v>
      </c>
      <c r="H411" t="str">
        <f t="shared" si="65"/>
        <v>DIA</v>
      </c>
      <c r="I411">
        <f t="shared" si="66"/>
        <v>1</v>
      </c>
      <c r="J411">
        <f t="shared" si="69"/>
        <v>1</v>
      </c>
      <c r="N411" t="str">
        <f t="shared" si="60"/>
        <v>DIA</v>
      </c>
      <c r="O411" s="5">
        <f t="shared" si="67"/>
        <v>1.4293670560727558E-3</v>
      </c>
      <c r="P411" t="str">
        <f t="shared" si="62"/>
        <v>lose</v>
      </c>
      <c r="Q411" t="str">
        <f t="shared" si="68"/>
        <v>lose</v>
      </c>
    </row>
    <row r="412" spans="1:17">
      <c r="A412" s="6">
        <v>42514</v>
      </c>
      <c r="B412" s="1">
        <v>176.86</v>
      </c>
      <c r="C412" s="1">
        <v>108.46</v>
      </c>
      <c r="D412" s="1">
        <f t="shared" si="61"/>
        <v>68.40000000000002</v>
      </c>
      <c r="F412" s="2">
        <f t="shared" si="63"/>
        <v>1.1900675134454815E-2</v>
      </c>
      <c r="G412" s="2">
        <f t="shared" si="64"/>
        <v>2.0031975924010115E-2</v>
      </c>
      <c r="H412" t="str">
        <f t="shared" si="65"/>
        <v>QQQ</v>
      </c>
      <c r="I412">
        <f t="shared" si="66"/>
        <v>0</v>
      </c>
      <c r="J412">
        <f t="shared" si="69"/>
        <v>0</v>
      </c>
      <c r="N412" t="str">
        <f t="shared" si="60"/>
        <v>QQQ</v>
      </c>
      <c r="O412" s="5">
        <f t="shared" si="67"/>
        <v>8.1313007895553006E-3</v>
      </c>
      <c r="P412" t="str">
        <f t="shared" si="62"/>
        <v>lose</v>
      </c>
      <c r="Q412" t="str">
        <f t="shared" si="68"/>
        <v>win</v>
      </c>
    </row>
    <row r="413" spans="1:17">
      <c r="A413" s="6">
        <v>42515</v>
      </c>
      <c r="B413" s="1">
        <v>178.28</v>
      </c>
      <c r="C413" s="1">
        <v>109.24</v>
      </c>
      <c r="D413" s="1">
        <f t="shared" si="61"/>
        <v>69.040000000000006</v>
      </c>
      <c r="F413" s="2">
        <f t="shared" si="63"/>
        <v>8.0289494515435218E-3</v>
      </c>
      <c r="G413" s="2">
        <f t="shared" si="64"/>
        <v>7.191591370090367E-3</v>
      </c>
      <c r="H413" t="str">
        <f t="shared" si="65"/>
        <v>DIA</v>
      </c>
      <c r="I413">
        <f t="shared" si="66"/>
        <v>1</v>
      </c>
      <c r="J413">
        <f t="shared" si="69"/>
        <v>1</v>
      </c>
      <c r="N413" t="str">
        <f t="shared" si="60"/>
        <v>DIA</v>
      </c>
      <c r="O413" s="5">
        <f t="shared" si="67"/>
        <v>8.3735808145315484E-4</v>
      </c>
      <c r="P413" t="str">
        <f t="shared" si="62"/>
        <v>lose</v>
      </c>
      <c r="Q413" t="str">
        <f t="shared" si="68"/>
        <v>lose</v>
      </c>
    </row>
    <row r="414" spans="1:17">
      <c r="A414" s="6">
        <v>42516</v>
      </c>
      <c r="B414" s="1">
        <v>178.08</v>
      </c>
      <c r="C414" s="1">
        <v>109.56</v>
      </c>
      <c r="D414" s="1">
        <f t="shared" si="61"/>
        <v>68.52000000000001</v>
      </c>
      <c r="F414" s="2">
        <f t="shared" si="63"/>
        <v>-1.1218308279110872E-3</v>
      </c>
      <c r="G414" s="2">
        <f t="shared" si="64"/>
        <v>2.9293299157818328E-3</v>
      </c>
      <c r="H414" t="str">
        <f t="shared" si="65"/>
        <v>QQQ</v>
      </c>
      <c r="I414">
        <f t="shared" si="66"/>
        <v>0</v>
      </c>
      <c r="J414">
        <f t="shared" si="69"/>
        <v>0</v>
      </c>
      <c r="N414" t="str">
        <f t="shared" si="60"/>
        <v>QQQ</v>
      </c>
      <c r="O414" s="5">
        <f t="shared" si="67"/>
        <v>4.0511607436929196E-3</v>
      </c>
      <c r="P414" t="str">
        <f t="shared" si="62"/>
        <v>lose</v>
      </c>
      <c r="Q414" t="str">
        <f t="shared" si="68"/>
        <v>lose</v>
      </c>
    </row>
    <row r="415" spans="1:17">
      <c r="A415" s="6">
        <v>42517</v>
      </c>
      <c r="B415" s="1">
        <v>178.5</v>
      </c>
      <c r="C415" s="1">
        <v>110.13</v>
      </c>
      <c r="D415" s="1">
        <f t="shared" si="61"/>
        <v>68.37</v>
      </c>
      <c r="F415" s="2">
        <f t="shared" si="63"/>
        <v>2.3584905660376655E-3</v>
      </c>
      <c r="G415" s="2">
        <f t="shared" si="64"/>
        <v>5.2026286966045379E-3</v>
      </c>
      <c r="H415" t="str">
        <f t="shared" si="65"/>
        <v>QQQ</v>
      </c>
      <c r="I415">
        <f t="shared" si="66"/>
        <v>0</v>
      </c>
      <c r="J415">
        <f t="shared" si="69"/>
        <v>1</v>
      </c>
      <c r="N415" t="str">
        <f t="shared" si="60"/>
        <v>QQQ</v>
      </c>
      <c r="O415" s="5">
        <f t="shared" si="67"/>
        <v>2.8441381305668724E-3</v>
      </c>
      <c r="P415" t="str">
        <f t="shared" si="62"/>
        <v>lose</v>
      </c>
      <c r="Q415" t="str">
        <f t="shared" si="68"/>
        <v>lose</v>
      </c>
    </row>
    <row r="416" spans="1:17">
      <c r="A416" s="6">
        <v>42521</v>
      </c>
      <c r="B416" s="1">
        <v>177.65</v>
      </c>
      <c r="C416" s="1">
        <v>110.34</v>
      </c>
      <c r="D416" s="1">
        <f t="shared" si="61"/>
        <v>67.31</v>
      </c>
      <c r="F416" s="2">
        <f t="shared" si="63"/>
        <v>-4.7619047619047302E-3</v>
      </c>
      <c r="G416" s="2">
        <f t="shared" si="64"/>
        <v>1.906837374012603E-3</v>
      </c>
      <c r="H416" t="str">
        <f t="shared" si="65"/>
        <v>QQQ</v>
      </c>
      <c r="I416">
        <f t="shared" si="66"/>
        <v>0</v>
      </c>
      <c r="J416">
        <f t="shared" si="69"/>
        <v>2</v>
      </c>
      <c r="N416" t="str">
        <f t="shared" si="60"/>
        <v>QQQ</v>
      </c>
      <c r="O416" s="5">
        <f t="shared" si="67"/>
        <v>6.668742135917333E-3</v>
      </c>
      <c r="P416" t="str">
        <f t="shared" si="62"/>
        <v>lose</v>
      </c>
      <c r="Q416" t="str">
        <f t="shared" si="68"/>
        <v>win</v>
      </c>
    </row>
    <row r="417" spans="1:17">
      <c r="A417" s="6">
        <v>42522</v>
      </c>
      <c r="B417" s="1">
        <v>177.73</v>
      </c>
      <c r="C417" s="1">
        <v>110.35</v>
      </c>
      <c r="D417" s="1">
        <f t="shared" si="61"/>
        <v>67.38</v>
      </c>
      <c r="F417" s="2">
        <f t="shared" si="63"/>
        <v>4.50323670137822E-4</v>
      </c>
      <c r="G417" s="2">
        <f t="shared" si="64"/>
        <v>9.0628965017137069E-5</v>
      </c>
      <c r="H417" t="str">
        <f t="shared" si="65"/>
        <v>DIA</v>
      </c>
      <c r="I417">
        <f t="shared" si="66"/>
        <v>1</v>
      </c>
      <c r="J417">
        <f t="shared" si="69"/>
        <v>1</v>
      </c>
      <c r="N417" t="str">
        <f t="shared" si="60"/>
        <v>DIA</v>
      </c>
      <c r="O417" s="5">
        <f t="shared" si="67"/>
        <v>3.5969470512068496E-4</v>
      </c>
      <c r="P417" t="str">
        <f t="shared" si="62"/>
        <v>lose</v>
      </c>
      <c r="Q417" t="str">
        <f t="shared" si="68"/>
        <v>lose</v>
      </c>
    </row>
    <row r="418" spans="1:17">
      <c r="A418" s="6">
        <v>42523</v>
      </c>
      <c r="B418" s="1">
        <v>178.28</v>
      </c>
      <c r="C418" s="1">
        <v>110.58</v>
      </c>
      <c r="D418" s="1">
        <f t="shared" si="61"/>
        <v>67.7</v>
      </c>
      <c r="F418" s="2">
        <f t="shared" si="63"/>
        <v>3.0945816688235607E-3</v>
      </c>
      <c r="G418" s="2">
        <f t="shared" si="64"/>
        <v>2.0842772995016221E-3</v>
      </c>
      <c r="H418" t="str">
        <f t="shared" si="65"/>
        <v>DIA</v>
      </c>
      <c r="I418">
        <f t="shared" si="66"/>
        <v>1</v>
      </c>
      <c r="J418">
        <f t="shared" si="69"/>
        <v>2</v>
      </c>
      <c r="N418" t="str">
        <f t="shared" si="60"/>
        <v>DIA</v>
      </c>
      <c r="O418" s="5">
        <f t="shared" si="67"/>
        <v>1.0103043693219385E-3</v>
      </c>
      <c r="P418" t="str">
        <f t="shared" si="62"/>
        <v>lose</v>
      </c>
      <c r="Q418" t="str">
        <f t="shared" si="68"/>
        <v>lose</v>
      </c>
    </row>
    <row r="419" spans="1:17">
      <c r="A419" s="6">
        <v>42524</v>
      </c>
      <c r="B419" s="1">
        <v>178.06</v>
      </c>
      <c r="C419" s="1">
        <v>110.06</v>
      </c>
      <c r="D419" s="1">
        <f t="shared" si="61"/>
        <v>68</v>
      </c>
      <c r="F419" s="2">
        <f t="shared" si="63"/>
        <v>-1.2340139107022596E-3</v>
      </c>
      <c r="G419" s="2">
        <f t="shared" si="64"/>
        <v>-4.7024778440947369E-3</v>
      </c>
      <c r="H419" t="str">
        <f t="shared" si="65"/>
        <v>DIA</v>
      </c>
      <c r="I419">
        <f t="shared" si="66"/>
        <v>1</v>
      </c>
      <c r="J419">
        <f t="shared" si="69"/>
        <v>3</v>
      </c>
      <c r="N419" t="str">
        <f t="shared" si="60"/>
        <v>DIA</v>
      </c>
      <c r="O419" s="5">
        <f t="shared" si="67"/>
        <v>3.4684639333924772E-3</v>
      </c>
      <c r="P419" t="str">
        <f t="shared" si="62"/>
        <v>lose</v>
      </c>
      <c r="Q419" t="str">
        <f t="shared" si="68"/>
        <v>lose</v>
      </c>
    </row>
    <row r="420" spans="1:17">
      <c r="A420" s="6">
        <v>42527</v>
      </c>
      <c r="B420" s="1">
        <v>179.18</v>
      </c>
      <c r="C420" s="1">
        <v>110.46</v>
      </c>
      <c r="D420" s="1">
        <f t="shared" si="61"/>
        <v>68.720000000000013</v>
      </c>
      <c r="F420" s="2">
        <f t="shared" si="63"/>
        <v>6.2900146018196367E-3</v>
      </c>
      <c r="G420" s="2">
        <f t="shared" si="64"/>
        <v>3.6343812465926902E-3</v>
      </c>
      <c r="H420" t="str">
        <f t="shared" si="65"/>
        <v>DIA</v>
      </c>
      <c r="I420">
        <f t="shared" si="66"/>
        <v>1</v>
      </c>
      <c r="J420">
        <f t="shared" si="69"/>
        <v>4</v>
      </c>
      <c r="N420" t="str">
        <f t="shared" si="60"/>
        <v>DIA</v>
      </c>
      <c r="O420" s="5">
        <f t="shared" si="67"/>
        <v>2.6556333552269465E-3</v>
      </c>
      <c r="P420" t="str">
        <f t="shared" si="62"/>
        <v>lose</v>
      </c>
      <c r="Q420" t="str">
        <f t="shared" si="68"/>
        <v>lose</v>
      </c>
    </row>
    <row r="421" spans="1:17">
      <c r="A421" s="6">
        <v>42528</v>
      </c>
      <c r="B421" s="1">
        <v>179.38</v>
      </c>
      <c r="C421" s="1">
        <v>110.18</v>
      </c>
      <c r="D421" s="1">
        <f t="shared" si="61"/>
        <v>69.199999999999989</v>
      </c>
      <c r="F421" s="2">
        <f t="shared" si="63"/>
        <v>1.1161960040182422E-3</v>
      </c>
      <c r="G421" s="2">
        <f t="shared" si="64"/>
        <v>-2.5348542458807437E-3</v>
      </c>
      <c r="H421" t="str">
        <f t="shared" si="65"/>
        <v>DIA</v>
      </c>
      <c r="I421">
        <f t="shared" si="66"/>
        <v>1</v>
      </c>
      <c r="J421">
        <f t="shared" si="69"/>
        <v>5</v>
      </c>
      <c r="N421" t="str">
        <f t="shared" si="60"/>
        <v>DIA</v>
      </c>
      <c r="O421" s="5">
        <f t="shared" si="67"/>
        <v>3.6510502498989859E-3</v>
      </c>
      <c r="P421" t="str">
        <f t="shared" si="62"/>
        <v>lose</v>
      </c>
      <c r="Q421" t="str">
        <f t="shared" si="68"/>
        <v>lose</v>
      </c>
    </row>
    <row r="422" spans="1:17">
      <c r="A422" s="6">
        <v>42529</v>
      </c>
      <c r="B422" s="1">
        <v>180.06</v>
      </c>
      <c r="C422" s="1">
        <v>110.37</v>
      </c>
      <c r="D422" s="1">
        <f t="shared" si="61"/>
        <v>69.69</v>
      </c>
      <c r="F422" s="2">
        <f t="shared" si="63"/>
        <v>3.790835098673246E-3</v>
      </c>
      <c r="G422" s="2">
        <f t="shared" si="64"/>
        <v>1.724450898529658E-3</v>
      </c>
      <c r="H422" t="str">
        <f t="shared" si="65"/>
        <v>DIA</v>
      </c>
      <c r="I422">
        <f t="shared" si="66"/>
        <v>1</v>
      </c>
      <c r="J422">
        <f t="shared" si="69"/>
        <v>6</v>
      </c>
      <c r="N422" t="str">
        <f t="shared" si="60"/>
        <v>DIA</v>
      </c>
      <c r="O422" s="5">
        <f t="shared" si="67"/>
        <v>2.066384200143588E-3</v>
      </c>
      <c r="P422" t="str">
        <f t="shared" si="62"/>
        <v>lose</v>
      </c>
      <c r="Q422" t="str">
        <f t="shared" si="68"/>
        <v>lose</v>
      </c>
    </row>
    <row r="423" spans="1:17">
      <c r="A423" s="6">
        <v>42530</v>
      </c>
      <c r="B423" s="1">
        <v>179.88</v>
      </c>
      <c r="C423" s="1">
        <v>110.19</v>
      </c>
      <c r="D423" s="1">
        <f t="shared" si="61"/>
        <v>69.69</v>
      </c>
      <c r="F423" s="2">
        <f t="shared" si="63"/>
        <v>-9.9966677774079101E-4</v>
      </c>
      <c r="G423" s="2">
        <f t="shared" si="64"/>
        <v>-1.6308779559663568E-3</v>
      </c>
      <c r="H423" t="str">
        <f t="shared" si="65"/>
        <v>DIA</v>
      </c>
      <c r="I423">
        <f t="shared" si="66"/>
        <v>1</v>
      </c>
      <c r="J423">
        <f t="shared" si="69"/>
        <v>7</v>
      </c>
      <c r="N423" t="str">
        <f t="shared" si="60"/>
        <v>DIA</v>
      </c>
      <c r="O423" s="5">
        <f t="shared" si="67"/>
        <v>6.3121117822556583E-4</v>
      </c>
      <c r="P423" t="str">
        <f t="shared" si="62"/>
        <v>lose</v>
      </c>
      <c r="Q423" t="str">
        <f t="shared" si="68"/>
        <v>lose</v>
      </c>
    </row>
    <row r="424" spans="1:17">
      <c r="A424" s="6">
        <v>42531</v>
      </c>
      <c r="B424" s="1">
        <v>178.71</v>
      </c>
      <c r="C424" s="1">
        <v>108.94</v>
      </c>
      <c r="D424" s="1">
        <f t="shared" si="61"/>
        <v>69.77000000000001</v>
      </c>
      <c r="F424" s="2">
        <f t="shared" si="63"/>
        <v>-6.5043362241493635E-3</v>
      </c>
      <c r="G424" s="2">
        <f t="shared" si="64"/>
        <v>-1.134404210908431E-2</v>
      </c>
      <c r="H424" t="str">
        <f t="shared" si="65"/>
        <v>DIA</v>
      </c>
      <c r="I424">
        <f t="shared" si="66"/>
        <v>1</v>
      </c>
      <c r="J424">
        <f t="shared" si="69"/>
        <v>8</v>
      </c>
      <c r="N424" t="str">
        <f t="shared" si="60"/>
        <v>DIA</v>
      </c>
      <c r="O424" s="5">
        <f t="shared" si="67"/>
        <v>4.8397058849349462E-3</v>
      </c>
      <c r="P424" t="str">
        <f t="shared" si="62"/>
        <v>lose</v>
      </c>
      <c r="Q424" t="str">
        <f t="shared" si="68"/>
        <v>lose</v>
      </c>
    </row>
    <row r="425" spans="1:17">
      <c r="A425" s="6">
        <v>42534</v>
      </c>
      <c r="B425" s="1">
        <v>177.36</v>
      </c>
      <c r="C425" s="1">
        <v>108.03</v>
      </c>
      <c r="D425" s="1">
        <f t="shared" si="61"/>
        <v>69.330000000000013</v>
      </c>
      <c r="F425" s="2">
        <f t="shared" si="63"/>
        <v>-7.5541379889205651E-3</v>
      </c>
      <c r="G425" s="2">
        <f t="shared" si="64"/>
        <v>-8.3532219570405415E-3</v>
      </c>
      <c r="H425" t="str">
        <f t="shared" si="65"/>
        <v>DIA</v>
      </c>
      <c r="I425">
        <f t="shared" si="66"/>
        <v>1</v>
      </c>
      <c r="J425">
        <f t="shared" si="69"/>
        <v>9</v>
      </c>
      <c r="N425" t="str">
        <f t="shared" si="60"/>
        <v>DIA</v>
      </c>
      <c r="O425" s="5">
        <f t="shared" si="67"/>
        <v>7.9908396811997646E-4</v>
      </c>
      <c r="P425" t="str">
        <f t="shared" si="62"/>
        <v>lose</v>
      </c>
      <c r="Q425" t="str">
        <f t="shared" si="68"/>
        <v>lose</v>
      </c>
    </row>
    <row r="426" spans="1:17">
      <c r="A426" s="6">
        <v>42535</v>
      </c>
      <c r="B426" s="1">
        <v>176.81</v>
      </c>
      <c r="C426" s="1">
        <v>108.03</v>
      </c>
      <c r="D426" s="1">
        <f t="shared" si="61"/>
        <v>68.78</v>
      </c>
      <c r="F426" s="2">
        <f t="shared" si="63"/>
        <v>-3.1010374379793152E-3</v>
      </c>
      <c r="G426" s="2">
        <f t="shared" si="64"/>
        <v>0</v>
      </c>
      <c r="H426" t="str">
        <f t="shared" si="65"/>
        <v>QQQ</v>
      </c>
      <c r="I426">
        <f t="shared" si="66"/>
        <v>0</v>
      </c>
      <c r="J426">
        <f t="shared" si="69"/>
        <v>0</v>
      </c>
      <c r="N426" t="str">
        <f t="shared" si="60"/>
        <v>QQQ</v>
      </c>
      <c r="O426" s="5">
        <f t="shared" si="67"/>
        <v>3.1010374379793152E-3</v>
      </c>
      <c r="P426" t="str">
        <f t="shared" si="62"/>
        <v>lose</v>
      </c>
      <c r="Q426" t="str">
        <f t="shared" si="68"/>
        <v>lose</v>
      </c>
    </row>
    <row r="427" spans="1:17">
      <c r="A427" s="6">
        <v>42536</v>
      </c>
      <c r="B427" s="1">
        <v>176.57</v>
      </c>
      <c r="C427" s="1">
        <v>107.72</v>
      </c>
      <c r="D427" s="1">
        <f t="shared" si="61"/>
        <v>68.849999999999994</v>
      </c>
      <c r="F427" s="2">
        <f t="shared" si="63"/>
        <v>-1.3573892879362541E-3</v>
      </c>
      <c r="G427" s="2">
        <f t="shared" si="64"/>
        <v>-2.8695732666852011E-3</v>
      </c>
      <c r="H427" t="str">
        <f t="shared" si="65"/>
        <v>DIA</v>
      </c>
      <c r="I427">
        <f t="shared" si="66"/>
        <v>1</v>
      </c>
      <c r="J427">
        <f t="shared" si="69"/>
        <v>1</v>
      </c>
      <c r="N427" t="str">
        <f t="shared" si="60"/>
        <v>DIA</v>
      </c>
      <c r="O427" s="5">
        <f t="shared" si="67"/>
        <v>1.512183978748947E-3</v>
      </c>
      <c r="P427" t="str">
        <f t="shared" si="62"/>
        <v>lose</v>
      </c>
      <c r="Q427" t="str">
        <f t="shared" si="68"/>
        <v>lose</v>
      </c>
    </row>
    <row r="428" spans="1:17">
      <c r="A428" s="6">
        <v>42537</v>
      </c>
      <c r="B428" s="1">
        <v>177.46</v>
      </c>
      <c r="C428" s="1">
        <v>108.04</v>
      </c>
      <c r="D428" s="1">
        <f t="shared" si="61"/>
        <v>69.42</v>
      </c>
      <c r="F428" s="2">
        <f t="shared" si="63"/>
        <v>5.0404938551283614E-3</v>
      </c>
      <c r="G428" s="2">
        <f t="shared" si="64"/>
        <v>2.970664686223611E-3</v>
      </c>
      <c r="H428" t="str">
        <f t="shared" si="65"/>
        <v>DIA</v>
      </c>
      <c r="I428">
        <f t="shared" si="66"/>
        <v>1</v>
      </c>
      <c r="J428">
        <f t="shared" si="69"/>
        <v>2</v>
      </c>
      <c r="N428" t="str">
        <f t="shared" si="60"/>
        <v>DIA</v>
      </c>
      <c r="O428" s="5">
        <f t="shared" si="67"/>
        <v>2.0698291689047505E-3</v>
      </c>
      <c r="P428" t="str">
        <f t="shared" si="62"/>
        <v>lose</v>
      </c>
      <c r="Q428" t="str">
        <f t="shared" si="68"/>
        <v>lose</v>
      </c>
    </row>
    <row r="429" spans="1:17">
      <c r="A429" s="6">
        <v>42538</v>
      </c>
      <c r="B429" s="1">
        <v>176.52</v>
      </c>
      <c r="C429" s="1">
        <v>106.49</v>
      </c>
      <c r="D429" s="1">
        <f t="shared" si="61"/>
        <v>70.030000000000015</v>
      </c>
      <c r="F429" s="2">
        <f t="shared" si="63"/>
        <v>-5.2969683308914557E-3</v>
      </c>
      <c r="G429" s="2">
        <f t="shared" si="64"/>
        <v>-1.4346538319141164E-2</v>
      </c>
      <c r="H429" t="str">
        <f t="shared" si="65"/>
        <v>DIA</v>
      </c>
      <c r="I429">
        <f t="shared" si="66"/>
        <v>1</v>
      </c>
      <c r="J429">
        <f t="shared" si="69"/>
        <v>3</v>
      </c>
      <c r="N429" t="str">
        <f t="shared" si="60"/>
        <v>DIA</v>
      </c>
      <c r="O429" s="5">
        <f t="shared" si="67"/>
        <v>9.0495699882497081E-3</v>
      </c>
      <c r="P429" t="str">
        <f t="shared" si="62"/>
        <v>win</v>
      </c>
      <c r="Q429" t="str">
        <f t="shared" si="68"/>
        <v>lose</v>
      </c>
    </row>
    <row r="430" spans="1:17">
      <c r="A430" s="6">
        <v>42541</v>
      </c>
      <c r="B430" s="1">
        <v>177.8</v>
      </c>
      <c r="C430" s="1">
        <v>107.16</v>
      </c>
      <c r="D430" s="1">
        <f t="shared" si="61"/>
        <v>70.640000000000015</v>
      </c>
      <c r="F430" s="2">
        <f t="shared" si="63"/>
        <v>7.2513029685021589E-3</v>
      </c>
      <c r="G430" s="2">
        <f t="shared" si="64"/>
        <v>6.2916705793971432E-3</v>
      </c>
      <c r="H430" t="str">
        <f t="shared" si="65"/>
        <v>DIA</v>
      </c>
      <c r="I430">
        <f t="shared" si="66"/>
        <v>1</v>
      </c>
      <c r="J430">
        <f t="shared" si="69"/>
        <v>4</v>
      </c>
      <c r="N430" t="str">
        <f t="shared" si="60"/>
        <v>DIA</v>
      </c>
      <c r="O430" s="5">
        <f t="shared" si="67"/>
        <v>9.5963238910501576E-4</v>
      </c>
      <c r="P430" t="str">
        <f t="shared" si="62"/>
        <v>lose</v>
      </c>
      <c r="Q430" t="str">
        <f t="shared" si="68"/>
        <v>lose</v>
      </c>
    </row>
    <row r="431" spans="1:17">
      <c r="A431" s="6">
        <v>42542</v>
      </c>
      <c r="B431" s="1">
        <v>178.06</v>
      </c>
      <c r="C431" s="1">
        <v>107.5</v>
      </c>
      <c r="D431" s="1">
        <f t="shared" si="61"/>
        <v>70.56</v>
      </c>
      <c r="F431" s="2">
        <f t="shared" si="63"/>
        <v>1.4623172103486552E-3</v>
      </c>
      <c r="G431" s="2">
        <f t="shared" si="64"/>
        <v>3.1728256812243692E-3</v>
      </c>
      <c r="H431" t="str">
        <f t="shared" si="65"/>
        <v>QQQ</v>
      </c>
      <c r="I431">
        <f t="shared" si="66"/>
        <v>0</v>
      </c>
      <c r="J431">
        <f t="shared" si="69"/>
        <v>0</v>
      </c>
      <c r="N431" t="str">
        <f t="shared" si="60"/>
        <v>QQQ</v>
      </c>
      <c r="O431" s="5">
        <f t="shared" si="67"/>
        <v>1.710508470875714E-3</v>
      </c>
      <c r="P431" t="str">
        <f t="shared" si="62"/>
        <v>lose</v>
      </c>
      <c r="Q431" t="str">
        <f t="shared" si="68"/>
        <v>lose</v>
      </c>
    </row>
    <row r="432" spans="1:17">
      <c r="A432" s="6">
        <v>42543</v>
      </c>
      <c r="B432" s="1">
        <v>177.57</v>
      </c>
      <c r="C432" s="1">
        <v>107.24</v>
      </c>
      <c r="D432" s="1">
        <f t="shared" si="61"/>
        <v>70.33</v>
      </c>
      <c r="F432" s="2">
        <f t="shared" si="63"/>
        <v>-2.7518813882961312E-3</v>
      </c>
      <c r="G432" s="2">
        <f t="shared" si="64"/>
        <v>-2.4186046511628385E-3</v>
      </c>
      <c r="H432" t="str">
        <f t="shared" si="65"/>
        <v>QQQ</v>
      </c>
      <c r="I432">
        <f t="shared" si="66"/>
        <v>0</v>
      </c>
      <c r="J432">
        <f t="shared" si="69"/>
        <v>1</v>
      </c>
      <c r="N432" t="str">
        <f t="shared" si="60"/>
        <v>QQQ</v>
      </c>
      <c r="O432" s="5">
        <f t="shared" si="67"/>
        <v>3.3327673713329274E-4</v>
      </c>
      <c r="P432" t="str">
        <f t="shared" si="62"/>
        <v>lose</v>
      </c>
      <c r="Q432" t="str">
        <f t="shared" si="68"/>
        <v>lose</v>
      </c>
    </row>
    <row r="433" spans="1:17">
      <c r="A433" s="6">
        <v>42544</v>
      </c>
      <c r="B433" s="1">
        <v>179.81</v>
      </c>
      <c r="C433" s="1">
        <v>108.77</v>
      </c>
      <c r="D433" s="1">
        <f t="shared" si="61"/>
        <v>71.040000000000006</v>
      </c>
      <c r="F433" s="2">
        <f t="shared" si="63"/>
        <v>1.261474348144399E-2</v>
      </c>
      <c r="G433" s="2">
        <f t="shared" si="64"/>
        <v>1.4267064528161144E-2</v>
      </c>
      <c r="H433" t="str">
        <f t="shared" si="65"/>
        <v>QQQ</v>
      </c>
      <c r="I433">
        <f t="shared" si="66"/>
        <v>0</v>
      </c>
      <c r="J433">
        <f t="shared" si="69"/>
        <v>2</v>
      </c>
      <c r="N433" t="str">
        <f t="shared" si="60"/>
        <v>QQQ</v>
      </c>
      <c r="O433" s="5">
        <f t="shared" si="67"/>
        <v>1.6523210467171544E-3</v>
      </c>
      <c r="P433" t="str">
        <f t="shared" si="62"/>
        <v>lose</v>
      </c>
      <c r="Q433" t="str">
        <f t="shared" si="68"/>
        <v>lose</v>
      </c>
    </row>
    <row r="434" spans="1:17">
      <c r="A434" s="6">
        <v>42545</v>
      </c>
      <c r="B434" s="1">
        <v>173.76</v>
      </c>
      <c r="C434" s="1">
        <v>104.29</v>
      </c>
      <c r="D434" s="1">
        <f t="shared" si="61"/>
        <v>69.469999999999985</v>
      </c>
      <c r="F434" s="2">
        <f t="shared" si="63"/>
        <v>-3.3646626995161626E-2</v>
      </c>
      <c r="G434" s="2">
        <f t="shared" si="64"/>
        <v>-4.1187827525972144E-2</v>
      </c>
      <c r="H434" t="str">
        <f t="shared" si="65"/>
        <v>DIA</v>
      </c>
      <c r="I434">
        <f t="shared" si="66"/>
        <v>1</v>
      </c>
      <c r="J434">
        <f t="shared" si="69"/>
        <v>1</v>
      </c>
      <c r="N434" t="str">
        <f t="shared" si="60"/>
        <v>DIA</v>
      </c>
      <c r="O434" s="5">
        <f t="shared" si="67"/>
        <v>7.5412005308105184E-3</v>
      </c>
      <c r="P434" t="str">
        <f t="shared" si="62"/>
        <v>win</v>
      </c>
      <c r="Q434" t="str">
        <f t="shared" si="68"/>
        <v>lose</v>
      </c>
    </row>
    <row r="435" spans="1:17">
      <c r="A435" s="6">
        <v>42548</v>
      </c>
      <c r="B435" s="1">
        <v>171.2</v>
      </c>
      <c r="C435" s="1">
        <v>102.22</v>
      </c>
      <c r="D435" s="1">
        <f t="shared" si="61"/>
        <v>68.97999999999999</v>
      </c>
      <c r="F435" s="2">
        <f t="shared" si="63"/>
        <v>-1.4732965009208118E-2</v>
      </c>
      <c r="G435" s="2">
        <f t="shared" si="64"/>
        <v>-1.9848499376738011E-2</v>
      </c>
      <c r="H435" t="str">
        <f t="shared" si="65"/>
        <v>DIA</v>
      </c>
      <c r="I435">
        <f t="shared" si="66"/>
        <v>1</v>
      </c>
      <c r="J435">
        <f t="shared" si="69"/>
        <v>2</v>
      </c>
      <c r="N435" t="str">
        <f t="shared" si="60"/>
        <v>DIA</v>
      </c>
      <c r="O435" s="5">
        <f t="shared" si="67"/>
        <v>5.1155343675298934E-3</v>
      </c>
      <c r="P435" t="str">
        <f t="shared" si="62"/>
        <v>win</v>
      </c>
      <c r="Q435" t="str">
        <f t="shared" si="68"/>
        <v>lose</v>
      </c>
    </row>
    <row r="436" spans="1:17">
      <c r="A436" s="6">
        <v>42549</v>
      </c>
      <c r="B436" s="1">
        <v>173.82</v>
      </c>
      <c r="C436" s="1">
        <v>104.46</v>
      </c>
      <c r="D436" s="1">
        <f t="shared" si="61"/>
        <v>69.36</v>
      </c>
      <c r="F436" s="2">
        <f t="shared" si="63"/>
        <v>1.5303738317757037E-2</v>
      </c>
      <c r="G436" s="2">
        <f t="shared" si="64"/>
        <v>2.1913519859127324E-2</v>
      </c>
      <c r="H436" t="str">
        <f t="shared" si="65"/>
        <v>QQQ</v>
      </c>
      <c r="I436">
        <f t="shared" si="66"/>
        <v>0</v>
      </c>
      <c r="J436">
        <f t="shared" si="69"/>
        <v>0</v>
      </c>
      <c r="N436" t="str">
        <f t="shared" si="60"/>
        <v>QQQ</v>
      </c>
      <c r="O436" s="5">
        <f t="shared" si="67"/>
        <v>6.6097815413702875E-3</v>
      </c>
      <c r="P436" t="str">
        <f t="shared" si="62"/>
        <v>lose</v>
      </c>
      <c r="Q436" t="str">
        <f t="shared" si="68"/>
        <v>win</v>
      </c>
    </row>
    <row r="437" spans="1:17">
      <c r="A437" s="6">
        <v>42550</v>
      </c>
      <c r="B437" s="1">
        <v>176.64</v>
      </c>
      <c r="C437" s="1">
        <v>106.31</v>
      </c>
      <c r="D437" s="1">
        <f t="shared" si="61"/>
        <v>70.329999999999984</v>
      </c>
      <c r="F437" s="2">
        <f t="shared" si="63"/>
        <v>1.6223679668622676E-2</v>
      </c>
      <c r="G437" s="2">
        <f t="shared" si="64"/>
        <v>1.7710128278767074E-2</v>
      </c>
      <c r="H437" t="str">
        <f t="shared" si="65"/>
        <v>QQQ</v>
      </c>
      <c r="I437">
        <f t="shared" si="66"/>
        <v>0</v>
      </c>
      <c r="J437">
        <f t="shared" si="69"/>
        <v>1</v>
      </c>
      <c r="N437" t="str">
        <f t="shared" si="60"/>
        <v>QQQ</v>
      </c>
      <c r="O437" s="5">
        <f t="shared" si="67"/>
        <v>1.4864486101443981E-3</v>
      </c>
      <c r="P437" t="str">
        <f t="shared" si="62"/>
        <v>lose</v>
      </c>
      <c r="Q437" t="str">
        <f t="shared" si="68"/>
        <v>lose</v>
      </c>
    </row>
    <row r="438" spans="1:17">
      <c r="A438" s="6">
        <v>42551</v>
      </c>
      <c r="B438" s="1">
        <v>179</v>
      </c>
      <c r="C438" s="1">
        <v>107.54</v>
      </c>
      <c r="D438" s="1">
        <f t="shared" si="61"/>
        <v>71.459999999999994</v>
      </c>
      <c r="F438" s="2">
        <f t="shared" si="63"/>
        <v>1.336050724637689E-2</v>
      </c>
      <c r="G438" s="2">
        <f t="shared" si="64"/>
        <v>1.1569936976766098E-2</v>
      </c>
      <c r="H438" t="str">
        <f t="shared" si="65"/>
        <v>DIA</v>
      </c>
      <c r="I438">
        <f t="shared" si="66"/>
        <v>1</v>
      </c>
      <c r="J438">
        <f t="shared" si="69"/>
        <v>1</v>
      </c>
      <c r="N438" t="str">
        <f t="shared" si="60"/>
        <v>DIA</v>
      </c>
      <c r="O438" s="5">
        <f t="shared" si="67"/>
        <v>1.790570269610792E-3</v>
      </c>
      <c r="P438" t="str">
        <f t="shared" si="62"/>
        <v>lose</v>
      </c>
      <c r="Q438" t="str">
        <f t="shared" si="68"/>
        <v>lose</v>
      </c>
    </row>
    <row r="439" spans="1:17">
      <c r="A439" s="6">
        <v>42552</v>
      </c>
      <c r="B439" s="1">
        <v>179.31</v>
      </c>
      <c r="C439" s="1">
        <v>108.08</v>
      </c>
      <c r="D439" s="1">
        <f t="shared" si="61"/>
        <v>71.23</v>
      </c>
      <c r="F439" s="2">
        <f t="shared" si="63"/>
        <v>1.7318435754190072E-3</v>
      </c>
      <c r="G439" s="2">
        <f t="shared" si="64"/>
        <v>5.0213873907382555E-3</v>
      </c>
      <c r="H439" t="str">
        <f t="shared" si="65"/>
        <v>QQQ</v>
      </c>
      <c r="I439">
        <f t="shared" si="66"/>
        <v>0</v>
      </c>
      <c r="J439">
        <f t="shared" si="69"/>
        <v>0</v>
      </c>
      <c r="N439" t="str">
        <f t="shared" si="60"/>
        <v>QQQ</v>
      </c>
      <c r="O439" s="5">
        <f t="shared" si="67"/>
        <v>3.2895438153192486E-3</v>
      </c>
      <c r="P439" t="str">
        <f t="shared" si="62"/>
        <v>lose</v>
      </c>
      <c r="Q439" t="str">
        <f t="shared" si="68"/>
        <v>lose</v>
      </c>
    </row>
    <row r="440" spans="1:17">
      <c r="A440" s="6">
        <v>42556</v>
      </c>
      <c r="B440" s="1">
        <v>178.21</v>
      </c>
      <c r="C440" s="1">
        <v>107.42</v>
      </c>
      <c r="D440" s="1">
        <f t="shared" si="61"/>
        <v>70.790000000000006</v>
      </c>
      <c r="F440" s="2">
        <f t="shared" si="63"/>
        <v>-6.1346271819753178E-3</v>
      </c>
      <c r="G440" s="2">
        <f t="shared" si="64"/>
        <v>-6.1065877128052976E-3</v>
      </c>
      <c r="H440" t="str">
        <f t="shared" si="65"/>
        <v>QQQ</v>
      </c>
      <c r="I440">
        <f t="shared" si="66"/>
        <v>0</v>
      </c>
      <c r="J440">
        <f t="shared" si="69"/>
        <v>1</v>
      </c>
      <c r="N440" t="str">
        <f t="shared" si="60"/>
        <v>QQQ</v>
      </c>
      <c r="O440" s="5">
        <f t="shared" si="67"/>
        <v>2.8039469170020211E-5</v>
      </c>
      <c r="P440" t="str">
        <f t="shared" si="62"/>
        <v>lose</v>
      </c>
      <c r="Q440" t="str">
        <f t="shared" si="68"/>
        <v>lose</v>
      </c>
    </row>
    <row r="441" spans="1:17">
      <c r="A441" s="6">
        <v>42557</v>
      </c>
      <c r="B441" s="1">
        <v>178.98</v>
      </c>
      <c r="C441" s="1">
        <v>108.3</v>
      </c>
      <c r="D441" s="1">
        <f t="shared" si="61"/>
        <v>70.679999999999993</v>
      </c>
      <c r="F441" s="2">
        <f t="shared" si="63"/>
        <v>4.3207451882609381E-3</v>
      </c>
      <c r="G441" s="2">
        <f t="shared" si="64"/>
        <v>8.1921429901321494E-3</v>
      </c>
      <c r="H441" t="str">
        <f t="shared" si="65"/>
        <v>QQQ</v>
      </c>
      <c r="I441">
        <f t="shared" si="66"/>
        <v>0</v>
      </c>
      <c r="J441">
        <f t="shared" si="69"/>
        <v>2</v>
      </c>
      <c r="N441" t="str">
        <f t="shared" si="60"/>
        <v>QQQ</v>
      </c>
      <c r="O441" s="5">
        <f t="shared" si="67"/>
        <v>3.8713978018712113E-3</v>
      </c>
      <c r="P441" t="str">
        <f t="shared" si="62"/>
        <v>lose</v>
      </c>
      <c r="Q441" t="str">
        <f t="shared" si="68"/>
        <v>lose</v>
      </c>
    </row>
    <row r="442" spans="1:17">
      <c r="A442" s="6">
        <v>42558</v>
      </c>
      <c r="B442" s="1">
        <v>178.79</v>
      </c>
      <c r="C442" s="1">
        <v>108.62</v>
      </c>
      <c r="D442" s="1">
        <f t="shared" si="61"/>
        <v>70.169999999999987</v>
      </c>
      <c r="F442" s="2">
        <f t="shared" si="63"/>
        <v>-1.0615711252653802E-3</v>
      </c>
      <c r="G442" s="2">
        <f t="shared" si="64"/>
        <v>2.9547553093260148E-3</v>
      </c>
      <c r="H442" t="str">
        <f t="shared" si="65"/>
        <v>QQQ</v>
      </c>
      <c r="I442">
        <f t="shared" si="66"/>
        <v>0</v>
      </c>
      <c r="J442">
        <f t="shared" si="69"/>
        <v>3</v>
      </c>
      <c r="N442" t="str">
        <f t="shared" si="60"/>
        <v>QQQ</v>
      </c>
      <c r="O442" s="5">
        <f t="shared" si="67"/>
        <v>4.0163264345913947E-3</v>
      </c>
      <c r="P442" t="str">
        <f t="shared" si="62"/>
        <v>lose</v>
      </c>
      <c r="Q442" t="str">
        <f t="shared" si="68"/>
        <v>lose</v>
      </c>
    </row>
    <row r="443" spans="1:17">
      <c r="A443" s="6">
        <v>42559</v>
      </c>
      <c r="B443" s="1">
        <v>181.3</v>
      </c>
      <c r="C443" s="1">
        <v>110.3</v>
      </c>
      <c r="D443" s="1">
        <f t="shared" si="61"/>
        <v>71.000000000000014</v>
      </c>
      <c r="F443" s="2">
        <f t="shared" si="63"/>
        <v>1.4038816488618041E-2</v>
      </c>
      <c r="G443" s="2">
        <f t="shared" si="64"/>
        <v>1.5466764868348302E-2</v>
      </c>
      <c r="H443" t="str">
        <f t="shared" si="65"/>
        <v>QQQ</v>
      </c>
      <c r="I443">
        <f t="shared" si="66"/>
        <v>0</v>
      </c>
      <c r="J443">
        <f t="shared" si="69"/>
        <v>4</v>
      </c>
      <c r="N443" t="str">
        <f t="shared" si="60"/>
        <v>QQQ</v>
      </c>
      <c r="O443" s="5">
        <f t="shared" si="67"/>
        <v>1.4279483797302612E-3</v>
      </c>
      <c r="P443" t="str">
        <f t="shared" si="62"/>
        <v>lose</v>
      </c>
      <c r="Q443" t="str">
        <f t="shared" si="68"/>
        <v>lose</v>
      </c>
    </row>
    <row r="444" spans="1:17">
      <c r="A444" s="6">
        <v>42562</v>
      </c>
      <c r="B444" s="1">
        <v>182.12</v>
      </c>
      <c r="C444" s="1">
        <v>110.93</v>
      </c>
      <c r="D444" s="1">
        <f t="shared" si="61"/>
        <v>71.19</v>
      </c>
      <c r="F444" s="2">
        <f t="shared" si="63"/>
        <v>4.5228902371759134E-3</v>
      </c>
      <c r="G444" s="2">
        <f t="shared" si="64"/>
        <v>5.7116953762466876E-3</v>
      </c>
      <c r="H444" t="str">
        <f t="shared" si="65"/>
        <v>QQQ</v>
      </c>
      <c r="I444">
        <f t="shared" si="66"/>
        <v>0</v>
      </c>
      <c r="J444">
        <f t="shared" si="69"/>
        <v>5</v>
      </c>
      <c r="N444" t="str">
        <f t="shared" si="60"/>
        <v>QQQ</v>
      </c>
      <c r="O444" s="5">
        <f t="shared" si="67"/>
        <v>1.1888051390707742E-3</v>
      </c>
      <c r="P444" t="str">
        <f t="shared" si="62"/>
        <v>lose</v>
      </c>
      <c r="Q444" t="str">
        <f t="shared" si="68"/>
        <v>lose</v>
      </c>
    </row>
    <row r="445" spans="1:17">
      <c r="A445" s="6">
        <v>42563</v>
      </c>
      <c r="B445" s="1">
        <v>183.39</v>
      </c>
      <c r="C445" s="1">
        <v>111.49</v>
      </c>
      <c r="D445" s="1">
        <f t="shared" si="61"/>
        <v>71.899999999999991</v>
      </c>
      <c r="F445" s="2">
        <f t="shared" si="63"/>
        <v>6.9734241159673943E-3</v>
      </c>
      <c r="G445" s="2">
        <f t="shared" si="64"/>
        <v>5.048228612638493E-3</v>
      </c>
      <c r="H445" t="str">
        <f t="shared" si="65"/>
        <v>DIA</v>
      </c>
      <c r="I445">
        <f t="shared" si="66"/>
        <v>1</v>
      </c>
      <c r="J445">
        <f t="shared" si="69"/>
        <v>1</v>
      </c>
      <c r="N445" t="str">
        <f t="shared" si="60"/>
        <v>DIA</v>
      </c>
      <c r="O445" s="5">
        <f t="shared" si="67"/>
        <v>1.9251955033289013E-3</v>
      </c>
      <c r="P445" t="str">
        <f t="shared" si="62"/>
        <v>lose</v>
      </c>
      <c r="Q445" t="str">
        <f t="shared" si="68"/>
        <v>lose</v>
      </c>
    </row>
    <row r="446" spans="1:17">
      <c r="A446" s="6">
        <v>42564</v>
      </c>
      <c r="B446" s="1">
        <v>183.6</v>
      </c>
      <c r="C446" s="1">
        <v>111.22</v>
      </c>
      <c r="D446" s="1">
        <f t="shared" si="61"/>
        <v>72.38</v>
      </c>
      <c r="F446" s="2">
        <f t="shared" si="63"/>
        <v>1.1451006052675063E-3</v>
      </c>
      <c r="G446" s="2">
        <f t="shared" si="64"/>
        <v>-2.4217418602564896E-3</v>
      </c>
      <c r="H446" t="str">
        <f t="shared" si="65"/>
        <v>DIA</v>
      </c>
      <c r="I446">
        <f t="shared" si="66"/>
        <v>1</v>
      </c>
      <c r="J446">
        <f t="shared" si="69"/>
        <v>2</v>
      </c>
      <c r="N446" t="str">
        <f t="shared" si="60"/>
        <v>DIA</v>
      </c>
      <c r="O446" s="5">
        <f t="shared" si="67"/>
        <v>3.5668424655239958E-3</v>
      </c>
      <c r="P446" t="str">
        <f t="shared" si="62"/>
        <v>lose</v>
      </c>
      <c r="Q446" t="str">
        <f t="shared" si="68"/>
        <v>lose</v>
      </c>
    </row>
    <row r="447" spans="1:17">
      <c r="A447" s="6">
        <v>42565</v>
      </c>
      <c r="B447" s="1">
        <v>184.96</v>
      </c>
      <c r="C447" s="1">
        <v>111.98</v>
      </c>
      <c r="D447" s="1">
        <f t="shared" si="61"/>
        <v>72.98</v>
      </c>
      <c r="F447" s="2">
        <f t="shared" si="63"/>
        <v>7.4074074074074823E-3</v>
      </c>
      <c r="G447" s="2">
        <f t="shared" si="64"/>
        <v>6.8333033627045953E-3</v>
      </c>
      <c r="H447" t="str">
        <f t="shared" si="65"/>
        <v>DIA</v>
      </c>
      <c r="I447">
        <f t="shared" si="66"/>
        <v>1</v>
      </c>
      <c r="J447">
        <f t="shared" si="69"/>
        <v>3</v>
      </c>
      <c r="N447" t="str">
        <f t="shared" si="60"/>
        <v>DIA</v>
      </c>
      <c r="O447" s="5">
        <f t="shared" si="67"/>
        <v>5.7410404470288699E-4</v>
      </c>
      <c r="P447" t="str">
        <f t="shared" si="62"/>
        <v>lose</v>
      </c>
      <c r="Q447" t="str">
        <f t="shared" si="68"/>
        <v>lose</v>
      </c>
    </row>
    <row r="448" spans="1:17">
      <c r="A448" s="6">
        <v>42566</v>
      </c>
      <c r="B448" s="1">
        <v>184.88</v>
      </c>
      <c r="C448" s="1">
        <v>111.8</v>
      </c>
      <c r="D448" s="1">
        <f t="shared" si="61"/>
        <v>73.08</v>
      </c>
      <c r="F448" s="2">
        <f t="shared" si="63"/>
        <v>-4.3252595155716104E-4</v>
      </c>
      <c r="G448" s="2">
        <f t="shared" si="64"/>
        <v>-1.6074298981961672E-3</v>
      </c>
      <c r="H448" t="str">
        <f t="shared" si="65"/>
        <v>DIA</v>
      </c>
      <c r="I448">
        <f t="shared" si="66"/>
        <v>1</v>
      </c>
      <c r="J448">
        <f t="shared" si="69"/>
        <v>4</v>
      </c>
      <c r="N448" t="str">
        <f t="shared" si="60"/>
        <v>DIA</v>
      </c>
      <c r="O448" s="5">
        <f t="shared" si="67"/>
        <v>1.1749039466390063E-3</v>
      </c>
      <c r="P448" t="str">
        <f t="shared" si="62"/>
        <v>lose</v>
      </c>
      <c r="Q448" t="str">
        <f t="shared" si="68"/>
        <v>lose</v>
      </c>
    </row>
    <row r="449" spans="1:17">
      <c r="A449" s="6">
        <v>42569</v>
      </c>
      <c r="B449" s="1">
        <v>185.08</v>
      </c>
      <c r="C449" s="1">
        <v>112.54</v>
      </c>
      <c r="D449" s="1">
        <f t="shared" si="61"/>
        <v>72.540000000000006</v>
      </c>
      <c r="F449" s="2">
        <f t="shared" si="63"/>
        <v>1.0817827780182662E-3</v>
      </c>
      <c r="G449" s="2">
        <f t="shared" si="64"/>
        <v>6.6189624329160025E-3</v>
      </c>
      <c r="H449" t="str">
        <f t="shared" si="65"/>
        <v>QQQ</v>
      </c>
      <c r="I449">
        <f t="shared" si="66"/>
        <v>0</v>
      </c>
      <c r="J449">
        <f t="shared" si="69"/>
        <v>0</v>
      </c>
      <c r="N449" t="str">
        <f t="shared" ref="N449:N512" si="70">IF(F449&gt;G449, "DIA", "QQQ")</f>
        <v>QQQ</v>
      </c>
      <c r="O449" s="5">
        <f t="shared" si="67"/>
        <v>5.5371796548977364E-3</v>
      </c>
      <c r="P449" t="str">
        <f t="shared" si="62"/>
        <v>lose</v>
      </c>
      <c r="Q449" t="str">
        <f t="shared" si="68"/>
        <v>win</v>
      </c>
    </row>
    <row r="450" spans="1:17">
      <c r="A450" s="6">
        <v>42570</v>
      </c>
      <c r="B450" s="1">
        <v>185.42</v>
      </c>
      <c r="C450" s="1">
        <v>112.13</v>
      </c>
      <c r="D450" s="1">
        <f t="shared" si="61"/>
        <v>73.289999999999992</v>
      </c>
      <c r="F450" s="2">
        <f t="shared" si="63"/>
        <v>1.8370434406741677E-3</v>
      </c>
      <c r="G450" s="2">
        <f t="shared" si="64"/>
        <v>-3.6431491025414142E-3</v>
      </c>
      <c r="H450" t="str">
        <f t="shared" si="65"/>
        <v>DIA</v>
      </c>
      <c r="I450">
        <f t="shared" si="66"/>
        <v>1</v>
      </c>
      <c r="J450">
        <f t="shared" si="69"/>
        <v>1</v>
      </c>
      <c r="N450" t="str">
        <f t="shared" si="70"/>
        <v>DIA</v>
      </c>
      <c r="O450" s="5">
        <f t="shared" si="67"/>
        <v>5.4801925432155819E-3</v>
      </c>
      <c r="P450" t="str">
        <f t="shared" si="62"/>
        <v>win</v>
      </c>
      <c r="Q450" t="str">
        <f t="shared" si="68"/>
        <v>lose</v>
      </c>
    </row>
    <row r="451" spans="1:17">
      <c r="A451" s="6">
        <v>42571</v>
      </c>
      <c r="B451" s="1">
        <v>185.78</v>
      </c>
      <c r="C451" s="1">
        <v>113.44</v>
      </c>
      <c r="D451" s="1">
        <f t="shared" ref="D451:D514" si="71">B451-C451</f>
        <v>72.34</v>
      </c>
      <c r="F451" s="2">
        <f t="shared" si="63"/>
        <v>1.9415381296516755E-3</v>
      </c>
      <c r="G451" s="2">
        <f t="shared" si="64"/>
        <v>1.1682868099527356E-2</v>
      </c>
      <c r="H451" t="str">
        <f t="shared" si="65"/>
        <v>QQQ</v>
      </c>
      <c r="I451">
        <f t="shared" si="66"/>
        <v>0</v>
      </c>
      <c r="J451">
        <f t="shared" si="69"/>
        <v>0</v>
      </c>
      <c r="N451" t="str">
        <f t="shared" si="70"/>
        <v>QQQ</v>
      </c>
      <c r="O451" s="5">
        <f t="shared" si="67"/>
        <v>9.7413299698756797E-3</v>
      </c>
      <c r="P451" t="str">
        <f t="shared" si="62"/>
        <v>lose</v>
      </c>
      <c r="Q451" t="str">
        <f t="shared" si="68"/>
        <v>win</v>
      </c>
    </row>
    <row r="452" spans="1:17">
      <c r="A452" s="6">
        <v>42572</v>
      </c>
      <c r="B452" s="1">
        <v>184.98</v>
      </c>
      <c r="C452" s="1">
        <v>113.18</v>
      </c>
      <c r="D452" s="1">
        <f t="shared" si="71"/>
        <v>71.799999999999983</v>
      </c>
      <c r="F452" s="2">
        <f t="shared" si="63"/>
        <v>-4.3061685865002225E-3</v>
      </c>
      <c r="G452" s="2">
        <f t="shared" si="64"/>
        <v>-2.2919605077573245E-3</v>
      </c>
      <c r="H452" t="str">
        <f t="shared" si="65"/>
        <v>QQQ</v>
      </c>
      <c r="I452">
        <f t="shared" si="66"/>
        <v>0</v>
      </c>
      <c r="J452">
        <f t="shared" si="69"/>
        <v>1</v>
      </c>
      <c r="N452" t="str">
        <f t="shared" si="70"/>
        <v>QQQ</v>
      </c>
      <c r="O452" s="5">
        <f t="shared" si="67"/>
        <v>2.014208078742898E-3</v>
      </c>
      <c r="P452" t="str">
        <f t="shared" ref="P452:P515" si="72">IF(AND(N452="dia", O452&gt;0.005), "win", "lose")</f>
        <v>lose</v>
      </c>
      <c r="Q452" t="str">
        <f t="shared" si="68"/>
        <v>lose</v>
      </c>
    </row>
    <row r="453" spans="1:17">
      <c r="A453" s="6">
        <v>42573</v>
      </c>
      <c r="B453" s="1">
        <v>185.51</v>
      </c>
      <c r="C453" s="1">
        <v>113.65</v>
      </c>
      <c r="D453" s="1">
        <f t="shared" si="71"/>
        <v>71.859999999999985</v>
      </c>
      <c r="F453" s="2">
        <f t="shared" ref="F453:F516" si="73">(B453-B452)/B452</f>
        <v>2.8651746134717329E-3</v>
      </c>
      <c r="G453" s="2">
        <f t="shared" ref="G453:G516" si="74">(C453-C452)/C452</f>
        <v>4.1526771514401734E-3</v>
      </c>
      <c r="H453" t="str">
        <f t="shared" ref="H453:H516" si="75">IF(F453&gt;G453, "DIA", "QQQ")</f>
        <v>QQQ</v>
      </c>
      <c r="I453">
        <f t="shared" ref="I453:I516" si="76">IF(H453="QQQ",0,1)</f>
        <v>0</v>
      </c>
      <c r="J453">
        <f t="shared" si="69"/>
        <v>2</v>
      </c>
      <c r="N453" t="str">
        <f t="shared" si="70"/>
        <v>QQQ</v>
      </c>
      <c r="O453" s="5">
        <f t="shared" ref="O453:O516" si="77">IF(F453&gt;G453, (F453-G453), (G453-F453))</f>
        <v>1.2875025379684405E-3</v>
      </c>
      <c r="P453" t="str">
        <f t="shared" si="72"/>
        <v>lose</v>
      </c>
      <c r="Q453" t="str">
        <f t="shared" ref="Q453:Q516" si="78">IF(AND(N453="qqq", O453&gt;0.005), "win", "lose")</f>
        <v>lose</v>
      </c>
    </row>
    <row r="454" spans="1:17">
      <c r="A454" s="6">
        <v>42576</v>
      </c>
      <c r="B454" s="1">
        <v>184.81</v>
      </c>
      <c r="C454" s="1">
        <v>113.66</v>
      </c>
      <c r="D454" s="1">
        <f t="shared" si="71"/>
        <v>71.150000000000006</v>
      </c>
      <c r="F454" s="2">
        <f t="shared" si="73"/>
        <v>-3.7733814888684636E-3</v>
      </c>
      <c r="G454" s="2">
        <f t="shared" si="74"/>
        <v>8.7989441266967926E-5</v>
      </c>
      <c r="H454" t="str">
        <f t="shared" si="75"/>
        <v>QQQ</v>
      </c>
      <c r="I454">
        <f t="shared" si="76"/>
        <v>0</v>
      </c>
      <c r="J454">
        <f t="shared" si="69"/>
        <v>3</v>
      </c>
      <c r="N454" t="str">
        <f t="shared" si="70"/>
        <v>QQQ</v>
      </c>
      <c r="O454" s="5">
        <f t="shared" si="77"/>
        <v>3.8613709301354316E-3</v>
      </c>
      <c r="P454" t="str">
        <f t="shared" si="72"/>
        <v>lose</v>
      </c>
      <c r="Q454" t="str">
        <f t="shared" si="78"/>
        <v>lose</v>
      </c>
    </row>
    <row r="455" spans="1:17">
      <c r="A455" s="6">
        <v>42577</v>
      </c>
      <c r="B455" s="1">
        <v>184.6</v>
      </c>
      <c r="C455" s="1">
        <v>113.79</v>
      </c>
      <c r="D455" s="1">
        <f t="shared" si="71"/>
        <v>70.809999999999988</v>
      </c>
      <c r="F455" s="2">
        <f t="shared" si="73"/>
        <v>-1.1363021481521993E-3</v>
      </c>
      <c r="G455" s="2">
        <f t="shared" si="74"/>
        <v>1.1437620974838083E-3</v>
      </c>
      <c r="H455" t="str">
        <f t="shared" si="75"/>
        <v>QQQ</v>
      </c>
      <c r="I455">
        <f t="shared" si="76"/>
        <v>0</v>
      </c>
      <c r="J455">
        <f t="shared" si="69"/>
        <v>4</v>
      </c>
      <c r="N455" t="str">
        <f t="shared" si="70"/>
        <v>QQQ</v>
      </c>
      <c r="O455" s="5">
        <f t="shared" si="77"/>
        <v>2.2800642456360077E-3</v>
      </c>
      <c r="P455" t="str">
        <f t="shared" si="72"/>
        <v>lose</v>
      </c>
      <c r="Q455" t="str">
        <f t="shared" si="78"/>
        <v>lose</v>
      </c>
    </row>
    <row r="456" spans="1:17">
      <c r="A456" s="6">
        <v>42578</v>
      </c>
      <c r="B456" s="1">
        <v>184.58</v>
      </c>
      <c r="C456" s="1">
        <v>114.58</v>
      </c>
      <c r="D456" s="1">
        <f t="shared" si="71"/>
        <v>70.000000000000014</v>
      </c>
      <c r="F456" s="2">
        <f t="shared" si="73"/>
        <v>-1.083423618633901E-4</v>
      </c>
      <c r="G456" s="2">
        <f t="shared" si="74"/>
        <v>6.942613586431075E-3</v>
      </c>
      <c r="H456" t="str">
        <f t="shared" si="75"/>
        <v>QQQ</v>
      </c>
      <c r="I456">
        <f t="shared" si="76"/>
        <v>0</v>
      </c>
      <c r="J456">
        <f t="shared" ref="J456:J519" si="79">IF(I455=I456,(J455+1),I456)</f>
        <v>5</v>
      </c>
      <c r="N456" t="str">
        <f t="shared" si="70"/>
        <v>QQQ</v>
      </c>
      <c r="O456" s="5">
        <f t="shared" si="77"/>
        <v>7.0509559482944649E-3</v>
      </c>
      <c r="P456" t="str">
        <f t="shared" si="72"/>
        <v>lose</v>
      </c>
      <c r="Q456" t="str">
        <f t="shared" si="78"/>
        <v>win</v>
      </c>
    </row>
    <row r="457" spans="1:17">
      <c r="A457" s="6">
        <v>42579</v>
      </c>
      <c r="B457" s="1">
        <v>184.38</v>
      </c>
      <c r="C457" s="1">
        <v>114.98</v>
      </c>
      <c r="D457" s="1">
        <f t="shared" si="71"/>
        <v>69.399999999999991</v>
      </c>
      <c r="F457" s="2">
        <f t="shared" si="73"/>
        <v>-1.0835410120273975E-3</v>
      </c>
      <c r="G457" s="2">
        <f t="shared" si="74"/>
        <v>3.4910106475825246E-3</v>
      </c>
      <c r="H457" t="str">
        <f t="shared" si="75"/>
        <v>QQQ</v>
      </c>
      <c r="I457">
        <f t="shared" si="76"/>
        <v>0</v>
      </c>
      <c r="J457">
        <f t="shared" si="79"/>
        <v>6</v>
      </c>
      <c r="N457" t="str">
        <f t="shared" si="70"/>
        <v>QQQ</v>
      </c>
      <c r="O457" s="5">
        <f t="shared" si="77"/>
        <v>4.5745516596099219E-3</v>
      </c>
      <c r="P457" t="str">
        <f t="shared" si="72"/>
        <v>lose</v>
      </c>
      <c r="Q457" t="str">
        <f t="shared" si="78"/>
        <v>lose</v>
      </c>
    </row>
    <row r="458" spans="1:17">
      <c r="A458" s="6">
        <v>42580</v>
      </c>
      <c r="B458" s="1">
        <v>184.13</v>
      </c>
      <c r="C458" s="1">
        <v>115.23</v>
      </c>
      <c r="D458" s="1">
        <f t="shared" si="71"/>
        <v>68.899999999999991</v>
      </c>
      <c r="F458" s="2">
        <f t="shared" si="73"/>
        <v>-1.3558954333441806E-3</v>
      </c>
      <c r="G458" s="2">
        <f t="shared" si="74"/>
        <v>2.1742911810749693E-3</v>
      </c>
      <c r="H458" t="str">
        <f t="shared" si="75"/>
        <v>QQQ</v>
      </c>
      <c r="I458">
        <f t="shared" si="76"/>
        <v>0</v>
      </c>
      <c r="J458">
        <f t="shared" si="79"/>
        <v>7</v>
      </c>
      <c r="N458" t="str">
        <f t="shared" si="70"/>
        <v>QQQ</v>
      </c>
      <c r="O458" s="5">
        <f t="shared" si="77"/>
        <v>3.5301866144191499E-3</v>
      </c>
      <c r="P458" t="str">
        <f t="shared" si="72"/>
        <v>lose</v>
      </c>
      <c r="Q458" t="str">
        <f t="shared" si="78"/>
        <v>lose</v>
      </c>
    </row>
    <row r="459" spans="1:17">
      <c r="A459" s="6">
        <v>42583</v>
      </c>
      <c r="B459" s="1">
        <v>183.87</v>
      </c>
      <c r="C459" s="1">
        <v>115.84</v>
      </c>
      <c r="D459" s="1">
        <f t="shared" si="71"/>
        <v>68.03</v>
      </c>
      <c r="F459" s="2">
        <f t="shared" si="73"/>
        <v>-1.4120458371802036E-3</v>
      </c>
      <c r="G459" s="2">
        <f t="shared" si="74"/>
        <v>5.2937603054759993E-3</v>
      </c>
      <c r="H459" t="str">
        <f t="shared" si="75"/>
        <v>QQQ</v>
      </c>
      <c r="I459">
        <f t="shared" si="76"/>
        <v>0</v>
      </c>
      <c r="J459">
        <f t="shared" si="79"/>
        <v>8</v>
      </c>
      <c r="N459" t="str">
        <f t="shared" si="70"/>
        <v>QQQ</v>
      </c>
      <c r="O459" s="5">
        <f t="shared" si="77"/>
        <v>6.7058061426562027E-3</v>
      </c>
      <c r="P459" t="str">
        <f t="shared" si="72"/>
        <v>lose</v>
      </c>
      <c r="Q459" t="str">
        <f t="shared" si="78"/>
        <v>win</v>
      </c>
    </row>
    <row r="460" spans="1:17">
      <c r="A460" s="6">
        <v>42584</v>
      </c>
      <c r="B460" s="1">
        <v>182.97</v>
      </c>
      <c r="C460" s="1">
        <v>114.96</v>
      </c>
      <c r="D460" s="1">
        <f t="shared" si="71"/>
        <v>68.010000000000005</v>
      </c>
      <c r="F460" s="2">
        <f t="shared" si="73"/>
        <v>-4.8947626040137361E-3</v>
      </c>
      <c r="G460" s="2">
        <f t="shared" si="74"/>
        <v>-7.5966850828730111E-3</v>
      </c>
      <c r="H460" t="str">
        <f t="shared" si="75"/>
        <v>DIA</v>
      </c>
      <c r="I460">
        <f t="shared" si="76"/>
        <v>1</v>
      </c>
      <c r="J460">
        <f t="shared" si="79"/>
        <v>1</v>
      </c>
      <c r="N460" t="str">
        <f t="shared" si="70"/>
        <v>DIA</v>
      </c>
      <c r="O460" s="5">
        <f t="shared" si="77"/>
        <v>2.701922478859275E-3</v>
      </c>
      <c r="P460" t="str">
        <f t="shared" si="72"/>
        <v>lose</v>
      </c>
      <c r="Q460" t="str">
        <f t="shared" si="78"/>
        <v>lose</v>
      </c>
    </row>
    <row r="461" spans="1:17">
      <c r="A461" s="6">
        <v>42585</v>
      </c>
      <c r="B461" s="1">
        <v>183.36</v>
      </c>
      <c r="C461" s="1">
        <v>115.34</v>
      </c>
      <c r="D461" s="1">
        <f t="shared" si="71"/>
        <v>68.02000000000001</v>
      </c>
      <c r="F461" s="2">
        <f t="shared" si="73"/>
        <v>2.1314969667159357E-3</v>
      </c>
      <c r="G461" s="2">
        <f t="shared" si="74"/>
        <v>3.3054975643703002E-3</v>
      </c>
      <c r="H461" t="str">
        <f t="shared" si="75"/>
        <v>QQQ</v>
      </c>
      <c r="I461">
        <f t="shared" si="76"/>
        <v>0</v>
      </c>
      <c r="J461">
        <f t="shared" si="79"/>
        <v>0</v>
      </c>
      <c r="N461" t="str">
        <f t="shared" si="70"/>
        <v>QQQ</v>
      </c>
      <c r="O461" s="5">
        <f t="shared" si="77"/>
        <v>1.1740005976543645E-3</v>
      </c>
      <c r="P461" t="str">
        <f t="shared" si="72"/>
        <v>lose</v>
      </c>
      <c r="Q461" t="str">
        <f t="shared" si="78"/>
        <v>lose</v>
      </c>
    </row>
    <row r="462" spans="1:17">
      <c r="A462" s="6">
        <v>42586</v>
      </c>
      <c r="B462" s="1">
        <v>183.45</v>
      </c>
      <c r="C462" s="1">
        <v>115.67</v>
      </c>
      <c r="D462" s="1">
        <f t="shared" si="71"/>
        <v>67.779999999999987</v>
      </c>
      <c r="F462" s="2">
        <f t="shared" si="73"/>
        <v>4.9083769633494212E-4</v>
      </c>
      <c r="G462" s="2">
        <f t="shared" si="74"/>
        <v>2.8611062944338328E-3</v>
      </c>
      <c r="H462" t="str">
        <f t="shared" si="75"/>
        <v>QQQ</v>
      </c>
      <c r="I462">
        <f t="shared" si="76"/>
        <v>0</v>
      </c>
      <c r="J462">
        <f t="shared" si="79"/>
        <v>1</v>
      </c>
      <c r="N462" t="str">
        <f t="shared" si="70"/>
        <v>QQQ</v>
      </c>
      <c r="O462" s="5">
        <f t="shared" si="77"/>
        <v>2.3702685980988908E-3</v>
      </c>
      <c r="P462" t="str">
        <f t="shared" si="72"/>
        <v>lose</v>
      </c>
      <c r="Q462" t="str">
        <f t="shared" si="78"/>
        <v>lose</v>
      </c>
    </row>
    <row r="463" spans="1:17">
      <c r="A463" s="6">
        <v>42587</v>
      </c>
      <c r="B463" s="1">
        <v>185.26</v>
      </c>
      <c r="C463" s="1">
        <v>116.78</v>
      </c>
      <c r="D463" s="1">
        <f t="shared" si="71"/>
        <v>68.47999999999999</v>
      </c>
      <c r="F463" s="2">
        <f t="shared" si="73"/>
        <v>9.8664486236031742E-3</v>
      </c>
      <c r="G463" s="2">
        <f t="shared" si="74"/>
        <v>9.5962652373130404E-3</v>
      </c>
      <c r="H463" t="str">
        <f t="shared" si="75"/>
        <v>DIA</v>
      </c>
      <c r="I463">
        <f t="shared" si="76"/>
        <v>1</v>
      </c>
      <c r="J463">
        <f t="shared" si="79"/>
        <v>1</v>
      </c>
      <c r="N463" t="str">
        <f t="shared" si="70"/>
        <v>DIA</v>
      </c>
      <c r="O463" s="5">
        <f t="shared" si="77"/>
        <v>2.7018338629013379E-4</v>
      </c>
      <c r="P463" t="str">
        <f t="shared" si="72"/>
        <v>lose</v>
      </c>
      <c r="Q463" t="str">
        <f t="shared" si="78"/>
        <v>lose</v>
      </c>
    </row>
    <row r="464" spans="1:17">
      <c r="A464" s="6">
        <v>42590</v>
      </c>
      <c r="B464" s="1">
        <v>185.28</v>
      </c>
      <c r="C464" s="1">
        <v>116.65</v>
      </c>
      <c r="D464" s="1">
        <f t="shared" si="71"/>
        <v>68.63</v>
      </c>
      <c r="F464" s="2">
        <f t="shared" si="73"/>
        <v>1.0795638562026466E-4</v>
      </c>
      <c r="G464" s="2">
        <f t="shared" si="74"/>
        <v>-1.1132043158074622E-3</v>
      </c>
      <c r="H464" t="str">
        <f t="shared" si="75"/>
        <v>DIA</v>
      </c>
      <c r="I464">
        <f t="shared" si="76"/>
        <v>1</v>
      </c>
      <c r="J464">
        <f t="shared" si="79"/>
        <v>2</v>
      </c>
      <c r="N464" t="str">
        <f t="shared" si="70"/>
        <v>DIA</v>
      </c>
      <c r="O464" s="5">
        <f t="shared" si="77"/>
        <v>1.2211607014277269E-3</v>
      </c>
      <c r="P464" t="str">
        <f t="shared" si="72"/>
        <v>lose</v>
      </c>
      <c r="Q464" t="str">
        <f t="shared" si="78"/>
        <v>lose</v>
      </c>
    </row>
    <row r="465" spans="1:17">
      <c r="A465" s="6">
        <v>42591</v>
      </c>
      <c r="B465" s="1">
        <v>185.35</v>
      </c>
      <c r="C465" s="1">
        <v>116.92</v>
      </c>
      <c r="D465" s="1">
        <f t="shared" si="71"/>
        <v>68.429999999999993</v>
      </c>
      <c r="F465" s="2">
        <f t="shared" si="73"/>
        <v>3.7780656303968682E-4</v>
      </c>
      <c r="G465" s="2">
        <f t="shared" si="74"/>
        <v>2.3146163737676469E-3</v>
      </c>
      <c r="H465" t="str">
        <f t="shared" si="75"/>
        <v>QQQ</v>
      </c>
      <c r="I465">
        <f t="shared" si="76"/>
        <v>0</v>
      </c>
      <c r="J465">
        <f t="shared" si="79"/>
        <v>0</v>
      </c>
      <c r="N465" t="str">
        <f t="shared" si="70"/>
        <v>QQQ</v>
      </c>
      <c r="O465" s="5">
        <f t="shared" si="77"/>
        <v>1.9368098107279601E-3</v>
      </c>
      <c r="P465" t="str">
        <f t="shared" si="72"/>
        <v>lose</v>
      </c>
      <c r="Q465" t="str">
        <f t="shared" si="78"/>
        <v>lose</v>
      </c>
    </row>
    <row r="466" spans="1:17">
      <c r="A466" s="6">
        <v>42592</v>
      </c>
      <c r="B466" s="1">
        <v>185.12</v>
      </c>
      <c r="C466" s="1">
        <v>116.62</v>
      </c>
      <c r="D466" s="1">
        <f t="shared" si="71"/>
        <v>68.5</v>
      </c>
      <c r="F466" s="2">
        <f t="shared" si="73"/>
        <v>-1.2408956029133519E-3</v>
      </c>
      <c r="G466" s="2">
        <f t="shared" si="74"/>
        <v>-2.5658569962367186E-3</v>
      </c>
      <c r="H466" t="str">
        <f t="shared" si="75"/>
        <v>DIA</v>
      </c>
      <c r="I466">
        <f t="shared" si="76"/>
        <v>1</v>
      </c>
      <c r="J466">
        <f t="shared" si="79"/>
        <v>1</v>
      </c>
      <c r="N466" t="str">
        <f t="shared" si="70"/>
        <v>DIA</v>
      </c>
      <c r="O466" s="5">
        <f t="shared" si="77"/>
        <v>1.3249613933233666E-3</v>
      </c>
      <c r="P466" t="str">
        <f t="shared" si="72"/>
        <v>lose</v>
      </c>
      <c r="Q466" t="str">
        <f t="shared" si="78"/>
        <v>lose</v>
      </c>
    </row>
    <row r="467" spans="1:17">
      <c r="A467" s="6">
        <v>42593</v>
      </c>
      <c r="B467" s="1">
        <v>186.3</v>
      </c>
      <c r="C467" s="1">
        <v>117.12</v>
      </c>
      <c r="D467" s="1">
        <f t="shared" si="71"/>
        <v>69.180000000000007</v>
      </c>
      <c r="F467" s="2">
        <f t="shared" si="73"/>
        <v>6.3742437337943325E-3</v>
      </c>
      <c r="G467" s="2">
        <f t="shared" si="74"/>
        <v>4.2874292574172522E-3</v>
      </c>
      <c r="H467" t="str">
        <f t="shared" si="75"/>
        <v>DIA</v>
      </c>
      <c r="I467">
        <f t="shared" si="76"/>
        <v>1</v>
      </c>
      <c r="J467">
        <f t="shared" si="79"/>
        <v>2</v>
      </c>
      <c r="N467" t="str">
        <f t="shared" si="70"/>
        <v>DIA</v>
      </c>
      <c r="O467" s="5">
        <f t="shared" si="77"/>
        <v>2.0868144763770803E-3</v>
      </c>
      <c r="P467" t="str">
        <f t="shared" si="72"/>
        <v>lose</v>
      </c>
      <c r="Q467" t="str">
        <f t="shared" si="78"/>
        <v>lose</v>
      </c>
    </row>
    <row r="468" spans="1:17">
      <c r="A468" s="6">
        <v>42594</v>
      </c>
      <c r="B468" s="1">
        <v>185.9</v>
      </c>
      <c r="C468" s="1">
        <v>117.2</v>
      </c>
      <c r="D468" s="1">
        <f t="shared" si="71"/>
        <v>68.7</v>
      </c>
      <c r="F468" s="2">
        <f t="shared" si="73"/>
        <v>-2.1470746108427571E-3</v>
      </c>
      <c r="G468" s="2">
        <f t="shared" si="74"/>
        <v>6.8306010928960285E-4</v>
      </c>
      <c r="H468" t="str">
        <f t="shared" si="75"/>
        <v>QQQ</v>
      </c>
      <c r="I468">
        <f t="shared" si="76"/>
        <v>0</v>
      </c>
      <c r="J468">
        <f t="shared" si="79"/>
        <v>0</v>
      </c>
      <c r="N468" t="str">
        <f t="shared" si="70"/>
        <v>QQQ</v>
      </c>
      <c r="O468" s="5">
        <f t="shared" si="77"/>
        <v>2.8301347201323598E-3</v>
      </c>
      <c r="P468" t="str">
        <f t="shared" si="72"/>
        <v>lose</v>
      </c>
      <c r="Q468" t="str">
        <f t="shared" si="78"/>
        <v>lose</v>
      </c>
    </row>
    <row r="469" spans="1:17">
      <c r="A469" s="6">
        <v>42597</v>
      </c>
      <c r="B469" s="1">
        <v>186.52</v>
      </c>
      <c r="C469" s="1">
        <v>117.7</v>
      </c>
      <c r="D469" s="1">
        <f t="shared" si="71"/>
        <v>68.820000000000007</v>
      </c>
      <c r="F469" s="2">
        <f t="shared" si="73"/>
        <v>3.3351264120495133E-3</v>
      </c>
      <c r="G469" s="2">
        <f t="shared" si="74"/>
        <v>4.2662116040955633E-3</v>
      </c>
      <c r="H469" t="str">
        <f t="shared" si="75"/>
        <v>QQQ</v>
      </c>
      <c r="I469">
        <f t="shared" si="76"/>
        <v>0</v>
      </c>
      <c r="J469">
        <f t="shared" si="79"/>
        <v>1</v>
      </c>
      <c r="N469" t="str">
        <f t="shared" si="70"/>
        <v>QQQ</v>
      </c>
      <c r="O469" s="5">
        <f t="shared" si="77"/>
        <v>9.3108519204604997E-4</v>
      </c>
      <c r="P469" t="str">
        <f t="shared" si="72"/>
        <v>lose</v>
      </c>
      <c r="Q469" t="str">
        <f t="shared" si="78"/>
        <v>lose</v>
      </c>
    </row>
    <row r="470" spans="1:17">
      <c r="A470" s="6">
        <v>42598</v>
      </c>
      <c r="B470" s="1">
        <v>185.76</v>
      </c>
      <c r="C470" s="1">
        <v>117.05</v>
      </c>
      <c r="D470" s="1">
        <f t="shared" si="71"/>
        <v>68.709999999999994</v>
      </c>
      <c r="F470" s="2">
        <f t="shared" si="73"/>
        <v>-4.0746300664809094E-3</v>
      </c>
      <c r="G470" s="2">
        <f t="shared" si="74"/>
        <v>-5.5225148683093091E-3</v>
      </c>
      <c r="H470" t="str">
        <f t="shared" si="75"/>
        <v>DIA</v>
      </c>
      <c r="I470">
        <f t="shared" si="76"/>
        <v>1</v>
      </c>
      <c r="J470">
        <f t="shared" si="79"/>
        <v>1</v>
      </c>
      <c r="N470" t="str">
        <f t="shared" si="70"/>
        <v>DIA</v>
      </c>
      <c r="O470" s="5">
        <f t="shared" si="77"/>
        <v>1.4478848018283997E-3</v>
      </c>
      <c r="P470" t="str">
        <f t="shared" si="72"/>
        <v>lose</v>
      </c>
      <c r="Q470" t="str">
        <f t="shared" si="78"/>
        <v>lose</v>
      </c>
    </row>
    <row r="471" spans="1:17">
      <c r="A471" s="6">
        <v>42599</v>
      </c>
      <c r="B471" s="1">
        <v>186.1</v>
      </c>
      <c r="C471" s="1">
        <v>117.26</v>
      </c>
      <c r="D471" s="1">
        <f t="shared" si="71"/>
        <v>68.839999999999989</v>
      </c>
      <c r="F471" s="2">
        <f t="shared" si="73"/>
        <v>1.8303186907838256E-3</v>
      </c>
      <c r="G471" s="2">
        <f t="shared" si="74"/>
        <v>1.794105083297804E-3</v>
      </c>
      <c r="H471" t="str">
        <f t="shared" si="75"/>
        <v>DIA</v>
      </c>
      <c r="I471">
        <f t="shared" si="76"/>
        <v>1</v>
      </c>
      <c r="J471">
        <f t="shared" si="79"/>
        <v>2</v>
      </c>
      <c r="N471" t="str">
        <f t="shared" si="70"/>
        <v>DIA</v>
      </c>
      <c r="O471" s="5">
        <f t="shared" si="77"/>
        <v>3.6213607486021556E-5</v>
      </c>
      <c r="P471" t="str">
        <f t="shared" si="72"/>
        <v>lose</v>
      </c>
      <c r="Q471" t="str">
        <f t="shared" si="78"/>
        <v>lose</v>
      </c>
    </row>
    <row r="472" spans="1:17">
      <c r="A472" s="6">
        <v>42600</v>
      </c>
      <c r="B472" s="1">
        <v>186.34</v>
      </c>
      <c r="C472" s="1">
        <v>117.29</v>
      </c>
      <c r="D472" s="1">
        <f t="shared" si="71"/>
        <v>69.05</v>
      </c>
      <c r="F472" s="2">
        <f t="shared" si="73"/>
        <v>1.2896292315959651E-3</v>
      </c>
      <c r="G472" s="2">
        <f t="shared" si="74"/>
        <v>2.5584171925636311E-4</v>
      </c>
      <c r="H472" t="str">
        <f t="shared" si="75"/>
        <v>DIA</v>
      </c>
      <c r="I472">
        <f t="shared" si="76"/>
        <v>1</v>
      </c>
      <c r="J472">
        <f t="shared" si="79"/>
        <v>3</v>
      </c>
      <c r="N472" t="str">
        <f t="shared" si="70"/>
        <v>DIA</v>
      </c>
      <c r="O472" s="5">
        <f t="shared" si="77"/>
        <v>1.0337875123396019E-3</v>
      </c>
      <c r="P472" t="str">
        <f t="shared" si="72"/>
        <v>lose</v>
      </c>
      <c r="Q472" t="str">
        <f t="shared" si="78"/>
        <v>lose</v>
      </c>
    </row>
    <row r="473" spans="1:17">
      <c r="A473" s="6">
        <v>42601</v>
      </c>
      <c r="B473" s="1">
        <v>185.32</v>
      </c>
      <c r="C473" s="1">
        <v>117.26</v>
      </c>
      <c r="D473" s="1">
        <f t="shared" si="71"/>
        <v>68.059999999999988</v>
      </c>
      <c r="F473" s="2">
        <f t="shared" si="73"/>
        <v>-5.4738649779972641E-3</v>
      </c>
      <c r="G473" s="2">
        <f t="shared" si="74"/>
        <v>-2.5577628101288374E-4</v>
      </c>
      <c r="H473" t="str">
        <f t="shared" si="75"/>
        <v>QQQ</v>
      </c>
      <c r="I473">
        <f t="shared" si="76"/>
        <v>0</v>
      </c>
      <c r="J473">
        <f t="shared" si="79"/>
        <v>0</v>
      </c>
      <c r="N473" t="str">
        <f t="shared" si="70"/>
        <v>QQQ</v>
      </c>
      <c r="O473" s="5">
        <f t="shared" si="77"/>
        <v>5.21808869698438E-3</v>
      </c>
      <c r="P473" t="str">
        <f t="shared" si="72"/>
        <v>lose</v>
      </c>
      <c r="Q473" t="str">
        <f t="shared" si="78"/>
        <v>win</v>
      </c>
    </row>
    <row r="474" spans="1:17">
      <c r="A474" s="6">
        <v>42604</v>
      </c>
      <c r="B474" s="1">
        <v>185.12</v>
      </c>
      <c r="C474" s="1">
        <v>117.35</v>
      </c>
      <c r="D474" s="1">
        <f t="shared" si="71"/>
        <v>67.77000000000001</v>
      </c>
      <c r="F474" s="2">
        <f t="shared" si="73"/>
        <v>-1.0792143319662672E-3</v>
      </c>
      <c r="G474" s="2">
        <f t="shared" si="74"/>
        <v>7.6752515776896805E-4</v>
      </c>
      <c r="H474" t="str">
        <f t="shared" si="75"/>
        <v>QQQ</v>
      </c>
      <c r="I474">
        <f t="shared" si="76"/>
        <v>0</v>
      </c>
      <c r="J474">
        <f t="shared" si="79"/>
        <v>1</v>
      </c>
      <c r="N474" t="str">
        <f t="shared" si="70"/>
        <v>QQQ</v>
      </c>
      <c r="O474" s="5">
        <f t="shared" si="77"/>
        <v>1.8467394897352352E-3</v>
      </c>
      <c r="P474" t="str">
        <f t="shared" si="72"/>
        <v>lose</v>
      </c>
      <c r="Q474" t="str">
        <f t="shared" si="78"/>
        <v>lose</v>
      </c>
    </row>
    <row r="475" spans="1:17">
      <c r="A475" s="6">
        <v>42605</v>
      </c>
      <c r="B475" s="1">
        <v>185.3</v>
      </c>
      <c r="C475" s="1">
        <v>117.56</v>
      </c>
      <c r="D475" s="1">
        <f t="shared" si="71"/>
        <v>67.740000000000009</v>
      </c>
      <c r="F475" s="2">
        <f t="shared" si="73"/>
        <v>9.7234226447713275E-4</v>
      </c>
      <c r="G475" s="2">
        <f t="shared" si="74"/>
        <v>1.7895185342991732E-3</v>
      </c>
      <c r="H475" t="str">
        <f t="shared" si="75"/>
        <v>QQQ</v>
      </c>
      <c r="I475">
        <f t="shared" si="76"/>
        <v>0</v>
      </c>
      <c r="J475">
        <f t="shared" si="79"/>
        <v>2</v>
      </c>
      <c r="N475" t="str">
        <f t="shared" si="70"/>
        <v>QQQ</v>
      </c>
      <c r="O475" s="5">
        <f t="shared" si="77"/>
        <v>8.1717626982204044E-4</v>
      </c>
      <c r="P475" t="str">
        <f t="shared" si="72"/>
        <v>lose</v>
      </c>
      <c r="Q475" t="str">
        <f t="shared" si="78"/>
        <v>lose</v>
      </c>
    </row>
    <row r="476" spans="1:17">
      <c r="A476" s="6">
        <v>42606</v>
      </c>
      <c r="B476" s="1">
        <v>184.66</v>
      </c>
      <c r="C476" s="1">
        <v>116.8</v>
      </c>
      <c r="D476" s="1">
        <f t="shared" si="71"/>
        <v>67.86</v>
      </c>
      <c r="F476" s="2">
        <f t="shared" si="73"/>
        <v>-3.4538586076633283E-3</v>
      </c>
      <c r="G476" s="2">
        <f t="shared" si="74"/>
        <v>-6.4647839401157292E-3</v>
      </c>
      <c r="H476" t="str">
        <f t="shared" si="75"/>
        <v>DIA</v>
      </c>
      <c r="I476">
        <f t="shared" si="76"/>
        <v>1</v>
      </c>
      <c r="J476">
        <f t="shared" si="79"/>
        <v>1</v>
      </c>
      <c r="N476" t="str">
        <f t="shared" si="70"/>
        <v>DIA</v>
      </c>
      <c r="O476" s="5">
        <f t="shared" si="77"/>
        <v>3.0109253324524009E-3</v>
      </c>
      <c r="P476" t="str">
        <f t="shared" si="72"/>
        <v>lose</v>
      </c>
      <c r="Q476" t="str">
        <f t="shared" si="78"/>
        <v>lose</v>
      </c>
    </row>
    <row r="477" spans="1:17">
      <c r="A477" s="6">
        <v>42607</v>
      </c>
      <c r="B477" s="1">
        <v>184.37</v>
      </c>
      <c r="C477" s="1">
        <v>116.61</v>
      </c>
      <c r="D477" s="1">
        <f t="shared" si="71"/>
        <v>67.760000000000005</v>
      </c>
      <c r="F477" s="2">
        <f t="shared" si="73"/>
        <v>-1.5704538069965994E-3</v>
      </c>
      <c r="G477" s="2">
        <f t="shared" si="74"/>
        <v>-1.6267123287671038E-3</v>
      </c>
      <c r="H477" t="str">
        <f t="shared" si="75"/>
        <v>DIA</v>
      </c>
      <c r="I477">
        <f t="shared" si="76"/>
        <v>1</v>
      </c>
      <c r="J477">
        <f t="shared" si="79"/>
        <v>2</v>
      </c>
      <c r="N477" t="str">
        <f t="shared" si="70"/>
        <v>DIA</v>
      </c>
      <c r="O477" s="5">
        <f t="shared" si="77"/>
        <v>5.6258521770504409E-5</v>
      </c>
      <c r="P477" t="str">
        <f t="shared" si="72"/>
        <v>lose</v>
      </c>
      <c r="Q477" t="str">
        <f t="shared" si="78"/>
        <v>lose</v>
      </c>
    </row>
    <row r="478" spans="1:17">
      <c r="A478" s="6">
        <v>42608</v>
      </c>
      <c r="B478" s="1">
        <v>183.82</v>
      </c>
      <c r="C478" s="1">
        <v>116.78</v>
      </c>
      <c r="D478" s="1">
        <f t="shared" si="71"/>
        <v>67.039999999999992</v>
      </c>
      <c r="F478" s="2">
        <f t="shared" si="73"/>
        <v>-2.9831317459457145E-3</v>
      </c>
      <c r="G478" s="2">
        <f t="shared" si="74"/>
        <v>1.4578509561787301E-3</v>
      </c>
      <c r="H478" t="str">
        <f t="shared" si="75"/>
        <v>QQQ</v>
      </c>
      <c r="I478">
        <f t="shared" si="76"/>
        <v>0</v>
      </c>
      <c r="J478">
        <f t="shared" si="79"/>
        <v>0</v>
      </c>
      <c r="N478" t="str">
        <f t="shared" si="70"/>
        <v>QQQ</v>
      </c>
      <c r="O478" s="5">
        <f t="shared" si="77"/>
        <v>4.440982702124445E-3</v>
      </c>
      <c r="P478" t="str">
        <f t="shared" si="72"/>
        <v>lose</v>
      </c>
      <c r="Q478" t="str">
        <f t="shared" si="78"/>
        <v>lose</v>
      </c>
    </row>
    <row r="479" spans="1:17">
      <c r="A479" s="6">
        <v>42611</v>
      </c>
      <c r="B479" s="1">
        <v>184.83</v>
      </c>
      <c r="C479" s="1">
        <v>116.94</v>
      </c>
      <c r="D479" s="1">
        <f t="shared" si="71"/>
        <v>67.890000000000015</v>
      </c>
      <c r="F479" s="2">
        <f t="shared" si="73"/>
        <v>5.4945054945055999E-3</v>
      </c>
      <c r="G479" s="2">
        <f t="shared" si="74"/>
        <v>1.370097619455357E-3</v>
      </c>
      <c r="H479" t="str">
        <f t="shared" si="75"/>
        <v>DIA</v>
      </c>
      <c r="I479">
        <f t="shared" si="76"/>
        <v>1</v>
      </c>
      <c r="J479">
        <f t="shared" si="79"/>
        <v>1</v>
      </c>
      <c r="N479" t="str">
        <f t="shared" si="70"/>
        <v>DIA</v>
      </c>
      <c r="O479" s="5">
        <f t="shared" si="77"/>
        <v>4.1244078750502424E-3</v>
      </c>
      <c r="P479" t="str">
        <f t="shared" si="72"/>
        <v>lose</v>
      </c>
      <c r="Q479" t="str">
        <f t="shared" si="78"/>
        <v>lose</v>
      </c>
    </row>
    <row r="480" spans="1:17">
      <c r="A480" s="6">
        <v>42612</v>
      </c>
      <c r="B480" s="1">
        <v>184.51</v>
      </c>
      <c r="C480" s="1">
        <v>116.56</v>
      </c>
      <c r="D480" s="1">
        <f t="shared" si="71"/>
        <v>67.949999999999989</v>
      </c>
      <c r="F480" s="2">
        <f t="shared" si="73"/>
        <v>-1.7313206730510285E-3</v>
      </c>
      <c r="G480" s="2">
        <f t="shared" si="74"/>
        <v>-3.2495296733367151E-3</v>
      </c>
      <c r="H480" t="str">
        <f t="shared" si="75"/>
        <v>DIA</v>
      </c>
      <c r="I480">
        <f t="shared" si="76"/>
        <v>1</v>
      </c>
      <c r="J480">
        <f t="shared" si="79"/>
        <v>2</v>
      </c>
      <c r="N480" t="str">
        <f t="shared" si="70"/>
        <v>DIA</v>
      </c>
      <c r="O480" s="5">
        <f t="shared" si="77"/>
        <v>1.5182090002856866E-3</v>
      </c>
      <c r="P480" t="str">
        <f t="shared" si="72"/>
        <v>lose</v>
      </c>
      <c r="Q480" t="str">
        <f t="shared" si="78"/>
        <v>lose</v>
      </c>
    </row>
    <row r="481" spans="1:17">
      <c r="A481" s="6">
        <v>42613</v>
      </c>
      <c r="B481" s="1">
        <v>183.94</v>
      </c>
      <c r="C481" s="1">
        <v>116.44</v>
      </c>
      <c r="D481" s="1">
        <f t="shared" si="71"/>
        <v>67.5</v>
      </c>
      <c r="F481" s="2">
        <f t="shared" si="73"/>
        <v>-3.089263454555272E-3</v>
      </c>
      <c r="G481" s="2">
        <f t="shared" si="74"/>
        <v>-1.0295126973233059E-3</v>
      </c>
      <c r="H481" t="str">
        <f t="shared" si="75"/>
        <v>QQQ</v>
      </c>
      <c r="I481">
        <f t="shared" si="76"/>
        <v>0</v>
      </c>
      <c r="J481">
        <f t="shared" si="79"/>
        <v>0</v>
      </c>
      <c r="N481" t="str">
        <f t="shared" si="70"/>
        <v>QQQ</v>
      </c>
      <c r="O481" s="5">
        <f t="shared" si="77"/>
        <v>2.0597507572319663E-3</v>
      </c>
      <c r="P481" t="str">
        <f t="shared" si="72"/>
        <v>lose</v>
      </c>
      <c r="Q481" t="str">
        <f t="shared" si="78"/>
        <v>lose</v>
      </c>
    </row>
    <row r="482" spans="1:17">
      <c r="A482" s="6">
        <v>42614</v>
      </c>
      <c r="B482" s="1">
        <v>184.1</v>
      </c>
      <c r="C482" s="1">
        <v>116.74</v>
      </c>
      <c r="D482" s="1">
        <f t="shared" si="71"/>
        <v>67.36</v>
      </c>
      <c r="F482" s="2">
        <f t="shared" si="73"/>
        <v>8.6984886375990323E-4</v>
      </c>
      <c r="G482" s="2">
        <f t="shared" si="74"/>
        <v>2.5764342150463517E-3</v>
      </c>
      <c r="H482" t="str">
        <f t="shared" si="75"/>
        <v>QQQ</v>
      </c>
      <c r="I482">
        <f t="shared" si="76"/>
        <v>0</v>
      </c>
      <c r="J482">
        <f t="shared" si="79"/>
        <v>1</v>
      </c>
      <c r="N482" t="str">
        <f t="shared" si="70"/>
        <v>QQQ</v>
      </c>
      <c r="O482" s="5">
        <f t="shared" si="77"/>
        <v>1.7065853512864483E-3</v>
      </c>
      <c r="P482" t="str">
        <f t="shared" si="72"/>
        <v>lose</v>
      </c>
      <c r="Q482" t="str">
        <f t="shared" si="78"/>
        <v>lose</v>
      </c>
    </row>
    <row r="483" spans="1:17">
      <c r="A483" s="6">
        <v>42615</v>
      </c>
      <c r="B483" s="1">
        <v>184.86</v>
      </c>
      <c r="C483" s="1">
        <v>117.12</v>
      </c>
      <c r="D483" s="1">
        <f t="shared" si="71"/>
        <v>67.740000000000009</v>
      </c>
      <c r="F483" s="2">
        <f t="shared" si="73"/>
        <v>4.1281912004346513E-3</v>
      </c>
      <c r="G483" s="2">
        <f t="shared" si="74"/>
        <v>3.2550967962995518E-3</v>
      </c>
      <c r="H483" t="str">
        <f t="shared" si="75"/>
        <v>DIA</v>
      </c>
      <c r="I483">
        <f t="shared" si="76"/>
        <v>1</v>
      </c>
      <c r="J483">
        <f t="shared" si="79"/>
        <v>1</v>
      </c>
      <c r="N483" t="str">
        <f t="shared" si="70"/>
        <v>DIA</v>
      </c>
      <c r="O483" s="5">
        <f t="shared" si="77"/>
        <v>8.7309440413509956E-4</v>
      </c>
      <c r="P483" t="str">
        <f t="shared" si="72"/>
        <v>lose</v>
      </c>
      <c r="Q483" t="str">
        <f t="shared" si="78"/>
        <v>lose</v>
      </c>
    </row>
    <row r="484" spans="1:17">
      <c r="A484" s="6">
        <v>42619</v>
      </c>
      <c r="B484" s="1">
        <v>185.32</v>
      </c>
      <c r="C484" s="1">
        <v>117.85</v>
      </c>
      <c r="D484" s="1">
        <f t="shared" si="71"/>
        <v>67.47</v>
      </c>
      <c r="F484" s="2">
        <f t="shared" si="73"/>
        <v>2.488369576977061E-3</v>
      </c>
      <c r="G484" s="2">
        <f t="shared" si="74"/>
        <v>6.2329234972676719E-3</v>
      </c>
      <c r="H484" t="str">
        <f t="shared" si="75"/>
        <v>QQQ</v>
      </c>
      <c r="I484">
        <f t="shared" si="76"/>
        <v>0</v>
      </c>
      <c r="J484">
        <f t="shared" si="79"/>
        <v>0</v>
      </c>
      <c r="N484" t="str">
        <f t="shared" si="70"/>
        <v>QQQ</v>
      </c>
      <c r="O484" s="5">
        <f t="shared" si="77"/>
        <v>3.7445539202906109E-3</v>
      </c>
      <c r="P484" t="str">
        <f t="shared" si="72"/>
        <v>lose</v>
      </c>
      <c r="Q484" t="str">
        <f t="shared" si="78"/>
        <v>lose</v>
      </c>
    </row>
    <row r="485" spans="1:17">
      <c r="A485" s="6">
        <v>42620</v>
      </c>
      <c r="B485" s="1">
        <v>185.32</v>
      </c>
      <c r="C485" s="1">
        <v>117.92</v>
      </c>
      <c r="D485" s="1">
        <f t="shared" si="71"/>
        <v>67.399999999999991</v>
      </c>
      <c r="F485" s="2">
        <f t="shared" si="73"/>
        <v>0</v>
      </c>
      <c r="G485" s="2">
        <f t="shared" si="74"/>
        <v>5.9397539244808993E-4</v>
      </c>
      <c r="H485" t="str">
        <f t="shared" si="75"/>
        <v>QQQ</v>
      </c>
      <c r="I485">
        <f t="shared" si="76"/>
        <v>0</v>
      </c>
      <c r="J485">
        <f t="shared" si="79"/>
        <v>1</v>
      </c>
      <c r="N485" t="str">
        <f t="shared" si="70"/>
        <v>QQQ</v>
      </c>
      <c r="O485" s="5">
        <f t="shared" si="77"/>
        <v>5.9397539244808993E-4</v>
      </c>
      <c r="P485" t="str">
        <f t="shared" si="72"/>
        <v>lose</v>
      </c>
      <c r="Q485" t="str">
        <f t="shared" si="78"/>
        <v>lose</v>
      </c>
    </row>
    <row r="486" spans="1:17">
      <c r="A486" s="6">
        <v>42621</v>
      </c>
      <c r="B486" s="1">
        <v>184.82</v>
      </c>
      <c r="C486" s="1">
        <v>117.23</v>
      </c>
      <c r="D486" s="1">
        <f t="shared" si="71"/>
        <v>67.589999999999989</v>
      </c>
      <c r="F486" s="2">
        <f t="shared" si="73"/>
        <v>-2.6980358299158215E-3</v>
      </c>
      <c r="G486" s="2">
        <f t="shared" si="74"/>
        <v>-5.8514246947082571E-3</v>
      </c>
      <c r="H486" t="str">
        <f t="shared" si="75"/>
        <v>DIA</v>
      </c>
      <c r="I486">
        <f t="shared" si="76"/>
        <v>1</v>
      </c>
      <c r="J486">
        <f t="shared" si="79"/>
        <v>1</v>
      </c>
      <c r="N486" t="str">
        <f t="shared" si="70"/>
        <v>DIA</v>
      </c>
      <c r="O486" s="5">
        <f t="shared" si="77"/>
        <v>3.1533888647924356E-3</v>
      </c>
      <c r="P486" t="str">
        <f t="shared" si="72"/>
        <v>lose</v>
      </c>
      <c r="Q486" t="str">
        <f t="shared" si="78"/>
        <v>lose</v>
      </c>
    </row>
    <row r="487" spans="1:17">
      <c r="A487" s="6">
        <v>42622</v>
      </c>
      <c r="B487" s="1">
        <v>180.91</v>
      </c>
      <c r="C487" s="1">
        <v>114.28</v>
      </c>
      <c r="D487" s="1">
        <f t="shared" si="71"/>
        <v>66.63</v>
      </c>
      <c r="F487" s="2">
        <f t="shared" si="73"/>
        <v>-2.1155719078021842E-2</v>
      </c>
      <c r="G487" s="2">
        <f t="shared" si="74"/>
        <v>-2.5164207114219933E-2</v>
      </c>
      <c r="H487" t="str">
        <f t="shared" si="75"/>
        <v>DIA</v>
      </c>
      <c r="I487">
        <f t="shared" si="76"/>
        <v>1</v>
      </c>
      <c r="J487">
        <f t="shared" si="79"/>
        <v>2</v>
      </c>
      <c r="N487" t="str">
        <f t="shared" si="70"/>
        <v>DIA</v>
      </c>
      <c r="O487" s="5">
        <f t="shared" si="77"/>
        <v>4.0084880361980907E-3</v>
      </c>
      <c r="P487" t="str">
        <f t="shared" si="72"/>
        <v>lose</v>
      </c>
      <c r="Q487" t="str">
        <f t="shared" si="78"/>
        <v>lose</v>
      </c>
    </row>
    <row r="488" spans="1:17">
      <c r="A488" s="6">
        <v>42625</v>
      </c>
      <c r="B488" s="1">
        <v>183.3</v>
      </c>
      <c r="C488" s="1">
        <v>116.33</v>
      </c>
      <c r="D488" s="1">
        <f t="shared" si="71"/>
        <v>66.970000000000013</v>
      </c>
      <c r="F488" s="2">
        <f t="shared" si="73"/>
        <v>1.321098888950315E-2</v>
      </c>
      <c r="G488" s="2">
        <f t="shared" si="74"/>
        <v>1.7938396919845966E-2</v>
      </c>
      <c r="H488" t="str">
        <f t="shared" si="75"/>
        <v>QQQ</v>
      </c>
      <c r="I488">
        <f t="shared" si="76"/>
        <v>0</v>
      </c>
      <c r="J488">
        <f t="shared" si="79"/>
        <v>0</v>
      </c>
      <c r="N488" t="str">
        <f t="shared" si="70"/>
        <v>QQQ</v>
      </c>
      <c r="O488" s="5">
        <f t="shared" si="77"/>
        <v>4.7274080303428157E-3</v>
      </c>
      <c r="P488" t="str">
        <f t="shared" si="72"/>
        <v>lose</v>
      </c>
      <c r="Q488" t="str">
        <f t="shared" si="78"/>
        <v>lose</v>
      </c>
    </row>
    <row r="489" spans="1:17">
      <c r="A489" s="6">
        <v>42626</v>
      </c>
      <c r="B489" s="1">
        <v>180.8</v>
      </c>
      <c r="C489" s="1">
        <v>115.29</v>
      </c>
      <c r="D489" s="1">
        <f t="shared" si="71"/>
        <v>65.510000000000005</v>
      </c>
      <c r="F489" s="2">
        <f t="shared" si="73"/>
        <v>-1.3638843426077468E-2</v>
      </c>
      <c r="G489" s="2">
        <f t="shared" si="74"/>
        <v>-8.9400842431014531E-3</v>
      </c>
      <c r="H489" t="str">
        <f t="shared" si="75"/>
        <v>QQQ</v>
      </c>
      <c r="I489">
        <f t="shared" si="76"/>
        <v>0</v>
      </c>
      <c r="J489">
        <f t="shared" si="79"/>
        <v>1</v>
      </c>
      <c r="N489" t="str">
        <f t="shared" si="70"/>
        <v>QQQ</v>
      </c>
      <c r="O489" s="5">
        <f t="shared" si="77"/>
        <v>4.6987591829760148E-3</v>
      </c>
      <c r="P489" t="str">
        <f t="shared" si="72"/>
        <v>lose</v>
      </c>
      <c r="Q489" t="str">
        <f t="shared" si="78"/>
        <v>lose</v>
      </c>
    </row>
    <row r="490" spans="1:17">
      <c r="A490" s="6">
        <v>42627</v>
      </c>
      <c r="B490" s="1">
        <v>180.43</v>
      </c>
      <c r="C490" s="1">
        <v>115.84</v>
      </c>
      <c r="D490" s="1">
        <f t="shared" si="71"/>
        <v>64.59</v>
      </c>
      <c r="F490" s="2">
        <f t="shared" si="73"/>
        <v>-2.0464601769911756E-3</v>
      </c>
      <c r="G490" s="2">
        <f t="shared" si="74"/>
        <v>4.7705785410703198E-3</v>
      </c>
      <c r="H490" t="str">
        <f t="shared" si="75"/>
        <v>QQQ</v>
      </c>
      <c r="I490">
        <f t="shared" si="76"/>
        <v>0</v>
      </c>
      <c r="J490">
        <f t="shared" si="79"/>
        <v>2</v>
      </c>
      <c r="N490" t="str">
        <f t="shared" si="70"/>
        <v>QQQ</v>
      </c>
      <c r="O490" s="5">
        <f t="shared" si="77"/>
        <v>6.8170387180614949E-3</v>
      </c>
      <c r="P490" t="str">
        <f t="shared" si="72"/>
        <v>lose</v>
      </c>
      <c r="Q490" t="str">
        <f t="shared" si="78"/>
        <v>win</v>
      </c>
    </row>
    <row r="491" spans="1:17">
      <c r="A491" s="6">
        <v>42628</v>
      </c>
      <c r="B491" s="1">
        <v>182.26</v>
      </c>
      <c r="C491" s="1">
        <v>117.64</v>
      </c>
      <c r="D491" s="1">
        <f t="shared" si="71"/>
        <v>64.61999999999999</v>
      </c>
      <c r="F491" s="2">
        <f t="shared" si="73"/>
        <v>1.0142437510391754E-2</v>
      </c>
      <c r="G491" s="2">
        <f t="shared" si="74"/>
        <v>1.5538674033149145E-2</v>
      </c>
      <c r="H491" t="str">
        <f t="shared" si="75"/>
        <v>QQQ</v>
      </c>
      <c r="I491">
        <f t="shared" si="76"/>
        <v>0</v>
      </c>
      <c r="J491">
        <f t="shared" si="79"/>
        <v>3</v>
      </c>
      <c r="N491" t="str">
        <f t="shared" si="70"/>
        <v>QQQ</v>
      </c>
      <c r="O491" s="5">
        <f t="shared" si="77"/>
        <v>5.3962365227573916E-3</v>
      </c>
      <c r="P491" t="str">
        <f t="shared" si="72"/>
        <v>lose</v>
      </c>
      <c r="Q491" t="str">
        <f t="shared" si="78"/>
        <v>win</v>
      </c>
    </row>
    <row r="492" spans="1:17">
      <c r="A492" s="6">
        <v>42629</v>
      </c>
      <c r="B492" s="1">
        <v>180.97</v>
      </c>
      <c r="C492" s="1">
        <v>117.29</v>
      </c>
      <c r="D492" s="1">
        <f t="shared" si="71"/>
        <v>63.679999999999993</v>
      </c>
      <c r="F492" s="2">
        <f t="shared" si="73"/>
        <v>-7.0778009437067494E-3</v>
      </c>
      <c r="G492" s="2">
        <f t="shared" si="74"/>
        <v>-2.9751785107105942E-3</v>
      </c>
      <c r="H492" t="str">
        <f t="shared" si="75"/>
        <v>QQQ</v>
      </c>
      <c r="I492">
        <f t="shared" si="76"/>
        <v>0</v>
      </c>
      <c r="J492">
        <f t="shared" si="79"/>
        <v>4</v>
      </c>
      <c r="N492" t="str">
        <f t="shared" si="70"/>
        <v>QQQ</v>
      </c>
      <c r="O492" s="5">
        <f t="shared" si="77"/>
        <v>4.1026224329961548E-3</v>
      </c>
      <c r="P492" t="str">
        <f t="shared" si="72"/>
        <v>lose</v>
      </c>
      <c r="Q492" t="str">
        <f t="shared" si="78"/>
        <v>lose</v>
      </c>
    </row>
    <row r="493" spans="1:17">
      <c r="A493" s="6">
        <v>42632</v>
      </c>
      <c r="B493" s="1">
        <v>180.98</v>
      </c>
      <c r="C493" s="1">
        <v>116.78</v>
      </c>
      <c r="D493" s="1">
        <f t="shared" si="71"/>
        <v>64.199999999999989</v>
      </c>
      <c r="F493" s="2">
        <f t="shared" si="73"/>
        <v>5.5257777532137399E-5</v>
      </c>
      <c r="G493" s="2">
        <f t="shared" si="74"/>
        <v>-4.3481967772189024E-3</v>
      </c>
      <c r="H493" t="str">
        <f t="shared" si="75"/>
        <v>DIA</v>
      </c>
      <c r="I493">
        <f t="shared" si="76"/>
        <v>1</v>
      </c>
      <c r="J493">
        <f t="shared" si="79"/>
        <v>1</v>
      </c>
      <c r="N493" t="str">
        <f t="shared" si="70"/>
        <v>DIA</v>
      </c>
      <c r="O493" s="5">
        <f t="shared" si="77"/>
        <v>4.4034545547510396E-3</v>
      </c>
      <c r="P493" t="str">
        <f t="shared" si="72"/>
        <v>lose</v>
      </c>
      <c r="Q493" t="str">
        <f t="shared" si="78"/>
        <v>lose</v>
      </c>
    </row>
    <row r="494" spans="1:17">
      <c r="A494" s="6">
        <v>42633</v>
      </c>
      <c r="B494" s="1">
        <v>181.05</v>
      </c>
      <c r="C494" s="1">
        <v>117</v>
      </c>
      <c r="D494" s="1">
        <f t="shared" si="71"/>
        <v>64.050000000000011</v>
      </c>
      <c r="F494" s="2">
        <f t="shared" si="73"/>
        <v>3.8678306995260033E-4</v>
      </c>
      <c r="G494" s="2">
        <f t="shared" si="74"/>
        <v>1.8838842267511462E-3</v>
      </c>
      <c r="H494" t="str">
        <f t="shared" si="75"/>
        <v>QQQ</v>
      </c>
      <c r="I494">
        <f t="shared" si="76"/>
        <v>0</v>
      </c>
      <c r="J494">
        <f t="shared" si="79"/>
        <v>0</v>
      </c>
      <c r="N494" t="str">
        <f t="shared" si="70"/>
        <v>QQQ</v>
      </c>
      <c r="O494" s="5">
        <f t="shared" si="77"/>
        <v>1.497101156798546E-3</v>
      </c>
      <c r="P494" t="str">
        <f t="shared" si="72"/>
        <v>lose</v>
      </c>
      <c r="Q494" t="str">
        <f t="shared" si="78"/>
        <v>lose</v>
      </c>
    </row>
    <row r="495" spans="1:17">
      <c r="A495" s="6">
        <v>42634</v>
      </c>
      <c r="B495" s="1">
        <v>182.66</v>
      </c>
      <c r="C495" s="1">
        <v>118.15</v>
      </c>
      <c r="D495" s="1">
        <f t="shared" si="71"/>
        <v>64.509999999999991</v>
      </c>
      <c r="F495" s="2">
        <f t="shared" si="73"/>
        <v>8.8925711129521409E-3</v>
      </c>
      <c r="G495" s="2">
        <f t="shared" si="74"/>
        <v>9.8290598290598774E-3</v>
      </c>
      <c r="H495" t="str">
        <f t="shared" si="75"/>
        <v>QQQ</v>
      </c>
      <c r="I495">
        <f t="shared" si="76"/>
        <v>0</v>
      </c>
      <c r="J495">
        <f t="shared" si="79"/>
        <v>1</v>
      </c>
      <c r="N495" t="str">
        <f t="shared" si="70"/>
        <v>QQQ</v>
      </c>
      <c r="O495" s="5">
        <f t="shared" si="77"/>
        <v>9.3648871610773655E-4</v>
      </c>
      <c r="P495" t="str">
        <f t="shared" si="72"/>
        <v>lose</v>
      </c>
      <c r="Q495" t="str">
        <f t="shared" si="78"/>
        <v>lose</v>
      </c>
    </row>
    <row r="496" spans="1:17">
      <c r="A496" s="6">
        <v>42635</v>
      </c>
      <c r="B496" s="1">
        <v>183.66</v>
      </c>
      <c r="C496" s="1">
        <v>119.09</v>
      </c>
      <c r="D496" s="1">
        <f t="shared" si="71"/>
        <v>64.569999999999993</v>
      </c>
      <c r="F496" s="2">
        <f t="shared" si="73"/>
        <v>5.4746523595751674E-3</v>
      </c>
      <c r="G496" s="2">
        <f t="shared" si="74"/>
        <v>7.9559881506559259E-3</v>
      </c>
      <c r="H496" t="str">
        <f t="shared" si="75"/>
        <v>QQQ</v>
      </c>
      <c r="I496">
        <f t="shared" si="76"/>
        <v>0</v>
      </c>
      <c r="J496">
        <f t="shared" si="79"/>
        <v>2</v>
      </c>
      <c r="N496" t="str">
        <f t="shared" si="70"/>
        <v>QQQ</v>
      </c>
      <c r="O496" s="5">
        <f t="shared" si="77"/>
        <v>2.4813357910807585E-3</v>
      </c>
      <c r="P496" t="str">
        <f t="shared" si="72"/>
        <v>lose</v>
      </c>
      <c r="Q496" t="str">
        <f t="shared" si="78"/>
        <v>lose</v>
      </c>
    </row>
    <row r="497" spans="1:17">
      <c r="A497" s="6">
        <v>42636</v>
      </c>
      <c r="B497" s="1">
        <v>182.42</v>
      </c>
      <c r="C497" s="1">
        <v>118.33</v>
      </c>
      <c r="D497" s="1">
        <f t="shared" si="71"/>
        <v>64.089999999999989</v>
      </c>
      <c r="F497" s="2">
        <f t="shared" si="73"/>
        <v>-6.7516062289012801E-3</v>
      </c>
      <c r="G497" s="2">
        <f t="shared" si="74"/>
        <v>-6.381728104794736E-3</v>
      </c>
      <c r="H497" t="str">
        <f t="shared" si="75"/>
        <v>QQQ</v>
      </c>
      <c r="I497">
        <f t="shared" si="76"/>
        <v>0</v>
      </c>
      <c r="J497">
        <f t="shared" si="79"/>
        <v>3</v>
      </c>
      <c r="N497" t="str">
        <f t="shared" si="70"/>
        <v>QQQ</v>
      </c>
      <c r="O497" s="5">
        <f t="shared" si="77"/>
        <v>3.6987812410654419E-4</v>
      </c>
      <c r="P497" t="str">
        <f t="shared" si="72"/>
        <v>lose</v>
      </c>
      <c r="Q497" t="str">
        <f t="shared" si="78"/>
        <v>lose</v>
      </c>
    </row>
    <row r="498" spans="1:17">
      <c r="A498" s="6">
        <v>42639</v>
      </c>
      <c r="B498" s="1">
        <v>180.75</v>
      </c>
      <c r="C498" s="1">
        <v>117.34</v>
      </c>
      <c r="D498" s="1">
        <f t="shared" si="71"/>
        <v>63.41</v>
      </c>
      <c r="F498" s="2">
        <f t="shared" si="73"/>
        <v>-9.1546979497861402E-3</v>
      </c>
      <c r="G498" s="2">
        <f t="shared" si="74"/>
        <v>-8.3664328572635414E-3</v>
      </c>
      <c r="H498" t="str">
        <f t="shared" si="75"/>
        <v>QQQ</v>
      </c>
      <c r="I498">
        <f t="shared" si="76"/>
        <v>0</v>
      </c>
      <c r="J498">
        <f t="shared" si="79"/>
        <v>4</v>
      </c>
      <c r="N498" t="str">
        <f t="shared" si="70"/>
        <v>QQQ</v>
      </c>
      <c r="O498" s="5">
        <f t="shared" si="77"/>
        <v>7.8826509252259876E-4</v>
      </c>
      <c r="P498" t="str">
        <f t="shared" si="72"/>
        <v>lose</v>
      </c>
      <c r="Q498" t="str">
        <f t="shared" si="78"/>
        <v>lose</v>
      </c>
    </row>
    <row r="499" spans="1:17">
      <c r="A499" s="6">
        <v>42640</v>
      </c>
      <c r="B499" s="1">
        <v>182</v>
      </c>
      <c r="C499" s="1">
        <v>118.5</v>
      </c>
      <c r="D499" s="1">
        <f t="shared" si="71"/>
        <v>63.5</v>
      </c>
      <c r="F499" s="2">
        <f t="shared" si="73"/>
        <v>6.9156293222683261E-3</v>
      </c>
      <c r="G499" s="2">
        <f t="shared" si="74"/>
        <v>9.8858019430713862E-3</v>
      </c>
      <c r="H499" t="str">
        <f t="shared" si="75"/>
        <v>QQQ</v>
      </c>
      <c r="I499">
        <f t="shared" si="76"/>
        <v>0</v>
      </c>
      <c r="J499">
        <f t="shared" si="79"/>
        <v>5</v>
      </c>
      <c r="N499" t="str">
        <f t="shared" si="70"/>
        <v>QQQ</v>
      </c>
      <c r="O499" s="5">
        <f t="shared" si="77"/>
        <v>2.9701726208030601E-3</v>
      </c>
      <c r="P499" t="str">
        <f t="shared" si="72"/>
        <v>lose</v>
      </c>
      <c r="Q499" t="str">
        <f t="shared" si="78"/>
        <v>lose</v>
      </c>
    </row>
    <row r="500" spans="1:17">
      <c r="A500" s="6">
        <v>42641</v>
      </c>
      <c r="B500" s="1">
        <v>183.1</v>
      </c>
      <c r="C500" s="1">
        <v>118.7</v>
      </c>
      <c r="D500" s="1">
        <f t="shared" si="71"/>
        <v>64.399999999999991</v>
      </c>
      <c r="F500" s="2">
        <f t="shared" si="73"/>
        <v>6.0439560439560129E-3</v>
      </c>
      <c r="G500" s="2">
        <f t="shared" si="74"/>
        <v>1.6877637130801927E-3</v>
      </c>
      <c r="H500" t="str">
        <f t="shared" si="75"/>
        <v>DIA</v>
      </c>
      <c r="I500">
        <f t="shared" si="76"/>
        <v>1</v>
      </c>
      <c r="J500">
        <f t="shared" si="79"/>
        <v>1</v>
      </c>
      <c r="N500" t="str">
        <f t="shared" si="70"/>
        <v>DIA</v>
      </c>
      <c r="O500" s="5">
        <f t="shared" si="77"/>
        <v>4.3561923308758198E-3</v>
      </c>
      <c r="P500" t="str">
        <f t="shared" si="72"/>
        <v>lose</v>
      </c>
      <c r="Q500" t="str">
        <f t="shared" si="78"/>
        <v>lose</v>
      </c>
    </row>
    <row r="501" spans="1:17">
      <c r="A501" s="6">
        <v>42642</v>
      </c>
      <c r="B501" s="1">
        <v>181.22</v>
      </c>
      <c r="C501" s="1">
        <v>117.84</v>
      </c>
      <c r="D501" s="1">
        <f t="shared" si="71"/>
        <v>63.379999999999995</v>
      </c>
      <c r="F501" s="2">
        <f t="shared" si="73"/>
        <v>-1.0267613326051313E-2</v>
      </c>
      <c r="G501" s="2">
        <f t="shared" si="74"/>
        <v>-7.2451558550968775E-3</v>
      </c>
      <c r="H501" t="str">
        <f t="shared" si="75"/>
        <v>QQQ</v>
      </c>
      <c r="I501">
        <f t="shared" si="76"/>
        <v>0</v>
      </c>
      <c r="J501">
        <f t="shared" si="79"/>
        <v>0</v>
      </c>
      <c r="N501" t="str">
        <f t="shared" si="70"/>
        <v>QQQ</v>
      </c>
      <c r="O501" s="5">
        <f t="shared" si="77"/>
        <v>3.0224574709544353E-3</v>
      </c>
      <c r="P501" t="str">
        <f t="shared" si="72"/>
        <v>lose</v>
      </c>
      <c r="Q501" t="str">
        <f t="shared" si="78"/>
        <v>lose</v>
      </c>
    </row>
    <row r="502" spans="1:17">
      <c r="A502" s="6">
        <v>42643</v>
      </c>
      <c r="B502" s="1">
        <v>182.78</v>
      </c>
      <c r="C502" s="1">
        <v>118.72</v>
      </c>
      <c r="D502" s="1">
        <f t="shared" si="71"/>
        <v>64.06</v>
      </c>
      <c r="F502" s="2">
        <f t="shared" si="73"/>
        <v>8.6083213773314338E-3</v>
      </c>
      <c r="G502" s="2">
        <f t="shared" si="74"/>
        <v>7.4677528852681212E-3</v>
      </c>
      <c r="H502" t="str">
        <f t="shared" si="75"/>
        <v>DIA</v>
      </c>
      <c r="I502">
        <f t="shared" si="76"/>
        <v>1</v>
      </c>
      <c r="J502">
        <f t="shared" si="79"/>
        <v>1</v>
      </c>
      <c r="N502" t="str">
        <f t="shared" si="70"/>
        <v>DIA</v>
      </c>
      <c r="O502" s="5">
        <f t="shared" si="77"/>
        <v>1.1405684920633126E-3</v>
      </c>
      <c r="P502" t="str">
        <f t="shared" si="72"/>
        <v>lose</v>
      </c>
      <c r="Q502" t="str">
        <f t="shared" si="78"/>
        <v>lose</v>
      </c>
    </row>
    <row r="503" spans="1:17">
      <c r="A503" s="6">
        <v>42646</v>
      </c>
      <c r="B503" s="1">
        <v>182.32</v>
      </c>
      <c r="C503" s="1">
        <v>118.55</v>
      </c>
      <c r="D503" s="1">
        <f t="shared" si="71"/>
        <v>63.769999999999996</v>
      </c>
      <c r="F503" s="2">
        <f t="shared" si="73"/>
        <v>-2.5166867272130864E-3</v>
      </c>
      <c r="G503" s="2">
        <f t="shared" si="74"/>
        <v>-1.4319407008086397E-3</v>
      </c>
      <c r="H503" t="str">
        <f t="shared" si="75"/>
        <v>QQQ</v>
      </c>
      <c r="I503">
        <f t="shared" si="76"/>
        <v>0</v>
      </c>
      <c r="J503">
        <f t="shared" si="79"/>
        <v>0</v>
      </c>
      <c r="N503" t="str">
        <f t="shared" si="70"/>
        <v>QQQ</v>
      </c>
      <c r="O503" s="5">
        <f t="shared" si="77"/>
        <v>1.0847460264044467E-3</v>
      </c>
      <c r="P503" t="str">
        <f t="shared" si="72"/>
        <v>lose</v>
      </c>
      <c r="Q503" t="str">
        <f t="shared" si="78"/>
        <v>lose</v>
      </c>
    </row>
    <row r="504" spans="1:17">
      <c r="A504" s="6">
        <v>42647</v>
      </c>
      <c r="B504" s="1">
        <v>181.48</v>
      </c>
      <c r="C504" s="1">
        <v>118.37</v>
      </c>
      <c r="D504" s="1">
        <f t="shared" si="71"/>
        <v>63.109999999999985</v>
      </c>
      <c r="F504" s="2">
        <f t="shared" si="73"/>
        <v>-4.6072838964458284E-3</v>
      </c>
      <c r="G504" s="2">
        <f t="shared" si="74"/>
        <v>-1.5183466891606295E-3</v>
      </c>
      <c r="H504" t="str">
        <f t="shared" si="75"/>
        <v>QQQ</v>
      </c>
      <c r="I504">
        <f t="shared" si="76"/>
        <v>0</v>
      </c>
      <c r="J504">
        <f t="shared" si="79"/>
        <v>1</v>
      </c>
      <c r="N504" t="str">
        <f t="shared" si="70"/>
        <v>QQQ</v>
      </c>
      <c r="O504" s="5">
        <f t="shared" si="77"/>
        <v>3.0889372072851989E-3</v>
      </c>
      <c r="P504" t="str">
        <f t="shared" si="72"/>
        <v>lose</v>
      </c>
      <c r="Q504" t="str">
        <f t="shared" si="78"/>
        <v>lose</v>
      </c>
    </row>
    <row r="505" spans="1:17">
      <c r="A505" s="6">
        <v>42648</v>
      </c>
      <c r="B505" s="1">
        <v>182.66</v>
      </c>
      <c r="C505" s="1">
        <v>118.79</v>
      </c>
      <c r="D505" s="1">
        <f t="shared" si="71"/>
        <v>63.86999999999999</v>
      </c>
      <c r="F505" s="2">
        <f t="shared" si="73"/>
        <v>6.5020938946440763E-3</v>
      </c>
      <c r="G505" s="2">
        <f t="shared" si="74"/>
        <v>3.5481963335304697E-3</v>
      </c>
      <c r="H505" t="str">
        <f t="shared" si="75"/>
        <v>DIA</v>
      </c>
      <c r="I505">
        <f t="shared" si="76"/>
        <v>1</v>
      </c>
      <c r="J505">
        <f t="shared" si="79"/>
        <v>1</v>
      </c>
      <c r="N505" t="str">
        <f t="shared" si="70"/>
        <v>DIA</v>
      </c>
      <c r="O505" s="5">
        <f t="shared" si="77"/>
        <v>2.9538975611136066E-3</v>
      </c>
      <c r="P505" t="str">
        <f t="shared" si="72"/>
        <v>lose</v>
      </c>
      <c r="Q505" t="str">
        <f t="shared" si="78"/>
        <v>lose</v>
      </c>
    </row>
    <row r="506" spans="1:17">
      <c r="A506" s="6">
        <v>42649</v>
      </c>
      <c r="B506" s="1">
        <v>182.52</v>
      </c>
      <c r="C506" s="1">
        <v>118.73</v>
      </c>
      <c r="D506" s="1">
        <f t="shared" si="71"/>
        <v>63.790000000000006</v>
      </c>
      <c r="F506" s="2">
        <f t="shared" si="73"/>
        <v>-7.664513303404487E-4</v>
      </c>
      <c r="G506" s="2">
        <f t="shared" si="74"/>
        <v>-5.0509302129810821E-4</v>
      </c>
      <c r="H506" t="str">
        <f t="shared" si="75"/>
        <v>QQQ</v>
      </c>
      <c r="I506">
        <f t="shared" si="76"/>
        <v>0</v>
      </c>
      <c r="J506">
        <f t="shared" si="79"/>
        <v>0</v>
      </c>
      <c r="N506" t="str">
        <f t="shared" si="70"/>
        <v>QQQ</v>
      </c>
      <c r="O506" s="5">
        <f t="shared" si="77"/>
        <v>2.6135830904234049E-4</v>
      </c>
      <c r="P506" t="str">
        <f t="shared" si="72"/>
        <v>lose</v>
      </c>
      <c r="Q506" t="str">
        <f t="shared" si="78"/>
        <v>lose</v>
      </c>
    </row>
    <row r="507" spans="1:17">
      <c r="A507" s="6">
        <v>42650</v>
      </c>
      <c r="B507" s="1">
        <v>182.22</v>
      </c>
      <c r="C507" s="1">
        <v>118.47</v>
      </c>
      <c r="D507" s="1">
        <f t="shared" si="71"/>
        <v>63.75</v>
      </c>
      <c r="F507" s="2">
        <f t="shared" si="73"/>
        <v>-1.6436554898093981E-3</v>
      </c>
      <c r="G507" s="2">
        <f t="shared" si="74"/>
        <v>-2.1898424997894811E-3</v>
      </c>
      <c r="H507" t="str">
        <f t="shared" si="75"/>
        <v>DIA</v>
      </c>
      <c r="I507">
        <f t="shared" si="76"/>
        <v>1</v>
      </c>
      <c r="J507">
        <f t="shared" si="79"/>
        <v>1</v>
      </c>
      <c r="N507" t="str">
        <f t="shared" si="70"/>
        <v>DIA</v>
      </c>
      <c r="O507" s="5">
        <f t="shared" si="77"/>
        <v>5.4618700998008301E-4</v>
      </c>
      <c r="P507" t="str">
        <f t="shared" si="72"/>
        <v>lose</v>
      </c>
      <c r="Q507" t="str">
        <f t="shared" si="78"/>
        <v>lose</v>
      </c>
    </row>
    <row r="508" spans="1:17">
      <c r="A508" s="6">
        <v>42653</v>
      </c>
      <c r="B508" s="1">
        <v>183.12</v>
      </c>
      <c r="C508" s="1">
        <v>119.22</v>
      </c>
      <c r="D508" s="1">
        <f t="shared" si="71"/>
        <v>63.900000000000006</v>
      </c>
      <c r="F508" s="2">
        <f t="shared" si="73"/>
        <v>4.9390846229832386E-3</v>
      </c>
      <c r="G508" s="2">
        <f t="shared" si="74"/>
        <v>6.3307166371233221E-3</v>
      </c>
      <c r="H508" t="str">
        <f t="shared" si="75"/>
        <v>QQQ</v>
      </c>
      <c r="I508">
        <f t="shared" si="76"/>
        <v>0</v>
      </c>
      <c r="J508">
        <f t="shared" si="79"/>
        <v>0</v>
      </c>
      <c r="N508" t="str">
        <f t="shared" si="70"/>
        <v>QQQ</v>
      </c>
      <c r="O508" s="5">
        <f t="shared" si="77"/>
        <v>1.3916320141400835E-3</v>
      </c>
      <c r="P508" t="str">
        <f t="shared" si="72"/>
        <v>lose</v>
      </c>
      <c r="Q508" t="str">
        <f t="shared" si="78"/>
        <v>lose</v>
      </c>
    </row>
    <row r="509" spans="1:17">
      <c r="A509" s="6">
        <v>42654</v>
      </c>
      <c r="B509" s="1">
        <v>181.2</v>
      </c>
      <c r="C509" s="1">
        <v>117.52</v>
      </c>
      <c r="D509" s="1">
        <f t="shared" si="71"/>
        <v>63.679999999999993</v>
      </c>
      <c r="F509" s="2">
        <f t="shared" si="73"/>
        <v>-1.0484927916120663E-2</v>
      </c>
      <c r="G509" s="2">
        <f t="shared" si="74"/>
        <v>-1.425935245764136E-2</v>
      </c>
      <c r="H509" t="str">
        <f t="shared" si="75"/>
        <v>DIA</v>
      </c>
      <c r="I509">
        <f t="shared" si="76"/>
        <v>1</v>
      </c>
      <c r="J509">
        <f t="shared" si="79"/>
        <v>1</v>
      </c>
      <c r="N509" t="str">
        <f t="shared" si="70"/>
        <v>DIA</v>
      </c>
      <c r="O509" s="5">
        <f t="shared" si="77"/>
        <v>3.7744245415206965E-3</v>
      </c>
      <c r="P509" t="str">
        <f t="shared" si="72"/>
        <v>lose</v>
      </c>
      <c r="Q509" t="str">
        <f t="shared" si="78"/>
        <v>lose</v>
      </c>
    </row>
    <row r="510" spans="1:17">
      <c r="A510" s="6">
        <v>42655</v>
      </c>
      <c r="B510" s="1">
        <v>181.37</v>
      </c>
      <c r="C510" s="1">
        <v>117.42</v>
      </c>
      <c r="D510" s="1">
        <f t="shared" si="71"/>
        <v>63.95</v>
      </c>
      <c r="F510" s="2">
        <f t="shared" si="73"/>
        <v>9.3818984547470161E-4</v>
      </c>
      <c r="G510" s="2">
        <f t="shared" si="74"/>
        <v>-8.5091899251186457E-4</v>
      </c>
      <c r="H510" t="str">
        <f t="shared" si="75"/>
        <v>DIA</v>
      </c>
      <c r="I510">
        <f t="shared" si="76"/>
        <v>1</v>
      </c>
      <c r="J510">
        <f t="shared" si="79"/>
        <v>2</v>
      </c>
      <c r="N510" t="str">
        <f t="shared" si="70"/>
        <v>DIA</v>
      </c>
      <c r="O510" s="5">
        <f t="shared" si="77"/>
        <v>1.7891088379865662E-3</v>
      </c>
      <c r="P510" t="str">
        <f t="shared" si="72"/>
        <v>lose</v>
      </c>
      <c r="Q510" t="str">
        <f t="shared" si="78"/>
        <v>lose</v>
      </c>
    </row>
    <row r="511" spans="1:17">
      <c r="A511" s="6">
        <v>42656</v>
      </c>
      <c r="B511" s="1">
        <v>180.84</v>
      </c>
      <c r="C511" s="1">
        <v>117</v>
      </c>
      <c r="D511" s="1">
        <f t="shared" si="71"/>
        <v>63.84</v>
      </c>
      <c r="F511" s="2">
        <f t="shared" si="73"/>
        <v>-2.9222032309643331E-3</v>
      </c>
      <c r="G511" s="2">
        <f t="shared" si="74"/>
        <v>-3.5769034236075772E-3</v>
      </c>
      <c r="H511" t="str">
        <f t="shared" si="75"/>
        <v>DIA</v>
      </c>
      <c r="I511">
        <f t="shared" si="76"/>
        <v>1</v>
      </c>
      <c r="J511">
        <f t="shared" si="79"/>
        <v>3</v>
      </c>
      <c r="N511" t="str">
        <f t="shared" si="70"/>
        <v>DIA</v>
      </c>
      <c r="O511" s="5">
        <f t="shared" si="77"/>
        <v>6.5470019264324405E-4</v>
      </c>
      <c r="P511" t="str">
        <f t="shared" si="72"/>
        <v>lose</v>
      </c>
      <c r="Q511" t="str">
        <f t="shared" si="78"/>
        <v>lose</v>
      </c>
    </row>
    <row r="512" spans="1:17">
      <c r="A512" s="6">
        <v>42657</v>
      </c>
      <c r="B512" s="1">
        <v>181.29</v>
      </c>
      <c r="C512" s="1">
        <v>117.14</v>
      </c>
      <c r="D512" s="1">
        <f t="shared" si="71"/>
        <v>64.149999999999991</v>
      </c>
      <c r="F512" s="2">
        <f t="shared" si="73"/>
        <v>2.4883875248838125E-3</v>
      </c>
      <c r="G512" s="2">
        <f t="shared" si="74"/>
        <v>1.1965811965812014E-3</v>
      </c>
      <c r="H512" t="str">
        <f t="shared" si="75"/>
        <v>DIA</v>
      </c>
      <c r="I512">
        <f t="shared" si="76"/>
        <v>1</v>
      </c>
      <c r="J512">
        <f t="shared" si="79"/>
        <v>4</v>
      </c>
      <c r="N512" t="str">
        <f t="shared" si="70"/>
        <v>DIA</v>
      </c>
      <c r="O512" s="5">
        <f t="shared" si="77"/>
        <v>1.2918063283026112E-3</v>
      </c>
      <c r="P512" t="str">
        <f t="shared" si="72"/>
        <v>lose</v>
      </c>
      <c r="Q512" t="str">
        <f t="shared" si="78"/>
        <v>lose</v>
      </c>
    </row>
    <row r="513" spans="1:17">
      <c r="A513" s="6">
        <v>42660</v>
      </c>
      <c r="B513" s="1">
        <v>180.72</v>
      </c>
      <c r="C513" s="1">
        <v>116.82</v>
      </c>
      <c r="D513" s="1">
        <f t="shared" si="71"/>
        <v>63.900000000000006</v>
      </c>
      <c r="F513" s="2">
        <f t="shared" si="73"/>
        <v>-3.1441337084229313E-3</v>
      </c>
      <c r="G513" s="2">
        <f t="shared" si="74"/>
        <v>-2.7317739457060558E-3</v>
      </c>
      <c r="H513" t="str">
        <f t="shared" si="75"/>
        <v>QQQ</v>
      </c>
      <c r="I513">
        <f t="shared" si="76"/>
        <v>0</v>
      </c>
      <c r="J513">
        <f t="shared" si="79"/>
        <v>0</v>
      </c>
      <c r="N513" t="str">
        <f t="shared" ref="N513:N576" si="80">IF(F513&gt;G513, "DIA", "QQQ")</f>
        <v>QQQ</v>
      </c>
      <c r="O513" s="5">
        <f t="shared" si="77"/>
        <v>4.123597627168755E-4</v>
      </c>
      <c r="P513" t="str">
        <f t="shared" si="72"/>
        <v>lose</v>
      </c>
      <c r="Q513" t="str">
        <f t="shared" si="78"/>
        <v>lose</v>
      </c>
    </row>
    <row r="514" spans="1:17">
      <c r="A514" s="6">
        <v>42661</v>
      </c>
      <c r="B514" s="1">
        <v>181.37</v>
      </c>
      <c r="C514" s="1">
        <v>117.86</v>
      </c>
      <c r="D514" s="1">
        <f t="shared" si="71"/>
        <v>63.510000000000005</v>
      </c>
      <c r="F514" s="2">
        <f t="shared" si="73"/>
        <v>3.5967242142541261E-3</v>
      </c>
      <c r="G514" s="2">
        <f t="shared" si="74"/>
        <v>8.9025851737716682E-3</v>
      </c>
      <c r="H514" t="str">
        <f t="shared" si="75"/>
        <v>QQQ</v>
      </c>
      <c r="I514">
        <f t="shared" si="76"/>
        <v>0</v>
      </c>
      <c r="J514">
        <f t="shared" si="79"/>
        <v>1</v>
      </c>
      <c r="N514" t="str">
        <f t="shared" si="80"/>
        <v>QQQ</v>
      </c>
      <c r="O514" s="5">
        <f t="shared" si="77"/>
        <v>5.3058609595175426E-3</v>
      </c>
      <c r="P514" t="str">
        <f t="shared" si="72"/>
        <v>lose</v>
      </c>
      <c r="Q514" t="str">
        <f t="shared" si="78"/>
        <v>win</v>
      </c>
    </row>
    <row r="515" spans="1:17">
      <c r="A515" s="6">
        <v>42662</v>
      </c>
      <c r="B515" s="1">
        <v>182</v>
      </c>
      <c r="C515" s="1">
        <v>117.85</v>
      </c>
      <c r="D515" s="1">
        <f t="shared" ref="D515:D578" si="81">B515-C515</f>
        <v>64.150000000000006</v>
      </c>
      <c r="F515" s="2">
        <f t="shared" si="73"/>
        <v>3.4735623311462505E-3</v>
      </c>
      <c r="G515" s="2">
        <f t="shared" si="74"/>
        <v>-8.4846427965426058E-5</v>
      </c>
      <c r="H515" t="str">
        <f t="shared" si="75"/>
        <v>DIA</v>
      </c>
      <c r="I515">
        <f t="shared" si="76"/>
        <v>1</v>
      </c>
      <c r="J515">
        <f t="shared" si="79"/>
        <v>1</v>
      </c>
      <c r="N515" t="str">
        <f t="shared" si="80"/>
        <v>DIA</v>
      </c>
      <c r="O515" s="5">
        <f t="shared" si="77"/>
        <v>3.5584087591116766E-3</v>
      </c>
      <c r="P515" t="str">
        <f t="shared" si="72"/>
        <v>lose</v>
      </c>
      <c r="Q515" t="str">
        <f t="shared" si="78"/>
        <v>lose</v>
      </c>
    </row>
    <row r="516" spans="1:17">
      <c r="A516" s="6">
        <v>42663</v>
      </c>
      <c r="B516" s="1">
        <v>181.54</v>
      </c>
      <c r="C516" s="1">
        <v>117.71</v>
      </c>
      <c r="D516" s="1">
        <f t="shared" si="81"/>
        <v>63.83</v>
      </c>
      <c r="F516" s="2">
        <f t="shared" si="73"/>
        <v>-2.5274725274725711E-3</v>
      </c>
      <c r="G516" s="2">
        <f t="shared" si="74"/>
        <v>-1.1879507848960593E-3</v>
      </c>
      <c r="H516" t="str">
        <f t="shared" si="75"/>
        <v>QQQ</v>
      </c>
      <c r="I516">
        <f t="shared" si="76"/>
        <v>0</v>
      </c>
      <c r="J516">
        <f t="shared" si="79"/>
        <v>0</v>
      </c>
      <c r="N516" t="str">
        <f t="shared" si="80"/>
        <v>QQQ</v>
      </c>
      <c r="O516" s="5">
        <f t="shared" si="77"/>
        <v>1.3395217425765118E-3</v>
      </c>
      <c r="P516" t="str">
        <f t="shared" ref="P516:P579" si="82">IF(AND(N516="dia", O516&gt;0.005), "win", "lose")</f>
        <v>lose</v>
      </c>
      <c r="Q516" t="str">
        <f t="shared" si="78"/>
        <v>lose</v>
      </c>
    </row>
    <row r="517" spans="1:17">
      <c r="A517" s="6">
        <v>42664</v>
      </c>
      <c r="B517" s="1">
        <v>181.22</v>
      </c>
      <c r="C517" s="1">
        <v>118.15</v>
      </c>
      <c r="D517" s="1">
        <f t="shared" si="81"/>
        <v>63.069999999999993</v>
      </c>
      <c r="F517" s="2">
        <f t="shared" ref="F517:F580" si="83">(B517-B516)/B516</f>
        <v>-1.7626969262971974E-3</v>
      </c>
      <c r="G517" s="2">
        <f t="shared" ref="G517:G580" si="84">(C517-C516)/C516</f>
        <v>3.7380001699092004E-3</v>
      </c>
      <c r="H517" t="str">
        <f t="shared" ref="H517:H580" si="85">IF(F517&gt;G517, "DIA", "QQQ")</f>
        <v>QQQ</v>
      </c>
      <c r="I517">
        <f t="shared" ref="I517:I580" si="86">IF(H517="QQQ",0,1)</f>
        <v>0</v>
      </c>
      <c r="J517">
        <f t="shared" si="79"/>
        <v>1</v>
      </c>
      <c r="N517" t="str">
        <f t="shared" si="80"/>
        <v>QQQ</v>
      </c>
      <c r="O517" s="5">
        <f t="shared" ref="O517:O580" si="87">IF(F517&gt;G517, (F517-G517), (G517-F517))</f>
        <v>5.5006970962063976E-3</v>
      </c>
      <c r="P517" t="str">
        <f t="shared" si="82"/>
        <v>lose</v>
      </c>
      <c r="Q517" t="str">
        <f t="shared" ref="Q517:Q580" si="88">IF(AND(N517="qqq", O517&gt;0.005), "win", "lose")</f>
        <v>win</v>
      </c>
    </row>
    <row r="518" spans="1:17">
      <c r="A518" s="6">
        <v>42667</v>
      </c>
      <c r="B518" s="1">
        <v>181.96</v>
      </c>
      <c r="C518" s="1">
        <v>119.57</v>
      </c>
      <c r="D518" s="1">
        <f t="shared" si="81"/>
        <v>62.390000000000015</v>
      </c>
      <c r="F518" s="2">
        <f t="shared" si="83"/>
        <v>4.0834344995034164E-3</v>
      </c>
      <c r="G518" s="2">
        <f t="shared" si="84"/>
        <v>1.2018620397799301E-2</v>
      </c>
      <c r="H518" t="str">
        <f t="shared" si="85"/>
        <v>QQQ</v>
      </c>
      <c r="I518">
        <f t="shared" si="86"/>
        <v>0</v>
      </c>
      <c r="J518">
        <f t="shared" si="79"/>
        <v>2</v>
      </c>
      <c r="N518" t="str">
        <f t="shared" si="80"/>
        <v>QQQ</v>
      </c>
      <c r="O518" s="5">
        <f t="shared" si="87"/>
        <v>7.9351858982958847E-3</v>
      </c>
      <c r="P518" t="str">
        <f t="shared" si="82"/>
        <v>lose</v>
      </c>
      <c r="Q518" t="str">
        <f t="shared" si="88"/>
        <v>win</v>
      </c>
    </row>
    <row r="519" spans="1:17">
      <c r="A519" s="6">
        <v>42668</v>
      </c>
      <c r="B519" s="1">
        <v>181.48</v>
      </c>
      <c r="C519" s="1">
        <v>119.19</v>
      </c>
      <c r="D519" s="1">
        <f t="shared" si="81"/>
        <v>62.289999999999992</v>
      </c>
      <c r="F519" s="2">
        <f t="shared" si="83"/>
        <v>-2.6379424049242589E-3</v>
      </c>
      <c r="G519" s="2">
        <f t="shared" si="84"/>
        <v>-3.1780546959939405E-3</v>
      </c>
      <c r="H519" t="str">
        <f t="shared" si="85"/>
        <v>DIA</v>
      </c>
      <c r="I519">
        <f t="shared" si="86"/>
        <v>1</v>
      </c>
      <c r="J519">
        <f t="shared" si="79"/>
        <v>1</v>
      </c>
      <c r="N519" t="str">
        <f t="shared" si="80"/>
        <v>DIA</v>
      </c>
      <c r="O519" s="5">
        <f t="shared" si="87"/>
        <v>5.4011229106968152E-4</v>
      </c>
      <c r="P519" t="str">
        <f t="shared" si="82"/>
        <v>lose</v>
      </c>
      <c r="Q519" t="str">
        <f t="shared" si="88"/>
        <v>lose</v>
      </c>
    </row>
    <row r="520" spans="1:17">
      <c r="A520" s="6">
        <v>42669</v>
      </c>
      <c r="B520" s="1">
        <v>181.77</v>
      </c>
      <c r="C520" s="1">
        <v>118.38</v>
      </c>
      <c r="D520" s="1">
        <f t="shared" si="81"/>
        <v>63.390000000000015</v>
      </c>
      <c r="F520" s="2">
        <f t="shared" si="83"/>
        <v>1.5979722283448339E-3</v>
      </c>
      <c r="G520" s="2">
        <f t="shared" si="84"/>
        <v>-6.7958721369242581E-3</v>
      </c>
      <c r="H520" t="str">
        <f t="shared" si="85"/>
        <v>DIA</v>
      </c>
      <c r="I520">
        <f t="shared" si="86"/>
        <v>1</v>
      </c>
      <c r="J520">
        <f t="shared" ref="J520:J583" si="89">IF(I519=I520,(J519+1),I520)</f>
        <v>2</v>
      </c>
      <c r="N520" t="str">
        <f t="shared" si="80"/>
        <v>DIA</v>
      </c>
      <c r="O520" s="5">
        <f t="shared" si="87"/>
        <v>8.393844365269092E-3</v>
      </c>
      <c r="P520" t="str">
        <f t="shared" si="82"/>
        <v>win</v>
      </c>
      <c r="Q520" t="str">
        <f t="shared" si="88"/>
        <v>lose</v>
      </c>
    </row>
    <row r="521" spans="1:17">
      <c r="A521" s="6">
        <v>42670</v>
      </c>
      <c r="B521" s="1">
        <v>181.53</v>
      </c>
      <c r="C521" s="1">
        <v>117.84</v>
      </c>
      <c r="D521" s="1">
        <f t="shared" si="81"/>
        <v>63.69</v>
      </c>
      <c r="F521" s="2">
        <f t="shared" si="83"/>
        <v>-1.3203498927216212E-3</v>
      </c>
      <c r="G521" s="2">
        <f t="shared" si="84"/>
        <v>-4.5615813482006422E-3</v>
      </c>
      <c r="H521" t="str">
        <f t="shared" si="85"/>
        <v>DIA</v>
      </c>
      <c r="I521">
        <f t="shared" si="86"/>
        <v>1</v>
      </c>
      <c r="J521">
        <f t="shared" si="89"/>
        <v>3</v>
      </c>
      <c r="N521" t="str">
        <f t="shared" si="80"/>
        <v>DIA</v>
      </c>
      <c r="O521" s="5">
        <f t="shared" si="87"/>
        <v>3.2412314554790211E-3</v>
      </c>
      <c r="P521" t="str">
        <f t="shared" si="82"/>
        <v>lose</v>
      </c>
      <c r="Q521" t="str">
        <f t="shared" si="88"/>
        <v>lose</v>
      </c>
    </row>
    <row r="522" spans="1:17">
      <c r="A522" s="6">
        <v>42671</v>
      </c>
      <c r="B522" s="1">
        <v>181.36</v>
      </c>
      <c r="C522" s="1">
        <v>117.1</v>
      </c>
      <c r="D522" s="1">
        <f t="shared" si="81"/>
        <v>64.260000000000019</v>
      </c>
      <c r="F522" s="2">
        <f t="shared" si="83"/>
        <v>-9.3648432765927115E-4</v>
      </c>
      <c r="G522" s="2">
        <f t="shared" si="84"/>
        <v>-6.2797012898846661E-3</v>
      </c>
      <c r="H522" t="str">
        <f t="shared" si="85"/>
        <v>DIA</v>
      </c>
      <c r="I522">
        <f t="shared" si="86"/>
        <v>1</v>
      </c>
      <c r="J522">
        <f t="shared" si="89"/>
        <v>4</v>
      </c>
      <c r="N522" t="str">
        <f t="shared" si="80"/>
        <v>DIA</v>
      </c>
      <c r="O522" s="5">
        <f t="shared" si="87"/>
        <v>5.3432169622253953E-3</v>
      </c>
      <c r="P522" t="str">
        <f t="shared" si="82"/>
        <v>win</v>
      </c>
      <c r="Q522" t="str">
        <f t="shared" si="88"/>
        <v>lose</v>
      </c>
    </row>
    <row r="523" spans="1:17">
      <c r="A523" s="6">
        <v>42674</v>
      </c>
      <c r="B523" s="1">
        <v>181.17</v>
      </c>
      <c r="C523" s="1">
        <v>116.99</v>
      </c>
      <c r="D523" s="1">
        <f t="shared" si="81"/>
        <v>64.179999999999993</v>
      </c>
      <c r="F523" s="2">
        <f t="shared" si="83"/>
        <v>-1.0476400529335363E-3</v>
      </c>
      <c r="G523" s="2">
        <f t="shared" si="84"/>
        <v>-9.3936806148590469E-4</v>
      </c>
      <c r="H523" t="str">
        <f t="shared" si="85"/>
        <v>QQQ</v>
      </c>
      <c r="I523">
        <f t="shared" si="86"/>
        <v>0</v>
      </c>
      <c r="J523">
        <f t="shared" si="89"/>
        <v>0</v>
      </c>
      <c r="N523" t="str">
        <f t="shared" si="80"/>
        <v>QQQ</v>
      </c>
      <c r="O523" s="5">
        <f t="shared" si="87"/>
        <v>1.0827199144763163E-4</v>
      </c>
      <c r="P523" t="str">
        <f t="shared" si="82"/>
        <v>lose</v>
      </c>
      <c r="Q523" t="str">
        <f t="shared" si="88"/>
        <v>lose</v>
      </c>
    </row>
    <row r="524" spans="1:17">
      <c r="A524" s="6">
        <v>42675</v>
      </c>
      <c r="B524" s="1">
        <v>180.12</v>
      </c>
      <c r="C524" s="1">
        <v>116.11</v>
      </c>
      <c r="D524" s="1">
        <f t="shared" si="81"/>
        <v>64.010000000000005</v>
      </c>
      <c r="F524" s="2">
        <f t="shared" si="83"/>
        <v>-5.7956615333663577E-3</v>
      </c>
      <c r="G524" s="2">
        <f t="shared" si="84"/>
        <v>-7.5220104282416912E-3</v>
      </c>
      <c r="H524" t="str">
        <f t="shared" si="85"/>
        <v>DIA</v>
      </c>
      <c r="I524">
        <f t="shared" si="86"/>
        <v>1</v>
      </c>
      <c r="J524">
        <f t="shared" si="89"/>
        <v>1</v>
      </c>
      <c r="N524" t="str">
        <f t="shared" si="80"/>
        <v>DIA</v>
      </c>
      <c r="O524" s="5">
        <f t="shared" si="87"/>
        <v>1.7263488948753335E-3</v>
      </c>
      <c r="P524" t="str">
        <f t="shared" si="82"/>
        <v>lose</v>
      </c>
      <c r="Q524" t="str">
        <f t="shared" si="88"/>
        <v>lose</v>
      </c>
    </row>
    <row r="525" spans="1:17">
      <c r="A525" s="6">
        <v>42676</v>
      </c>
      <c r="B525" s="1">
        <v>179.35</v>
      </c>
      <c r="C525" s="1">
        <v>115.18</v>
      </c>
      <c r="D525" s="1">
        <f t="shared" si="81"/>
        <v>64.169999999999987</v>
      </c>
      <c r="F525" s="2">
        <f t="shared" si="83"/>
        <v>-4.2749278258939049E-3</v>
      </c>
      <c r="G525" s="2">
        <f t="shared" si="84"/>
        <v>-8.0096460253207529E-3</v>
      </c>
      <c r="H525" t="str">
        <f t="shared" si="85"/>
        <v>DIA</v>
      </c>
      <c r="I525">
        <f t="shared" si="86"/>
        <v>1</v>
      </c>
      <c r="J525">
        <f t="shared" si="89"/>
        <v>2</v>
      </c>
      <c r="N525" t="str">
        <f t="shared" si="80"/>
        <v>DIA</v>
      </c>
      <c r="O525" s="5">
        <f t="shared" si="87"/>
        <v>3.734718199426848E-3</v>
      </c>
      <c r="P525" t="str">
        <f t="shared" si="82"/>
        <v>lose</v>
      </c>
      <c r="Q525" t="str">
        <f t="shared" si="88"/>
        <v>lose</v>
      </c>
    </row>
    <row r="526" spans="1:17">
      <c r="A526" s="6">
        <v>42677</v>
      </c>
      <c r="B526" s="1">
        <v>179.11</v>
      </c>
      <c r="C526" s="1">
        <v>114.05</v>
      </c>
      <c r="D526" s="1">
        <f t="shared" si="81"/>
        <v>65.060000000000016</v>
      </c>
      <c r="F526" s="2">
        <f t="shared" si="83"/>
        <v>-1.3381655979926438E-3</v>
      </c>
      <c r="G526" s="2">
        <f t="shared" si="84"/>
        <v>-9.8107310296927375E-3</v>
      </c>
      <c r="H526" t="str">
        <f t="shared" si="85"/>
        <v>DIA</v>
      </c>
      <c r="I526">
        <f t="shared" si="86"/>
        <v>1</v>
      </c>
      <c r="J526">
        <f t="shared" si="89"/>
        <v>3</v>
      </c>
      <c r="N526" t="str">
        <f t="shared" si="80"/>
        <v>DIA</v>
      </c>
      <c r="O526" s="5">
        <f t="shared" si="87"/>
        <v>8.4725654317000937E-3</v>
      </c>
      <c r="P526" t="str">
        <f t="shared" si="82"/>
        <v>win</v>
      </c>
      <c r="Q526" t="str">
        <f t="shared" si="88"/>
        <v>lose</v>
      </c>
    </row>
    <row r="527" spans="1:17">
      <c r="A527" s="6">
        <v>42678</v>
      </c>
      <c r="B527" s="1">
        <v>178.71</v>
      </c>
      <c r="C527" s="1">
        <v>113.65</v>
      </c>
      <c r="D527" s="1">
        <f t="shared" si="81"/>
        <v>65.06</v>
      </c>
      <c r="F527" s="2">
        <f t="shared" si="83"/>
        <v>-2.2332644743454058E-3</v>
      </c>
      <c r="G527" s="2">
        <f t="shared" si="84"/>
        <v>-3.5072336694431522E-3</v>
      </c>
      <c r="H527" t="str">
        <f t="shared" si="85"/>
        <v>DIA</v>
      </c>
      <c r="I527">
        <f t="shared" si="86"/>
        <v>1</v>
      </c>
      <c r="J527">
        <f t="shared" si="89"/>
        <v>4</v>
      </c>
      <c r="N527" t="str">
        <f t="shared" si="80"/>
        <v>DIA</v>
      </c>
      <c r="O527" s="5">
        <f t="shared" si="87"/>
        <v>1.2739691950977463E-3</v>
      </c>
      <c r="P527" t="str">
        <f t="shared" si="82"/>
        <v>lose</v>
      </c>
      <c r="Q527" t="str">
        <f t="shared" si="88"/>
        <v>lose</v>
      </c>
    </row>
    <row r="528" spans="1:17">
      <c r="A528" s="6">
        <v>42681</v>
      </c>
      <c r="B528" s="1">
        <v>182.36</v>
      </c>
      <c r="C528" s="1">
        <v>116.35</v>
      </c>
      <c r="D528" s="1">
        <f t="shared" si="81"/>
        <v>66.010000000000019</v>
      </c>
      <c r="F528" s="2">
        <f t="shared" si="83"/>
        <v>2.0424150858933499E-2</v>
      </c>
      <c r="G528" s="2">
        <f t="shared" si="84"/>
        <v>2.3757149142102845E-2</v>
      </c>
      <c r="H528" t="str">
        <f t="shared" si="85"/>
        <v>QQQ</v>
      </c>
      <c r="I528">
        <f t="shared" si="86"/>
        <v>0</v>
      </c>
      <c r="J528">
        <f t="shared" si="89"/>
        <v>0</v>
      </c>
      <c r="N528" t="str">
        <f t="shared" si="80"/>
        <v>QQQ</v>
      </c>
      <c r="O528" s="5">
        <f t="shared" si="87"/>
        <v>3.3329982831693458E-3</v>
      </c>
      <c r="P528" t="str">
        <f t="shared" si="82"/>
        <v>lose</v>
      </c>
      <c r="Q528" t="str">
        <f t="shared" si="88"/>
        <v>lose</v>
      </c>
    </row>
    <row r="529" spans="1:17">
      <c r="A529" s="6">
        <v>42682</v>
      </c>
      <c r="B529" s="1">
        <v>183.38</v>
      </c>
      <c r="C529" s="1">
        <v>117.11</v>
      </c>
      <c r="D529" s="1">
        <f t="shared" si="81"/>
        <v>66.27</v>
      </c>
      <c r="F529" s="2">
        <f t="shared" si="83"/>
        <v>5.5933318710242475E-3</v>
      </c>
      <c r="G529" s="2">
        <f t="shared" si="84"/>
        <v>6.5320154705630013E-3</v>
      </c>
      <c r="H529" t="str">
        <f t="shared" si="85"/>
        <v>QQQ</v>
      </c>
      <c r="I529">
        <f t="shared" si="86"/>
        <v>0</v>
      </c>
      <c r="J529">
        <f t="shared" si="89"/>
        <v>1</v>
      </c>
      <c r="N529" t="str">
        <f t="shared" si="80"/>
        <v>QQQ</v>
      </c>
      <c r="O529" s="5">
        <f t="shared" si="87"/>
        <v>9.3868359953875376E-4</v>
      </c>
      <c r="P529" t="str">
        <f t="shared" si="82"/>
        <v>lose</v>
      </c>
      <c r="Q529" t="str">
        <f t="shared" si="88"/>
        <v>lose</v>
      </c>
    </row>
    <row r="530" spans="1:17">
      <c r="A530" s="6">
        <v>42683</v>
      </c>
      <c r="B530" s="1">
        <v>185.96</v>
      </c>
      <c r="C530" s="1">
        <v>117.65</v>
      </c>
      <c r="D530" s="1">
        <f t="shared" si="81"/>
        <v>68.31</v>
      </c>
      <c r="F530" s="2">
        <f t="shared" si="83"/>
        <v>1.4069146035554654E-2</v>
      </c>
      <c r="G530" s="2">
        <f t="shared" si="84"/>
        <v>4.6110494406968339E-3</v>
      </c>
      <c r="H530" t="str">
        <f t="shared" si="85"/>
        <v>DIA</v>
      </c>
      <c r="I530">
        <f t="shared" si="86"/>
        <v>1</v>
      </c>
      <c r="J530">
        <f t="shared" si="89"/>
        <v>1</v>
      </c>
      <c r="N530" t="str">
        <f t="shared" si="80"/>
        <v>DIA</v>
      </c>
      <c r="O530" s="5">
        <f t="shared" si="87"/>
        <v>9.4580965948578202E-3</v>
      </c>
      <c r="P530" t="str">
        <f t="shared" si="82"/>
        <v>win</v>
      </c>
      <c r="Q530" t="str">
        <f t="shared" si="88"/>
        <v>lose</v>
      </c>
    </row>
    <row r="531" spans="1:17">
      <c r="A531" s="6">
        <v>42684</v>
      </c>
      <c r="B531" s="1">
        <v>188.13</v>
      </c>
      <c r="C531" s="1">
        <v>115.75</v>
      </c>
      <c r="D531" s="1">
        <f t="shared" si="81"/>
        <v>72.38</v>
      </c>
      <c r="F531" s="2">
        <f t="shared" si="83"/>
        <v>1.1669176166917549E-2</v>
      </c>
      <c r="G531" s="2">
        <f t="shared" si="84"/>
        <v>-1.6149596260093546E-2</v>
      </c>
      <c r="H531" t="str">
        <f t="shared" si="85"/>
        <v>DIA</v>
      </c>
      <c r="I531">
        <f t="shared" si="86"/>
        <v>1</v>
      </c>
      <c r="J531">
        <f t="shared" si="89"/>
        <v>2</v>
      </c>
      <c r="N531" t="str">
        <f t="shared" si="80"/>
        <v>DIA</v>
      </c>
      <c r="O531" s="5">
        <f t="shared" si="87"/>
        <v>2.7818772427011095E-2</v>
      </c>
      <c r="P531" t="str">
        <f t="shared" si="82"/>
        <v>win</v>
      </c>
      <c r="Q531" t="str">
        <f t="shared" si="88"/>
        <v>lose</v>
      </c>
    </row>
    <row r="532" spans="1:17">
      <c r="A532" s="6">
        <v>42685</v>
      </c>
      <c r="B532" s="1">
        <v>188.47</v>
      </c>
      <c r="C532" s="1">
        <v>115.8</v>
      </c>
      <c r="D532" s="1">
        <f t="shared" si="81"/>
        <v>72.67</v>
      </c>
      <c r="F532" s="2">
        <f t="shared" si="83"/>
        <v>1.8072609365864213E-3</v>
      </c>
      <c r="G532" s="2">
        <f t="shared" si="84"/>
        <v>4.3196544276455427E-4</v>
      </c>
      <c r="H532" t="str">
        <f t="shared" si="85"/>
        <v>DIA</v>
      </c>
      <c r="I532">
        <f t="shared" si="86"/>
        <v>1</v>
      </c>
      <c r="J532">
        <f t="shared" si="89"/>
        <v>3</v>
      </c>
      <c r="N532" t="str">
        <f t="shared" si="80"/>
        <v>DIA</v>
      </c>
      <c r="O532" s="5">
        <f t="shared" si="87"/>
        <v>1.375295493821867E-3</v>
      </c>
      <c r="P532" t="str">
        <f t="shared" si="82"/>
        <v>lose</v>
      </c>
      <c r="Q532" t="str">
        <f t="shared" si="88"/>
        <v>lose</v>
      </c>
    </row>
    <row r="533" spans="1:17">
      <c r="A533" s="6">
        <v>42688</v>
      </c>
      <c r="B533" s="1">
        <v>188.77</v>
      </c>
      <c r="C533" s="1">
        <v>114.63</v>
      </c>
      <c r="D533" s="1">
        <f t="shared" si="81"/>
        <v>74.140000000000015</v>
      </c>
      <c r="F533" s="2">
        <f t="shared" si="83"/>
        <v>1.5917652676819196E-3</v>
      </c>
      <c r="G533" s="2">
        <f t="shared" si="84"/>
        <v>-1.0103626943005196E-2</v>
      </c>
      <c r="H533" t="str">
        <f t="shared" si="85"/>
        <v>DIA</v>
      </c>
      <c r="I533">
        <f t="shared" si="86"/>
        <v>1</v>
      </c>
      <c r="J533">
        <f t="shared" si="89"/>
        <v>4</v>
      </c>
      <c r="N533" t="str">
        <f t="shared" si="80"/>
        <v>DIA</v>
      </c>
      <c r="O533" s="5">
        <f t="shared" si="87"/>
        <v>1.1695392210687116E-2</v>
      </c>
      <c r="P533" t="str">
        <f t="shared" si="82"/>
        <v>win</v>
      </c>
      <c r="Q533" t="str">
        <f t="shared" si="88"/>
        <v>lose</v>
      </c>
    </row>
    <row r="534" spans="1:17">
      <c r="A534" s="6">
        <v>42689</v>
      </c>
      <c r="B534" s="1">
        <v>189.34</v>
      </c>
      <c r="C534" s="1">
        <v>116.22</v>
      </c>
      <c r="D534" s="1">
        <f t="shared" si="81"/>
        <v>73.12</v>
      </c>
      <c r="F534" s="2">
        <f t="shared" si="83"/>
        <v>3.0195475976055155E-3</v>
      </c>
      <c r="G534" s="2">
        <f t="shared" si="84"/>
        <v>1.3870714472651169E-2</v>
      </c>
      <c r="H534" t="str">
        <f t="shared" si="85"/>
        <v>QQQ</v>
      </c>
      <c r="I534">
        <f t="shared" si="86"/>
        <v>0</v>
      </c>
      <c r="J534">
        <f t="shared" si="89"/>
        <v>0</v>
      </c>
      <c r="N534" t="str">
        <f t="shared" si="80"/>
        <v>QQQ</v>
      </c>
      <c r="O534" s="5">
        <f t="shared" si="87"/>
        <v>1.0851166875045653E-2</v>
      </c>
      <c r="P534" t="str">
        <f t="shared" si="82"/>
        <v>lose</v>
      </c>
      <c r="Q534" t="str">
        <f t="shared" si="88"/>
        <v>win</v>
      </c>
    </row>
    <row r="535" spans="1:17">
      <c r="A535" s="6">
        <v>42690</v>
      </c>
      <c r="B535" s="1">
        <v>188.98</v>
      </c>
      <c r="C535" s="1">
        <v>116.91</v>
      </c>
      <c r="D535" s="1">
        <f t="shared" si="81"/>
        <v>72.069999999999993</v>
      </c>
      <c r="F535" s="2">
        <f t="shared" si="83"/>
        <v>-1.9013415020598587E-3</v>
      </c>
      <c r="G535" s="2">
        <f t="shared" si="84"/>
        <v>5.9370160041300789E-3</v>
      </c>
      <c r="H535" t="str">
        <f t="shared" si="85"/>
        <v>QQQ</v>
      </c>
      <c r="I535">
        <f t="shared" si="86"/>
        <v>0</v>
      </c>
      <c r="J535">
        <f t="shared" si="89"/>
        <v>1</v>
      </c>
      <c r="N535" t="str">
        <f t="shared" si="80"/>
        <v>QQQ</v>
      </c>
      <c r="O535" s="5">
        <f t="shared" si="87"/>
        <v>7.8383575061899378E-3</v>
      </c>
      <c r="P535" t="str">
        <f t="shared" si="82"/>
        <v>lose</v>
      </c>
      <c r="Q535" t="str">
        <f t="shared" si="88"/>
        <v>win</v>
      </c>
    </row>
    <row r="536" spans="1:17">
      <c r="A536" s="6">
        <v>42691</v>
      </c>
      <c r="B536" s="1">
        <v>189.3</v>
      </c>
      <c r="C536" s="1">
        <v>117.76</v>
      </c>
      <c r="D536" s="1">
        <f t="shared" si="81"/>
        <v>71.540000000000006</v>
      </c>
      <c r="F536" s="2">
        <f t="shared" si="83"/>
        <v>1.693300878399945E-3</v>
      </c>
      <c r="G536" s="2">
        <f t="shared" si="84"/>
        <v>7.2705499957232793E-3</v>
      </c>
      <c r="H536" t="str">
        <f t="shared" si="85"/>
        <v>QQQ</v>
      </c>
      <c r="I536">
        <f t="shared" si="86"/>
        <v>0</v>
      </c>
      <c r="J536">
        <f t="shared" si="89"/>
        <v>2</v>
      </c>
      <c r="N536" t="str">
        <f t="shared" si="80"/>
        <v>QQQ</v>
      </c>
      <c r="O536" s="5">
        <f t="shared" si="87"/>
        <v>5.5772491173233345E-3</v>
      </c>
      <c r="P536" t="str">
        <f t="shared" si="82"/>
        <v>lose</v>
      </c>
      <c r="Q536" t="str">
        <f t="shared" si="88"/>
        <v>win</v>
      </c>
    </row>
    <row r="537" spans="1:17">
      <c r="A537" s="6">
        <v>42692</v>
      </c>
      <c r="B537" s="1">
        <v>188.46</v>
      </c>
      <c r="C537" s="1">
        <v>117.32</v>
      </c>
      <c r="D537" s="1">
        <f t="shared" si="81"/>
        <v>71.140000000000015</v>
      </c>
      <c r="F537" s="2">
        <f t="shared" si="83"/>
        <v>-4.4374009508716498E-3</v>
      </c>
      <c r="G537" s="2">
        <f t="shared" si="84"/>
        <v>-3.736413043478362E-3</v>
      </c>
      <c r="H537" t="str">
        <f t="shared" si="85"/>
        <v>QQQ</v>
      </c>
      <c r="I537">
        <f t="shared" si="86"/>
        <v>0</v>
      </c>
      <c r="J537">
        <f t="shared" si="89"/>
        <v>3</v>
      </c>
      <c r="N537" t="str">
        <f t="shared" si="80"/>
        <v>QQQ</v>
      </c>
      <c r="O537" s="5">
        <f t="shared" si="87"/>
        <v>7.0098790739328782E-4</v>
      </c>
      <c r="P537" t="str">
        <f t="shared" si="82"/>
        <v>lose</v>
      </c>
      <c r="Q537" t="str">
        <f t="shared" si="88"/>
        <v>lose</v>
      </c>
    </row>
    <row r="538" spans="1:17">
      <c r="A538" s="6">
        <v>42695</v>
      </c>
      <c r="B538" s="1">
        <v>189.34</v>
      </c>
      <c r="C538" s="1">
        <v>118.54</v>
      </c>
      <c r="D538" s="1">
        <f t="shared" si="81"/>
        <v>70.8</v>
      </c>
      <c r="F538" s="2">
        <f t="shared" si="83"/>
        <v>4.669425872864244E-3</v>
      </c>
      <c r="G538" s="2">
        <f t="shared" si="84"/>
        <v>1.0398908966928171E-2</v>
      </c>
      <c r="H538" t="str">
        <f t="shared" si="85"/>
        <v>QQQ</v>
      </c>
      <c r="I538">
        <f t="shared" si="86"/>
        <v>0</v>
      </c>
      <c r="J538">
        <f t="shared" si="89"/>
        <v>4</v>
      </c>
      <c r="N538" t="str">
        <f t="shared" si="80"/>
        <v>QQQ</v>
      </c>
      <c r="O538" s="5">
        <f t="shared" si="87"/>
        <v>5.7294830940639273E-3</v>
      </c>
      <c r="P538" t="str">
        <f t="shared" si="82"/>
        <v>lose</v>
      </c>
      <c r="Q538" t="str">
        <f t="shared" si="88"/>
        <v>win</v>
      </c>
    </row>
    <row r="539" spans="1:17">
      <c r="A539" s="6">
        <v>42696</v>
      </c>
      <c r="B539" s="1">
        <v>190.02</v>
      </c>
      <c r="C539" s="1">
        <v>118.9</v>
      </c>
      <c r="D539" s="1">
        <f t="shared" si="81"/>
        <v>71.12</v>
      </c>
      <c r="F539" s="2">
        <f t="shared" si="83"/>
        <v>3.5914228372240773E-3</v>
      </c>
      <c r="G539" s="2">
        <f t="shared" si="84"/>
        <v>3.0369495528935332E-3</v>
      </c>
      <c r="H539" t="str">
        <f t="shared" si="85"/>
        <v>DIA</v>
      </c>
      <c r="I539">
        <f t="shared" si="86"/>
        <v>1</v>
      </c>
      <c r="J539">
        <f t="shared" si="89"/>
        <v>1</v>
      </c>
      <c r="N539" t="str">
        <f t="shared" si="80"/>
        <v>DIA</v>
      </c>
      <c r="O539" s="5">
        <f t="shared" si="87"/>
        <v>5.5447328433054412E-4</v>
      </c>
      <c r="P539" t="str">
        <f t="shared" si="82"/>
        <v>lose</v>
      </c>
      <c r="Q539" t="str">
        <f t="shared" si="88"/>
        <v>lose</v>
      </c>
    </row>
    <row r="540" spans="1:17">
      <c r="A540" s="6">
        <v>42697</v>
      </c>
      <c r="B540" s="1">
        <v>190.59</v>
      </c>
      <c r="C540" s="1">
        <v>118.42</v>
      </c>
      <c r="D540" s="1">
        <f t="shared" si="81"/>
        <v>72.17</v>
      </c>
      <c r="F540" s="2">
        <f t="shared" si="83"/>
        <v>2.9996842437637781E-3</v>
      </c>
      <c r="G540" s="2">
        <f t="shared" si="84"/>
        <v>-4.037005887300286E-3</v>
      </c>
      <c r="H540" t="str">
        <f t="shared" si="85"/>
        <v>DIA</v>
      </c>
      <c r="I540">
        <f t="shared" si="86"/>
        <v>1</v>
      </c>
      <c r="J540">
        <f t="shared" si="89"/>
        <v>2</v>
      </c>
      <c r="N540" t="str">
        <f t="shared" si="80"/>
        <v>DIA</v>
      </c>
      <c r="O540" s="5">
        <f t="shared" si="87"/>
        <v>7.0366901310640641E-3</v>
      </c>
      <c r="P540" t="str">
        <f t="shared" si="82"/>
        <v>win</v>
      </c>
      <c r="Q540" t="str">
        <f t="shared" si="88"/>
        <v>lose</v>
      </c>
    </row>
    <row r="541" spans="1:17">
      <c r="A541" s="6">
        <v>42699</v>
      </c>
      <c r="B541" s="1">
        <v>191.3</v>
      </c>
      <c r="C541" s="1">
        <v>118.8</v>
      </c>
      <c r="D541" s="1">
        <f t="shared" si="81"/>
        <v>72.500000000000014</v>
      </c>
      <c r="F541" s="2">
        <f t="shared" si="83"/>
        <v>3.7252741486961958E-3</v>
      </c>
      <c r="G541" s="2">
        <f t="shared" si="84"/>
        <v>3.2089174125991848E-3</v>
      </c>
      <c r="H541" t="str">
        <f t="shared" si="85"/>
        <v>DIA</v>
      </c>
      <c r="I541">
        <f t="shared" si="86"/>
        <v>1</v>
      </c>
      <c r="J541">
        <f t="shared" si="89"/>
        <v>3</v>
      </c>
      <c r="N541" t="str">
        <f t="shared" si="80"/>
        <v>DIA</v>
      </c>
      <c r="O541" s="5">
        <f t="shared" si="87"/>
        <v>5.1635673609701097E-4</v>
      </c>
      <c r="P541" t="str">
        <f t="shared" si="82"/>
        <v>lose</v>
      </c>
      <c r="Q541" t="str">
        <f t="shared" si="88"/>
        <v>lose</v>
      </c>
    </row>
    <row r="542" spans="1:17">
      <c r="A542" s="6">
        <v>42702</v>
      </c>
      <c r="B542" s="1">
        <v>190.78</v>
      </c>
      <c r="C542" s="1">
        <v>118.53</v>
      </c>
      <c r="D542" s="1">
        <f t="shared" si="81"/>
        <v>72.25</v>
      </c>
      <c r="F542" s="2">
        <f t="shared" si="83"/>
        <v>-2.7182435964454273E-3</v>
      </c>
      <c r="G542" s="2">
        <f t="shared" si="84"/>
        <v>-2.2727272727272392E-3</v>
      </c>
      <c r="H542" t="str">
        <f t="shared" si="85"/>
        <v>QQQ</v>
      </c>
      <c r="I542">
        <f t="shared" si="86"/>
        <v>0</v>
      </c>
      <c r="J542">
        <f t="shared" si="89"/>
        <v>0</v>
      </c>
      <c r="N542" t="str">
        <f t="shared" si="80"/>
        <v>QQQ</v>
      </c>
      <c r="O542" s="5">
        <f t="shared" si="87"/>
        <v>4.4551632371818807E-4</v>
      </c>
      <c r="P542" t="str">
        <f t="shared" si="82"/>
        <v>lose</v>
      </c>
      <c r="Q542" t="str">
        <f t="shared" si="88"/>
        <v>lose</v>
      </c>
    </row>
    <row r="543" spans="1:17">
      <c r="A543" s="6">
        <v>42703</v>
      </c>
      <c r="B543" s="1">
        <v>191.19</v>
      </c>
      <c r="C543" s="1">
        <v>118.94</v>
      </c>
      <c r="D543" s="1">
        <f t="shared" si="81"/>
        <v>72.25</v>
      </c>
      <c r="F543" s="2">
        <f t="shared" si="83"/>
        <v>2.1490722297934613E-3</v>
      </c>
      <c r="G543" s="2">
        <f t="shared" si="84"/>
        <v>3.4590399055091248E-3</v>
      </c>
      <c r="H543" t="str">
        <f t="shared" si="85"/>
        <v>QQQ</v>
      </c>
      <c r="I543">
        <f t="shared" si="86"/>
        <v>0</v>
      </c>
      <c r="J543">
        <f t="shared" si="89"/>
        <v>1</v>
      </c>
      <c r="N543" t="str">
        <f t="shared" si="80"/>
        <v>QQQ</v>
      </c>
      <c r="O543" s="5">
        <f t="shared" si="87"/>
        <v>1.3099676757156635E-3</v>
      </c>
      <c r="P543" t="str">
        <f t="shared" si="82"/>
        <v>lose</v>
      </c>
      <c r="Q543" t="str">
        <f t="shared" si="88"/>
        <v>lose</v>
      </c>
    </row>
    <row r="544" spans="1:17">
      <c r="A544" s="6">
        <v>42704</v>
      </c>
      <c r="B544" s="1">
        <v>191.4</v>
      </c>
      <c r="C544" s="1">
        <v>117.5</v>
      </c>
      <c r="D544" s="1">
        <f t="shared" si="81"/>
        <v>73.900000000000006</v>
      </c>
      <c r="F544" s="2">
        <f t="shared" si="83"/>
        <v>1.0983838066844916E-3</v>
      </c>
      <c r="G544" s="2">
        <f t="shared" si="84"/>
        <v>-1.2106944677988883E-2</v>
      </c>
      <c r="H544" t="str">
        <f t="shared" si="85"/>
        <v>DIA</v>
      </c>
      <c r="I544">
        <f t="shared" si="86"/>
        <v>1</v>
      </c>
      <c r="J544">
        <f t="shared" si="89"/>
        <v>1</v>
      </c>
      <c r="N544" t="str">
        <f t="shared" si="80"/>
        <v>DIA</v>
      </c>
      <c r="O544" s="5">
        <f t="shared" si="87"/>
        <v>1.3205328484673375E-2</v>
      </c>
      <c r="P544" t="str">
        <f t="shared" si="82"/>
        <v>win</v>
      </c>
      <c r="Q544" t="str">
        <f t="shared" si="88"/>
        <v>lose</v>
      </c>
    </row>
    <row r="545" spans="1:17">
      <c r="A545" s="6">
        <v>42705</v>
      </c>
      <c r="B545" s="1">
        <v>191.9</v>
      </c>
      <c r="C545" s="1">
        <v>115.47</v>
      </c>
      <c r="D545" s="1">
        <f t="shared" si="81"/>
        <v>76.430000000000007</v>
      </c>
      <c r="F545" s="2">
        <f t="shared" si="83"/>
        <v>2.6123301985370951E-3</v>
      </c>
      <c r="G545" s="2">
        <f t="shared" si="84"/>
        <v>-1.7276595744680861E-2</v>
      </c>
      <c r="H545" t="str">
        <f t="shared" si="85"/>
        <v>DIA</v>
      </c>
      <c r="I545">
        <f t="shared" si="86"/>
        <v>1</v>
      </c>
      <c r="J545">
        <f t="shared" si="89"/>
        <v>2</v>
      </c>
      <c r="N545" t="str">
        <f t="shared" si="80"/>
        <v>DIA</v>
      </c>
      <c r="O545" s="5">
        <f t="shared" si="87"/>
        <v>1.9888925943217957E-2</v>
      </c>
      <c r="P545" t="str">
        <f t="shared" si="82"/>
        <v>win</v>
      </c>
      <c r="Q545" t="str">
        <f t="shared" si="88"/>
        <v>lose</v>
      </c>
    </row>
    <row r="546" spans="1:17">
      <c r="A546" s="6">
        <v>42706</v>
      </c>
      <c r="B546" s="1">
        <v>191.74</v>
      </c>
      <c r="C546" s="1">
        <v>115.7</v>
      </c>
      <c r="D546" s="1">
        <f t="shared" si="81"/>
        <v>76.040000000000006</v>
      </c>
      <c r="F546" s="2">
        <f t="shared" si="83"/>
        <v>-8.3376758728502651E-4</v>
      </c>
      <c r="G546" s="2">
        <f t="shared" si="84"/>
        <v>1.9918593574088854E-3</v>
      </c>
      <c r="H546" t="str">
        <f t="shared" si="85"/>
        <v>QQQ</v>
      </c>
      <c r="I546">
        <f t="shared" si="86"/>
        <v>0</v>
      </c>
      <c r="J546">
        <f t="shared" si="89"/>
        <v>0</v>
      </c>
      <c r="N546" t="str">
        <f t="shared" si="80"/>
        <v>QQQ</v>
      </c>
      <c r="O546" s="5">
        <f t="shared" si="87"/>
        <v>2.825626944693912E-3</v>
      </c>
      <c r="P546" t="str">
        <f t="shared" si="82"/>
        <v>lose</v>
      </c>
      <c r="Q546" t="str">
        <f t="shared" si="88"/>
        <v>lose</v>
      </c>
    </row>
    <row r="547" spans="1:17">
      <c r="A547" s="6">
        <v>42709</v>
      </c>
      <c r="B547" s="1">
        <v>192.22</v>
      </c>
      <c r="C547" s="1">
        <v>116.6</v>
      </c>
      <c r="D547" s="1">
        <f t="shared" si="81"/>
        <v>75.62</v>
      </c>
      <c r="F547" s="2">
        <f t="shared" si="83"/>
        <v>2.5033900073015009E-3</v>
      </c>
      <c r="G547" s="2">
        <f t="shared" si="84"/>
        <v>7.7787381158166934E-3</v>
      </c>
      <c r="H547" t="str">
        <f t="shared" si="85"/>
        <v>QQQ</v>
      </c>
      <c r="I547">
        <f t="shared" si="86"/>
        <v>0</v>
      </c>
      <c r="J547">
        <f t="shared" si="89"/>
        <v>1</v>
      </c>
      <c r="N547" t="str">
        <f t="shared" si="80"/>
        <v>QQQ</v>
      </c>
      <c r="O547" s="5">
        <f t="shared" si="87"/>
        <v>5.2753481085151925E-3</v>
      </c>
      <c r="P547" t="str">
        <f t="shared" si="82"/>
        <v>lose</v>
      </c>
      <c r="Q547" t="str">
        <f t="shared" si="88"/>
        <v>win</v>
      </c>
    </row>
    <row r="548" spans="1:17">
      <c r="A548" s="6">
        <v>42710</v>
      </c>
      <c r="B548" s="1">
        <v>192.49</v>
      </c>
      <c r="C548" s="1">
        <v>116.88</v>
      </c>
      <c r="D548" s="1">
        <f t="shared" si="81"/>
        <v>75.610000000000014</v>
      </c>
      <c r="F548" s="2">
        <f t="shared" si="83"/>
        <v>1.4046405160753836E-3</v>
      </c>
      <c r="G548" s="2">
        <f t="shared" si="84"/>
        <v>2.4013722126929771E-3</v>
      </c>
      <c r="H548" t="str">
        <f t="shared" si="85"/>
        <v>QQQ</v>
      </c>
      <c r="I548">
        <f t="shared" si="86"/>
        <v>0</v>
      </c>
      <c r="J548">
        <f t="shared" si="89"/>
        <v>2</v>
      </c>
      <c r="N548" t="str">
        <f t="shared" si="80"/>
        <v>QQQ</v>
      </c>
      <c r="O548" s="5">
        <f t="shared" si="87"/>
        <v>9.9673169661759352E-4</v>
      </c>
      <c r="P548" t="str">
        <f t="shared" si="82"/>
        <v>lose</v>
      </c>
      <c r="Q548" t="str">
        <f t="shared" si="88"/>
        <v>lose</v>
      </c>
    </row>
    <row r="549" spans="1:17">
      <c r="A549" s="6">
        <v>42711</v>
      </c>
      <c r="B549" s="1">
        <v>195.48</v>
      </c>
      <c r="C549" s="1">
        <v>118.36</v>
      </c>
      <c r="D549" s="1">
        <f t="shared" si="81"/>
        <v>77.11999999999999</v>
      </c>
      <c r="F549" s="2">
        <f t="shared" si="83"/>
        <v>1.5533274455815786E-2</v>
      </c>
      <c r="G549" s="2">
        <f t="shared" si="84"/>
        <v>1.2662559890486003E-2</v>
      </c>
      <c r="H549" t="str">
        <f t="shared" si="85"/>
        <v>DIA</v>
      </c>
      <c r="I549">
        <f t="shared" si="86"/>
        <v>1</v>
      </c>
      <c r="J549">
        <f t="shared" si="89"/>
        <v>1</v>
      </c>
      <c r="N549" t="str">
        <f t="shared" si="80"/>
        <v>DIA</v>
      </c>
      <c r="O549" s="5">
        <f t="shared" si="87"/>
        <v>2.8707145653297829E-3</v>
      </c>
      <c r="P549" t="str">
        <f t="shared" si="82"/>
        <v>lose</v>
      </c>
      <c r="Q549" t="str">
        <f t="shared" si="88"/>
        <v>lose</v>
      </c>
    </row>
    <row r="550" spans="1:17">
      <c r="A550" s="6">
        <v>42712</v>
      </c>
      <c r="B550" s="1">
        <v>196.28</v>
      </c>
      <c r="C550" s="1">
        <v>118.57</v>
      </c>
      <c r="D550" s="1">
        <f t="shared" si="81"/>
        <v>77.710000000000008</v>
      </c>
      <c r="F550" s="2">
        <f t="shared" si="83"/>
        <v>4.0924902803356426E-3</v>
      </c>
      <c r="G550" s="2">
        <f t="shared" si="84"/>
        <v>1.774248056775885E-3</v>
      </c>
      <c r="H550" t="str">
        <f t="shared" si="85"/>
        <v>DIA</v>
      </c>
      <c r="I550">
        <f t="shared" si="86"/>
        <v>1</v>
      </c>
      <c r="J550">
        <f t="shared" si="89"/>
        <v>2</v>
      </c>
      <c r="N550" t="str">
        <f t="shared" si="80"/>
        <v>DIA</v>
      </c>
      <c r="O550" s="5">
        <f t="shared" si="87"/>
        <v>2.3182422235597574E-3</v>
      </c>
      <c r="P550" t="str">
        <f t="shared" si="82"/>
        <v>lose</v>
      </c>
      <c r="Q550" t="str">
        <f t="shared" si="88"/>
        <v>lose</v>
      </c>
    </row>
    <row r="551" spans="1:17">
      <c r="A551" s="6">
        <v>42713</v>
      </c>
      <c r="B551" s="1">
        <v>197.69</v>
      </c>
      <c r="C551" s="1">
        <v>119.5</v>
      </c>
      <c r="D551" s="1">
        <f t="shared" si="81"/>
        <v>78.19</v>
      </c>
      <c r="F551" s="2">
        <f t="shared" si="83"/>
        <v>7.1836152435296339E-3</v>
      </c>
      <c r="G551" s="2">
        <f t="shared" si="84"/>
        <v>7.8434679935903417E-3</v>
      </c>
      <c r="H551" t="str">
        <f t="shared" si="85"/>
        <v>QQQ</v>
      </c>
      <c r="I551">
        <f t="shared" si="86"/>
        <v>0</v>
      </c>
      <c r="J551">
        <f t="shared" si="89"/>
        <v>0</v>
      </c>
      <c r="N551" t="str">
        <f t="shared" si="80"/>
        <v>QQQ</v>
      </c>
      <c r="O551" s="5">
        <f t="shared" si="87"/>
        <v>6.5985275006070782E-4</v>
      </c>
      <c r="P551" t="str">
        <f t="shared" si="82"/>
        <v>lose</v>
      </c>
      <c r="Q551" t="str">
        <f t="shared" si="88"/>
        <v>lose</v>
      </c>
    </row>
    <row r="552" spans="1:17">
      <c r="A552" s="6">
        <v>42716</v>
      </c>
      <c r="B552" s="1">
        <v>198.08</v>
      </c>
      <c r="C552" s="1">
        <v>118.96</v>
      </c>
      <c r="D552" s="1">
        <f t="shared" si="81"/>
        <v>79.120000000000019</v>
      </c>
      <c r="F552" s="2">
        <f t="shared" si="83"/>
        <v>1.9727856745410228E-3</v>
      </c>
      <c r="G552" s="2">
        <f t="shared" si="84"/>
        <v>-4.5188284518828973E-3</v>
      </c>
      <c r="H552" t="str">
        <f t="shared" si="85"/>
        <v>DIA</v>
      </c>
      <c r="I552">
        <f t="shared" si="86"/>
        <v>1</v>
      </c>
      <c r="J552">
        <f t="shared" si="89"/>
        <v>1</v>
      </c>
      <c r="N552" t="str">
        <f t="shared" si="80"/>
        <v>DIA</v>
      </c>
      <c r="O552" s="5">
        <f t="shared" si="87"/>
        <v>6.4916141264239197E-3</v>
      </c>
      <c r="P552" t="str">
        <f t="shared" si="82"/>
        <v>win</v>
      </c>
      <c r="Q552" t="str">
        <f t="shared" si="88"/>
        <v>lose</v>
      </c>
    </row>
    <row r="553" spans="1:17">
      <c r="A553" s="6">
        <v>42717</v>
      </c>
      <c r="B553" s="1">
        <v>199.23</v>
      </c>
      <c r="C553" s="1">
        <v>120.46</v>
      </c>
      <c r="D553" s="1">
        <f t="shared" si="81"/>
        <v>78.77</v>
      </c>
      <c r="F553" s="2">
        <f t="shared" si="83"/>
        <v>5.8057350565426961E-3</v>
      </c>
      <c r="G553" s="2">
        <f t="shared" si="84"/>
        <v>1.2609280430396773E-2</v>
      </c>
      <c r="H553" t="str">
        <f t="shared" si="85"/>
        <v>QQQ</v>
      </c>
      <c r="I553">
        <f t="shared" si="86"/>
        <v>0</v>
      </c>
      <c r="J553">
        <f t="shared" si="89"/>
        <v>0</v>
      </c>
      <c r="N553" t="str">
        <f t="shared" si="80"/>
        <v>QQQ</v>
      </c>
      <c r="O553" s="5">
        <f t="shared" si="87"/>
        <v>6.8035453738540764E-3</v>
      </c>
      <c r="P553" t="str">
        <f t="shared" si="82"/>
        <v>lose</v>
      </c>
      <c r="Q553" t="str">
        <f t="shared" si="88"/>
        <v>win</v>
      </c>
    </row>
    <row r="554" spans="1:17">
      <c r="A554" s="6">
        <v>42718</v>
      </c>
      <c r="B554" s="1">
        <v>198.14</v>
      </c>
      <c r="C554" s="1">
        <v>120.21</v>
      </c>
      <c r="D554" s="1">
        <f t="shared" si="81"/>
        <v>77.929999999999993</v>
      </c>
      <c r="F554" s="2">
        <f t="shared" si="83"/>
        <v>-5.4710635948401519E-3</v>
      </c>
      <c r="G554" s="2">
        <f t="shared" si="84"/>
        <v>-2.0753777187448117E-3</v>
      </c>
      <c r="H554" t="str">
        <f t="shared" si="85"/>
        <v>QQQ</v>
      </c>
      <c r="I554">
        <f t="shared" si="86"/>
        <v>0</v>
      </c>
      <c r="J554">
        <f t="shared" si="89"/>
        <v>1</v>
      </c>
      <c r="N554" t="str">
        <f t="shared" si="80"/>
        <v>QQQ</v>
      </c>
      <c r="O554" s="5">
        <f t="shared" si="87"/>
        <v>3.3956858760953402E-3</v>
      </c>
      <c r="P554" t="str">
        <f t="shared" si="82"/>
        <v>lose</v>
      </c>
      <c r="Q554" t="str">
        <f t="shared" si="88"/>
        <v>lose</v>
      </c>
    </row>
    <row r="555" spans="1:17">
      <c r="A555" s="6">
        <v>42719</v>
      </c>
      <c r="B555" s="1">
        <v>198.66</v>
      </c>
      <c r="C555" s="1">
        <v>120.4</v>
      </c>
      <c r="D555" s="1">
        <f t="shared" si="81"/>
        <v>78.259999999999991</v>
      </c>
      <c r="F555" s="2">
        <f t="shared" si="83"/>
        <v>2.6244069849601808E-3</v>
      </c>
      <c r="G555" s="2">
        <f t="shared" si="84"/>
        <v>1.5805673404875797E-3</v>
      </c>
      <c r="H555" t="str">
        <f t="shared" si="85"/>
        <v>DIA</v>
      </c>
      <c r="I555">
        <f t="shared" si="86"/>
        <v>1</v>
      </c>
      <c r="J555">
        <f t="shared" si="89"/>
        <v>1</v>
      </c>
      <c r="N555" t="str">
        <f t="shared" si="80"/>
        <v>DIA</v>
      </c>
      <c r="O555" s="5">
        <f t="shared" si="87"/>
        <v>1.0438396444726011E-3</v>
      </c>
      <c r="P555" t="str">
        <f t="shared" si="82"/>
        <v>lose</v>
      </c>
      <c r="Q555" t="str">
        <f t="shared" si="88"/>
        <v>lose</v>
      </c>
    </row>
    <row r="556" spans="1:17">
      <c r="A556" s="6">
        <v>42720</v>
      </c>
      <c r="B556" s="1">
        <v>198.19</v>
      </c>
      <c r="C556" s="1">
        <v>119.6</v>
      </c>
      <c r="D556" s="1">
        <f t="shared" si="81"/>
        <v>78.59</v>
      </c>
      <c r="F556" s="2">
        <f t="shared" si="83"/>
        <v>-2.3658512030604998E-3</v>
      </c>
      <c r="G556" s="2">
        <f t="shared" si="84"/>
        <v>-6.644518272425343E-3</v>
      </c>
      <c r="H556" t="str">
        <f t="shared" si="85"/>
        <v>DIA</v>
      </c>
      <c r="I556">
        <f t="shared" si="86"/>
        <v>1</v>
      </c>
      <c r="J556">
        <f t="shared" si="89"/>
        <v>2</v>
      </c>
      <c r="N556" t="str">
        <f t="shared" si="80"/>
        <v>DIA</v>
      </c>
      <c r="O556" s="5">
        <f t="shared" si="87"/>
        <v>4.2786670693648436E-3</v>
      </c>
      <c r="P556" t="str">
        <f t="shared" si="82"/>
        <v>lose</v>
      </c>
      <c r="Q556" t="str">
        <f t="shared" si="88"/>
        <v>lose</v>
      </c>
    </row>
    <row r="557" spans="1:17">
      <c r="A557" s="6">
        <v>42723</v>
      </c>
      <c r="B557" s="1">
        <v>198.6</v>
      </c>
      <c r="C557" s="1">
        <v>120.09</v>
      </c>
      <c r="D557" s="1">
        <f t="shared" si="81"/>
        <v>78.509999999999991</v>
      </c>
      <c r="F557" s="2">
        <f t="shared" si="83"/>
        <v>2.0687219334981411E-3</v>
      </c>
      <c r="G557" s="2">
        <f t="shared" si="84"/>
        <v>4.09698996655526E-3</v>
      </c>
      <c r="H557" t="str">
        <f t="shared" si="85"/>
        <v>QQQ</v>
      </c>
      <c r="I557">
        <f t="shared" si="86"/>
        <v>0</v>
      </c>
      <c r="J557">
        <f t="shared" si="89"/>
        <v>0</v>
      </c>
      <c r="N557" t="str">
        <f t="shared" si="80"/>
        <v>QQQ</v>
      </c>
      <c r="O557" s="5">
        <f t="shared" si="87"/>
        <v>2.0282680330571188E-3</v>
      </c>
      <c r="P557" t="str">
        <f t="shared" si="82"/>
        <v>lose</v>
      </c>
      <c r="Q557" t="str">
        <f t="shared" si="88"/>
        <v>lose</v>
      </c>
    </row>
    <row r="558" spans="1:17">
      <c r="A558" s="6">
        <v>42724</v>
      </c>
      <c r="B558" s="1">
        <v>199.42</v>
      </c>
      <c r="C558" s="1">
        <v>120.55</v>
      </c>
      <c r="D558" s="1">
        <f t="shared" si="81"/>
        <v>78.86999999999999</v>
      </c>
      <c r="F558" s="2">
        <f t="shared" si="83"/>
        <v>4.1289023162134602E-3</v>
      </c>
      <c r="G558" s="2">
        <f t="shared" si="84"/>
        <v>3.8304604879673058E-3</v>
      </c>
      <c r="H558" t="str">
        <f t="shared" si="85"/>
        <v>DIA</v>
      </c>
      <c r="I558">
        <f t="shared" si="86"/>
        <v>1</v>
      </c>
      <c r="J558">
        <f t="shared" si="89"/>
        <v>1</v>
      </c>
      <c r="N558" t="str">
        <f t="shared" si="80"/>
        <v>DIA</v>
      </c>
      <c r="O558" s="5">
        <f t="shared" si="87"/>
        <v>2.9844182824615437E-4</v>
      </c>
      <c r="P558" t="str">
        <f t="shared" si="82"/>
        <v>lose</v>
      </c>
      <c r="Q558" t="str">
        <f t="shared" si="88"/>
        <v>lose</v>
      </c>
    </row>
    <row r="559" spans="1:17">
      <c r="A559" s="6">
        <v>42725</v>
      </c>
      <c r="B559" s="1">
        <v>199.16</v>
      </c>
      <c r="C559" s="1">
        <v>120.46</v>
      </c>
      <c r="D559" s="1">
        <f t="shared" si="81"/>
        <v>78.7</v>
      </c>
      <c r="F559" s="2">
        <f t="shared" si="83"/>
        <v>-1.3037809647978684E-3</v>
      </c>
      <c r="G559" s="2">
        <f t="shared" si="84"/>
        <v>-7.4657818332644888E-4</v>
      </c>
      <c r="H559" t="str">
        <f t="shared" si="85"/>
        <v>QQQ</v>
      </c>
      <c r="I559">
        <f t="shared" si="86"/>
        <v>0</v>
      </c>
      <c r="J559">
        <f t="shared" si="89"/>
        <v>0</v>
      </c>
      <c r="N559" t="str">
        <f t="shared" si="80"/>
        <v>QQQ</v>
      </c>
      <c r="O559" s="5">
        <f t="shared" si="87"/>
        <v>5.572027814714195E-4</v>
      </c>
      <c r="P559" t="str">
        <f t="shared" si="82"/>
        <v>lose</v>
      </c>
      <c r="Q559" t="str">
        <f t="shared" si="88"/>
        <v>lose</v>
      </c>
    </row>
    <row r="560" spans="1:17">
      <c r="A560" s="6">
        <v>42726</v>
      </c>
      <c r="B560" s="1">
        <v>198.97</v>
      </c>
      <c r="C560" s="1">
        <v>120.12</v>
      </c>
      <c r="D560" s="1">
        <f t="shared" si="81"/>
        <v>78.849999999999994</v>
      </c>
      <c r="F560" s="2">
        <f t="shared" si="83"/>
        <v>-9.540068286804465E-4</v>
      </c>
      <c r="G560" s="2">
        <f t="shared" si="84"/>
        <v>-2.8225136974928543E-3</v>
      </c>
      <c r="H560" t="str">
        <f t="shared" si="85"/>
        <v>DIA</v>
      </c>
      <c r="I560">
        <f t="shared" si="86"/>
        <v>1</v>
      </c>
      <c r="J560">
        <f t="shared" si="89"/>
        <v>1</v>
      </c>
      <c r="N560" t="str">
        <f t="shared" si="80"/>
        <v>DIA</v>
      </c>
      <c r="O560" s="5">
        <f t="shared" si="87"/>
        <v>1.8685068688124077E-3</v>
      </c>
      <c r="P560" t="str">
        <f t="shared" si="82"/>
        <v>lose</v>
      </c>
      <c r="Q560" t="str">
        <f t="shared" si="88"/>
        <v>lose</v>
      </c>
    </row>
    <row r="561" spans="1:17">
      <c r="A561" s="6">
        <v>42727</v>
      </c>
      <c r="B561" s="1">
        <v>199.05</v>
      </c>
      <c r="C561" s="1">
        <v>120.2</v>
      </c>
      <c r="D561" s="1">
        <f t="shared" si="81"/>
        <v>78.850000000000009</v>
      </c>
      <c r="F561" s="2">
        <f t="shared" si="83"/>
        <v>4.0207066391924665E-4</v>
      </c>
      <c r="G561" s="2">
        <f t="shared" si="84"/>
        <v>6.660006660006518E-4</v>
      </c>
      <c r="H561" t="str">
        <f t="shared" si="85"/>
        <v>QQQ</v>
      </c>
      <c r="I561">
        <f t="shared" si="86"/>
        <v>0</v>
      </c>
      <c r="J561">
        <f t="shared" si="89"/>
        <v>0</v>
      </c>
      <c r="N561" t="str">
        <f t="shared" si="80"/>
        <v>QQQ</v>
      </c>
      <c r="O561" s="5">
        <f t="shared" si="87"/>
        <v>2.6393000208140515E-4</v>
      </c>
      <c r="P561" t="str">
        <f t="shared" si="82"/>
        <v>lose</v>
      </c>
      <c r="Q561" t="str">
        <f t="shared" si="88"/>
        <v>lose</v>
      </c>
    </row>
    <row r="562" spans="1:17">
      <c r="A562" s="6">
        <v>42731</v>
      </c>
      <c r="B562" s="1">
        <v>199.21</v>
      </c>
      <c r="C562" s="1">
        <v>120.82</v>
      </c>
      <c r="D562" s="1">
        <f t="shared" si="81"/>
        <v>78.390000000000015</v>
      </c>
      <c r="F562" s="2">
        <f t="shared" si="83"/>
        <v>8.0381813614667963E-4</v>
      </c>
      <c r="G562" s="2">
        <f t="shared" si="84"/>
        <v>5.158069883527374E-3</v>
      </c>
      <c r="H562" t="str">
        <f t="shared" si="85"/>
        <v>QQQ</v>
      </c>
      <c r="I562">
        <f t="shared" si="86"/>
        <v>0</v>
      </c>
      <c r="J562">
        <f t="shared" si="89"/>
        <v>1</v>
      </c>
      <c r="N562" t="str">
        <f t="shared" si="80"/>
        <v>QQQ</v>
      </c>
      <c r="O562" s="5">
        <f t="shared" si="87"/>
        <v>4.3542517473806946E-3</v>
      </c>
      <c r="P562" t="str">
        <f t="shared" si="82"/>
        <v>lose</v>
      </c>
      <c r="Q562" t="str">
        <f t="shared" si="88"/>
        <v>lose</v>
      </c>
    </row>
    <row r="563" spans="1:17">
      <c r="A563" s="6">
        <v>42732</v>
      </c>
      <c r="B563" s="1">
        <v>198.08</v>
      </c>
      <c r="C563" s="1">
        <v>119.88</v>
      </c>
      <c r="D563" s="1">
        <f t="shared" si="81"/>
        <v>78.200000000000017</v>
      </c>
      <c r="F563" s="2">
        <f t="shared" si="83"/>
        <v>-5.6724060037146497E-3</v>
      </c>
      <c r="G563" s="2">
        <f t="shared" si="84"/>
        <v>-7.780168846217495E-3</v>
      </c>
      <c r="H563" t="str">
        <f t="shared" si="85"/>
        <v>DIA</v>
      </c>
      <c r="I563">
        <f t="shared" si="86"/>
        <v>1</v>
      </c>
      <c r="J563">
        <f t="shared" si="89"/>
        <v>1</v>
      </c>
      <c r="N563" t="str">
        <f t="shared" si="80"/>
        <v>DIA</v>
      </c>
      <c r="O563" s="5">
        <f t="shared" si="87"/>
        <v>2.1077628425028453E-3</v>
      </c>
      <c r="P563" t="str">
        <f t="shared" si="82"/>
        <v>lose</v>
      </c>
      <c r="Q563" t="str">
        <f t="shared" si="88"/>
        <v>lose</v>
      </c>
    </row>
    <row r="564" spans="1:17">
      <c r="A564" s="6">
        <v>42733</v>
      </c>
      <c r="B564" s="1">
        <v>197.99</v>
      </c>
      <c r="C564" s="1">
        <v>119.71</v>
      </c>
      <c r="D564" s="1">
        <f t="shared" si="81"/>
        <v>78.280000000000015</v>
      </c>
      <c r="F564" s="2">
        <f t="shared" si="83"/>
        <v>-4.5436187399032415E-4</v>
      </c>
      <c r="G564" s="2">
        <f t="shared" si="84"/>
        <v>-1.418084751418099E-3</v>
      </c>
      <c r="H564" t="str">
        <f t="shared" si="85"/>
        <v>DIA</v>
      </c>
      <c r="I564">
        <f t="shared" si="86"/>
        <v>1</v>
      </c>
      <c r="J564">
        <f t="shared" si="89"/>
        <v>2</v>
      </c>
      <c r="N564" t="str">
        <f t="shared" si="80"/>
        <v>DIA</v>
      </c>
      <c r="O564" s="5">
        <f t="shared" si="87"/>
        <v>9.6372287742777483E-4</v>
      </c>
      <c r="P564" t="str">
        <f t="shared" si="82"/>
        <v>lose</v>
      </c>
      <c r="Q564" t="str">
        <f t="shared" si="88"/>
        <v>lose</v>
      </c>
    </row>
    <row r="565" spans="1:17">
      <c r="A565" s="6">
        <v>42734</v>
      </c>
      <c r="B565" s="1">
        <v>197.51</v>
      </c>
      <c r="C565" s="1">
        <v>118.48</v>
      </c>
      <c r="D565" s="1">
        <f t="shared" si="81"/>
        <v>79.029999999999987</v>
      </c>
      <c r="F565" s="2">
        <f t="shared" si="83"/>
        <v>-2.4243648669125622E-3</v>
      </c>
      <c r="G565" s="2">
        <f t="shared" si="84"/>
        <v>-1.027483084119948E-2</v>
      </c>
      <c r="H565" t="str">
        <f t="shared" si="85"/>
        <v>DIA</v>
      </c>
      <c r="I565">
        <f t="shared" si="86"/>
        <v>1</v>
      </c>
      <c r="J565">
        <f t="shared" si="89"/>
        <v>3</v>
      </c>
      <c r="N565" t="str">
        <f t="shared" si="80"/>
        <v>DIA</v>
      </c>
      <c r="O565" s="5">
        <f t="shared" si="87"/>
        <v>7.8504659742869177E-3</v>
      </c>
      <c r="P565" t="str">
        <f t="shared" si="82"/>
        <v>win</v>
      </c>
      <c r="Q565" t="str">
        <f t="shared" si="88"/>
        <v>lose</v>
      </c>
    </row>
    <row r="566" spans="1:17">
      <c r="A566" s="6">
        <v>42738</v>
      </c>
      <c r="B566" s="1">
        <v>198.42</v>
      </c>
      <c r="C566" s="1">
        <v>119.54</v>
      </c>
      <c r="D566" s="1">
        <f t="shared" si="81"/>
        <v>78.879999999999981</v>
      </c>
      <c r="F566" s="2">
        <f t="shared" si="83"/>
        <v>4.607361652574536E-3</v>
      </c>
      <c r="G566" s="2">
        <f t="shared" si="84"/>
        <v>8.9466576637407345E-3</v>
      </c>
      <c r="H566" t="str">
        <f t="shared" si="85"/>
        <v>QQQ</v>
      </c>
      <c r="I566">
        <f t="shared" si="86"/>
        <v>0</v>
      </c>
      <c r="J566">
        <f t="shared" si="89"/>
        <v>0</v>
      </c>
      <c r="N566" t="str">
        <f t="shared" si="80"/>
        <v>QQQ</v>
      </c>
      <c r="O566" s="5">
        <f t="shared" si="87"/>
        <v>4.3392960111661985E-3</v>
      </c>
      <c r="P566" t="str">
        <f t="shared" si="82"/>
        <v>lose</v>
      </c>
      <c r="Q566" t="str">
        <f t="shared" si="88"/>
        <v>lose</v>
      </c>
    </row>
    <row r="567" spans="1:17">
      <c r="A567" s="6">
        <v>42739</v>
      </c>
      <c r="B567" s="1">
        <v>199.15</v>
      </c>
      <c r="C567" s="1">
        <v>120.19</v>
      </c>
      <c r="D567" s="1">
        <f t="shared" si="81"/>
        <v>78.960000000000008</v>
      </c>
      <c r="F567" s="2">
        <f t="shared" si="83"/>
        <v>3.6790646104224284E-3</v>
      </c>
      <c r="G567" s="2">
        <f t="shared" si="84"/>
        <v>5.4375104567508069E-3</v>
      </c>
      <c r="H567" t="str">
        <f t="shared" si="85"/>
        <v>QQQ</v>
      </c>
      <c r="I567">
        <f t="shared" si="86"/>
        <v>0</v>
      </c>
      <c r="J567">
        <f t="shared" si="89"/>
        <v>1</v>
      </c>
      <c r="N567" t="str">
        <f t="shared" si="80"/>
        <v>QQQ</v>
      </c>
      <c r="O567" s="5">
        <f t="shared" si="87"/>
        <v>1.7584458463283784E-3</v>
      </c>
      <c r="P567" t="str">
        <f t="shared" si="82"/>
        <v>lose</v>
      </c>
      <c r="Q567" t="str">
        <f t="shared" si="88"/>
        <v>lose</v>
      </c>
    </row>
    <row r="568" spans="1:17">
      <c r="A568" s="6">
        <v>42740</v>
      </c>
      <c r="B568" s="1">
        <v>198.75</v>
      </c>
      <c r="C568" s="1">
        <v>120.87</v>
      </c>
      <c r="D568" s="1">
        <f t="shared" si="81"/>
        <v>77.88</v>
      </c>
      <c r="F568" s="2">
        <f t="shared" si="83"/>
        <v>-2.0085362791865714E-3</v>
      </c>
      <c r="G568" s="2">
        <f t="shared" si="84"/>
        <v>5.6577086280057143E-3</v>
      </c>
      <c r="H568" t="str">
        <f t="shared" si="85"/>
        <v>QQQ</v>
      </c>
      <c r="I568">
        <f t="shared" si="86"/>
        <v>0</v>
      </c>
      <c r="J568">
        <f t="shared" si="89"/>
        <v>2</v>
      </c>
      <c r="N568" t="str">
        <f t="shared" si="80"/>
        <v>QQQ</v>
      </c>
      <c r="O568" s="5">
        <f t="shared" si="87"/>
        <v>7.6662449071922857E-3</v>
      </c>
      <c r="P568" t="str">
        <f t="shared" si="82"/>
        <v>lose</v>
      </c>
      <c r="Q568" t="str">
        <f t="shared" si="88"/>
        <v>win</v>
      </c>
    </row>
    <row r="569" spans="1:17">
      <c r="A569" s="6">
        <v>42741</v>
      </c>
      <c r="B569" s="1">
        <v>199.51</v>
      </c>
      <c r="C569" s="1">
        <v>121.93</v>
      </c>
      <c r="D569" s="1">
        <f t="shared" si="81"/>
        <v>77.579999999999984</v>
      </c>
      <c r="F569" s="2">
        <f t="shared" si="83"/>
        <v>3.8238993710691368E-3</v>
      </c>
      <c r="G569" s="2">
        <f t="shared" si="84"/>
        <v>8.7697526267891315E-3</v>
      </c>
      <c r="H569" t="str">
        <f t="shared" si="85"/>
        <v>QQQ</v>
      </c>
      <c r="I569">
        <f t="shared" si="86"/>
        <v>0</v>
      </c>
      <c r="J569">
        <f t="shared" si="89"/>
        <v>3</v>
      </c>
      <c r="N569" t="str">
        <f t="shared" si="80"/>
        <v>QQQ</v>
      </c>
      <c r="O569" s="5">
        <f t="shared" si="87"/>
        <v>4.9458532557199947E-3</v>
      </c>
      <c r="P569" t="str">
        <f t="shared" si="82"/>
        <v>lose</v>
      </c>
      <c r="Q569" t="str">
        <f t="shared" si="88"/>
        <v>lose</v>
      </c>
    </row>
    <row r="570" spans="1:17">
      <c r="A570" s="6">
        <v>42744</v>
      </c>
      <c r="B570" s="1">
        <v>198.76</v>
      </c>
      <c r="C570" s="1">
        <v>122.33</v>
      </c>
      <c r="D570" s="1">
        <f t="shared" si="81"/>
        <v>76.429999999999993</v>
      </c>
      <c r="F570" s="2">
        <f t="shared" si="83"/>
        <v>-3.7592100646584134E-3</v>
      </c>
      <c r="G570" s="2">
        <f t="shared" si="84"/>
        <v>3.2805708193224918E-3</v>
      </c>
      <c r="H570" t="str">
        <f t="shared" si="85"/>
        <v>QQQ</v>
      </c>
      <c r="I570">
        <f t="shared" si="86"/>
        <v>0</v>
      </c>
      <c r="J570">
        <f t="shared" si="89"/>
        <v>4</v>
      </c>
      <c r="N570" t="str">
        <f t="shared" si="80"/>
        <v>QQQ</v>
      </c>
      <c r="O570" s="5">
        <f t="shared" si="87"/>
        <v>7.0397808839809048E-3</v>
      </c>
      <c r="P570" t="str">
        <f t="shared" si="82"/>
        <v>lose</v>
      </c>
      <c r="Q570" t="str">
        <f t="shared" si="88"/>
        <v>win</v>
      </c>
    </row>
    <row r="571" spans="1:17">
      <c r="A571" s="6">
        <v>42745</v>
      </c>
      <c r="B571" s="1">
        <v>198.4</v>
      </c>
      <c r="C571" s="1">
        <v>122.6</v>
      </c>
      <c r="D571" s="1">
        <f t="shared" si="81"/>
        <v>75.800000000000011</v>
      </c>
      <c r="F571" s="2">
        <f t="shared" si="83"/>
        <v>-1.8112296236666595E-3</v>
      </c>
      <c r="G571" s="2">
        <f t="shared" si="84"/>
        <v>2.2071446088448954E-3</v>
      </c>
      <c r="H571" t="str">
        <f t="shared" si="85"/>
        <v>QQQ</v>
      </c>
      <c r="I571">
        <f t="shared" si="86"/>
        <v>0</v>
      </c>
      <c r="J571">
        <f t="shared" si="89"/>
        <v>5</v>
      </c>
      <c r="N571" t="str">
        <f t="shared" si="80"/>
        <v>QQQ</v>
      </c>
      <c r="O571" s="5">
        <f t="shared" si="87"/>
        <v>4.0183742325115551E-3</v>
      </c>
      <c r="P571" t="str">
        <f t="shared" si="82"/>
        <v>lose</v>
      </c>
      <c r="Q571" t="str">
        <f t="shared" si="88"/>
        <v>lose</v>
      </c>
    </row>
    <row r="572" spans="1:17">
      <c r="A572" s="6">
        <v>42746</v>
      </c>
      <c r="B572" s="1">
        <v>199.33</v>
      </c>
      <c r="C572" s="1">
        <v>122.93</v>
      </c>
      <c r="D572" s="1">
        <f t="shared" si="81"/>
        <v>76.400000000000006</v>
      </c>
      <c r="F572" s="2">
        <f t="shared" si="83"/>
        <v>4.6875000000000345E-3</v>
      </c>
      <c r="G572" s="2">
        <f t="shared" si="84"/>
        <v>2.6916802610115215E-3</v>
      </c>
      <c r="H572" t="str">
        <f t="shared" si="85"/>
        <v>DIA</v>
      </c>
      <c r="I572">
        <f t="shared" si="86"/>
        <v>1</v>
      </c>
      <c r="J572">
        <f t="shared" si="89"/>
        <v>1</v>
      </c>
      <c r="N572" t="str">
        <f t="shared" si="80"/>
        <v>DIA</v>
      </c>
      <c r="O572" s="5">
        <f t="shared" si="87"/>
        <v>1.995819738988513E-3</v>
      </c>
      <c r="P572" t="str">
        <f t="shared" si="82"/>
        <v>lose</v>
      </c>
      <c r="Q572" t="str">
        <f t="shared" si="88"/>
        <v>lose</v>
      </c>
    </row>
    <row r="573" spans="1:17">
      <c r="A573" s="6">
        <v>42747</v>
      </c>
      <c r="B573" s="1">
        <v>198.75</v>
      </c>
      <c r="C573" s="1">
        <v>122.74</v>
      </c>
      <c r="D573" s="1">
        <f t="shared" si="81"/>
        <v>76.010000000000005</v>
      </c>
      <c r="F573" s="2">
        <f t="shared" si="83"/>
        <v>-2.9097476546431169E-3</v>
      </c>
      <c r="G573" s="2">
        <f t="shared" si="84"/>
        <v>-1.545595054095924E-3</v>
      </c>
      <c r="H573" t="str">
        <f t="shared" si="85"/>
        <v>QQQ</v>
      </c>
      <c r="I573">
        <f t="shared" si="86"/>
        <v>0</v>
      </c>
      <c r="J573">
        <f t="shared" si="89"/>
        <v>0</v>
      </c>
      <c r="N573" t="str">
        <f t="shared" si="80"/>
        <v>QQQ</v>
      </c>
      <c r="O573" s="5">
        <f t="shared" si="87"/>
        <v>1.3641526005471929E-3</v>
      </c>
      <c r="P573" t="str">
        <f t="shared" si="82"/>
        <v>lose</v>
      </c>
      <c r="Q573" t="str">
        <f t="shared" si="88"/>
        <v>lose</v>
      </c>
    </row>
    <row r="574" spans="1:17">
      <c r="A574" s="6">
        <v>42748</v>
      </c>
      <c r="B574" s="1">
        <v>198.7</v>
      </c>
      <c r="C574" s="1">
        <v>123.16</v>
      </c>
      <c r="D574" s="1">
        <f t="shared" si="81"/>
        <v>75.539999999999992</v>
      </c>
      <c r="F574" s="2">
        <f t="shared" si="83"/>
        <v>-2.5157232704408234E-4</v>
      </c>
      <c r="G574" s="2">
        <f t="shared" si="84"/>
        <v>3.4218673619032243E-3</v>
      </c>
      <c r="H574" t="str">
        <f t="shared" si="85"/>
        <v>QQQ</v>
      </c>
      <c r="I574">
        <f t="shared" si="86"/>
        <v>0</v>
      </c>
      <c r="J574">
        <f t="shared" si="89"/>
        <v>1</v>
      </c>
      <c r="N574" t="str">
        <f t="shared" si="80"/>
        <v>QQQ</v>
      </c>
      <c r="O574" s="5">
        <f t="shared" si="87"/>
        <v>3.6734396889473065E-3</v>
      </c>
      <c r="P574" t="str">
        <f t="shared" si="82"/>
        <v>lose</v>
      </c>
      <c r="Q574" t="str">
        <f t="shared" si="88"/>
        <v>lose</v>
      </c>
    </row>
    <row r="575" spans="1:17">
      <c r="A575" s="6">
        <v>42752</v>
      </c>
      <c r="B575" s="1">
        <v>198.09</v>
      </c>
      <c r="C575" s="1">
        <v>122.79</v>
      </c>
      <c r="D575" s="1">
        <f t="shared" si="81"/>
        <v>75.3</v>
      </c>
      <c r="F575" s="2">
        <f t="shared" si="83"/>
        <v>-3.0699547055862367E-3</v>
      </c>
      <c r="G575" s="2">
        <f t="shared" si="84"/>
        <v>-3.0042221500486388E-3</v>
      </c>
      <c r="H575" t="str">
        <f t="shared" si="85"/>
        <v>QQQ</v>
      </c>
      <c r="I575">
        <f t="shared" si="86"/>
        <v>0</v>
      </c>
      <c r="J575">
        <f t="shared" si="89"/>
        <v>2</v>
      </c>
      <c r="N575" t="str">
        <f t="shared" si="80"/>
        <v>QQQ</v>
      </c>
      <c r="O575" s="5">
        <f t="shared" si="87"/>
        <v>6.5732555537597898E-5</v>
      </c>
      <c r="P575" t="str">
        <f t="shared" si="82"/>
        <v>lose</v>
      </c>
      <c r="Q575" t="str">
        <f t="shared" si="88"/>
        <v>lose</v>
      </c>
    </row>
    <row r="576" spans="1:17">
      <c r="A576" s="6">
        <v>42753</v>
      </c>
      <c r="B576" s="1">
        <v>197.95</v>
      </c>
      <c r="C576" s="1">
        <v>123.04</v>
      </c>
      <c r="D576" s="1">
        <f t="shared" si="81"/>
        <v>74.909999999999982</v>
      </c>
      <c r="F576" s="2">
        <f t="shared" si="83"/>
        <v>-7.0674945731745561E-4</v>
      </c>
      <c r="G576" s="2">
        <f t="shared" si="84"/>
        <v>2.0359964166463064E-3</v>
      </c>
      <c r="H576" t="str">
        <f t="shared" si="85"/>
        <v>QQQ</v>
      </c>
      <c r="I576">
        <f t="shared" si="86"/>
        <v>0</v>
      </c>
      <c r="J576">
        <f t="shared" si="89"/>
        <v>3</v>
      </c>
      <c r="N576" t="str">
        <f t="shared" si="80"/>
        <v>QQQ</v>
      </c>
      <c r="O576" s="5">
        <f t="shared" si="87"/>
        <v>2.742745873963762E-3</v>
      </c>
      <c r="P576" t="str">
        <f t="shared" si="82"/>
        <v>lose</v>
      </c>
      <c r="Q576" t="str">
        <f t="shared" si="88"/>
        <v>lose</v>
      </c>
    </row>
    <row r="577" spans="1:17">
      <c r="A577" s="6">
        <v>42754</v>
      </c>
      <c r="B577" s="1">
        <v>197.28</v>
      </c>
      <c r="C577" s="1">
        <v>122.98</v>
      </c>
      <c r="D577" s="1">
        <f t="shared" si="81"/>
        <v>74.3</v>
      </c>
      <c r="F577" s="2">
        <f t="shared" si="83"/>
        <v>-3.3846931043192098E-3</v>
      </c>
      <c r="G577" s="2">
        <f t="shared" si="84"/>
        <v>-4.8764629388818489E-4</v>
      </c>
      <c r="H577" t="str">
        <f t="shared" si="85"/>
        <v>QQQ</v>
      </c>
      <c r="I577">
        <f t="shared" si="86"/>
        <v>0</v>
      </c>
      <c r="J577">
        <f t="shared" si="89"/>
        <v>4</v>
      </c>
      <c r="N577" t="str">
        <f t="shared" ref="N577:N640" si="90">IF(F577&gt;G577, "DIA", "QQQ")</f>
        <v>QQQ</v>
      </c>
      <c r="O577" s="5">
        <f t="shared" si="87"/>
        <v>2.8970468104310247E-3</v>
      </c>
      <c r="P577" t="str">
        <f t="shared" si="82"/>
        <v>lose</v>
      </c>
      <c r="Q577" t="str">
        <f t="shared" si="88"/>
        <v>lose</v>
      </c>
    </row>
    <row r="578" spans="1:17">
      <c r="A578" s="6">
        <v>42755</v>
      </c>
      <c r="B578" s="1">
        <v>197.96</v>
      </c>
      <c r="C578" s="1">
        <v>123.25</v>
      </c>
      <c r="D578" s="1">
        <f t="shared" si="81"/>
        <v>74.710000000000008</v>
      </c>
      <c r="F578" s="2">
        <f t="shared" si="83"/>
        <v>3.44687753446881E-3</v>
      </c>
      <c r="G578" s="2">
        <f t="shared" si="84"/>
        <v>2.1954789396649538E-3</v>
      </c>
      <c r="H578" t="str">
        <f t="shared" si="85"/>
        <v>DIA</v>
      </c>
      <c r="I578">
        <f t="shared" si="86"/>
        <v>1</v>
      </c>
      <c r="J578">
        <f t="shared" si="89"/>
        <v>1</v>
      </c>
      <c r="N578" t="str">
        <f t="shared" si="90"/>
        <v>DIA</v>
      </c>
      <c r="O578" s="5">
        <f t="shared" si="87"/>
        <v>1.2513985948038563E-3</v>
      </c>
      <c r="P578" t="str">
        <f t="shared" si="82"/>
        <v>lose</v>
      </c>
      <c r="Q578" t="str">
        <f t="shared" si="88"/>
        <v>lose</v>
      </c>
    </row>
    <row r="579" spans="1:17">
      <c r="A579" s="6">
        <v>42758</v>
      </c>
      <c r="B579" s="1">
        <v>197.78</v>
      </c>
      <c r="C579" s="1">
        <v>123.35</v>
      </c>
      <c r="D579" s="1">
        <f t="shared" ref="D579:D642" si="91">B579-C579</f>
        <v>74.430000000000007</v>
      </c>
      <c r="F579" s="2">
        <f t="shared" si="83"/>
        <v>-9.0927460092951509E-4</v>
      </c>
      <c r="G579" s="2">
        <f t="shared" si="84"/>
        <v>8.1135902636912227E-4</v>
      </c>
      <c r="H579" t="str">
        <f t="shared" si="85"/>
        <v>QQQ</v>
      </c>
      <c r="I579">
        <f t="shared" si="86"/>
        <v>0</v>
      </c>
      <c r="J579">
        <f t="shared" si="89"/>
        <v>0</v>
      </c>
      <c r="N579" t="str">
        <f t="shared" si="90"/>
        <v>QQQ</v>
      </c>
      <c r="O579" s="5">
        <f t="shared" si="87"/>
        <v>1.7206336272986374E-3</v>
      </c>
      <c r="P579" t="str">
        <f t="shared" si="82"/>
        <v>lose</v>
      </c>
      <c r="Q579" t="str">
        <f t="shared" si="88"/>
        <v>lose</v>
      </c>
    </row>
    <row r="580" spans="1:17">
      <c r="A580" s="6">
        <v>42759</v>
      </c>
      <c r="B580" s="1">
        <v>198.84</v>
      </c>
      <c r="C580" s="1">
        <v>124.18</v>
      </c>
      <c r="D580" s="1">
        <f t="shared" si="91"/>
        <v>74.66</v>
      </c>
      <c r="F580" s="2">
        <f t="shared" si="83"/>
        <v>5.3594903428051486E-3</v>
      </c>
      <c r="G580" s="2">
        <f t="shared" si="84"/>
        <v>6.7288204296717677E-3</v>
      </c>
      <c r="H580" t="str">
        <f t="shared" si="85"/>
        <v>QQQ</v>
      </c>
      <c r="I580">
        <f t="shared" si="86"/>
        <v>0</v>
      </c>
      <c r="J580">
        <f t="shared" si="89"/>
        <v>1</v>
      </c>
      <c r="N580" t="str">
        <f t="shared" si="90"/>
        <v>QQQ</v>
      </c>
      <c r="O580" s="5">
        <f t="shared" si="87"/>
        <v>1.3693300868666191E-3</v>
      </c>
      <c r="P580" t="str">
        <f t="shared" ref="P580:P643" si="92">IF(AND(N580="dia", O580&gt;0.005), "win", "lose")</f>
        <v>lose</v>
      </c>
      <c r="Q580" t="str">
        <f t="shared" si="88"/>
        <v>lose</v>
      </c>
    </row>
    <row r="581" spans="1:17">
      <c r="A581" s="6">
        <v>42760</v>
      </c>
      <c r="B581" s="1">
        <v>200.42</v>
      </c>
      <c r="C581" s="1">
        <v>125.43</v>
      </c>
      <c r="D581" s="1">
        <f t="shared" si="91"/>
        <v>74.989999999999981</v>
      </c>
      <c r="F581" s="2">
        <f t="shared" ref="F581:F644" si="93">(B581-B580)/B580</f>
        <v>7.9460873063769057E-3</v>
      </c>
      <c r="G581" s="2">
        <f t="shared" ref="G581:G644" si="94">(C581-C580)/C580</f>
        <v>1.0066033177645354E-2</v>
      </c>
      <c r="H581" t="str">
        <f t="shared" ref="H581:H644" si="95">IF(F581&gt;G581, "DIA", "QQQ")</f>
        <v>QQQ</v>
      </c>
      <c r="I581">
        <f t="shared" ref="I581:I644" si="96">IF(H581="QQQ",0,1)</f>
        <v>0</v>
      </c>
      <c r="J581">
        <f t="shared" si="89"/>
        <v>2</v>
      </c>
      <c r="N581" t="str">
        <f t="shared" si="90"/>
        <v>QQQ</v>
      </c>
      <c r="O581" s="5">
        <f t="shared" ref="O581:O644" si="97">IF(F581&gt;G581, (F581-G581), (G581-F581))</f>
        <v>2.1199458712684478E-3</v>
      </c>
      <c r="P581" t="str">
        <f t="shared" si="92"/>
        <v>lose</v>
      </c>
      <c r="Q581" t="str">
        <f t="shared" ref="Q581:Q644" si="98">IF(AND(N581="qqq", O581&gt;0.005), "win", "lose")</f>
        <v>lose</v>
      </c>
    </row>
    <row r="582" spans="1:17">
      <c r="A582" s="6">
        <v>42761</v>
      </c>
      <c r="B582" s="1">
        <v>200.72</v>
      </c>
      <c r="C582" s="1">
        <v>125.56</v>
      </c>
      <c r="D582" s="1">
        <f t="shared" si="91"/>
        <v>75.16</v>
      </c>
      <c r="F582" s="2">
        <f t="shared" si="93"/>
        <v>1.4968566011376678E-3</v>
      </c>
      <c r="G582" s="2">
        <f t="shared" si="94"/>
        <v>1.0364346647532125E-3</v>
      </c>
      <c r="H582" t="str">
        <f t="shared" si="95"/>
        <v>DIA</v>
      </c>
      <c r="I582">
        <f t="shared" si="96"/>
        <v>1</v>
      </c>
      <c r="J582">
        <f t="shared" si="89"/>
        <v>1</v>
      </c>
      <c r="N582" t="str">
        <f t="shared" si="90"/>
        <v>DIA</v>
      </c>
      <c r="O582" s="5">
        <f t="shared" si="97"/>
        <v>4.6042193638445536E-4</v>
      </c>
      <c r="P582" t="str">
        <f t="shared" si="92"/>
        <v>lose</v>
      </c>
      <c r="Q582" t="str">
        <f t="shared" si="98"/>
        <v>lose</v>
      </c>
    </row>
    <row r="583" spans="1:17">
      <c r="A583" s="6">
        <v>42762</v>
      </c>
      <c r="B583" s="1">
        <v>200.63</v>
      </c>
      <c r="C583" s="1">
        <v>125.8</v>
      </c>
      <c r="D583" s="1">
        <f t="shared" si="91"/>
        <v>74.83</v>
      </c>
      <c r="F583" s="2">
        <f t="shared" si="93"/>
        <v>-4.4838581108012861E-4</v>
      </c>
      <c r="G583" s="2">
        <f t="shared" si="94"/>
        <v>1.9114367633003733E-3</v>
      </c>
      <c r="H583" t="str">
        <f t="shared" si="95"/>
        <v>QQQ</v>
      </c>
      <c r="I583">
        <f t="shared" si="96"/>
        <v>0</v>
      </c>
      <c r="J583">
        <f t="shared" si="89"/>
        <v>0</v>
      </c>
      <c r="N583" t="str">
        <f t="shared" si="90"/>
        <v>QQQ</v>
      </c>
      <c r="O583" s="5">
        <f t="shared" si="97"/>
        <v>2.3598225743805021E-3</v>
      </c>
      <c r="P583" t="str">
        <f t="shared" si="92"/>
        <v>lose</v>
      </c>
      <c r="Q583" t="str">
        <f t="shared" si="98"/>
        <v>lose</v>
      </c>
    </row>
    <row r="584" spans="1:17">
      <c r="A584" s="6">
        <v>42765</v>
      </c>
      <c r="B584" s="1">
        <v>199.38</v>
      </c>
      <c r="C584" s="1">
        <v>124.82</v>
      </c>
      <c r="D584" s="1">
        <f t="shared" si="91"/>
        <v>74.56</v>
      </c>
      <c r="F584" s="2">
        <f t="shared" si="93"/>
        <v>-6.2303743208891992E-3</v>
      </c>
      <c r="G584" s="2">
        <f t="shared" si="94"/>
        <v>-7.7901430842607635E-3</v>
      </c>
      <c r="H584" t="str">
        <f t="shared" si="95"/>
        <v>DIA</v>
      </c>
      <c r="I584">
        <f t="shared" si="96"/>
        <v>1</v>
      </c>
      <c r="J584">
        <f t="shared" ref="J584:J647" si="99">IF(I583=I584,(J583+1),I584)</f>
        <v>1</v>
      </c>
      <c r="N584" t="str">
        <f t="shared" si="90"/>
        <v>DIA</v>
      </c>
      <c r="O584" s="5">
        <f t="shared" si="97"/>
        <v>1.5597687633715643E-3</v>
      </c>
      <c r="P584" t="str">
        <f t="shared" si="92"/>
        <v>lose</v>
      </c>
      <c r="Q584" t="str">
        <f t="shared" si="98"/>
        <v>lose</v>
      </c>
    </row>
    <row r="585" spans="1:17">
      <c r="A585" s="6">
        <v>42766</v>
      </c>
      <c r="B585" s="1">
        <v>198.36</v>
      </c>
      <c r="C585" s="1">
        <v>124.57</v>
      </c>
      <c r="D585" s="1">
        <f t="shared" si="91"/>
        <v>73.79000000000002</v>
      </c>
      <c r="F585" s="2">
        <f t="shared" si="93"/>
        <v>-5.1158591634064693E-3</v>
      </c>
      <c r="G585" s="2">
        <f t="shared" si="94"/>
        <v>-2.0028841531805801E-3</v>
      </c>
      <c r="H585" t="str">
        <f t="shared" si="95"/>
        <v>QQQ</v>
      </c>
      <c r="I585">
        <f t="shared" si="96"/>
        <v>0</v>
      </c>
      <c r="J585">
        <f t="shared" si="99"/>
        <v>0</v>
      </c>
      <c r="N585" t="str">
        <f t="shared" si="90"/>
        <v>QQQ</v>
      </c>
      <c r="O585" s="5">
        <f t="shared" si="97"/>
        <v>3.1129750102258892E-3</v>
      </c>
      <c r="P585" t="str">
        <f t="shared" si="92"/>
        <v>lose</v>
      </c>
      <c r="Q585" t="str">
        <f t="shared" si="98"/>
        <v>lose</v>
      </c>
    </row>
    <row r="586" spans="1:17">
      <c r="A586" s="6">
        <v>42767</v>
      </c>
      <c r="B586" s="1">
        <v>198.63</v>
      </c>
      <c r="C586" s="1">
        <v>125.43</v>
      </c>
      <c r="D586" s="1">
        <f t="shared" si="91"/>
        <v>73.199999999999989</v>
      </c>
      <c r="F586" s="2">
        <f t="shared" si="93"/>
        <v>1.3611615245008157E-3</v>
      </c>
      <c r="G586" s="2">
        <f t="shared" si="94"/>
        <v>6.9037488962030479E-3</v>
      </c>
      <c r="H586" t="str">
        <f t="shared" si="95"/>
        <v>QQQ</v>
      </c>
      <c r="I586">
        <f t="shared" si="96"/>
        <v>0</v>
      </c>
      <c r="J586">
        <f t="shared" si="99"/>
        <v>1</v>
      </c>
      <c r="N586" t="str">
        <f t="shared" si="90"/>
        <v>QQQ</v>
      </c>
      <c r="O586" s="5">
        <f t="shared" si="97"/>
        <v>5.5425873717022322E-3</v>
      </c>
      <c r="P586" t="str">
        <f t="shared" si="92"/>
        <v>lose</v>
      </c>
      <c r="Q586" t="str">
        <f t="shared" si="98"/>
        <v>win</v>
      </c>
    </row>
    <row r="587" spans="1:17">
      <c r="A587" s="6">
        <v>42768</v>
      </c>
      <c r="B587" s="1">
        <v>198.61</v>
      </c>
      <c r="C587" s="1">
        <v>125.32</v>
      </c>
      <c r="D587" s="1">
        <f t="shared" si="91"/>
        <v>73.29000000000002</v>
      </c>
      <c r="F587" s="2">
        <f t="shared" si="93"/>
        <v>-1.0068972461351161E-4</v>
      </c>
      <c r="G587" s="2">
        <f t="shared" si="94"/>
        <v>-8.7698317786824229E-4</v>
      </c>
      <c r="H587" t="str">
        <f t="shared" si="95"/>
        <v>DIA</v>
      </c>
      <c r="I587">
        <f t="shared" si="96"/>
        <v>1</v>
      </c>
      <c r="J587">
        <f t="shared" si="99"/>
        <v>1</v>
      </c>
      <c r="N587" t="str">
        <f t="shared" si="90"/>
        <v>DIA</v>
      </c>
      <c r="O587" s="5">
        <f t="shared" si="97"/>
        <v>7.7629345325473068E-4</v>
      </c>
      <c r="P587" t="str">
        <f t="shared" si="92"/>
        <v>lose</v>
      </c>
      <c r="Q587" t="str">
        <f t="shared" si="98"/>
        <v>lose</v>
      </c>
    </row>
    <row r="588" spans="1:17">
      <c r="A588" s="6">
        <v>42769</v>
      </c>
      <c r="B588" s="1">
        <v>200.38</v>
      </c>
      <c r="C588" s="1">
        <v>125.68</v>
      </c>
      <c r="D588" s="1">
        <f t="shared" si="91"/>
        <v>74.699999999999989</v>
      </c>
      <c r="F588" s="2">
        <f t="shared" si="93"/>
        <v>8.9119379688836504E-3</v>
      </c>
      <c r="G588" s="2">
        <f t="shared" si="94"/>
        <v>2.8726460261731062E-3</v>
      </c>
      <c r="H588" t="str">
        <f t="shared" si="95"/>
        <v>DIA</v>
      </c>
      <c r="I588">
        <f t="shared" si="96"/>
        <v>1</v>
      </c>
      <c r="J588">
        <f t="shared" si="99"/>
        <v>2</v>
      </c>
      <c r="N588" t="str">
        <f t="shared" si="90"/>
        <v>DIA</v>
      </c>
      <c r="O588" s="5">
        <f t="shared" si="97"/>
        <v>6.0392919427105438E-3</v>
      </c>
      <c r="P588" t="str">
        <f t="shared" si="92"/>
        <v>win</v>
      </c>
      <c r="Q588" t="str">
        <f t="shared" si="98"/>
        <v>lose</v>
      </c>
    </row>
    <row r="589" spans="1:17">
      <c r="A589" s="6">
        <v>42772</v>
      </c>
      <c r="B589" s="1">
        <v>200.28</v>
      </c>
      <c r="C589" s="1">
        <v>125.83</v>
      </c>
      <c r="D589" s="1">
        <f t="shared" si="91"/>
        <v>74.45</v>
      </c>
      <c r="F589" s="2">
        <f t="shared" si="93"/>
        <v>-4.9905180157697529E-4</v>
      </c>
      <c r="G589" s="2">
        <f t="shared" si="94"/>
        <v>1.1935073201781625E-3</v>
      </c>
      <c r="H589" t="str">
        <f t="shared" si="95"/>
        <v>QQQ</v>
      </c>
      <c r="I589">
        <f t="shared" si="96"/>
        <v>0</v>
      </c>
      <c r="J589">
        <f t="shared" si="99"/>
        <v>0</v>
      </c>
      <c r="N589" t="str">
        <f t="shared" si="90"/>
        <v>QQQ</v>
      </c>
      <c r="O589" s="5">
        <f t="shared" si="97"/>
        <v>1.6925591217551378E-3</v>
      </c>
      <c r="P589" t="str">
        <f t="shared" si="92"/>
        <v>lose</v>
      </c>
      <c r="Q589" t="str">
        <f t="shared" si="98"/>
        <v>lose</v>
      </c>
    </row>
    <row r="590" spans="1:17">
      <c r="A590" s="6">
        <v>42773</v>
      </c>
      <c r="B590" s="1">
        <v>200.58</v>
      </c>
      <c r="C590" s="1">
        <v>126.29</v>
      </c>
      <c r="D590" s="1">
        <f t="shared" si="91"/>
        <v>74.290000000000006</v>
      </c>
      <c r="F590" s="2">
        <f t="shared" si="93"/>
        <v>1.4979029358898111E-3</v>
      </c>
      <c r="G590" s="2">
        <f t="shared" si="94"/>
        <v>3.6557259794962088E-3</v>
      </c>
      <c r="H590" t="str">
        <f t="shared" si="95"/>
        <v>QQQ</v>
      </c>
      <c r="I590">
        <f t="shared" si="96"/>
        <v>0</v>
      </c>
      <c r="J590">
        <f t="shared" si="99"/>
        <v>1</v>
      </c>
      <c r="N590" t="str">
        <f t="shared" si="90"/>
        <v>QQQ</v>
      </c>
      <c r="O590" s="5">
        <f t="shared" si="97"/>
        <v>2.1578230436063977E-3</v>
      </c>
      <c r="P590" t="str">
        <f t="shared" si="92"/>
        <v>lose</v>
      </c>
      <c r="Q590" t="str">
        <f t="shared" si="98"/>
        <v>lose</v>
      </c>
    </row>
    <row r="591" spans="1:17">
      <c r="A591" s="6">
        <v>42774</v>
      </c>
      <c r="B591" s="1">
        <v>200.51</v>
      </c>
      <c r="C591" s="1">
        <v>126.5</v>
      </c>
      <c r="D591" s="1">
        <f t="shared" si="91"/>
        <v>74.009999999999991</v>
      </c>
      <c r="F591" s="2">
        <f t="shared" si="93"/>
        <v>-3.4898793498864091E-4</v>
      </c>
      <c r="G591" s="2">
        <f t="shared" si="94"/>
        <v>1.6628394963971315E-3</v>
      </c>
      <c r="H591" t="str">
        <f t="shared" si="95"/>
        <v>QQQ</v>
      </c>
      <c r="I591">
        <f t="shared" si="96"/>
        <v>0</v>
      </c>
      <c r="J591">
        <f t="shared" si="99"/>
        <v>2</v>
      </c>
      <c r="N591" t="str">
        <f t="shared" si="90"/>
        <v>QQQ</v>
      </c>
      <c r="O591" s="5">
        <f t="shared" si="97"/>
        <v>2.0118274313857725E-3</v>
      </c>
      <c r="P591" t="str">
        <f t="shared" si="92"/>
        <v>lose</v>
      </c>
      <c r="Q591" t="str">
        <f t="shared" si="98"/>
        <v>lose</v>
      </c>
    </row>
    <row r="592" spans="1:17">
      <c r="A592" s="6">
        <v>42775</v>
      </c>
      <c r="B592" s="1">
        <v>201.72</v>
      </c>
      <c r="C592" s="1">
        <v>126.96</v>
      </c>
      <c r="D592" s="1">
        <f t="shared" si="91"/>
        <v>74.760000000000005</v>
      </c>
      <c r="F592" s="2">
        <f t="shared" si="93"/>
        <v>6.0346117400628795E-3</v>
      </c>
      <c r="G592" s="2">
        <f t="shared" si="94"/>
        <v>3.6363636363635869E-3</v>
      </c>
      <c r="H592" t="str">
        <f t="shared" si="95"/>
        <v>DIA</v>
      </c>
      <c r="I592">
        <f t="shared" si="96"/>
        <v>1</v>
      </c>
      <c r="J592">
        <f t="shared" si="99"/>
        <v>1</v>
      </c>
      <c r="N592" t="str">
        <f t="shared" si="90"/>
        <v>DIA</v>
      </c>
      <c r="O592" s="5">
        <f t="shared" si="97"/>
        <v>2.3982481036992926E-3</v>
      </c>
      <c r="P592" t="str">
        <f t="shared" si="92"/>
        <v>lose</v>
      </c>
      <c r="Q592" t="str">
        <f t="shared" si="98"/>
        <v>lose</v>
      </c>
    </row>
    <row r="593" spans="1:17">
      <c r="A593" s="6">
        <v>42776</v>
      </c>
      <c r="B593" s="1">
        <v>202.74</v>
      </c>
      <c r="C593" s="1">
        <v>127.38</v>
      </c>
      <c r="D593" s="1">
        <f t="shared" si="91"/>
        <v>75.360000000000014</v>
      </c>
      <c r="F593" s="2">
        <f t="shared" si="93"/>
        <v>5.0565139797739949E-3</v>
      </c>
      <c r="G593" s="2">
        <f t="shared" si="94"/>
        <v>3.3081285444234543E-3</v>
      </c>
      <c r="H593" t="str">
        <f t="shared" si="95"/>
        <v>DIA</v>
      </c>
      <c r="I593">
        <f t="shared" si="96"/>
        <v>1</v>
      </c>
      <c r="J593">
        <f t="shared" si="99"/>
        <v>2</v>
      </c>
      <c r="N593" t="str">
        <f t="shared" si="90"/>
        <v>DIA</v>
      </c>
      <c r="O593" s="5">
        <f t="shared" si="97"/>
        <v>1.7483854353505406E-3</v>
      </c>
      <c r="P593" t="str">
        <f t="shared" si="92"/>
        <v>lose</v>
      </c>
      <c r="Q593" t="str">
        <f t="shared" si="98"/>
        <v>lose</v>
      </c>
    </row>
    <row r="594" spans="1:17">
      <c r="A594" s="6">
        <v>42779</v>
      </c>
      <c r="B594" s="1">
        <v>204.2</v>
      </c>
      <c r="C594" s="1">
        <v>128.1</v>
      </c>
      <c r="D594" s="1">
        <f t="shared" si="91"/>
        <v>76.099999999999994</v>
      </c>
      <c r="F594" s="2">
        <f t="shared" si="93"/>
        <v>7.2013416198085205E-3</v>
      </c>
      <c r="G594" s="2">
        <f t="shared" si="94"/>
        <v>5.6523787093735196E-3</v>
      </c>
      <c r="H594" t="str">
        <f t="shared" si="95"/>
        <v>DIA</v>
      </c>
      <c r="I594">
        <f t="shared" si="96"/>
        <v>1</v>
      </c>
      <c r="J594">
        <f t="shared" si="99"/>
        <v>3</v>
      </c>
      <c r="N594" t="str">
        <f t="shared" si="90"/>
        <v>DIA</v>
      </c>
      <c r="O594" s="5">
        <f t="shared" si="97"/>
        <v>1.5489629104350009E-3</v>
      </c>
      <c r="P594" t="str">
        <f t="shared" si="92"/>
        <v>lose</v>
      </c>
      <c r="Q594" t="str">
        <f t="shared" si="98"/>
        <v>lose</v>
      </c>
    </row>
    <row r="595" spans="1:17">
      <c r="A595" s="6">
        <v>42780</v>
      </c>
      <c r="B595" s="1">
        <v>205.17</v>
      </c>
      <c r="C595" s="1">
        <v>128.53</v>
      </c>
      <c r="D595" s="1">
        <f t="shared" si="91"/>
        <v>76.639999999999986</v>
      </c>
      <c r="F595" s="2">
        <f t="shared" si="93"/>
        <v>4.7502448579823647E-3</v>
      </c>
      <c r="G595" s="2">
        <f t="shared" si="94"/>
        <v>3.3567525370804593E-3</v>
      </c>
      <c r="H595" t="str">
        <f t="shared" si="95"/>
        <v>DIA</v>
      </c>
      <c r="I595">
        <f t="shared" si="96"/>
        <v>1</v>
      </c>
      <c r="J595">
        <f t="shared" si="99"/>
        <v>4</v>
      </c>
      <c r="N595" t="str">
        <f t="shared" si="90"/>
        <v>DIA</v>
      </c>
      <c r="O595" s="5">
        <f t="shared" si="97"/>
        <v>1.3934923209019054E-3</v>
      </c>
      <c r="P595" t="str">
        <f t="shared" si="92"/>
        <v>lose</v>
      </c>
      <c r="Q595" t="str">
        <f t="shared" si="98"/>
        <v>lose</v>
      </c>
    </row>
    <row r="596" spans="1:17">
      <c r="A596" s="6">
        <v>42781</v>
      </c>
      <c r="B596" s="1">
        <v>206.38</v>
      </c>
      <c r="C596" s="1">
        <v>129.29</v>
      </c>
      <c r="D596" s="1">
        <f t="shared" si="91"/>
        <v>77.09</v>
      </c>
      <c r="F596" s="2">
        <f t="shared" si="93"/>
        <v>5.897548374518731E-3</v>
      </c>
      <c r="G596" s="2">
        <f t="shared" si="94"/>
        <v>5.9130164164007699E-3</v>
      </c>
      <c r="H596" t="str">
        <f t="shared" si="95"/>
        <v>QQQ</v>
      </c>
      <c r="I596">
        <f t="shared" si="96"/>
        <v>0</v>
      </c>
      <c r="J596">
        <f t="shared" si="99"/>
        <v>0</v>
      </c>
      <c r="N596" t="str">
        <f t="shared" si="90"/>
        <v>QQQ</v>
      </c>
      <c r="O596" s="5">
        <f t="shared" si="97"/>
        <v>1.5468041882038888E-5</v>
      </c>
      <c r="P596" t="str">
        <f t="shared" si="92"/>
        <v>lose</v>
      </c>
      <c r="Q596" t="str">
        <f t="shared" si="98"/>
        <v>lose</v>
      </c>
    </row>
    <row r="597" spans="1:17">
      <c r="A597" s="6">
        <v>42782</v>
      </c>
      <c r="B597" s="1">
        <v>206.48</v>
      </c>
      <c r="C597" s="1">
        <v>129.25</v>
      </c>
      <c r="D597" s="1">
        <f t="shared" si="91"/>
        <v>77.22999999999999</v>
      </c>
      <c r="F597" s="2">
        <f t="shared" si="93"/>
        <v>4.8454307587941813E-4</v>
      </c>
      <c r="G597" s="2">
        <f t="shared" si="94"/>
        <v>-3.0938200943608974E-4</v>
      </c>
      <c r="H597" t="str">
        <f t="shared" si="95"/>
        <v>DIA</v>
      </c>
      <c r="I597">
        <f t="shared" si="96"/>
        <v>1</v>
      </c>
      <c r="J597">
        <f t="shared" si="99"/>
        <v>1</v>
      </c>
      <c r="N597" t="str">
        <f t="shared" si="90"/>
        <v>DIA</v>
      </c>
      <c r="O597" s="5">
        <f t="shared" si="97"/>
        <v>7.9392508531550793E-4</v>
      </c>
      <c r="P597" t="str">
        <f t="shared" si="92"/>
        <v>lose</v>
      </c>
      <c r="Q597" t="str">
        <f t="shared" si="98"/>
        <v>lose</v>
      </c>
    </row>
    <row r="598" spans="1:17">
      <c r="A598" s="6">
        <v>42783</v>
      </c>
      <c r="B598" s="1">
        <v>205.88</v>
      </c>
      <c r="C598" s="1">
        <v>129.81</v>
      </c>
      <c r="D598" s="1">
        <f t="shared" si="91"/>
        <v>76.069999999999993</v>
      </c>
      <c r="F598" s="2">
        <f t="shared" si="93"/>
        <v>-2.9058504455637076E-3</v>
      </c>
      <c r="G598" s="2">
        <f t="shared" si="94"/>
        <v>4.3326885880077548E-3</v>
      </c>
      <c r="H598" t="str">
        <f t="shared" si="95"/>
        <v>QQQ</v>
      </c>
      <c r="I598">
        <f t="shared" si="96"/>
        <v>0</v>
      </c>
      <c r="J598">
        <f t="shared" si="99"/>
        <v>0</v>
      </c>
      <c r="N598" t="str">
        <f t="shared" si="90"/>
        <v>QQQ</v>
      </c>
      <c r="O598" s="5">
        <f t="shared" si="97"/>
        <v>7.238539033571462E-3</v>
      </c>
      <c r="P598" t="str">
        <f t="shared" si="92"/>
        <v>lose</v>
      </c>
      <c r="Q598" t="str">
        <f t="shared" si="98"/>
        <v>win</v>
      </c>
    </row>
    <row r="599" spans="1:17">
      <c r="A599" s="6">
        <v>42787</v>
      </c>
      <c r="B599" s="1">
        <v>207.07</v>
      </c>
      <c r="C599" s="1">
        <v>130.44999999999999</v>
      </c>
      <c r="D599" s="1">
        <f t="shared" si="91"/>
        <v>76.62</v>
      </c>
      <c r="F599" s="2">
        <f t="shared" si="93"/>
        <v>5.7800660578977937E-3</v>
      </c>
      <c r="G599" s="2">
        <f t="shared" si="94"/>
        <v>4.9302827208996718E-3</v>
      </c>
      <c r="H599" t="str">
        <f t="shared" si="95"/>
        <v>DIA</v>
      </c>
      <c r="I599">
        <f t="shared" si="96"/>
        <v>1</v>
      </c>
      <c r="J599">
        <f t="shared" si="99"/>
        <v>1</v>
      </c>
      <c r="N599" t="str">
        <f t="shared" si="90"/>
        <v>DIA</v>
      </c>
      <c r="O599" s="5">
        <f t="shared" si="97"/>
        <v>8.497833369981219E-4</v>
      </c>
      <c r="P599" t="str">
        <f t="shared" si="92"/>
        <v>lose</v>
      </c>
      <c r="Q599" t="str">
        <f t="shared" si="98"/>
        <v>lose</v>
      </c>
    </row>
    <row r="600" spans="1:17">
      <c r="A600" s="6">
        <v>42788</v>
      </c>
      <c r="B600" s="1">
        <v>207.45</v>
      </c>
      <c r="C600" s="1">
        <v>130.5</v>
      </c>
      <c r="D600" s="1">
        <f t="shared" si="91"/>
        <v>76.949999999999989</v>
      </c>
      <c r="F600" s="2">
        <f t="shared" si="93"/>
        <v>1.8351282175109646E-3</v>
      </c>
      <c r="G600" s="2">
        <f t="shared" si="94"/>
        <v>3.8328861632818225E-4</v>
      </c>
      <c r="H600" t="str">
        <f t="shared" si="95"/>
        <v>DIA</v>
      </c>
      <c r="I600">
        <f t="shared" si="96"/>
        <v>1</v>
      </c>
      <c r="J600">
        <f t="shared" si="99"/>
        <v>2</v>
      </c>
      <c r="N600" t="str">
        <f t="shared" si="90"/>
        <v>DIA</v>
      </c>
      <c r="O600" s="5">
        <f t="shared" si="97"/>
        <v>1.4518396011827823E-3</v>
      </c>
      <c r="P600" t="str">
        <f t="shared" si="92"/>
        <v>lose</v>
      </c>
      <c r="Q600" t="str">
        <f t="shared" si="98"/>
        <v>lose</v>
      </c>
    </row>
    <row r="601" spans="1:17">
      <c r="A601" s="6">
        <v>42789</v>
      </c>
      <c r="B601" s="1">
        <v>207.82</v>
      </c>
      <c r="C601" s="1">
        <v>130.01</v>
      </c>
      <c r="D601" s="1">
        <f t="shared" si="91"/>
        <v>77.81</v>
      </c>
      <c r="F601" s="2">
        <f t="shared" si="93"/>
        <v>1.7835623041697014E-3</v>
      </c>
      <c r="G601" s="2">
        <f t="shared" si="94"/>
        <v>-3.754789272030721E-3</v>
      </c>
      <c r="H601" t="str">
        <f t="shared" si="95"/>
        <v>DIA</v>
      </c>
      <c r="I601">
        <f t="shared" si="96"/>
        <v>1</v>
      </c>
      <c r="J601">
        <f t="shared" si="99"/>
        <v>3</v>
      </c>
      <c r="N601" t="str">
        <f t="shared" si="90"/>
        <v>DIA</v>
      </c>
      <c r="O601" s="5">
        <f t="shared" si="97"/>
        <v>5.5383515762004228E-3</v>
      </c>
      <c r="P601" t="str">
        <f t="shared" si="92"/>
        <v>win</v>
      </c>
      <c r="Q601" t="str">
        <f t="shared" si="98"/>
        <v>lose</v>
      </c>
    </row>
    <row r="602" spans="1:17">
      <c r="A602" s="6">
        <v>42790</v>
      </c>
      <c r="B602" s="1">
        <v>207.93</v>
      </c>
      <c r="C602" s="1">
        <v>130.26</v>
      </c>
      <c r="D602" s="1">
        <f t="shared" si="91"/>
        <v>77.670000000000016</v>
      </c>
      <c r="F602" s="2">
        <f t="shared" si="93"/>
        <v>5.2930420556257171E-4</v>
      </c>
      <c r="G602" s="2">
        <f t="shared" si="94"/>
        <v>1.9229290054611184E-3</v>
      </c>
      <c r="H602" t="str">
        <f t="shared" si="95"/>
        <v>QQQ</v>
      </c>
      <c r="I602">
        <f t="shared" si="96"/>
        <v>0</v>
      </c>
      <c r="J602">
        <f t="shared" si="99"/>
        <v>0</v>
      </c>
      <c r="N602" t="str">
        <f t="shared" si="90"/>
        <v>QQQ</v>
      </c>
      <c r="O602" s="5">
        <f t="shared" si="97"/>
        <v>1.3936247998985467E-3</v>
      </c>
      <c r="P602" t="str">
        <f t="shared" si="92"/>
        <v>lose</v>
      </c>
      <c r="Q602" t="str">
        <f t="shared" si="98"/>
        <v>lose</v>
      </c>
    </row>
    <row r="603" spans="1:17">
      <c r="A603" s="6">
        <v>42793</v>
      </c>
      <c r="B603" s="1">
        <v>208.29</v>
      </c>
      <c r="C603" s="1">
        <v>130.41999999999999</v>
      </c>
      <c r="D603" s="1">
        <f t="shared" si="91"/>
        <v>77.87</v>
      </c>
      <c r="F603" s="2">
        <f t="shared" si="93"/>
        <v>1.7313518972730496E-3</v>
      </c>
      <c r="G603" s="2">
        <f t="shared" si="94"/>
        <v>1.2283126055580885E-3</v>
      </c>
      <c r="H603" t="str">
        <f t="shared" si="95"/>
        <v>DIA</v>
      </c>
      <c r="I603">
        <f t="shared" si="96"/>
        <v>1</v>
      </c>
      <c r="J603">
        <f t="shared" si="99"/>
        <v>1</v>
      </c>
      <c r="N603" t="str">
        <f t="shared" si="90"/>
        <v>DIA</v>
      </c>
      <c r="O603" s="5">
        <f t="shared" si="97"/>
        <v>5.0303929171496104E-4</v>
      </c>
      <c r="P603" t="str">
        <f t="shared" si="92"/>
        <v>lose</v>
      </c>
      <c r="Q603" t="str">
        <f t="shared" si="98"/>
        <v>lose</v>
      </c>
    </row>
    <row r="604" spans="1:17">
      <c r="A604" s="6">
        <v>42794</v>
      </c>
      <c r="B604" s="1">
        <v>207.98</v>
      </c>
      <c r="C604" s="1">
        <v>130.02000000000001</v>
      </c>
      <c r="D604" s="1">
        <f t="shared" si="91"/>
        <v>77.95999999999998</v>
      </c>
      <c r="F604" s="2">
        <f t="shared" si="93"/>
        <v>-1.4883095683902361E-3</v>
      </c>
      <c r="G604" s="2">
        <f t="shared" si="94"/>
        <v>-3.0670142616161427E-3</v>
      </c>
      <c r="H604" t="str">
        <f t="shared" si="95"/>
        <v>DIA</v>
      </c>
      <c r="I604">
        <f t="shared" si="96"/>
        <v>1</v>
      </c>
      <c r="J604">
        <f t="shared" si="99"/>
        <v>2</v>
      </c>
      <c r="N604" t="str">
        <f t="shared" si="90"/>
        <v>DIA</v>
      </c>
      <c r="O604" s="5">
        <f t="shared" si="97"/>
        <v>1.5787046932259066E-3</v>
      </c>
      <c r="P604" t="str">
        <f t="shared" si="92"/>
        <v>lose</v>
      </c>
      <c r="Q604" t="str">
        <f t="shared" si="98"/>
        <v>lose</v>
      </c>
    </row>
    <row r="605" spans="1:17">
      <c r="A605" s="6">
        <v>42795</v>
      </c>
      <c r="B605" s="1">
        <v>211.02</v>
      </c>
      <c r="C605" s="1">
        <v>131.44</v>
      </c>
      <c r="D605" s="1">
        <f t="shared" si="91"/>
        <v>79.580000000000013</v>
      </c>
      <c r="F605" s="2">
        <f t="shared" si="93"/>
        <v>1.4616790075968942E-2</v>
      </c>
      <c r="G605" s="2">
        <f t="shared" si="94"/>
        <v>1.0921396708198642E-2</v>
      </c>
      <c r="H605" t="str">
        <f t="shared" si="95"/>
        <v>DIA</v>
      </c>
      <c r="I605">
        <f t="shared" si="96"/>
        <v>1</v>
      </c>
      <c r="J605">
        <f t="shared" si="99"/>
        <v>3</v>
      </c>
      <c r="N605" t="str">
        <f t="shared" si="90"/>
        <v>DIA</v>
      </c>
      <c r="O605" s="5">
        <f t="shared" si="97"/>
        <v>3.6953933677703003E-3</v>
      </c>
      <c r="P605" t="str">
        <f t="shared" si="92"/>
        <v>lose</v>
      </c>
      <c r="Q605" t="str">
        <f t="shared" si="98"/>
        <v>lose</v>
      </c>
    </row>
    <row r="606" spans="1:17">
      <c r="A606" s="6">
        <v>42796</v>
      </c>
      <c r="B606" s="1">
        <v>209.89</v>
      </c>
      <c r="C606" s="1">
        <v>130.78</v>
      </c>
      <c r="D606" s="1">
        <f t="shared" si="91"/>
        <v>79.109999999999985</v>
      </c>
      <c r="F606" s="2">
        <f t="shared" si="93"/>
        <v>-5.3549426594636709E-3</v>
      </c>
      <c r="G606" s="2">
        <f t="shared" si="94"/>
        <v>-5.0213024954351539E-3</v>
      </c>
      <c r="H606" t="str">
        <f t="shared" si="95"/>
        <v>QQQ</v>
      </c>
      <c r="I606">
        <f t="shared" si="96"/>
        <v>0</v>
      </c>
      <c r="J606">
        <f t="shared" si="99"/>
        <v>0</v>
      </c>
      <c r="N606" t="str">
        <f t="shared" si="90"/>
        <v>QQQ</v>
      </c>
      <c r="O606" s="5">
        <f t="shared" si="97"/>
        <v>3.3364016402851696E-4</v>
      </c>
      <c r="P606" t="str">
        <f t="shared" si="92"/>
        <v>lose</v>
      </c>
      <c r="Q606" t="str">
        <f t="shared" si="98"/>
        <v>lose</v>
      </c>
    </row>
    <row r="607" spans="1:17">
      <c r="A607" s="6">
        <v>42797</v>
      </c>
      <c r="B607" s="1">
        <v>209.91</v>
      </c>
      <c r="C607" s="1">
        <v>131.02000000000001</v>
      </c>
      <c r="D607" s="1">
        <f t="shared" si="91"/>
        <v>78.889999999999986</v>
      </c>
      <c r="F607" s="2">
        <f t="shared" si="93"/>
        <v>9.5288008004241421E-5</v>
      </c>
      <c r="G607" s="2">
        <f t="shared" si="94"/>
        <v>1.8351429882245687E-3</v>
      </c>
      <c r="H607" t="str">
        <f t="shared" si="95"/>
        <v>QQQ</v>
      </c>
      <c r="I607">
        <f t="shared" si="96"/>
        <v>0</v>
      </c>
      <c r="J607">
        <f t="shared" si="99"/>
        <v>1</v>
      </c>
      <c r="N607" t="str">
        <f t="shared" si="90"/>
        <v>QQQ</v>
      </c>
      <c r="O607" s="5">
        <f t="shared" si="97"/>
        <v>1.7398549802203273E-3</v>
      </c>
      <c r="P607" t="str">
        <f t="shared" si="92"/>
        <v>lose</v>
      </c>
      <c r="Q607" t="str">
        <f t="shared" si="98"/>
        <v>lose</v>
      </c>
    </row>
    <row r="608" spans="1:17">
      <c r="A608" s="6">
        <v>42800</v>
      </c>
      <c r="B608" s="1">
        <v>209.48</v>
      </c>
      <c r="C608" s="1">
        <v>130.72999999999999</v>
      </c>
      <c r="D608" s="1">
        <f t="shared" si="91"/>
        <v>78.75</v>
      </c>
      <c r="F608" s="2">
        <f t="shared" si="93"/>
        <v>-2.0484969748940348E-3</v>
      </c>
      <c r="G608" s="2">
        <f t="shared" si="94"/>
        <v>-2.2134025339644362E-3</v>
      </c>
      <c r="H608" t="str">
        <f t="shared" si="95"/>
        <v>DIA</v>
      </c>
      <c r="I608">
        <f t="shared" si="96"/>
        <v>1</v>
      </c>
      <c r="J608">
        <f t="shared" si="99"/>
        <v>1</v>
      </c>
      <c r="N608" t="str">
        <f t="shared" si="90"/>
        <v>DIA</v>
      </c>
      <c r="O608" s="5">
        <f t="shared" si="97"/>
        <v>1.6490555907040143E-4</v>
      </c>
      <c r="P608" t="str">
        <f t="shared" si="92"/>
        <v>lose</v>
      </c>
      <c r="Q608" t="str">
        <f t="shared" si="98"/>
        <v>lose</v>
      </c>
    </row>
    <row r="609" spans="1:17">
      <c r="A609" s="6">
        <v>42801</v>
      </c>
      <c r="B609" s="1">
        <v>209.17</v>
      </c>
      <c r="C609" s="1">
        <v>130.51</v>
      </c>
      <c r="D609" s="1">
        <f t="shared" si="91"/>
        <v>78.66</v>
      </c>
      <c r="F609" s="2">
        <f t="shared" si="93"/>
        <v>-1.4798548787473855E-3</v>
      </c>
      <c r="G609" s="2">
        <f t="shared" si="94"/>
        <v>-1.6828577985160168E-3</v>
      </c>
      <c r="H609" t="str">
        <f t="shared" si="95"/>
        <v>DIA</v>
      </c>
      <c r="I609">
        <f t="shared" si="96"/>
        <v>1</v>
      </c>
      <c r="J609">
        <f t="shared" si="99"/>
        <v>2</v>
      </c>
      <c r="N609" t="str">
        <f t="shared" si="90"/>
        <v>DIA</v>
      </c>
      <c r="O609" s="5">
        <f t="shared" si="97"/>
        <v>2.0300291976863135E-4</v>
      </c>
      <c r="P609" t="str">
        <f t="shared" si="92"/>
        <v>lose</v>
      </c>
      <c r="Q609" t="str">
        <f t="shared" si="98"/>
        <v>lose</v>
      </c>
    </row>
    <row r="610" spans="1:17">
      <c r="A610" s="6">
        <v>42802</v>
      </c>
      <c r="B610" s="1">
        <v>208.61</v>
      </c>
      <c r="C610" s="1">
        <v>130.74</v>
      </c>
      <c r="D610" s="1">
        <f t="shared" si="91"/>
        <v>77.87</v>
      </c>
      <c r="F610" s="2">
        <f t="shared" si="93"/>
        <v>-2.6772481713437583E-3</v>
      </c>
      <c r="G610" s="2">
        <f t="shared" si="94"/>
        <v>1.7623170638266662E-3</v>
      </c>
      <c r="H610" t="str">
        <f t="shared" si="95"/>
        <v>QQQ</v>
      </c>
      <c r="I610">
        <f t="shared" si="96"/>
        <v>0</v>
      </c>
      <c r="J610">
        <f t="shared" si="99"/>
        <v>0</v>
      </c>
      <c r="N610" t="str">
        <f t="shared" si="90"/>
        <v>QQQ</v>
      </c>
      <c r="O610" s="5">
        <f t="shared" si="97"/>
        <v>4.4395652351704243E-3</v>
      </c>
      <c r="P610" t="str">
        <f t="shared" si="92"/>
        <v>lose</v>
      </c>
      <c r="Q610" t="str">
        <f t="shared" si="98"/>
        <v>lose</v>
      </c>
    </row>
    <row r="611" spans="1:17">
      <c r="A611" s="6">
        <v>42803</v>
      </c>
      <c r="B611" s="1">
        <v>208.67</v>
      </c>
      <c r="C611" s="1">
        <v>130.84</v>
      </c>
      <c r="D611" s="1">
        <f t="shared" si="91"/>
        <v>77.829999999999984</v>
      </c>
      <c r="F611" s="2">
        <f t="shared" si="93"/>
        <v>2.8761804323845379E-4</v>
      </c>
      <c r="G611" s="2">
        <f t="shared" si="94"/>
        <v>7.6487685482632946E-4</v>
      </c>
      <c r="H611" t="str">
        <f t="shared" si="95"/>
        <v>QQQ</v>
      </c>
      <c r="I611">
        <f t="shared" si="96"/>
        <v>0</v>
      </c>
      <c r="J611">
        <f t="shared" si="99"/>
        <v>1</v>
      </c>
      <c r="N611" t="str">
        <f t="shared" si="90"/>
        <v>QQQ</v>
      </c>
      <c r="O611" s="5">
        <f t="shared" si="97"/>
        <v>4.7725881158787567E-4</v>
      </c>
      <c r="P611" t="str">
        <f t="shared" si="92"/>
        <v>lose</v>
      </c>
      <c r="Q611" t="str">
        <f t="shared" si="98"/>
        <v>lose</v>
      </c>
    </row>
    <row r="612" spans="1:17">
      <c r="A612" s="6">
        <v>42804</v>
      </c>
      <c r="B612" s="1">
        <v>209.15</v>
      </c>
      <c r="C612" s="1">
        <v>131.38999999999999</v>
      </c>
      <c r="D612" s="1">
        <f t="shared" si="91"/>
        <v>77.760000000000019</v>
      </c>
      <c r="F612" s="2">
        <f t="shared" si="93"/>
        <v>2.3002827430872582E-3</v>
      </c>
      <c r="G612" s="2">
        <f t="shared" si="94"/>
        <v>4.2036074594923797E-3</v>
      </c>
      <c r="H612" t="str">
        <f t="shared" si="95"/>
        <v>QQQ</v>
      </c>
      <c r="I612">
        <f t="shared" si="96"/>
        <v>0</v>
      </c>
      <c r="J612">
        <f t="shared" si="99"/>
        <v>2</v>
      </c>
      <c r="N612" t="str">
        <f t="shared" si="90"/>
        <v>QQQ</v>
      </c>
      <c r="O612" s="5">
        <f t="shared" si="97"/>
        <v>1.9033247164051215E-3</v>
      </c>
      <c r="P612" t="str">
        <f t="shared" si="92"/>
        <v>lose</v>
      </c>
      <c r="Q612" t="str">
        <f t="shared" si="98"/>
        <v>lose</v>
      </c>
    </row>
    <row r="613" spans="1:17">
      <c r="A613" s="6">
        <v>42807</v>
      </c>
      <c r="B613" s="1">
        <v>208.94</v>
      </c>
      <c r="C613" s="1">
        <v>131.61000000000001</v>
      </c>
      <c r="D613" s="1">
        <f t="shared" si="91"/>
        <v>77.329999999999984</v>
      </c>
      <c r="F613" s="2">
        <f t="shared" si="93"/>
        <v>-1.0040640688501457E-3</v>
      </c>
      <c r="G613" s="2">
        <f t="shared" si="94"/>
        <v>1.6744044447829158E-3</v>
      </c>
      <c r="H613" t="str">
        <f t="shared" si="95"/>
        <v>QQQ</v>
      </c>
      <c r="I613">
        <f t="shared" si="96"/>
        <v>0</v>
      </c>
      <c r="J613">
        <f t="shared" si="99"/>
        <v>3</v>
      </c>
      <c r="N613" t="str">
        <f t="shared" si="90"/>
        <v>QQQ</v>
      </c>
      <c r="O613" s="5">
        <f t="shared" si="97"/>
        <v>2.6784685136330613E-3</v>
      </c>
      <c r="P613" t="str">
        <f t="shared" si="92"/>
        <v>lose</v>
      </c>
      <c r="Q613" t="str">
        <f t="shared" si="98"/>
        <v>lose</v>
      </c>
    </row>
    <row r="614" spans="1:17">
      <c r="A614" s="6">
        <v>42808</v>
      </c>
      <c r="B614" s="1">
        <v>208.54</v>
      </c>
      <c r="C614" s="1">
        <v>131.29</v>
      </c>
      <c r="D614" s="1">
        <f t="shared" si="91"/>
        <v>77.25</v>
      </c>
      <c r="F614" s="2">
        <f t="shared" si="93"/>
        <v>-1.914425193835578E-3</v>
      </c>
      <c r="G614" s="2">
        <f t="shared" si="94"/>
        <v>-2.4314261834208766E-3</v>
      </c>
      <c r="H614" t="str">
        <f t="shared" si="95"/>
        <v>DIA</v>
      </c>
      <c r="I614">
        <f t="shared" si="96"/>
        <v>1</v>
      </c>
      <c r="J614">
        <f t="shared" si="99"/>
        <v>1</v>
      </c>
      <c r="N614" t="str">
        <f t="shared" si="90"/>
        <v>DIA</v>
      </c>
      <c r="O614" s="5">
        <f t="shared" si="97"/>
        <v>5.1700098958529857E-4</v>
      </c>
      <c r="P614" t="str">
        <f t="shared" si="92"/>
        <v>lose</v>
      </c>
      <c r="Q614" t="str">
        <f t="shared" si="98"/>
        <v>lose</v>
      </c>
    </row>
    <row r="615" spans="1:17">
      <c r="A615" s="6">
        <v>42809</v>
      </c>
      <c r="B615" s="1">
        <v>209.58</v>
      </c>
      <c r="C615" s="1">
        <v>132.1</v>
      </c>
      <c r="D615" s="1">
        <f t="shared" si="91"/>
        <v>77.480000000000018</v>
      </c>
      <c r="F615" s="2">
        <f t="shared" si="93"/>
        <v>4.9870528435792677E-3</v>
      </c>
      <c r="G615" s="2">
        <f t="shared" si="94"/>
        <v>6.1695483281285881E-3</v>
      </c>
      <c r="H615" t="str">
        <f t="shared" si="95"/>
        <v>QQQ</v>
      </c>
      <c r="I615">
        <f t="shared" si="96"/>
        <v>0</v>
      </c>
      <c r="J615">
        <f t="shared" si="99"/>
        <v>0</v>
      </c>
      <c r="N615" t="str">
        <f t="shared" si="90"/>
        <v>QQQ</v>
      </c>
      <c r="O615" s="5">
        <f t="shared" si="97"/>
        <v>1.1824954845493204E-3</v>
      </c>
      <c r="P615" t="str">
        <f t="shared" si="92"/>
        <v>lose</v>
      </c>
      <c r="Q615" t="str">
        <f t="shared" si="98"/>
        <v>lose</v>
      </c>
    </row>
    <row r="616" spans="1:17">
      <c r="A616" s="6">
        <v>42810</v>
      </c>
      <c r="B616" s="1">
        <v>209.44</v>
      </c>
      <c r="C616" s="1">
        <v>132.01</v>
      </c>
      <c r="D616" s="1">
        <f t="shared" si="91"/>
        <v>77.430000000000007</v>
      </c>
      <c r="F616" s="2">
        <f t="shared" si="93"/>
        <v>-6.6800267201075857E-4</v>
      </c>
      <c r="G616" s="2">
        <f t="shared" si="94"/>
        <v>-6.8130204390615752E-4</v>
      </c>
      <c r="H616" t="str">
        <f t="shared" si="95"/>
        <v>DIA</v>
      </c>
      <c r="I616">
        <f t="shared" si="96"/>
        <v>1</v>
      </c>
      <c r="J616">
        <f t="shared" si="99"/>
        <v>1</v>
      </c>
      <c r="N616" t="str">
        <f t="shared" si="90"/>
        <v>DIA</v>
      </c>
      <c r="O616" s="5">
        <f t="shared" si="97"/>
        <v>1.3299371895398953E-5</v>
      </c>
      <c r="P616" t="str">
        <f t="shared" si="92"/>
        <v>lose</v>
      </c>
      <c r="Q616" t="str">
        <f t="shared" si="98"/>
        <v>lose</v>
      </c>
    </row>
    <row r="617" spans="1:17">
      <c r="A617" s="6">
        <v>42811</v>
      </c>
      <c r="B617" s="1">
        <v>208.86</v>
      </c>
      <c r="C617" s="1">
        <v>131.69</v>
      </c>
      <c r="D617" s="1">
        <f t="shared" si="91"/>
        <v>77.170000000000016</v>
      </c>
      <c r="F617" s="2">
        <f t="shared" si="93"/>
        <v>-2.7692895339953404E-3</v>
      </c>
      <c r="G617" s="2">
        <f t="shared" si="94"/>
        <v>-2.4240587834254467E-3</v>
      </c>
      <c r="H617" t="str">
        <f t="shared" si="95"/>
        <v>QQQ</v>
      </c>
      <c r="I617">
        <f t="shared" si="96"/>
        <v>0</v>
      </c>
      <c r="J617">
        <f t="shared" si="99"/>
        <v>0</v>
      </c>
      <c r="N617" t="str">
        <f t="shared" si="90"/>
        <v>QQQ</v>
      </c>
      <c r="O617" s="5">
        <f t="shared" si="97"/>
        <v>3.4523075056989375E-4</v>
      </c>
      <c r="P617" t="str">
        <f t="shared" si="92"/>
        <v>lose</v>
      </c>
      <c r="Q617" t="str">
        <f t="shared" si="98"/>
        <v>lose</v>
      </c>
    </row>
    <row r="618" spans="1:17">
      <c r="A618" s="6">
        <v>42814</v>
      </c>
      <c r="B618" s="1">
        <v>208.81</v>
      </c>
      <c r="C618" s="1">
        <v>131.81</v>
      </c>
      <c r="D618" s="1">
        <f t="shared" si="91"/>
        <v>77</v>
      </c>
      <c r="F618" s="2">
        <f t="shared" si="93"/>
        <v>-2.3939480992057533E-4</v>
      </c>
      <c r="G618" s="2">
        <f t="shared" si="94"/>
        <v>9.1123092110262393E-4</v>
      </c>
      <c r="H618" t="str">
        <f t="shared" si="95"/>
        <v>QQQ</v>
      </c>
      <c r="I618">
        <f t="shared" si="96"/>
        <v>0</v>
      </c>
      <c r="J618">
        <f t="shared" si="99"/>
        <v>1</v>
      </c>
      <c r="N618" t="str">
        <f t="shared" si="90"/>
        <v>QQQ</v>
      </c>
      <c r="O618" s="5">
        <f t="shared" si="97"/>
        <v>1.1506257310231992E-3</v>
      </c>
      <c r="P618" t="str">
        <f t="shared" si="92"/>
        <v>lose</v>
      </c>
      <c r="Q618" t="str">
        <f t="shared" si="98"/>
        <v>lose</v>
      </c>
    </row>
    <row r="619" spans="1:17">
      <c r="A619" s="6">
        <v>42815</v>
      </c>
      <c r="B619" s="1">
        <v>206.35</v>
      </c>
      <c r="C619" s="1">
        <v>129.81</v>
      </c>
      <c r="D619" s="1">
        <f t="shared" si="91"/>
        <v>76.539999999999992</v>
      </c>
      <c r="F619" s="2">
        <f t="shared" si="93"/>
        <v>-1.1781044969110713E-2</v>
      </c>
      <c r="G619" s="2">
        <f t="shared" si="94"/>
        <v>-1.5173355587588195E-2</v>
      </c>
      <c r="H619" t="str">
        <f t="shared" si="95"/>
        <v>DIA</v>
      </c>
      <c r="I619">
        <f t="shared" si="96"/>
        <v>1</v>
      </c>
      <c r="J619">
        <f t="shared" si="99"/>
        <v>1</v>
      </c>
      <c r="N619" t="str">
        <f t="shared" si="90"/>
        <v>DIA</v>
      </c>
      <c r="O619" s="5">
        <f t="shared" si="97"/>
        <v>3.3923106184774818E-3</v>
      </c>
      <c r="P619" t="str">
        <f t="shared" si="92"/>
        <v>lose</v>
      </c>
      <c r="Q619" t="str">
        <f t="shared" si="98"/>
        <v>lose</v>
      </c>
    </row>
    <row r="620" spans="1:17">
      <c r="A620" s="6">
        <v>42816</v>
      </c>
      <c r="B620" s="1">
        <v>206.41</v>
      </c>
      <c r="C620" s="1">
        <v>130.69</v>
      </c>
      <c r="D620" s="1">
        <f t="shared" si="91"/>
        <v>75.72</v>
      </c>
      <c r="F620" s="2">
        <f t="shared" si="93"/>
        <v>2.9076811243034786E-4</v>
      </c>
      <c r="G620" s="2">
        <f t="shared" si="94"/>
        <v>6.7791387412371572E-3</v>
      </c>
      <c r="H620" t="str">
        <f t="shared" si="95"/>
        <v>QQQ</v>
      </c>
      <c r="I620">
        <f t="shared" si="96"/>
        <v>0</v>
      </c>
      <c r="J620">
        <f t="shared" si="99"/>
        <v>0</v>
      </c>
      <c r="N620" t="str">
        <f t="shared" si="90"/>
        <v>QQQ</v>
      </c>
      <c r="O620" s="5">
        <f t="shared" si="97"/>
        <v>6.488370628806809E-3</v>
      </c>
      <c r="P620" t="str">
        <f t="shared" si="92"/>
        <v>lose</v>
      </c>
      <c r="Q620" t="str">
        <f t="shared" si="98"/>
        <v>win</v>
      </c>
    </row>
    <row r="621" spans="1:17">
      <c r="A621" s="6">
        <v>42817</v>
      </c>
      <c r="B621" s="1">
        <v>206.31</v>
      </c>
      <c r="C621" s="1">
        <v>130.36000000000001</v>
      </c>
      <c r="D621" s="1">
        <f t="shared" si="91"/>
        <v>75.949999999999989</v>
      </c>
      <c r="F621" s="2">
        <f t="shared" si="93"/>
        <v>-4.8447265151879422E-4</v>
      </c>
      <c r="G621" s="2">
        <f t="shared" si="94"/>
        <v>-2.5250593006349688E-3</v>
      </c>
      <c r="H621" t="str">
        <f t="shared" si="95"/>
        <v>DIA</v>
      </c>
      <c r="I621">
        <f t="shared" si="96"/>
        <v>1</v>
      </c>
      <c r="J621">
        <f t="shared" si="99"/>
        <v>1</v>
      </c>
      <c r="N621" t="str">
        <f t="shared" si="90"/>
        <v>DIA</v>
      </c>
      <c r="O621" s="5">
        <f t="shared" si="97"/>
        <v>2.0405866491161745E-3</v>
      </c>
      <c r="P621" t="str">
        <f t="shared" si="92"/>
        <v>lose</v>
      </c>
      <c r="Q621" t="str">
        <f t="shared" si="98"/>
        <v>lose</v>
      </c>
    </row>
    <row r="622" spans="1:17">
      <c r="A622" s="6">
        <v>42818</v>
      </c>
      <c r="B622" s="1">
        <v>205.75</v>
      </c>
      <c r="C622" s="1">
        <v>130.63</v>
      </c>
      <c r="D622" s="1">
        <f t="shared" si="91"/>
        <v>75.12</v>
      </c>
      <c r="F622" s="2">
        <f t="shared" si="93"/>
        <v>-2.7143618826038596E-3</v>
      </c>
      <c r="G622" s="2">
        <f t="shared" si="94"/>
        <v>2.0711874808221984E-3</v>
      </c>
      <c r="H622" t="str">
        <f t="shared" si="95"/>
        <v>QQQ</v>
      </c>
      <c r="I622">
        <f t="shared" si="96"/>
        <v>0</v>
      </c>
      <c r="J622">
        <f t="shared" si="99"/>
        <v>0</v>
      </c>
      <c r="N622" t="str">
        <f t="shared" si="90"/>
        <v>QQQ</v>
      </c>
      <c r="O622" s="5">
        <f t="shared" si="97"/>
        <v>4.7855493634260584E-3</v>
      </c>
      <c r="P622" t="str">
        <f t="shared" si="92"/>
        <v>lose</v>
      </c>
      <c r="Q622" t="str">
        <f t="shared" si="98"/>
        <v>lose</v>
      </c>
    </row>
    <row r="623" spans="1:17">
      <c r="A623" s="6">
        <v>42821</v>
      </c>
      <c r="B623" s="1">
        <v>205.23</v>
      </c>
      <c r="C623" s="1">
        <v>130.84</v>
      </c>
      <c r="D623" s="1">
        <f t="shared" si="91"/>
        <v>74.389999999999986</v>
      </c>
      <c r="F623" s="2">
        <f t="shared" si="93"/>
        <v>-2.5273390036452503E-3</v>
      </c>
      <c r="G623" s="2">
        <f t="shared" si="94"/>
        <v>1.6075939676950775E-3</v>
      </c>
      <c r="H623" t="str">
        <f t="shared" si="95"/>
        <v>QQQ</v>
      </c>
      <c r="I623">
        <f t="shared" si="96"/>
        <v>0</v>
      </c>
      <c r="J623">
        <f t="shared" si="99"/>
        <v>1</v>
      </c>
      <c r="N623" t="str">
        <f t="shared" si="90"/>
        <v>QQQ</v>
      </c>
      <c r="O623" s="5">
        <f t="shared" si="97"/>
        <v>4.1349329713403276E-3</v>
      </c>
      <c r="P623" t="str">
        <f t="shared" si="92"/>
        <v>lose</v>
      </c>
      <c r="Q623" t="str">
        <f t="shared" si="98"/>
        <v>lose</v>
      </c>
    </row>
    <row r="624" spans="1:17">
      <c r="A624" s="6">
        <v>42822</v>
      </c>
      <c r="B624" s="1">
        <v>206.75</v>
      </c>
      <c r="C624" s="1">
        <v>131.63999999999999</v>
      </c>
      <c r="D624" s="1">
        <f t="shared" si="91"/>
        <v>75.110000000000014</v>
      </c>
      <c r="F624" s="2">
        <f t="shared" si="93"/>
        <v>7.4063246114116372E-3</v>
      </c>
      <c r="G624" s="2">
        <f t="shared" si="94"/>
        <v>6.1143381228980654E-3</v>
      </c>
      <c r="H624" t="str">
        <f t="shared" si="95"/>
        <v>DIA</v>
      </c>
      <c r="I624">
        <f t="shared" si="96"/>
        <v>1</v>
      </c>
      <c r="J624">
        <f t="shared" si="99"/>
        <v>1</v>
      </c>
      <c r="N624" t="str">
        <f t="shared" si="90"/>
        <v>DIA</v>
      </c>
      <c r="O624" s="5">
        <f t="shared" si="97"/>
        <v>1.2919864885135718E-3</v>
      </c>
      <c r="P624" t="str">
        <f t="shared" si="92"/>
        <v>lose</v>
      </c>
      <c r="Q624" t="str">
        <f t="shared" si="98"/>
        <v>lose</v>
      </c>
    </row>
    <row r="625" spans="1:17">
      <c r="A625" s="6">
        <v>42823</v>
      </c>
      <c r="B625" s="1">
        <v>206.31</v>
      </c>
      <c r="C625" s="1">
        <v>132.25</v>
      </c>
      <c r="D625" s="1">
        <f t="shared" si="91"/>
        <v>74.06</v>
      </c>
      <c r="F625" s="2">
        <f t="shared" si="93"/>
        <v>-2.128174123337353E-3</v>
      </c>
      <c r="G625" s="2">
        <f t="shared" si="94"/>
        <v>4.6338498936494511E-3</v>
      </c>
      <c r="H625" t="str">
        <f t="shared" si="95"/>
        <v>QQQ</v>
      </c>
      <c r="I625">
        <f t="shared" si="96"/>
        <v>0</v>
      </c>
      <c r="J625">
        <f t="shared" si="99"/>
        <v>0</v>
      </c>
      <c r="N625" t="str">
        <f t="shared" si="90"/>
        <v>QQQ</v>
      </c>
      <c r="O625" s="5">
        <f t="shared" si="97"/>
        <v>6.7620240169868045E-3</v>
      </c>
      <c r="P625" t="str">
        <f t="shared" si="92"/>
        <v>lose</v>
      </c>
      <c r="Q625" t="str">
        <f t="shared" si="98"/>
        <v>win</v>
      </c>
    </row>
    <row r="626" spans="1:17">
      <c r="A626" s="6">
        <v>42824</v>
      </c>
      <c r="B626" s="1">
        <v>206.96</v>
      </c>
      <c r="C626" s="1">
        <v>132.47</v>
      </c>
      <c r="D626" s="1">
        <f t="shared" si="91"/>
        <v>74.490000000000009</v>
      </c>
      <c r="F626" s="2">
        <f t="shared" si="93"/>
        <v>3.1505986137366376E-3</v>
      </c>
      <c r="G626" s="2">
        <f t="shared" si="94"/>
        <v>1.6635160680529215E-3</v>
      </c>
      <c r="H626" t="str">
        <f t="shared" si="95"/>
        <v>DIA</v>
      </c>
      <c r="I626">
        <f t="shared" si="96"/>
        <v>1</v>
      </c>
      <c r="J626">
        <f t="shared" si="99"/>
        <v>1</v>
      </c>
      <c r="N626" t="str">
        <f t="shared" si="90"/>
        <v>DIA</v>
      </c>
      <c r="O626" s="5">
        <f t="shared" si="97"/>
        <v>1.4870825456837161E-3</v>
      </c>
      <c r="P626" t="str">
        <f t="shared" si="92"/>
        <v>lose</v>
      </c>
      <c r="Q626" t="str">
        <f t="shared" si="98"/>
        <v>lose</v>
      </c>
    </row>
    <row r="627" spans="1:17">
      <c r="A627" s="6">
        <v>42825</v>
      </c>
      <c r="B627" s="1">
        <v>206.34</v>
      </c>
      <c r="C627" s="1">
        <v>132.38</v>
      </c>
      <c r="D627" s="1">
        <f t="shared" si="91"/>
        <v>73.960000000000008</v>
      </c>
      <c r="F627" s="2">
        <f t="shared" si="93"/>
        <v>-2.9957479706223642E-3</v>
      </c>
      <c r="G627" s="2">
        <f t="shared" si="94"/>
        <v>-6.7939910923230475E-4</v>
      </c>
      <c r="H627" t="str">
        <f t="shared" si="95"/>
        <v>QQQ</v>
      </c>
      <c r="I627">
        <f t="shared" si="96"/>
        <v>0</v>
      </c>
      <c r="J627">
        <f t="shared" si="99"/>
        <v>0</v>
      </c>
      <c r="N627" t="str">
        <f t="shared" si="90"/>
        <v>QQQ</v>
      </c>
      <c r="O627" s="5">
        <f t="shared" si="97"/>
        <v>2.3163488613900593E-3</v>
      </c>
      <c r="P627" t="str">
        <f t="shared" si="92"/>
        <v>lose</v>
      </c>
      <c r="Q627" t="str">
        <f t="shared" si="98"/>
        <v>lose</v>
      </c>
    </row>
    <row r="628" spans="1:17">
      <c r="A628" s="6">
        <v>42828</v>
      </c>
      <c r="B628" s="1">
        <v>206.25</v>
      </c>
      <c r="C628" s="1">
        <v>132.30000000000001</v>
      </c>
      <c r="D628" s="1">
        <f t="shared" si="91"/>
        <v>73.949999999999989</v>
      </c>
      <c r="F628" s="2">
        <f t="shared" si="93"/>
        <v>-4.361733061936775E-4</v>
      </c>
      <c r="G628" s="2">
        <f t="shared" si="94"/>
        <v>-6.0432089439480354E-4</v>
      </c>
      <c r="H628" t="str">
        <f t="shared" si="95"/>
        <v>DIA</v>
      </c>
      <c r="I628">
        <f t="shared" si="96"/>
        <v>1</v>
      </c>
      <c r="J628">
        <f t="shared" si="99"/>
        <v>1</v>
      </c>
      <c r="N628" t="str">
        <f t="shared" si="90"/>
        <v>DIA</v>
      </c>
      <c r="O628" s="5">
        <f t="shared" si="97"/>
        <v>1.6814758820112605E-4</v>
      </c>
      <c r="P628" t="str">
        <f t="shared" si="92"/>
        <v>lose</v>
      </c>
      <c r="Q628" t="str">
        <f t="shared" si="98"/>
        <v>lose</v>
      </c>
    </row>
    <row r="629" spans="1:17">
      <c r="A629" s="6">
        <v>42829</v>
      </c>
      <c r="B629" s="1">
        <v>206.65</v>
      </c>
      <c r="C629" s="1">
        <v>132.51</v>
      </c>
      <c r="D629" s="1">
        <f t="shared" si="91"/>
        <v>74.140000000000015</v>
      </c>
      <c r="F629" s="2">
        <f t="shared" si="93"/>
        <v>1.9393939393939669E-3</v>
      </c>
      <c r="G629" s="2">
        <f t="shared" si="94"/>
        <v>1.5873015873014325E-3</v>
      </c>
      <c r="H629" t="str">
        <f t="shared" si="95"/>
        <v>DIA</v>
      </c>
      <c r="I629">
        <f t="shared" si="96"/>
        <v>1</v>
      </c>
      <c r="J629">
        <f t="shared" si="99"/>
        <v>2</v>
      </c>
      <c r="N629" t="str">
        <f t="shared" si="90"/>
        <v>DIA</v>
      </c>
      <c r="O629" s="5">
        <f t="shared" si="97"/>
        <v>3.5209235209253441E-4</v>
      </c>
      <c r="P629" t="str">
        <f t="shared" si="92"/>
        <v>lose</v>
      </c>
      <c r="Q629" t="str">
        <f t="shared" si="98"/>
        <v>lose</v>
      </c>
    </row>
    <row r="630" spans="1:17">
      <c r="A630" s="6">
        <v>42830</v>
      </c>
      <c r="B630" s="1">
        <v>206.26</v>
      </c>
      <c r="C630" s="1">
        <v>131.97</v>
      </c>
      <c r="D630" s="1">
        <f t="shared" si="91"/>
        <v>74.289999999999992</v>
      </c>
      <c r="F630" s="2">
        <f t="shared" si="93"/>
        <v>-1.887248971691337E-3</v>
      </c>
      <c r="G630" s="2">
        <f t="shared" si="94"/>
        <v>-4.0751641385555213E-3</v>
      </c>
      <c r="H630" t="str">
        <f t="shared" si="95"/>
        <v>DIA</v>
      </c>
      <c r="I630">
        <f t="shared" si="96"/>
        <v>1</v>
      </c>
      <c r="J630">
        <f t="shared" si="99"/>
        <v>3</v>
      </c>
      <c r="N630" t="str">
        <f t="shared" si="90"/>
        <v>DIA</v>
      </c>
      <c r="O630" s="5">
        <f t="shared" si="97"/>
        <v>2.1879151668641843E-3</v>
      </c>
      <c r="P630" t="str">
        <f t="shared" si="92"/>
        <v>lose</v>
      </c>
      <c r="Q630" t="str">
        <f t="shared" si="98"/>
        <v>lose</v>
      </c>
    </row>
    <row r="631" spans="1:17">
      <c r="A631" s="6">
        <v>42831</v>
      </c>
      <c r="B631" s="1">
        <v>206.45</v>
      </c>
      <c r="C631" s="1">
        <v>132.04</v>
      </c>
      <c r="D631" s="1">
        <f t="shared" si="91"/>
        <v>74.41</v>
      </c>
      <c r="F631" s="2">
        <f t="shared" si="93"/>
        <v>9.2116745854745334E-4</v>
      </c>
      <c r="G631" s="2">
        <f t="shared" si="94"/>
        <v>5.3042358111686885E-4</v>
      </c>
      <c r="H631" t="str">
        <f t="shared" si="95"/>
        <v>DIA</v>
      </c>
      <c r="I631">
        <f t="shared" si="96"/>
        <v>1</v>
      </c>
      <c r="J631">
        <f t="shared" si="99"/>
        <v>4</v>
      </c>
      <c r="N631" t="str">
        <f t="shared" si="90"/>
        <v>DIA</v>
      </c>
      <c r="O631" s="5">
        <f t="shared" si="97"/>
        <v>3.907438774305845E-4</v>
      </c>
      <c r="P631" t="str">
        <f t="shared" si="92"/>
        <v>lose</v>
      </c>
      <c r="Q631" t="str">
        <f t="shared" si="98"/>
        <v>lose</v>
      </c>
    </row>
    <row r="632" spans="1:17">
      <c r="A632" s="6">
        <v>42832</v>
      </c>
      <c r="B632" s="1">
        <v>206.38</v>
      </c>
      <c r="C632" s="1">
        <v>131.97</v>
      </c>
      <c r="D632" s="1">
        <f t="shared" si="91"/>
        <v>74.41</v>
      </c>
      <c r="F632" s="2">
        <f t="shared" si="93"/>
        <v>-3.3906514894644312E-4</v>
      </c>
      <c r="G632" s="2">
        <f t="shared" si="94"/>
        <v>-5.3014238109658576E-4</v>
      </c>
      <c r="H632" t="str">
        <f t="shared" si="95"/>
        <v>DIA</v>
      </c>
      <c r="I632">
        <f t="shared" si="96"/>
        <v>1</v>
      </c>
      <c r="J632">
        <f t="shared" si="99"/>
        <v>5</v>
      </c>
      <c r="N632" t="str">
        <f t="shared" si="90"/>
        <v>DIA</v>
      </c>
      <c r="O632" s="5">
        <f t="shared" si="97"/>
        <v>1.9107723215014264E-4</v>
      </c>
      <c r="P632" t="str">
        <f t="shared" si="92"/>
        <v>lose</v>
      </c>
      <c r="Q632" t="str">
        <f t="shared" si="98"/>
        <v>lose</v>
      </c>
    </row>
    <row r="633" spans="1:17">
      <c r="A633" s="6">
        <v>42835</v>
      </c>
      <c r="B633" s="1">
        <v>206.39</v>
      </c>
      <c r="C633" s="1">
        <v>132.02000000000001</v>
      </c>
      <c r="D633" s="1">
        <f t="shared" si="91"/>
        <v>74.369999999999976</v>
      </c>
      <c r="F633" s="2">
        <f t="shared" si="93"/>
        <v>4.8454307587900504E-5</v>
      </c>
      <c r="G633" s="2">
        <f t="shared" si="94"/>
        <v>3.7887398651217225E-4</v>
      </c>
      <c r="H633" t="str">
        <f t="shared" si="95"/>
        <v>QQQ</v>
      </c>
      <c r="I633">
        <f t="shared" si="96"/>
        <v>0</v>
      </c>
      <c r="J633">
        <f t="shared" si="99"/>
        <v>0</v>
      </c>
      <c r="N633" t="str">
        <f t="shared" si="90"/>
        <v>QQQ</v>
      </c>
      <c r="O633" s="5">
        <f t="shared" si="97"/>
        <v>3.3041967892427176E-4</v>
      </c>
      <c r="P633" t="str">
        <f t="shared" si="92"/>
        <v>lose</v>
      </c>
      <c r="Q633" t="str">
        <f t="shared" si="98"/>
        <v>lose</v>
      </c>
    </row>
    <row r="634" spans="1:17">
      <c r="A634" s="6">
        <v>42836</v>
      </c>
      <c r="B634" s="1">
        <v>206.33</v>
      </c>
      <c r="C634" s="1">
        <v>131.44999999999999</v>
      </c>
      <c r="D634" s="1">
        <f t="shared" si="91"/>
        <v>74.880000000000024</v>
      </c>
      <c r="F634" s="2">
        <f t="shared" si="93"/>
        <v>-2.9071175929053662E-4</v>
      </c>
      <c r="G634" s="2">
        <f t="shared" si="94"/>
        <v>-4.317527647326326E-3</v>
      </c>
      <c r="H634" t="str">
        <f t="shared" si="95"/>
        <v>DIA</v>
      </c>
      <c r="I634">
        <f t="shared" si="96"/>
        <v>1</v>
      </c>
      <c r="J634">
        <f t="shared" si="99"/>
        <v>1</v>
      </c>
      <c r="N634" t="str">
        <f t="shared" si="90"/>
        <v>DIA</v>
      </c>
      <c r="O634" s="5">
        <f t="shared" si="97"/>
        <v>4.0268158880357894E-3</v>
      </c>
      <c r="P634" t="str">
        <f t="shared" si="92"/>
        <v>lose</v>
      </c>
      <c r="Q634" t="str">
        <f t="shared" si="98"/>
        <v>lose</v>
      </c>
    </row>
    <row r="635" spans="1:17">
      <c r="A635" s="6">
        <v>42837</v>
      </c>
      <c r="B635" s="1">
        <v>205.67</v>
      </c>
      <c r="C635" s="1">
        <v>130.91999999999999</v>
      </c>
      <c r="D635" s="1">
        <f t="shared" si="91"/>
        <v>74.75</v>
      </c>
      <c r="F635" s="2">
        <f t="shared" si="93"/>
        <v>-3.198759269132094E-3</v>
      </c>
      <c r="G635" s="2">
        <f t="shared" si="94"/>
        <v>-4.0319513122860492E-3</v>
      </c>
      <c r="H635" t="str">
        <f t="shared" si="95"/>
        <v>DIA</v>
      </c>
      <c r="I635">
        <f t="shared" si="96"/>
        <v>1</v>
      </c>
      <c r="J635">
        <f t="shared" si="99"/>
        <v>2</v>
      </c>
      <c r="N635" t="str">
        <f t="shared" si="90"/>
        <v>DIA</v>
      </c>
      <c r="O635" s="5">
        <f t="shared" si="97"/>
        <v>8.331920431539552E-4</v>
      </c>
      <c r="P635" t="str">
        <f t="shared" si="92"/>
        <v>lose</v>
      </c>
      <c r="Q635" t="str">
        <f t="shared" si="98"/>
        <v>lose</v>
      </c>
    </row>
    <row r="636" spans="1:17">
      <c r="A636" s="6">
        <v>42838</v>
      </c>
      <c r="B636" s="1">
        <v>204.37</v>
      </c>
      <c r="C636" s="1">
        <v>130.4</v>
      </c>
      <c r="D636" s="1">
        <f t="shared" si="91"/>
        <v>73.97</v>
      </c>
      <c r="F636" s="2">
        <f t="shared" si="93"/>
        <v>-6.3208051733358436E-3</v>
      </c>
      <c r="G636" s="2">
        <f t="shared" si="94"/>
        <v>-3.971891231286143E-3</v>
      </c>
      <c r="H636" t="str">
        <f t="shared" si="95"/>
        <v>QQQ</v>
      </c>
      <c r="I636">
        <f t="shared" si="96"/>
        <v>0</v>
      </c>
      <c r="J636">
        <f t="shared" si="99"/>
        <v>0</v>
      </c>
      <c r="N636" t="str">
        <f t="shared" si="90"/>
        <v>QQQ</v>
      </c>
      <c r="O636" s="5">
        <f t="shared" si="97"/>
        <v>2.3489139420497006E-3</v>
      </c>
      <c r="P636" t="str">
        <f t="shared" si="92"/>
        <v>lose</v>
      </c>
      <c r="Q636" t="str">
        <f t="shared" si="98"/>
        <v>lose</v>
      </c>
    </row>
    <row r="637" spans="1:17">
      <c r="A637" s="6">
        <v>42842</v>
      </c>
      <c r="B637" s="1">
        <v>206.17</v>
      </c>
      <c r="C637" s="1">
        <v>131.47999999999999</v>
      </c>
      <c r="D637" s="1">
        <f t="shared" si="91"/>
        <v>74.69</v>
      </c>
      <c r="F637" s="2">
        <f t="shared" si="93"/>
        <v>8.8075549248910444E-3</v>
      </c>
      <c r="G637" s="2">
        <f t="shared" si="94"/>
        <v>8.2822085889569328E-3</v>
      </c>
      <c r="H637" t="str">
        <f t="shared" si="95"/>
        <v>DIA</v>
      </c>
      <c r="I637">
        <f t="shared" si="96"/>
        <v>1</v>
      </c>
      <c r="J637">
        <f t="shared" si="99"/>
        <v>1</v>
      </c>
      <c r="N637" t="str">
        <f t="shared" si="90"/>
        <v>DIA</v>
      </c>
      <c r="O637" s="5">
        <f t="shared" si="97"/>
        <v>5.2534633593411158E-4</v>
      </c>
      <c r="P637" t="str">
        <f t="shared" si="92"/>
        <v>lose</v>
      </c>
      <c r="Q637" t="str">
        <f t="shared" si="98"/>
        <v>lose</v>
      </c>
    </row>
    <row r="638" spans="1:17">
      <c r="A638" s="6">
        <v>42843</v>
      </c>
      <c r="B638" s="1">
        <v>205.08</v>
      </c>
      <c r="C638" s="1">
        <v>131.28</v>
      </c>
      <c r="D638" s="1">
        <f t="shared" si="91"/>
        <v>73.800000000000011</v>
      </c>
      <c r="F638" s="2">
        <f t="shared" si="93"/>
        <v>-5.2868991608865257E-3</v>
      </c>
      <c r="G638" s="2">
        <f t="shared" si="94"/>
        <v>-1.5211439002128738E-3</v>
      </c>
      <c r="H638" t="str">
        <f t="shared" si="95"/>
        <v>QQQ</v>
      </c>
      <c r="I638">
        <f t="shared" si="96"/>
        <v>0</v>
      </c>
      <c r="J638">
        <f t="shared" si="99"/>
        <v>0</v>
      </c>
      <c r="N638" t="str">
        <f t="shared" si="90"/>
        <v>QQQ</v>
      </c>
      <c r="O638" s="5">
        <f t="shared" si="97"/>
        <v>3.7657552606736519E-3</v>
      </c>
      <c r="P638" t="str">
        <f t="shared" si="92"/>
        <v>lose</v>
      </c>
      <c r="Q638" t="str">
        <f t="shared" si="98"/>
        <v>lose</v>
      </c>
    </row>
    <row r="639" spans="1:17">
      <c r="A639" s="6">
        <v>42844</v>
      </c>
      <c r="B639" s="1">
        <v>203.85</v>
      </c>
      <c r="C639" s="1">
        <v>131.49</v>
      </c>
      <c r="D639" s="1">
        <f t="shared" si="91"/>
        <v>72.359999999999985</v>
      </c>
      <c r="F639" s="2">
        <f t="shared" si="93"/>
        <v>-5.9976594499708312E-3</v>
      </c>
      <c r="G639" s="2">
        <f t="shared" si="94"/>
        <v>1.5996343692870807E-3</v>
      </c>
      <c r="H639" t="str">
        <f t="shared" si="95"/>
        <v>QQQ</v>
      </c>
      <c r="I639">
        <f t="shared" si="96"/>
        <v>0</v>
      </c>
      <c r="J639">
        <f t="shared" si="99"/>
        <v>1</v>
      </c>
      <c r="N639" t="str">
        <f t="shared" si="90"/>
        <v>QQQ</v>
      </c>
      <c r="O639" s="5">
        <f t="shared" si="97"/>
        <v>7.5972938192579121E-3</v>
      </c>
      <c r="P639" t="str">
        <f t="shared" si="92"/>
        <v>lose</v>
      </c>
      <c r="Q639" t="str">
        <f t="shared" si="98"/>
        <v>win</v>
      </c>
    </row>
    <row r="640" spans="1:17">
      <c r="A640" s="6">
        <v>42845</v>
      </c>
      <c r="B640" s="1">
        <v>205.7</v>
      </c>
      <c r="C640" s="1">
        <v>132.59</v>
      </c>
      <c r="D640" s="1">
        <f t="shared" si="91"/>
        <v>73.109999999999985</v>
      </c>
      <c r="F640" s="2">
        <f t="shared" si="93"/>
        <v>9.0753004660289148E-3</v>
      </c>
      <c r="G640" s="2">
        <f t="shared" si="94"/>
        <v>8.3656551829035999E-3</v>
      </c>
      <c r="H640" t="str">
        <f t="shared" si="95"/>
        <v>DIA</v>
      </c>
      <c r="I640">
        <f t="shared" si="96"/>
        <v>1</v>
      </c>
      <c r="J640">
        <f t="shared" si="99"/>
        <v>1</v>
      </c>
      <c r="N640" t="str">
        <f t="shared" si="90"/>
        <v>DIA</v>
      </c>
      <c r="O640" s="5">
        <f t="shared" si="97"/>
        <v>7.0964528312531493E-4</v>
      </c>
      <c r="P640" t="str">
        <f t="shared" si="92"/>
        <v>lose</v>
      </c>
      <c r="Q640" t="str">
        <f t="shared" si="98"/>
        <v>lose</v>
      </c>
    </row>
    <row r="641" spans="1:17">
      <c r="A641" s="6">
        <v>42846</v>
      </c>
      <c r="B641" s="1">
        <v>205.25</v>
      </c>
      <c r="C641" s="1">
        <v>132.56</v>
      </c>
      <c r="D641" s="1">
        <f t="shared" si="91"/>
        <v>72.69</v>
      </c>
      <c r="F641" s="2">
        <f t="shared" si="93"/>
        <v>-2.1876519202721858E-3</v>
      </c>
      <c r="G641" s="2">
        <f t="shared" si="94"/>
        <v>-2.2626140734596225E-4</v>
      </c>
      <c r="H641" t="str">
        <f t="shared" si="95"/>
        <v>QQQ</v>
      </c>
      <c r="I641">
        <f t="shared" si="96"/>
        <v>0</v>
      </c>
      <c r="J641">
        <f t="shared" si="99"/>
        <v>0</v>
      </c>
      <c r="N641" t="str">
        <f t="shared" ref="N641:N704" si="100">IF(F641&gt;G641, "DIA", "QQQ")</f>
        <v>QQQ</v>
      </c>
      <c r="O641" s="5">
        <f t="shared" si="97"/>
        <v>1.9613905129262236E-3</v>
      </c>
      <c r="P641" t="str">
        <f t="shared" si="92"/>
        <v>lose</v>
      </c>
      <c r="Q641" t="str">
        <f t="shared" si="98"/>
        <v>lose</v>
      </c>
    </row>
    <row r="642" spans="1:17">
      <c r="A642" s="6">
        <v>42849</v>
      </c>
      <c r="B642" s="1">
        <v>207.38</v>
      </c>
      <c r="C642" s="1">
        <v>134.15989999999999</v>
      </c>
      <c r="D642" s="1">
        <f t="shared" si="91"/>
        <v>73.220100000000002</v>
      </c>
      <c r="F642" s="2">
        <f t="shared" si="93"/>
        <v>1.037758830694273E-2</v>
      </c>
      <c r="G642" s="2">
        <f t="shared" si="94"/>
        <v>1.2069251659625762E-2</v>
      </c>
      <c r="H642" t="str">
        <f t="shared" si="95"/>
        <v>QQQ</v>
      </c>
      <c r="I642">
        <f t="shared" si="96"/>
        <v>0</v>
      </c>
      <c r="J642">
        <f t="shared" si="99"/>
        <v>1</v>
      </c>
      <c r="N642" t="str">
        <f t="shared" si="100"/>
        <v>QQQ</v>
      </c>
      <c r="O642" s="5">
        <f t="shared" si="97"/>
        <v>1.6916633526830316E-3</v>
      </c>
      <c r="P642" t="str">
        <f t="shared" si="92"/>
        <v>lose</v>
      </c>
      <c r="Q642" t="str">
        <f t="shared" si="98"/>
        <v>lose</v>
      </c>
    </row>
    <row r="643" spans="1:17">
      <c r="A643" s="6">
        <v>42850</v>
      </c>
      <c r="B643" s="1">
        <v>209.6799</v>
      </c>
      <c r="C643" s="1">
        <v>135.12989999999999</v>
      </c>
      <c r="D643" s="1">
        <f t="shared" ref="D643:D706" si="101">B643-C643</f>
        <v>74.550000000000011</v>
      </c>
      <c r="F643" s="2">
        <f t="shared" si="93"/>
        <v>1.1090269071270172E-2</v>
      </c>
      <c r="G643" s="2">
        <f t="shared" si="94"/>
        <v>7.2301783170679087E-3</v>
      </c>
      <c r="H643" t="str">
        <f t="shared" si="95"/>
        <v>DIA</v>
      </c>
      <c r="I643">
        <f t="shared" si="96"/>
        <v>1</v>
      </c>
      <c r="J643">
        <f t="shared" si="99"/>
        <v>1</v>
      </c>
      <c r="N643" t="str">
        <f t="shared" si="100"/>
        <v>DIA</v>
      </c>
      <c r="O643" s="5">
        <f t="shared" si="97"/>
        <v>3.8600907542022632E-3</v>
      </c>
      <c r="P643" t="str">
        <f t="shared" si="92"/>
        <v>lose</v>
      </c>
      <c r="Q643" t="str">
        <f t="shared" si="98"/>
        <v>lose</v>
      </c>
    </row>
    <row r="644" spans="1:17">
      <c r="A644" s="6">
        <v>42851</v>
      </c>
      <c r="B644" s="1">
        <v>209.47</v>
      </c>
      <c r="C644" s="1">
        <v>134.93989999999999</v>
      </c>
      <c r="D644" s="1">
        <f t="shared" si="101"/>
        <v>74.530100000000004</v>
      </c>
      <c r="F644" s="2">
        <f t="shared" si="93"/>
        <v>-1.0010496952736272E-3</v>
      </c>
      <c r="G644" s="2">
        <f t="shared" si="94"/>
        <v>-1.4060544705501723E-3</v>
      </c>
      <c r="H644" t="str">
        <f t="shared" si="95"/>
        <v>DIA</v>
      </c>
      <c r="I644">
        <f t="shared" si="96"/>
        <v>1</v>
      </c>
      <c r="J644">
        <f t="shared" si="99"/>
        <v>2</v>
      </c>
      <c r="N644" t="str">
        <f t="shared" si="100"/>
        <v>DIA</v>
      </c>
      <c r="O644" s="5">
        <f t="shared" si="97"/>
        <v>4.0500477527654504E-4</v>
      </c>
      <c r="P644" t="str">
        <f t="shared" ref="P644:P707" si="102">IF(AND(N644="dia", O644&gt;0.005), "win", "lose")</f>
        <v>lose</v>
      </c>
      <c r="Q644" t="str">
        <f t="shared" si="98"/>
        <v>lose</v>
      </c>
    </row>
    <row r="645" spans="1:17">
      <c r="A645" s="6">
        <v>42852</v>
      </c>
      <c r="B645" s="1">
        <v>209.56</v>
      </c>
      <c r="C645" s="1">
        <v>135.75</v>
      </c>
      <c r="D645" s="1">
        <f t="shared" si="101"/>
        <v>73.81</v>
      </c>
      <c r="F645" s="2">
        <f t="shared" ref="F645:F708" si="103">(B645-B644)/B644</f>
        <v>4.296557979663122E-4</v>
      </c>
      <c r="G645" s="2">
        <f t="shared" ref="G645:G708" si="104">(C645-C644)/C644</f>
        <v>6.0034133714342878E-3</v>
      </c>
      <c r="H645" t="str">
        <f t="shared" ref="H645:H708" si="105">IF(F645&gt;G645, "DIA", "QQQ")</f>
        <v>QQQ</v>
      </c>
      <c r="I645">
        <f t="shared" ref="I645:I708" si="106">IF(H645="QQQ",0,1)</f>
        <v>0</v>
      </c>
      <c r="J645">
        <f t="shared" si="99"/>
        <v>0</v>
      </c>
      <c r="N645" t="str">
        <f t="shared" si="100"/>
        <v>QQQ</v>
      </c>
      <c r="O645" s="5">
        <f t="shared" ref="O645:O708" si="107">IF(F645&gt;G645, (F645-G645), (G645-F645))</f>
        <v>5.5737575734679757E-3</v>
      </c>
      <c r="P645" t="str">
        <f t="shared" si="102"/>
        <v>lose</v>
      </c>
      <c r="Q645" t="str">
        <f t="shared" ref="Q645:Q708" si="108">IF(AND(N645="qqq", O645&gt;0.005), "win", "lose")</f>
        <v>win</v>
      </c>
    </row>
    <row r="646" spans="1:17">
      <c r="A646" s="6">
        <v>42853</v>
      </c>
      <c r="B646" s="1">
        <v>209.08</v>
      </c>
      <c r="C646" s="1">
        <v>135.99</v>
      </c>
      <c r="D646" s="1">
        <f t="shared" si="101"/>
        <v>73.09</v>
      </c>
      <c r="F646" s="2">
        <f t="shared" si="103"/>
        <v>-2.2905134567665097E-3</v>
      </c>
      <c r="G646" s="2">
        <f t="shared" si="104"/>
        <v>1.7679558011050394E-3</v>
      </c>
      <c r="H646" t="str">
        <f t="shared" si="105"/>
        <v>QQQ</v>
      </c>
      <c r="I646">
        <f t="shared" si="106"/>
        <v>0</v>
      </c>
      <c r="J646">
        <f t="shared" si="99"/>
        <v>1</v>
      </c>
      <c r="N646" t="str">
        <f t="shared" si="100"/>
        <v>QQQ</v>
      </c>
      <c r="O646" s="5">
        <f t="shared" si="107"/>
        <v>4.0584692578715491E-3</v>
      </c>
      <c r="P646" t="str">
        <f t="shared" si="102"/>
        <v>lose</v>
      </c>
      <c r="Q646" t="str">
        <f t="shared" si="108"/>
        <v>lose</v>
      </c>
    </row>
    <row r="647" spans="1:17">
      <c r="A647" s="6">
        <v>42856</v>
      </c>
      <c r="B647" s="1">
        <v>208.92</v>
      </c>
      <c r="C647" s="1">
        <v>137.19999999999999</v>
      </c>
      <c r="D647" s="1">
        <f t="shared" si="101"/>
        <v>71.72</v>
      </c>
      <c r="F647" s="2">
        <f t="shared" si="103"/>
        <v>-7.652573177732208E-4</v>
      </c>
      <c r="G647" s="2">
        <f t="shared" si="104"/>
        <v>8.8977130671371377E-3</v>
      </c>
      <c r="H647" t="str">
        <f t="shared" si="105"/>
        <v>QQQ</v>
      </c>
      <c r="I647">
        <f t="shared" si="106"/>
        <v>0</v>
      </c>
      <c r="J647">
        <f t="shared" si="99"/>
        <v>2</v>
      </c>
      <c r="N647" t="str">
        <f t="shared" si="100"/>
        <v>QQQ</v>
      </c>
      <c r="O647" s="5">
        <f t="shared" si="107"/>
        <v>9.6629703849103587E-3</v>
      </c>
      <c r="P647" t="str">
        <f t="shared" si="102"/>
        <v>lose</v>
      </c>
      <c r="Q647" t="str">
        <f t="shared" si="108"/>
        <v>win</v>
      </c>
    </row>
    <row r="648" spans="1:17">
      <c r="A648" s="6">
        <v>42857</v>
      </c>
      <c r="B648" s="1">
        <v>209.13</v>
      </c>
      <c r="C648" s="1">
        <v>137.43</v>
      </c>
      <c r="D648" s="1">
        <f t="shared" si="101"/>
        <v>71.699999999999989</v>
      </c>
      <c r="F648" s="2">
        <f t="shared" si="103"/>
        <v>1.0051694428489756E-3</v>
      </c>
      <c r="G648" s="2">
        <f t="shared" si="104"/>
        <v>1.6763848396502785E-3</v>
      </c>
      <c r="H648" t="str">
        <f t="shared" si="105"/>
        <v>QQQ</v>
      </c>
      <c r="I648">
        <f t="shared" si="106"/>
        <v>0</v>
      </c>
      <c r="J648">
        <f t="shared" ref="J648:J711" si="109">IF(I647=I648,(J647+1),I648)</f>
        <v>3</v>
      </c>
      <c r="N648" t="str">
        <f t="shared" si="100"/>
        <v>QQQ</v>
      </c>
      <c r="O648" s="5">
        <f t="shared" si="107"/>
        <v>6.7121539680130293E-4</v>
      </c>
      <c r="P648" t="str">
        <f t="shared" si="102"/>
        <v>lose</v>
      </c>
      <c r="Q648" t="str">
        <f t="shared" si="108"/>
        <v>lose</v>
      </c>
    </row>
    <row r="649" spans="1:17">
      <c r="A649" s="6">
        <v>42858</v>
      </c>
      <c r="B649" s="1">
        <v>209.22</v>
      </c>
      <c r="C649" s="1">
        <v>136.99</v>
      </c>
      <c r="D649" s="1">
        <f t="shared" si="101"/>
        <v>72.22999999999999</v>
      </c>
      <c r="F649" s="2">
        <f t="shared" si="103"/>
        <v>4.3035432506098316E-4</v>
      </c>
      <c r="G649" s="2">
        <f t="shared" si="104"/>
        <v>-3.2016299206868784E-3</v>
      </c>
      <c r="H649" t="str">
        <f t="shared" si="105"/>
        <v>DIA</v>
      </c>
      <c r="I649">
        <f t="shared" si="106"/>
        <v>1</v>
      </c>
      <c r="J649">
        <f t="shared" si="109"/>
        <v>1</v>
      </c>
      <c r="N649" t="str">
        <f t="shared" si="100"/>
        <v>DIA</v>
      </c>
      <c r="O649" s="5">
        <f t="shared" si="107"/>
        <v>3.6319842457478617E-3</v>
      </c>
      <c r="P649" t="str">
        <f t="shared" si="102"/>
        <v>lose</v>
      </c>
      <c r="Q649" t="str">
        <f t="shared" si="108"/>
        <v>lose</v>
      </c>
    </row>
    <row r="650" spans="1:17">
      <c r="A650" s="6">
        <v>42859</v>
      </c>
      <c r="B650" s="1">
        <v>209.19</v>
      </c>
      <c r="C650" s="1">
        <v>137.04</v>
      </c>
      <c r="D650" s="1">
        <f t="shared" si="101"/>
        <v>72.150000000000006</v>
      </c>
      <c r="F650" s="2">
        <f t="shared" si="103"/>
        <v>-1.4338973329510151E-4</v>
      </c>
      <c r="G650" s="2">
        <f t="shared" si="104"/>
        <v>3.6499014526595333E-4</v>
      </c>
      <c r="H650" t="str">
        <f t="shared" si="105"/>
        <v>QQQ</v>
      </c>
      <c r="I650">
        <f t="shared" si="106"/>
        <v>0</v>
      </c>
      <c r="J650">
        <f t="shared" si="109"/>
        <v>0</v>
      </c>
      <c r="N650" t="str">
        <f t="shared" si="100"/>
        <v>QQQ</v>
      </c>
      <c r="O650" s="5">
        <f t="shared" si="107"/>
        <v>5.0837987856105485E-4</v>
      </c>
      <c r="P650" t="str">
        <f t="shared" si="102"/>
        <v>lose</v>
      </c>
      <c r="Q650" t="str">
        <f t="shared" si="108"/>
        <v>lose</v>
      </c>
    </row>
    <row r="651" spans="1:17">
      <c r="A651" s="6">
        <v>42860</v>
      </c>
      <c r="B651" s="1">
        <v>209.77</v>
      </c>
      <c r="C651" s="1">
        <v>137.54</v>
      </c>
      <c r="D651" s="1">
        <f t="shared" si="101"/>
        <v>72.230000000000018</v>
      </c>
      <c r="F651" s="2">
        <f t="shared" si="103"/>
        <v>2.7725990726134736E-3</v>
      </c>
      <c r="G651" s="2">
        <f t="shared" si="104"/>
        <v>3.6485697606538237E-3</v>
      </c>
      <c r="H651" t="str">
        <f t="shared" si="105"/>
        <v>QQQ</v>
      </c>
      <c r="I651">
        <f t="shared" si="106"/>
        <v>0</v>
      </c>
      <c r="J651">
        <f t="shared" si="109"/>
        <v>1</v>
      </c>
      <c r="N651" t="str">
        <f t="shared" si="100"/>
        <v>QQQ</v>
      </c>
      <c r="O651" s="5">
        <f t="shared" si="107"/>
        <v>8.7597068804035018E-4</v>
      </c>
      <c r="P651" t="str">
        <f t="shared" si="102"/>
        <v>lose</v>
      </c>
      <c r="Q651" t="str">
        <f t="shared" si="108"/>
        <v>lose</v>
      </c>
    </row>
    <row r="652" spans="1:17">
      <c r="A652" s="6">
        <v>42863</v>
      </c>
      <c r="B652" s="1">
        <v>209.92</v>
      </c>
      <c r="C652" s="1">
        <v>137.84</v>
      </c>
      <c r="D652" s="1">
        <f t="shared" si="101"/>
        <v>72.079999999999984</v>
      </c>
      <c r="F652" s="2">
        <f t="shared" si="103"/>
        <v>7.1506888496914356E-4</v>
      </c>
      <c r="G652" s="2">
        <f t="shared" si="104"/>
        <v>2.1811836556638897E-3</v>
      </c>
      <c r="H652" t="str">
        <f t="shared" si="105"/>
        <v>QQQ</v>
      </c>
      <c r="I652">
        <f t="shared" si="106"/>
        <v>0</v>
      </c>
      <c r="J652">
        <f t="shared" si="109"/>
        <v>2</v>
      </c>
      <c r="N652" t="str">
        <f t="shared" si="100"/>
        <v>QQQ</v>
      </c>
      <c r="O652" s="5">
        <f t="shared" si="107"/>
        <v>1.466114770694746E-3</v>
      </c>
      <c r="P652" t="str">
        <f t="shared" si="102"/>
        <v>lose</v>
      </c>
      <c r="Q652" t="str">
        <f t="shared" si="108"/>
        <v>lose</v>
      </c>
    </row>
    <row r="653" spans="1:17">
      <c r="A653" s="6">
        <v>42864</v>
      </c>
      <c r="B653" s="1">
        <v>209.62</v>
      </c>
      <c r="C653" s="1">
        <v>138.32</v>
      </c>
      <c r="D653" s="1">
        <f t="shared" si="101"/>
        <v>71.300000000000011</v>
      </c>
      <c r="F653" s="2">
        <f t="shared" si="103"/>
        <v>-1.4291158536584555E-3</v>
      </c>
      <c r="G653" s="2">
        <f t="shared" si="104"/>
        <v>3.4822983168890727E-3</v>
      </c>
      <c r="H653" t="str">
        <f t="shared" si="105"/>
        <v>QQQ</v>
      </c>
      <c r="I653">
        <f t="shared" si="106"/>
        <v>0</v>
      </c>
      <c r="J653">
        <f t="shared" si="109"/>
        <v>3</v>
      </c>
      <c r="N653" t="str">
        <f t="shared" si="100"/>
        <v>QQQ</v>
      </c>
      <c r="O653" s="5">
        <f t="shared" si="107"/>
        <v>4.9114141705475286E-3</v>
      </c>
      <c r="P653" t="str">
        <f t="shared" si="102"/>
        <v>lose</v>
      </c>
      <c r="Q653" t="str">
        <f t="shared" si="108"/>
        <v>lose</v>
      </c>
    </row>
    <row r="654" spans="1:17">
      <c r="A654" s="6">
        <v>42865</v>
      </c>
      <c r="B654" s="1">
        <v>209.48</v>
      </c>
      <c r="C654" s="1">
        <v>138.4</v>
      </c>
      <c r="D654" s="1">
        <f t="shared" si="101"/>
        <v>71.079999999999984</v>
      </c>
      <c r="F654" s="2">
        <f t="shared" si="103"/>
        <v>-6.6787520274789992E-4</v>
      </c>
      <c r="G654" s="2">
        <f t="shared" si="104"/>
        <v>5.7836899942172149E-4</v>
      </c>
      <c r="H654" t="str">
        <f t="shared" si="105"/>
        <v>QQQ</v>
      </c>
      <c r="I654">
        <f t="shared" si="106"/>
        <v>0</v>
      </c>
      <c r="J654">
        <f t="shared" si="109"/>
        <v>4</v>
      </c>
      <c r="N654" t="str">
        <f t="shared" si="100"/>
        <v>QQQ</v>
      </c>
      <c r="O654" s="5">
        <f t="shared" si="107"/>
        <v>1.2462442021696214E-3</v>
      </c>
      <c r="P654" t="str">
        <f t="shared" si="102"/>
        <v>lose</v>
      </c>
      <c r="Q654" t="str">
        <f t="shared" si="108"/>
        <v>lose</v>
      </c>
    </row>
    <row r="655" spans="1:17">
      <c r="A655" s="6">
        <v>42866</v>
      </c>
      <c r="B655" s="1">
        <v>209.28</v>
      </c>
      <c r="C655" s="1">
        <v>138.29</v>
      </c>
      <c r="D655" s="1">
        <f t="shared" si="101"/>
        <v>70.990000000000009</v>
      </c>
      <c r="F655" s="2">
        <f t="shared" si="103"/>
        <v>-9.5474508306276804E-4</v>
      </c>
      <c r="G655" s="2">
        <f t="shared" si="104"/>
        <v>-7.9479768786137027E-4</v>
      </c>
      <c r="H655" t="str">
        <f t="shared" si="105"/>
        <v>QQQ</v>
      </c>
      <c r="I655">
        <f t="shared" si="106"/>
        <v>0</v>
      </c>
      <c r="J655">
        <f t="shared" si="109"/>
        <v>5</v>
      </c>
      <c r="N655" t="str">
        <f t="shared" si="100"/>
        <v>QQQ</v>
      </c>
      <c r="O655" s="5">
        <f t="shared" si="107"/>
        <v>1.5994739520139778E-4</v>
      </c>
      <c r="P655" t="str">
        <f t="shared" si="102"/>
        <v>lose</v>
      </c>
      <c r="Q655" t="str">
        <f t="shared" si="108"/>
        <v>lose</v>
      </c>
    </row>
    <row r="656" spans="1:17">
      <c r="A656" s="6">
        <v>42867</v>
      </c>
      <c r="B656" s="1">
        <v>209.01</v>
      </c>
      <c r="C656" s="1">
        <v>138.6</v>
      </c>
      <c r="D656" s="1">
        <f t="shared" si="101"/>
        <v>70.41</v>
      </c>
      <c r="F656" s="2">
        <f t="shared" si="103"/>
        <v>-1.2901376146789479E-3</v>
      </c>
      <c r="G656" s="2">
        <f t="shared" si="104"/>
        <v>2.2416660640682791E-3</v>
      </c>
      <c r="H656" t="str">
        <f t="shared" si="105"/>
        <v>QQQ</v>
      </c>
      <c r="I656">
        <f t="shared" si="106"/>
        <v>0</v>
      </c>
      <c r="J656">
        <f t="shared" si="109"/>
        <v>6</v>
      </c>
      <c r="N656" t="str">
        <f t="shared" si="100"/>
        <v>QQQ</v>
      </c>
      <c r="O656" s="5">
        <f t="shared" si="107"/>
        <v>3.5318036787472269E-3</v>
      </c>
      <c r="P656" t="str">
        <f t="shared" si="102"/>
        <v>lose</v>
      </c>
      <c r="Q656" t="str">
        <f t="shared" si="108"/>
        <v>lose</v>
      </c>
    </row>
    <row r="657" spans="1:17">
      <c r="A657" s="6">
        <v>42870</v>
      </c>
      <c r="B657" s="1">
        <v>209.93</v>
      </c>
      <c r="C657" s="1">
        <v>139.04</v>
      </c>
      <c r="D657" s="1">
        <f t="shared" si="101"/>
        <v>70.890000000000015</v>
      </c>
      <c r="F657" s="2">
        <f t="shared" si="103"/>
        <v>4.4017032677863069E-3</v>
      </c>
      <c r="G657" s="2">
        <f t="shared" si="104"/>
        <v>3.1746031746031581E-3</v>
      </c>
      <c r="H657" t="str">
        <f t="shared" si="105"/>
        <v>DIA</v>
      </c>
      <c r="I657">
        <f t="shared" si="106"/>
        <v>1</v>
      </c>
      <c r="J657">
        <f t="shared" si="109"/>
        <v>1</v>
      </c>
      <c r="N657" t="str">
        <f t="shared" si="100"/>
        <v>DIA</v>
      </c>
      <c r="O657" s="5">
        <f t="shared" si="107"/>
        <v>1.2271000931831488E-3</v>
      </c>
      <c r="P657" t="str">
        <f t="shared" si="102"/>
        <v>lose</v>
      </c>
      <c r="Q657" t="str">
        <f t="shared" si="108"/>
        <v>lose</v>
      </c>
    </row>
    <row r="658" spans="1:17">
      <c r="A658" s="6">
        <v>42871</v>
      </c>
      <c r="B658" s="1">
        <v>209.95</v>
      </c>
      <c r="C658" s="1">
        <v>139.62</v>
      </c>
      <c r="D658" s="1">
        <f t="shared" si="101"/>
        <v>70.329999999999984</v>
      </c>
      <c r="F658" s="2">
        <f t="shared" si="103"/>
        <v>9.5269851855293714E-5</v>
      </c>
      <c r="G658" s="2">
        <f t="shared" si="104"/>
        <v>4.1714614499425524E-3</v>
      </c>
      <c r="H658" t="str">
        <f t="shared" si="105"/>
        <v>QQQ</v>
      </c>
      <c r="I658">
        <f t="shared" si="106"/>
        <v>0</v>
      </c>
      <c r="J658">
        <f t="shared" si="109"/>
        <v>0</v>
      </c>
      <c r="N658" t="str">
        <f t="shared" si="100"/>
        <v>QQQ</v>
      </c>
      <c r="O658" s="5">
        <f t="shared" si="107"/>
        <v>4.0761915980872584E-3</v>
      </c>
      <c r="P658" t="str">
        <f t="shared" si="102"/>
        <v>lose</v>
      </c>
      <c r="Q658" t="str">
        <f t="shared" si="108"/>
        <v>lose</v>
      </c>
    </row>
    <row r="659" spans="1:17">
      <c r="A659" s="6">
        <v>42872</v>
      </c>
      <c r="B659" s="1">
        <v>206.47</v>
      </c>
      <c r="C659" s="1">
        <v>136.07</v>
      </c>
      <c r="D659" s="1">
        <f t="shared" si="101"/>
        <v>70.400000000000006</v>
      </c>
      <c r="F659" s="2">
        <f t="shared" si="103"/>
        <v>-1.657537508930693E-2</v>
      </c>
      <c r="G659" s="2">
        <f t="shared" si="104"/>
        <v>-2.5426156711072994E-2</v>
      </c>
      <c r="H659" t="str">
        <f t="shared" si="105"/>
        <v>DIA</v>
      </c>
      <c r="I659">
        <f t="shared" si="106"/>
        <v>1</v>
      </c>
      <c r="J659">
        <f t="shared" si="109"/>
        <v>1</v>
      </c>
      <c r="N659" t="str">
        <f t="shared" si="100"/>
        <v>DIA</v>
      </c>
      <c r="O659" s="5">
        <f t="shared" si="107"/>
        <v>8.8507816217660643E-3</v>
      </c>
      <c r="P659" t="str">
        <f t="shared" si="102"/>
        <v>win</v>
      </c>
      <c r="Q659" t="str">
        <f t="shared" si="108"/>
        <v>lose</v>
      </c>
    </row>
    <row r="660" spans="1:17">
      <c r="A660" s="6">
        <v>42873</v>
      </c>
      <c r="B660" s="1">
        <v>206.96</v>
      </c>
      <c r="C660" s="1">
        <v>137.26</v>
      </c>
      <c r="D660" s="1">
        <f t="shared" si="101"/>
        <v>69.700000000000017</v>
      </c>
      <c r="F660" s="2">
        <f t="shared" si="103"/>
        <v>2.3732261345474361E-3</v>
      </c>
      <c r="G660" s="2">
        <f t="shared" si="104"/>
        <v>8.7454986404056564E-3</v>
      </c>
      <c r="H660" t="str">
        <f t="shared" si="105"/>
        <v>QQQ</v>
      </c>
      <c r="I660">
        <f t="shared" si="106"/>
        <v>0</v>
      </c>
      <c r="J660">
        <f t="shared" si="109"/>
        <v>0</v>
      </c>
      <c r="N660" t="str">
        <f t="shared" si="100"/>
        <v>QQQ</v>
      </c>
      <c r="O660" s="5">
        <f t="shared" si="107"/>
        <v>6.3722725058582199E-3</v>
      </c>
      <c r="P660" t="str">
        <f t="shared" si="102"/>
        <v>lose</v>
      </c>
      <c r="Q660" t="str">
        <f t="shared" si="108"/>
        <v>win</v>
      </c>
    </row>
    <row r="661" spans="1:17">
      <c r="A661" s="6">
        <v>42874</v>
      </c>
      <c r="B661" s="1">
        <v>207.77</v>
      </c>
      <c r="C661" s="1">
        <v>137.84</v>
      </c>
      <c r="D661" s="1">
        <f t="shared" si="101"/>
        <v>69.930000000000007</v>
      </c>
      <c r="F661" s="2">
        <f t="shared" si="103"/>
        <v>3.9137997680711353E-3</v>
      </c>
      <c r="G661" s="2">
        <f t="shared" si="104"/>
        <v>4.2255573364418809E-3</v>
      </c>
      <c r="H661" t="str">
        <f t="shared" si="105"/>
        <v>QQQ</v>
      </c>
      <c r="I661">
        <f t="shared" si="106"/>
        <v>0</v>
      </c>
      <c r="J661">
        <f t="shared" si="109"/>
        <v>1</v>
      </c>
      <c r="N661" t="str">
        <f t="shared" si="100"/>
        <v>QQQ</v>
      </c>
      <c r="O661" s="5">
        <f t="shared" si="107"/>
        <v>3.1175756837074561E-4</v>
      </c>
      <c r="P661" t="str">
        <f t="shared" si="102"/>
        <v>lose</v>
      </c>
      <c r="Q661" t="str">
        <f t="shared" si="108"/>
        <v>lose</v>
      </c>
    </row>
    <row r="662" spans="1:17">
      <c r="A662" s="6">
        <v>42877</v>
      </c>
      <c r="B662" s="1">
        <v>208.65</v>
      </c>
      <c r="C662" s="1">
        <v>139</v>
      </c>
      <c r="D662" s="1">
        <f t="shared" si="101"/>
        <v>69.650000000000006</v>
      </c>
      <c r="F662" s="2">
        <f t="shared" si="103"/>
        <v>4.2354526640034432E-3</v>
      </c>
      <c r="G662" s="2">
        <f t="shared" si="104"/>
        <v>8.4155542658154135E-3</v>
      </c>
      <c r="H662" t="str">
        <f t="shared" si="105"/>
        <v>QQQ</v>
      </c>
      <c r="I662">
        <f t="shared" si="106"/>
        <v>0</v>
      </c>
      <c r="J662">
        <f t="shared" si="109"/>
        <v>2</v>
      </c>
      <c r="N662" t="str">
        <f t="shared" si="100"/>
        <v>QQQ</v>
      </c>
      <c r="O662" s="5">
        <f t="shared" si="107"/>
        <v>4.1801016018119704E-3</v>
      </c>
      <c r="P662" t="str">
        <f t="shared" si="102"/>
        <v>lose</v>
      </c>
      <c r="Q662" t="str">
        <f t="shared" si="108"/>
        <v>lose</v>
      </c>
    </row>
    <row r="663" spans="1:17">
      <c r="A663" s="6">
        <v>42878</v>
      </c>
      <c r="B663" s="1">
        <v>209.12</v>
      </c>
      <c r="C663" s="1">
        <v>139.13999999999999</v>
      </c>
      <c r="D663" s="1">
        <f t="shared" si="101"/>
        <v>69.980000000000018</v>
      </c>
      <c r="F663" s="2">
        <f t="shared" si="103"/>
        <v>2.25257608435178E-3</v>
      </c>
      <c r="G663" s="2">
        <f t="shared" si="104"/>
        <v>1.0071942446042185E-3</v>
      </c>
      <c r="H663" t="str">
        <f t="shared" si="105"/>
        <v>DIA</v>
      </c>
      <c r="I663">
        <f t="shared" si="106"/>
        <v>1</v>
      </c>
      <c r="J663">
        <f t="shared" si="109"/>
        <v>1</v>
      </c>
      <c r="N663" t="str">
        <f t="shared" si="100"/>
        <v>DIA</v>
      </c>
      <c r="O663" s="5">
        <f t="shared" si="107"/>
        <v>1.2453818397475615E-3</v>
      </c>
      <c r="P663" t="str">
        <f t="shared" si="102"/>
        <v>lose</v>
      </c>
      <c r="Q663" t="str">
        <f t="shared" si="108"/>
        <v>lose</v>
      </c>
    </row>
    <row r="664" spans="1:17">
      <c r="A664" s="6">
        <v>42879</v>
      </c>
      <c r="B664" s="1">
        <v>209.82</v>
      </c>
      <c r="C664" s="1">
        <v>139.78</v>
      </c>
      <c r="D664" s="1">
        <f t="shared" si="101"/>
        <v>70.039999999999992</v>
      </c>
      <c r="F664" s="2">
        <f t="shared" si="103"/>
        <v>3.3473603672531972E-3</v>
      </c>
      <c r="G664" s="2">
        <f t="shared" si="104"/>
        <v>4.5996837717407991E-3</v>
      </c>
      <c r="H664" t="str">
        <f t="shared" si="105"/>
        <v>QQQ</v>
      </c>
      <c r="I664">
        <f t="shared" si="106"/>
        <v>0</v>
      </c>
      <c r="J664">
        <f t="shared" si="109"/>
        <v>0</v>
      </c>
      <c r="N664" t="str">
        <f t="shared" si="100"/>
        <v>QQQ</v>
      </c>
      <c r="O664" s="5">
        <f t="shared" si="107"/>
        <v>1.2523234044876019E-3</v>
      </c>
      <c r="P664" t="str">
        <f t="shared" si="102"/>
        <v>lose</v>
      </c>
      <c r="Q664" t="str">
        <f t="shared" si="108"/>
        <v>lose</v>
      </c>
    </row>
    <row r="665" spans="1:17">
      <c r="A665" s="6">
        <v>42880</v>
      </c>
      <c r="B665" s="1">
        <v>210.58</v>
      </c>
      <c r="C665" s="1">
        <v>140.97</v>
      </c>
      <c r="D665" s="1">
        <f t="shared" si="101"/>
        <v>69.610000000000014</v>
      </c>
      <c r="F665" s="2">
        <f t="shared" si="103"/>
        <v>3.6221523210371717E-3</v>
      </c>
      <c r="G665" s="2">
        <f t="shared" si="104"/>
        <v>8.5133781656889229E-3</v>
      </c>
      <c r="H665" t="str">
        <f t="shared" si="105"/>
        <v>QQQ</v>
      </c>
      <c r="I665">
        <f t="shared" si="106"/>
        <v>0</v>
      </c>
      <c r="J665">
        <f t="shared" si="109"/>
        <v>1</v>
      </c>
      <c r="N665" t="str">
        <f t="shared" si="100"/>
        <v>QQQ</v>
      </c>
      <c r="O665" s="5">
        <f t="shared" si="107"/>
        <v>4.8912258446517512E-3</v>
      </c>
      <c r="P665" t="str">
        <f t="shared" si="102"/>
        <v>lose</v>
      </c>
      <c r="Q665" t="str">
        <f t="shared" si="108"/>
        <v>lose</v>
      </c>
    </row>
    <row r="666" spans="1:17">
      <c r="A666" s="6">
        <v>42881</v>
      </c>
      <c r="B666" s="1">
        <v>210.54</v>
      </c>
      <c r="C666" s="1">
        <v>141.22</v>
      </c>
      <c r="D666" s="1">
        <f t="shared" si="101"/>
        <v>69.319999999999993</v>
      </c>
      <c r="F666" s="2">
        <f t="shared" si="103"/>
        <v>-1.8995156235169751E-4</v>
      </c>
      <c r="G666" s="2">
        <f t="shared" si="104"/>
        <v>1.7734269702773639E-3</v>
      </c>
      <c r="H666" t="str">
        <f t="shared" si="105"/>
        <v>QQQ</v>
      </c>
      <c r="I666">
        <f t="shared" si="106"/>
        <v>0</v>
      </c>
      <c r="J666">
        <f t="shared" si="109"/>
        <v>2</v>
      </c>
      <c r="N666" t="str">
        <f t="shared" si="100"/>
        <v>QQQ</v>
      </c>
      <c r="O666" s="5">
        <f t="shared" si="107"/>
        <v>1.9633785326290615E-3</v>
      </c>
      <c r="P666" t="str">
        <f t="shared" si="102"/>
        <v>lose</v>
      </c>
      <c r="Q666" t="str">
        <f t="shared" si="108"/>
        <v>lose</v>
      </c>
    </row>
    <row r="667" spans="1:17">
      <c r="A667" s="6">
        <v>42885</v>
      </c>
      <c r="B667" s="1">
        <v>210.21</v>
      </c>
      <c r="C667" s="1">
        <v>141.34</v>
      </c>
      <c r="D667" s="1">
        <f t="shared" si="101"/>
        <v>68.87</v>
      </c>
      <c r="F667" s="2">
        <f t="shared" si="103"/>
        <v>-1.5673981191221815E-3</v>
      </c>
      <c r="G667" s="2">
        <f t="shared" si="104"/>
        <v>8.4973799745081827E-4</v>
      </c>
      <c r="H667" t="str">
        <f t="shared" si="105"/>
        <v>QQQ</v>
      </c>
      <c r="I667">
        <f t="shared" si="106"/>
        <v>0</v>
      </c>
      <c r="J667">
        <f t="shared" si="109"/>
        <v>3</v>
      </c>
      <c r="N667" t="str">
        <f t="shared" si="100"/>
        <v>QQQ</v>
      </c>
      <c r="O667" s="5">
        <f t="shared" si="107"/>
        <v>2.4171361165729998E-3</v>
      </c>
      <c r="P667" t="str">
        <f t="shared" si="102"/>
        <v>lose</v>
      </c>
      <c r="Q667" t="str">
        <f t="shared" si="108"/>
        <v>lose</v>
      </c>
    </row>
    <row r="668" spans="1:17">
      <c r="A668" s="6">
        <v>42886</v>
      </c>
      <c r="B668" s="1">
        <v>210</v>
      </c>
      <c r="C668" s="1">
        <v>141.29</v>
      </c>
      <c r="D668" s="1">
        <f t="shared" si="101"/>
        <v>68.710000000000008</v>
      </c>
      <c r="F668" s="2">
        <f t="shared" si="103"/>
        <v>-9.9900099900103673E-4</v>
      </c>
      <c r="G668" s="2">
        <f t="shared" si="104"/>
        <v>-3.5375689825959647E-4</v>
      </c>
      <c r="H668" t="str">
        <f t="shared" si="105"/>
        <v>QQQ</v>
      </c>
      <c r="I668">
        <f t="shared" si="106"/>
        <v>0</v>
      </c>
      <c r="J668">
        <f t="shared" si="109"/>
        <v>4</v>
      </c>
      <c r="N668" t="str">
        <f t="shared" si="100"/>
        <v>QQQ</v>
      </c>
      <c r="O668" s="5">
        <f t="shared" si="107"/>
        <v>6.4524410074144026E-4</v>
      </c>
      <c r="P668" t="str">
        <f t="shared" si="102"/>
        <v>lose</v>
      </c>
      <c r="Q668" t="str">
        <f t="shared" si="108"/>
        <v>lose</v>
      </c>
    </row>
    <row r="669" spans="1:17">
      <c r="A669" s="6">
        <v>42887</v>
      </c>
      <c r="B669" s="1">
        <v>211.4</v>
      </c>
      <c r="C669" s="1">
        <v>141.84</v>
      </c>
      <c r="D669" s="1">
        <f t="shared" si="101"/>
        <v>69.56</v>
      </c>
      <c r="F669" s="2">
        <f t="shared" si="103"/>
        <v>6.666666666666694E-3</v>
      </c>
      <c r="G669" s="2">
        <f t="shared" si="104"/>
        <v>3.8927029513766819E-3</v>
      </c>
      <c r="H669" t="str">
        <f t="shared" si="105"/>
        <v>DIA</v>
      </c>
      <c r="I669">
        <f t="shared" si="106"/>
        <v>1</v>
      </c>
      <c r="J669">
        <f t="shared" si="109"/>
        <v>1</v>
      </c>
      <c r="N669" t="str">
        <f t="shared" si="100"/>
        <v>DIA</v>
      </c>
      <c r="O669" s="5">
        <f t="shared" si="107"/>
        <v>2.7739637152900121E-3</v>
      </c>
      <c r="P669" t="str">
        <f t="shared" si="102"/>
        <v>lose</v>
      </c>
      <c r="Q669" t="str">
        <f t="shared" si="108"/>
        <v>lose</v>
      </c>
    </row>
    <row r="670" spans="1:17">
      <c r="A670" s="6">
        <v>42888</v>
      </c>
      <c r="B670" s="1">
        <v>211.91</v>
      </c>
      <c r="C670" s="1">
        <v>143.46</v>
      </c>
      <c r="D670" s="1">
        <f t="shared" si="101"/>
        <v>68.449999999999989</v>
      </c>
      <c r="F670" s="2">
        <f t="shared" si="103"/>
        <v>2.4124881740775349E-3</v>
      </c>
      <c r="G670" s="2">
        <f t="shared" si="104"/>
        <v>1.1421319796954347E-2</v>
      </c>
      <c r="H670" t="str">
        <f t="shared" si="105"/>
        <v>QQQ</v>
      </c>
      <c r="I670">
        <f t="shared" si="106"/>
        <v>0</v>
      </c>
      <c r="J670">
        <f t="shared" si="109"/>
        <v>0</v>
      </c>
      <c r="N670" t="str">
        <f t="shared" si="100"/>
        <v>QQQ</v>
      </c>
      <c r="O670" s="5">
        <f t="shared" si="107"/>
        <v>9.0088316228768128E-3</v>
      </c>
      <c r="P670" t="str">
        <f t="shared" si="102"/>
        <v>lose</v>
      </c>
      <c r="Q670" t="str">
        <f t="shared" si="108"/>
        <v>win</v>
      </c>
    </row>
    <row r="671" spans="1:17">
      <c r="A671" s="6">
        <v>42891</v>
      </c>
      <c r="B671" s="1">
        <v>211.86</v>
      </c>
      <c r="C671" s="1">
        <v>143.43</v>
      </c>
      <c r="D671" s="1">
        <f t="shared" si="101"/>
        <v>68.430000000000007</v>
      </c>
      <c r="F671" s="2">
        <f t="shared" si="103"/>
        <v>-2.3594922372697347E-4</v>
      </c>
      <c r="G671" s="2">
        <f t="shared" si="104"/>
        <v>-2.0911752404852317E-4</v>
      </c>
      <c r="H671" t="str">
        <f t="shared" si="105"/>
        <v>QQQ</v>
      </c>
      <c r="I671">
        <f t="shared" si="106"/>
        <v>0</v>
      </c>
      <c r="J671">
        <f t="shared" si="109"/>
        <v>1</v>
      </c>
      <c r="N671" t="str">
        <f t="shared" si="100"/>
        <v>QQQ</v>
      </c>
      <c r="O671" s="5">
        <f t="shared" si="107"/>
        <v>2.6831699678450297E-5</v>
      </c>
      <c r="P671" t="str">
        <f t="shared" si="102"/>
        <v>lose</v>
      </c>
      <c r="Q671" t="str">
        <f t="shared" si="108"/>
        <v>lose</v>
      </c>
    </row>
    <row r="672" spans="1:17">
      <c r="A672" s="6">
        <v>42892</v>
      </c>
      <c r="B672" s="1">
        <v>211.37</v>
      </c>
      <c r="C672" s="1">
        <v>142.86000000000001</v>
      </c>
      <c r="D672" s="1">
        <f t="shared" si="101"/>
        <v>68.509999999999991</v>
      </c>
      <c r="F672" s="2">
        <f t="shared" si="103"/>
        <v>-2.3128481072406735E-3</v>
      </c>
      <c r="G672" s="2">
        <f t="shared" si="104"/>
        <v>-3.9740640033465325E-3</v>
      </c>
      <c r="H672" t="str">
        <f t="shared" si="105"/>
        <v>DIA</v>
      </c>
      <c r="I672">
        <f t="shared" si="106"/>
        <v>1</v>
      </c>
      <c r="J672">
        <f t="shared" si="109"/>
        <v>1</v>
      </c>
      <c r="N672" t="str">
        <f t="shared" si="100"/>
        <v>DIA</v>
      </c>
      <c r="O672" s="5">
        <f t="shared" si="107"/>
        <v>1.661215896105859E-3</v>
      </c>
      <c r="P672" t="str">
        <f t="shared" si="102"/>
        <v>lose</v>
      </c>
      <c r="Q672" t="str">
        <f t="shared" si="108"/>
        <v>lose</v>
      </c>
    </row>
    <row r="673" spans="1:17">
      <c r="A673" s="6">
        <v>42893</v>
      </c>
      <c r="B673" s="1">
        <v>211.72</v>
      </c>
      <c r="C673" s="1">
        <v>143.41999999999999</v>
      </c>
      <c r="D673" s="1">
        <f t="shared" si="101"/>
        <v>68.300000000000011</v>
      </c>
      <c r="F673" s="2">
        <f t="shared" si="103"/>
        <v>1.6558641245209553E-3</v>
      </c>
      <c r="G673" s="2">
        <f t="shared" si="104"/>
        <v>3.919921601567785E-3</v>
      </c>
      <c r="H673" t="str">
        <f t="shared" si="105"/>
        <v>QQQ</v>
      </c>
      <c r="I673">
        <f t="shared" si="106"/>
        <v>0</v>
      </c>
      <c r="J673">
        <f t="shared" si="109"/>
        <v>0</v>
      </c>
      <c r="N673" t="str">
        <f t="shared" si="100"/>
        <v>QQQ</v>
      </c>
      <c r="O673" s="5">
        <f t="shared" si="107"/>
        <v>2.2640574770468299E-3</v>
      </c>
      <c r="P673" t="str">
        <f t="shared" si="102"/>
        <v>lose</v>
      </c>
      <c r="Q673" t="str">
        <f t="shared" si="108"/>
        <v>lose</v>
      </c>
    </row>
    <row r="674" spans="1:17">
      <c r="A674" s="6">
        <v>42894</v>
      </c>
      <c r="B674" s="1">
        <v>211.86</v>
      </c>
      <c r="C674" s="1">
        <v>143.57</v>
      </c>
      <c r="D674" s="1">
        <f t="shared" si="101"/>
        <v>68.29000000000002</v>
      </c>
      <c r="F674" s="2">
        <f t="shared" si="103"/>
        <v>6.6125070848297178E-4</v>
      </c>
      <c r="G674" s="2">
        <f t="shared" si="104"/>
        <v>1.0458792358109448E-3</v>
      </c>
      <c r="H674" t="str">
        <f t="shared" si="105"/>
        <v>QQQ</v>
      </c>
      <c r="I674">
        <f t="shared" si="106"/>
        <v>0</v>
      </c>
      <c r="J674">
        <f t="shared" si="109"/>
        <v>1</v>
      </c>
      <c r="N674" t="str">
        <f t="shared" si="100"/>
        <v>QQQ</v>
      </c>
      <c r="O674" s="5">
        <f t="shared" si="107"/>
        <v>3.8462852732797299E-4</v>
      </c>
      <c r="P674" t="str">
        <f t="shared" si="102"/>
        <v>lose</v>
      </c>
      <c r="Q674" t="str">
        <f t="shared" si="108"/>
        <v>lose</v>
      </c>
    </row>
    <row r="675" spans="1:17">
      <c r="A675" s="6">
        <v>42895</v>
      </c>
      <c r="B675" s="1">
        <v>212.67</v>
      </c>
      <c r="C675" s="1">
        <v>139.97999999999999</v>
      </c>
      <c r="D675" s="1">
        <f t="shared" si="101"/>
        <v>72.69</v>
      </c>
      <c r="F675" s="2">
        <f t="shared" si="103"/>
        <v>3.8232795242139801E-3</v>
      </c>
      <c r="G675" s="2">
        <f t="shared" si="104"/>
        <v>-2.5005223932576467E-2</v>
      </c>
      <c r="H675" t="str">
        <f t="shared" si="105"/>
        <v>DIA</v>
      </c>
      <c r="I675">
        <f t="shared" si="106"/>
        <v>1</v>
      </c>
      <c r="J675">
        <f t="shared" si="109"/>
        <v>1</v>
      </c>
      <c r="N675" t="str">
        <f t="shared" si="100"/>
        <v>DIA</v>
      </c>
      <c r="O675" s="5">
        <f t="shared" si="107"/>
        <v>2.8828503456790448E-2</v>
      </c>
      <c r="P675" t="str">
        <f t="shared" si="102"/>
        <v>win</v>
      </c>
      <c r="Q675" t="str">
        <f t="shared" si="108"/>
        <v>lose</v>
      </c>
    </row>
    <row r="676" spans="1:17">
      <c r="A676" s="6">
        <v>42898</v>
      </c>
      <c r="B676" s="1">
        <v>212.4</v>
      </c>
      <c r="C676" s="1">
        <v>139.22999999999999</v>
      </c>
      <c r="D676" s="1">
        <f t="shared" si="101"/>
        <v>73.170000000000016</v>
      </c>
      <c r="F676" s="2">
        <f t="shared" si="103"/>
        <v>-1.2695725772322462E-3</v>
      </c>
      <c r="G676" s="2">
        <f t="shared" si="104"/>
        <v>-5.3579082726103733E-3</v>
      </c>
      <c r="H676" t="str">
        <f t="shared" si="105"/>
        <v>DIA</v>
      </c>
      <c r="I676">
        <f t="shared" si="106"/>
        <v>1</v>
      </c>
      <c r="J676">
        <f t="shared" si="109"/>
        <v>2</v>
      </c>
      <c r="N676" t="str">
        <f t="shared" si="100"/>
        <v>DIA</v>
      </c>
      <c r="O676" s="5">
        <f t="shared" si="107"/>
        <v>4.0883356953781268E-3</v>
      </c>
      <c r="P676" t="str">
        <f t="shared" si="102"/>
        <v>lose</v>
      </c>
      <c r="Q676" t="str">
        <f t="shared" si="108"/>
        <v>lose</v>
      </c>
    </row>
    <row r="677" spans="1:17">
      <c r="A677" s="6">
        <v>42899</v>
      </c>
      <c r="B677" s="1">
        <v>213.37</v>
      </c>
      <c r="C677" s="1">
        <v>140.36000000000001</v>
      </c>
      <c r="D677" s="1">
        <f t="shared" si="101"/>
        <v>73.009999999999991</v>
      </c>
      <c r="F677" s="2">
        <f t="shared" si="103"/>
        <v>4.5668549905837985E-3</v>
      </c>
      <c r="G677" s="2">
        <f t="shared" si="104"/>
        <v>8.1160669395965238E-3</v>
      </c>
      <c r="H677" t="str">
        <f t="shared" si="105"/>
        <v>QQQ</v>
      </c>
      <c r="I677">
        <f t="shared" si="106"/>
        <v>0</v>
      </c>
      <c r="J677">
        <f t="shared" si="109"/>
        <v>0</v>
      </c>
      <c r="N677" t="str">
        <f t="shared" si="100"/>
        <v>QQQ</v>
      </c>
      <c r="O677" s="5">
        <f t="shared" si="107"/>
        <v>3.5492119490127252E-3</v>
      </c>
      <c r="P677" t="str">
        <f t="shared" si="102"/>
        <v>lose</v>
      </c>
      <c r="Q677" t="str">
        <f t="shared" si="108"/>
        <v>lose</v>
      </c>
    </row>
    <row r="678" spans="1:17">
      <c r="A678" s="6">
        <v>42900</v>
      </c>
      <c r="B678" s="1">
        <v>213.84</v>
      </c>
      <c r="C678" s="1">
        <v>139.75</v>
      </c>
      <c r="D678" s="1">
        <f t="shared" si="101"/>
        <v>74.09</v>
      </c>
      <c r="F678" s="2">
        <f t="shared" si="103"/>
        <v>2.2027464029619856E-3</v>
      </c>
      <c r="G678" s="2">
        <f t="shared" si="104"/>
        <v>-4.3459675121118096E-3</v>
      </c>
      <c r="H678" t="str">
        <f t="shared" si="105"/>
        <v>DIA</v>
      </c>
      <c r="I678">
        <f t="shared" si="106"/>
        <v>1</v>
      </c>
      <c r="J678">
        <f t="shared" si="109"/>
        <v>1</v>
      </c>
      <c r="N678" t="str">
        <f t="shared" si="100"/>
        <v>DIA</v>
      </c>
      <c r="O678" s="5">
        <f t="shared" si="107"/>
        <v>6.5487139150737957E-3</v>
      </c>
      <c r="P678" t="str">
        <f t="shared" si="102"/>
        <v>win</v>
      </c>
      <c r="Q678" t="str">
        <f t="shared" si="108"/>
        <v>lose</v>
      </c>
    </row>
    <row r="679" spans="1:17">
      <c r="A679" s="6">
        <v>42901</v>
      </c>
      <c r="B679" s="1">
        <v>213.69</v>
      </c>
      <c r="C679" s="1">
        <v>139.13</v>
      </c>
      <c r="D679" s="1">
        <f t="shared" si="101"/>
        <v>74.56</v>
      </c>
      <c r="F679" s="2">
        <f t="shared" si="103"/>
        <v>-7.0145903479239475E-4</v>
      </c>
      <c r="G679" s="2">
        <f t="shared" si="104"/>
        <v>-4.4364937388193526E-3</v>
      </c>
      <c r="H679" t="str">
        <f t="shared" si="105"/>
        <v>DIA</v>
      </c>
      <c r="I679">
        <f t="shared" si="106"/>
        <v>1</v>
      </c>
      <c r="J679">
        <f t="shared" si="109"/>
        <v>2</v>
      </c>
      <c r="N679" t="str">
        <f t="shared" si="100"/>
        <v>DIA</v>
      </c>
      <c r="O679" s="5">
        <f t="shared" si="107"/>
        <v>3.7350347040269577E-3</v>
      </c>
      <c r="P679" t="str">
        <f t="shared" si="102"/>
        <v>lose</v>
      </c>
      <c r="Q679" t="str">
        <f t="shared" si="108"/>
        <v>lose</v>
      </c>
    </row>
    <row r="680" spans="1:17">
      <c r="A680" s="6">
        <v>42902</v>
      </c>
      <c r="B680" s="1">
        <v>213.56</v>
      </c>
      <c r="C680" s="1">
        <v>138.15</v>
      </c>
      <c r="D680" s="1">
        <f t="shared" si="101"/>
        <v>75.41</v>
      </c>
      <c r="F680" s="2">
        <f t="shared" si="103"/>
        <v>-6.0835790163318566E-4</v>
      </c>
      <c r="G680" s="2">
        <f t="shared" si="104"/>
        <v>-7.0437720117874636E-3</v>
      </c>
      <c r="H680" t="str">
        <f t="shared" si="105"/>
        <v>DIA</v>
      </c>
      <c r="I680">
        <f t="shared" si="106"/>
        <v>1</v>
      </c>
      <c r="J680">
        <f t="shared" si="109"/>
        <v>3</v>
      </c>
      <c r="N680" t="str">
        <f t="shared" si="100"/>
        <v>DIA</v>
      </c>
      <c r="O680" s="5">
        <f t="shared" si="107"/>
        <v>6.4354141101542776E-3</v>
      </c>
      <c r="P680" t="str">
        <f t="shared" si="102"/>
        <v>win</v>
      </c>
      <c r="Q680" t="str">
        <f t="shared" si="108"/>
        <v>lose</v>
      </c>
    </row>
    <row r="681" spans="1:17">
      <c r="A681" s="6">
        <v>42905</v>
      </c>
      <c r="B681" s="1">
        <v>214.92</v>
      </c>
      <c r="C681" s="1">
        <v>140.46</v>
      </c>
      <c r="D681" s="1">
        <f t="shared" si="101"/>
        <v>74.45999999999998</v>
      </c>
      <c r="F681" s="2">
        <f t="shared" si="103"/>
        <v>6.3682337516388146E-3</v>
      </c>
      <c r="G681" s="2">
        <f t="shared" si="104"/>
        <v>1.6720955483170482E-2</v>
      </c>
      <c r="H681" t="str">
        <f t="shared" si="105"/>
        <v>QQQ</v>
      </c>
      <c r="I681">
        <f t="shared" si="106"/>
        <v>0</v>
      </c>
      <c r="J681">
        <f t="shared" si="109"/>
        <v>0</v>
      </c>
      <c r="N681" t="str">
        <f t="shared" si="100"/>
        <v>QQQ</v>
      </c>
      <c r="O681" s="5">
        <f t="shared" si="107"/>
        <v>1.0352721731531667E-2</v>
      </c>
      <c r="P681" t="str">
        <f t="shared" si="102"/>
        <v>lose</v>
      </c>
      <c r="Q681" t="str">
        <f t="shared" si="108"/>
        <v>win</v>
      </c>
    </row>
    <row r="682" spans="1:17">
      <c r="A682" s="6">
        <v>42906</v>
      </c>
      <c r="B682" s="1">
        <v>214.4</v>
      </c>
      <c r="C682" s="1">
        <v>139.36000000000001</v>
      </c>
      <c r="D682" s="1">
        <f t="shared" si="101"/>
        <v>75.039999999999992</v>
      </c>
      <c r="F682" s="2">
        <f t="shared" si="103"/>
        <v>-2.4195049320676616E-3</v>
      </c>
      <c r="G682" s="2">
        <f t="shared" si="104"/>
        <v>-7.8314110778869017E-3</v>
      </c>
      <c r="H682" t="str">
        <f t="shared" si="105"/>
        <v>DIA</v>
      </c>
      <c r="I682">
        <f t="shared" si="106"/>
        <v>1</v>
      </c>
      <c r="J682">
        <f t="shared" si="109"/>
        <v>1</v>
      </c>
      <c r="N682" t="str">
        <f t="shared" si="100"/>
        <v>DIA</v>
      </c>
      <c r="O682" s="5">
        <f t="shared" si="107"/>
        <v>5.4119061458192397E-3</v>
      </c>
      <c r="P682" t="str">
        <f t="shared" si="102"/>
        <v>win</v>
      </c>
      <c r="Q682" t="str">
        <f t="shared" si="108"/>
        <v>lose</v>
      </c>
    </row>
    <row r="683" spans="1:17">
      <c r="A683" s="6">
        <v>42907</v>
      </c>
      <c r="B683" s="1">
        <v>213.89</v>
      </c>
      <c r="C683" s="1">
        <v>140.74</v>
      </c>
      <c r="D683" s="1">
        <f t="shared" si="101"/>
        <v>73.149999999999977</v>
      </c>
      <c r="F683" s="2">
        <f t="shared" si="103"/>
        <v>-2.3787313432836721E-3</v>
      </c>
      <c r="G683" s="2">
        <f t="shared" si="104"/>
        <v>9.9024110218139741E-3</v>
      </c>
      <c r="H683" t="str">
        <f t="shared" si="105"/>
        <v>QQQ</v>
      </c>
      <c r="I683">
        <f t="shared" si="106"/>
        <v>0</v>
      </c>
      <c r="J683">
        <f t="shared" si="109"/>
        <v>0</v>
      </c>
      <c r="N683" t="str">
        <f t="shared" si="100"/>
        <v>QQQ</v>
      </c>
      <c r="O683" s="5">
        <f t="shared" si="107"/>
        <v>1.2281142365097647E-2</v>
      </c>
      <c r="P683" t="str">
        <f t="shared" si="102"/>
        <v>lose</v>
      </c>
      <c r="Q683" t="str">
        <f t="shared" si="108"/>
        <v>win</v>
      </c>
    </row>
    <row r="684" spans="1:17">
      <c r="A684" s="6">
        <v>42908</v>
      </c>
      <c r="B684" s="1">
        <v>213.73</v>
      </c>
      <c r="C684" s="1">
        <v>140.69999999999999</v>
      </c>
      <c r="D684" s="1">
        <f t="shared" si="101"/>
        <v>73.03</v>
      </c>
      <c r="F684" s="2">
        <f t="shared" si="103"/>
        <v>-7.4804806208797329E-4</v>
      </c>
      <c r="G684" s="2">
        <f t="shared" si="104"/>
        <v>-2.8421202216868312E-4</v>
      </c>
      <c r="H684" t="str">
        <f t="shared" si="105"/>
        <v>QQQ</v>
      </c>
      <c r="I684">
        <f t="shared" si="106"/>
        <v>0</v>
      </c>
      <c r="J684">
        <f t="shared" si="109"/>
        <v>1</v>
      </c>
      <c r="N684" t="str">
        <f t="shared" si="100"/>
        <v>QQQ</v>
      </c>
      <c r="O684" s="5">
        <f t="shared" si="107"/>
        <v>4.6383603991929017E-4</v>
      </c>
      <c r="P684" t="str">
        <f t="shared" si="102"/>
        <v>lose</v>
      </c>
      <c r="Q684" t="str">
        <f t="shared" si="108"/>
        <v>lose</v>
      </c>
    </row>
    <row r="685" spans="1:17">
      <c r="A685" s="6">
        <v>42909</v>
      </c>
      <c r="B685" s="1">
        <v>213.74</v>
      </c>
      <c r="C685" s="1">
        <v>141.24</v>
      </c>
      <c r="D685" s="1">
        <f t="shared" si="101"/>
        <v>72.5</v>
      </c>
      <c r="F685" s="2">
        <f t="shared" si="103"/>
        <v>4.6788003555978699E-5</v>
      </c>
      <c r="G685" s="2">
        <f t="shared" si="104"/>
        <v>3.8379530916845808E-3</v>
      </c>
      <c r="H685" t="str">
        <f t="shared" si="105"/>
        <v>QQQ</v>
      </c>
      <c r="I685">
        <f t="shared" si="106"/>
        <v>0</v>
      </c>
      <c r="J685">
        <f t="shared" si="109"/>
        <v>2</v>
      </c>
      <c r="N685" t="str">
        <f t="shared" si="100"/>
        <v>QQQ</v>
      </c>
      <c r="O685" s="5">
        <f t="shared" si="107"/>
        <v>3.7911650881286021E-3</v>
      </c>
      <c r="P685" t="str">
        <f t="shared" si="102"/>
        <v>lose</v>
      </c>
      <c r="Q685" t="str">
        <f t="shared" si="108"/>
        <v>lose</v>
      </c>
    </row>
    <row r="686" spans="1:17">
      <c r="A686" s="6">
        <v>42912</v>
      </c>
      <c r="B686" s="1">
        <v>213.87</v>
      </c>
      <c r="C686" s="1">
        <v>140.58000000000001</v>
      </c>
      <c r="D686" s="1">
        <f t="shared" si="101"/>
        <v>73.289999999999992</v>
      </c>
      <c r="F686" s="2">
        <f t="shared" si="103"/>
        <v>6.0821558903338376E-4</v>
      </c>
      <c r="G686" s="2">
        <f t="shared" si="104"/>
        <v>-4.6728971962616576E-3</v>
      </c>
      <c r="H686" t="str">
        <f t="shared" si="105"/>
        <v>DIA</v>
      </c>
      <c r="I686">
        <f t="shared" si="106"/>
        <v>1</v>
      </c>
      <c r="J686">
        <f t="shared" si="109"/>
        <v>1</v>
      </c>
      <c r="N686" t="str">
        <f t="shared" si="100"/>
        <v>DIA</v>
      </c>
      <c r="O686" s="5">
        <f t="shared" si="107"/>
        <v>5.2811127852950418E-3</v>
      </c>
      <c r="P686" t="str">
        <f t="shared" si="102"/>
        <v>win</v>
      </c>
      <c r="Q686" t="str">
        <f t="shared" si="108"/>
        <v>lose</v>
      </c>
    </row>
    <row r="687" spans="1:17">
      <c r="A687" s="6">
        <v>42913</v>
      </c>
      <c r="B687" s="1">
        <v>212.93</v>
      </c>
      <c r="C687" s="1">
        <v>138.03</v>
      </c>
      <c r="D687" s="1">
        <f t="shared" si="101"/>
        <v>74.900000000000006</v>
      </c>
      <c r="F687" s="2">
        <f t="shared" si="103"/>
        <v>-4.3951933417496506E-3</v>
      </c>
      <c r="G687" s="2">
        <f t="shared" si="104"/>
        <v>-1.8139137857447796E-2</v>
      </c>
      <c r="H687" t="str">
        <f t="shared" si="105"/>
        <v>DIA</v>
      </c>
      <c r="I687">
        <f t="shared" si="106"/>
        <v>1</v>
      </c>
      <c r="J687">
        <f t="shared" si="109"/>
        <v>2</v>
      </c>
      <c r="N687" t="str">
        <f t="shared" si="100"/>
        <v>DIA</v>
      </c>
      <c r="O687" s="5">
        <f t="shared" si="107"/>
        <v>1.3743944515698145E-2</v>
      </c>
      <c r="P687" t="str">
        <f t="shared" si="102"/>
        <v>win</v>
      </c>
      <c r="Q687" t="str">
        <f t="shared" si="108"/>
        <v>lose</v>
      </c>
    </row>
    <row r="688" spans="1:17">
      <c r="A688" s="6">
        <v>42914</v>
      </c>
      <c r="B688" s="1">
        <v>214.24</v>
      </c>
      <c r="C688" s="1">
        <v>140.02000000000001</v>
      </c>
      <c r="D688" s="1">
        <f t="shared" si="101"/>
        <v>74.22</v>
      </c>
      <c r="F688" s="2">
        <f t="shared" si="103"/>
        <v>6.1522566101535822E-3</v>
      </c>
      <c r="G688" s="2">
        <f t="shared" si="104"/>
        <v>1.4417155690791923E-2</v>
      </c>
      <c r="H688" t="str">
        <f t="shared" si="105"/>
        <v>QQQ</v>
      </c>
      <c r="I688">
        <f t="shared" si="106"/>
        <v>0</v>
      </c>
      <c r="J688">
        <f t="shared" si="109"/>
        <v>0</v>
      </c>
      <c r="N688" t="str">
        <f t="shared" si="100"/>
        <v>QQQ</v>
      </c>
      <c r="O688" s="5">
        <f t="shared" si="107"/>
        <v>8.2648990806383407E-3</v>
      </c>
      <c r="P688" t="str">
        <f t="shared" si="102"/>
        <v>lose</v>
      </c>
      <c r="Q688" t="str">
        <f t="shared" si="108"/>
        <v>win</v>
      </c>
    </row>
    <row r="689" spans="1:17">
      <c r="A689" s="6">
        <v>42915</v>
      </c>
      <c r="B689" s="1">
        <v>212.61</v>
      </c>
      <c r="C689" s="1">
        <v>137.59</v>
      </c>
      <c r="D689" s="1">
        <f t="shared" si="101"/>
        <v>75.02000000000001</v>
      </c>
      <c r="F689" s="2">
        <f t="shared" si="103"/>
        <v>-7.6082897684839213E-3</v>
      </c>
      <c r="G689" s="2">
        <f t="shared" si="104"/>
        <v>-1.7354663619482978E-2</v>
      </c>
      <c r="H689" t="str">
        <f t="shared" si="105"/>
        <v>DIA</v>
      </c>
      <c r="I689">
        <f t="shared" si="106"/>
        <v>1</v>
      </c>
      <c r="J689">
        <f t="shared" si="109"/>
        <v>1</v>
      </c>
      <c r="N689" t="str">
        <f t="shared" si="100"/>
        <v>DIA</v>
      </c>
      <c r="O689" s="5">
        <f t="shared" si="107"/>
        <v>9.7463738509990568E-3</v>
      </c>
      <c r="P689" t="str">
        <f t="shared" si="102"/>
        <v>win</v>
      </c>
      <c r="Q689" t="str">
        <f t="shared" si="108"/>
        <v>lose</v>
      </c>
    </row>
    <row r="690" spans="1:17">
      <c r="A690" s="6">
        <v>42916</v>
      </c>
      <c r="B690" s="1">
        <v>213.24</v>
      </c>
      <c r="C690" s="1">
        <v>137.63999999999999</v>
      </c>
      <c r="D690" s="1">
        <f t="shared" si="101"/>
        <v>75.600000000000023</v>
      </c>
      <c r="F690" s="2">
        <f t="shared" si="103"/>
        <v>2.9631720050797019E-3</v>
      </c>
      <c r="G690" s="2">
        <f t="shared" si="104"/>
        <v>3.6339850279804454E-4</v>
      </c>
      <c r="H690" t="str">
        <f t="shared" si="105"/>
        <v>DIA</v>
      </c>
      <c r="I690">
        <f t="shared" si="106"/>
        <v>1</v>
      </c>
      <c r="J690">
        <f t="shared" si="109"/>
        <v>2</v>
      </c>
      <c r="N690" t="str">
        <f t="shared" si="100"/>
        <v>DIA</v>
      </c>
      <c r="O690" s="5">
        <f t="shared" si="107"/>
        <v>2.5997735022816573E-3</v>
      </c>
      <c r="P690" t="str">
        <f t="shared" si="102"/>
        <v>lose</v>
      </c>
      <c r="Q690" t="str">
        <f t="shared" si="108"/>
        <v>lose</v>
      </c>
    </row>
    <row r="691" spans="1:17">
      <c r="A691" s="6">
        <v>42919</v>
      </c>
      <c r="B691" s="1">
        <v>214.49</v>
      </c>
      <c r="C691" s="1">
        <v>136.19</v>
      </c>
      <c r="D691" s="1">
        <f t="shared" si="101"/>
        <v>78.300000000000011</v>
      </c>
      <c r="F691" s="2">
        <f t="shared" si="103"/>
        <v>5.8619395985743759E-3</v>
      </c>
      <c r="G691" s="2">
        <f t="shared" si="104"/>
        <v>-1.0534728276663678E-2</v>
      </c>
      <c r="H691" t="str">
        <f t="shared" si="105"/>
        <v>DIA</v>
      </c>
      <c r="I691">
        <f t="shared" si="106"/>
        <v>1</v>
      </c>
      <c r="J691">
        <f t="shared" si="109"/>
        <v>3</v>
      </c>
      <c r="N691" t="str">
        <f t="shared" si="100"/>
        <v>DIA</v>
      </c>
      <c r="O691" s="5">
        <f t="shared" si="107"/>
        <v>1.6396667875238052E-2</v>
      </c>
      <c r="P691" t="str">
        <f t="shared" si="102"/>
        <v>win</v>
      </c>
      <c r="Q691" t="str">
        <f t="shared" si="108"/>
        <v>lose</v>
      </c>
    </row>
    <row r="692" spans="1:17">
      <c r="A692" s="6">
        <v>42921</v>
      </c>
      <c r="B692" s="1">
        <v>214.58</v>
      </c>
      <c r="C692" s="1">
        <v>137.53</v>
      </c>
      <c r="D692" s="1">
        <f t="shared" si="101"/>
        <v>77.050000000000011</v>
      </c>
      <c r="F692" s="2">
        <f t="shared" si="103"/>
        <v>4.1959998135112785E-4</v>
      </c>
      <c r="G692" s="2">
        <f t="shared" si="104"/>
        <v>9.8391952419414307E-3</v>
      </c>
      <c r="H692" t="str">
        <f t="shared" si="105"/>
        <v>QQQ</v>
      </c>
      <c r="I692">
        <f t="shared" si="106"/>
        <v>0</v>
      </c>
      <c r="J692">
        <f t="shared" si="109"/>
        <v>0</v>
      </c>
      <c r="N692" t="str">
        <f t="shared" si="100"/>
        <v>QQQ</v>
      </c>
      <c r="O692" s="5">
        <f t="shared" si="107"/>
        <v>9.4195952605903022E-3</v>
      </c>
      <c r="P692" t="str">
        <f t="shared" si="102"/>
        <v>lose</v>
      </c>
      <c r="Q692" t="str">
        <f t="shared" si="108"/>
        <v>win</v>
      </c>
    </row>
    <row r="693" spans="1:17">
      <c r="A693" s="6">
        <v>42922</v>
      </c>
      <c r="B693" s="1">
        <v>213.14</v>
      </c>
      <c r="C693" s="1">
        <v>136.29</v>
      </c>
      <c r="D693" s="1">
        <f t="shared" si="101"/>
        <v>76.849999999999994</v>
      </c>
      <c r="F693" s="2">
        <f t="shared" si="103"/>
        <v>-6.7107838568367323E-3</v>
      </c>
      <c r="G693" s="2">
        <f t="shared" si="104"/>
        <v>-9.0162146440777215E-3</v>
      </c>
      <c r="H693" t="str">
        <f t="shared" si="105"/>
        <v>DIA</v>
      </c>
      <c r="I693">
        <f t="shared" si="106"/>
        <v>1</v>
      </c>
      <c r="J693">
        <f t="shared" si="109"/>
        <v>1</v>
      </c>
      <c r="N693" t="str">
        <f t="shared" si="100"/>
        <v>DIA</v>
      </c>
      <c r="O693" s="5">
        <f t="shared" si="107"/>
        <v>2.3054307872409892E-3</v>
      </c>
      <c r="P693" t="str">
        <f t="shared" si="102"/>
        <v>lose</v>
      </c>
      <c r="Q693" t="str">
        <f t="shared" si="108"/>
        <v>lose</v>
      </c>
    </row>
    <row r="694" spans="1:17">
      <c r="A694" s="6">
        <v>42923</v>
      </c>
      <c r="B694" s="1">
        <v>214.05</v>
      </c>
      <c r="C694" s="1">
        <v>137.76</v>
      </c>
      <c r="D694" s="1">
        <f t="shared" si="101"/>
        <v>76.29000000000002</v>
      </c>
      <c r="F694" s="2">
        <f t="shared" si="103"/>
        <v>4.2694942291452804E-3</v>
      </c>
      <c r="G694" s="2">
        <f t="shared" si="104"/>
        <v>1.0785824345146371E-2</v>
      </c>
      <c r="H694" t="str">
        <f t="shared" si="105"/>
        <v>QQQ</v>
      </c>
      <c r="I694">
        <f t="shared" si="106"/>
        <v>0</v>
      </c>
      <c r="J694">
        <f t="shared" si="109"/>
        <v>0</v>
      </c>
      <c r="N694" t="str">
        <f t="shared" si="100"/>
        <v>QQQ</v>
      </c>
      <c r="O694" s="5">
        <f t="shared" si="107"/>
        <v>6.5163301160010905E-3</v>
      </c>
      <c r="P694" t="str">
        <f t="shared" si="102"/>
        <v>lose</v>
      </c>
      <c r="Q694" t="str">
        <f t="shared" si="108"/>
        <v>win</v>
      </c>
    </row>
    <row r="695" spans="1:17">
      <c r="A695" s="6">
        <v>42926</v>
      </c>
      <c r="B695" s="1">
        <v>213.99</v>
      </c>
      <c r="C695" s="1">
        <v>138.66</v>
      </c>
      <c r="D695" s="1">
        <f t="shared" si="101"/>
        <v>75.330000000000013</v>
      </c>
      <c r="F695" s="2">
        <f t="shared" si="103"/>
        <v>-2.8030833917310101E-4</v>
      </c>
      <c r="G695" s="2">
        <f t="shared" si="104"/>
        <v>6.533101045296209E-3</v>
      </c>
      <c r="H695" t="str">
        <f t="shared" si="105"/>
        <v>QQQ</v>
      </c>
      <c r="I695">
        <f t="shared" si="106"/>
        <v>0</v>
      </c>
      <c r="J695">
        <f t="shared" si="109"/>
        <v>1</v>
      </c>
      <c r="N695" t="str">
        <f t="shared" si="100"/>
        <v>QQQ</v>
      </c>
      <c r="O695" s="5">
        <f t="shared" si="107"/>
        <v>6.81340938446931E-3</v>
      </c>
      <c r="P695" t="str">
        <f t="shared" si="102"/>
        <v>lose</v>
      </c>
      <c r="Q695" t="str">
        <f t="shared" si="108"/>
        <v>win</v>
      </c>
    </row>
    <row r="696" spans="1:17">
      <c r="A696" s="6">
        <v>42927</v>
      </c>
      <c r="B696" s="1">
        <v>213.98</v>
      </c>
      <c r="C696" s="1">
        <v>139.05000000000001</v>
      </c>
      <c r="D696" s="1">
        <f t="shared" si="101"/>
        <v>74.929999999999978</v>
      </c>
      <c r="F696" s="2">
        <f t="shared" si="103"/>
        <v>-4.6731155661569819E-5</v>
      </c>
      <c r="G696" s="2">
        <f t="shared" si="104"/>
        <v>2.812635222847359E-3</v>
      </c>
      <c r="H696" t="str">
        <f t="shared" si="105"/>
        <v>QQQ</v>
      </c>
      <c r="I696">
        <f t="shared" si="106"/>
        <v>0</v>
      </c>
      <c r="J696">
        <f t="shared" si="109"/>
        <v>2</v>
      </c>
      <c r="N696" t="str">
        <f t="shared" si="100"/>
        <v>QQQ</v>
      </c>
      <c r="O696" s="5">
        <f t="shared" si="107"/>
        <v>2.859366378508929E-3</v>
      </c>
      <c r="P696" t="str">
        <f t="shared" si="102"/>
        <v>lose</v>
      </c>
      <c r="Q696" t="str">
        <f t="shared" si="108"/>
        <v>lose</v>
      </c>
    </row>
    <row r="697" spans="1:17">
      <c r="A697" s="6">
        <v>42928</v>
      </c>
      <c r="B697" s="1">
        <v>215.23</v>
      </c>
      <c r="C697" s="1">
        <v>140.69999999999999</v>
      </c>
      <c r="D697" s="1">
        <f t="shared" si="101"/>
        <v>74.53</v>
      </c>
      <c r="F697" s="2">
        <f t="shared" si="103"/>
        <v>5.8416674455556601E-3</v>
      </c>
      <c r="G697" s="2">
        <f t="shared" si="104"/>
        <v>1.1866235167205877E-2</v>
      </c>
      <c r="H697" t="str">
        <f t="shared" si="105"/>
        <v>QQQ</v>
      </c>
      <c r="I697">
        <f t="shared" si="106"/>
        <v>0</v>
      </c>
      <c r="J697">
        <f t="shared" si="109"/>
        <v>3</v>
      </c>
      <c r="N697" t="str">
        <f t="shared" si="100"/>
        <v>QQQ</v>
      </c>
      <c r="O697" s="5">
        <f t="shared" si="107"/>
        <v>6.0245677216502168E-3</v>
      </c>
      <c r="P697" t="str">
        <f t="shared" si="102"/>
        <v>lose</v>
      </c>
      <c r="Q697" t="str">
        <f t="shared" si="108"/>
        <v>win</v>
      </c>
    </row>
    <row r="698" spans="1:17">
      <c r="A698" s="6">
        <v>42929</v>
      </c>
      <c r="B698" s="1">
        <v>215.46</v>
      </c>
      <c r="C698" s="1">
        <v>141.01</v>
      </c>
      <c r="D698" s="1">
        <f t="shared" si="101"/>
        <v>74.450000000000017</v>
      </c>
      <c r="F698" s="2">
        <f t="shared" si="103"/>
        <v>1.0686242624170339E-3</v>
      </c>
      <c r="G698" s="2">
        <f t="shared" si="104"/>
        <v>2.2032693674484882E-3</v>
      </c>
      <c r="H698" t="str">
        <f t="shared" si="105"/>
        <v>QQQ</v>
      </c>
      <c r="I698">
        <f t="shared" si="106"/>
        <v>0</v>
      </c>
      <c r="J698">
        <f t="shared" si="109"/>
        <v>4</v>
      </c>
      <c r="N698" t="str">
        <f t="shared" si="100"/>
        <v>QQQ</v>
      </c>
      <c r="O698" s="5">
        <f t="shared" si="107"/>
        <v>1.1346451050314543E-3</v>
      </c>
      <c r="P698" t="str">
        <f t="shared" si="102"/>
        <v>lose</v>
      </c>
      <c r="Q698" t="str">
        <f t="shared" si="108"/>
        <v>lose</v>
      </c>
    </row>
    <row r="699" spans="1:17">
      <c r="A699" s="6">
        <v>42930</v>
      </c>
      <c r="B699" s="1">
        <v>216.26</v>
      </c>
      <c r="C699" s="1">
        <v>142.12</v>
      </c>
      <c r="D699" s="1">
        <f t="shared" si="101"/>
        <v>74.139999999999986</v>
      </c>
      <c r="F699" s="2">
        <f t="shared" si="103"/>
        <v>3.7129861691264409E-3</v>
      </c>
      <c r="G699" s="2">
        <f t="shared" si="104"/>
        <v>7.8717821431105155E-3</v>
      </c>
      <c r="H699" t="str">
        <f t="shared" si="105"/>
        <v>QQQ</v>
      </c>
      <c r="I699">
        <f t="shared" si="106"/>
        <v>0</v>
      </c>
      <c r="J699">
        <f t="shared" si="109"/>
        <v>5</v>
      </c>
      <c r="N699" t="str">
        <f t="shared" si="100"/>
        <v>QQQ</v>
      </c>
      <c r="O699" s="5">
        <f t="shared" si="107"/>
        <v>4.1587959739840747E-3</v>
      </c>
      <c r="P699" t="str">
        <f t="shared" si="102"/>
        <v>lose</v>
      </c>
      <c r="Q699" t="str">
        <f t="shared" si="108"/>
        <v>lose</v>
      </c>
    </row>
    <row r="700" spans="1:17">
      <c r="A700" s="6">
        <v>42933</v>
      </c>
      <c r="B700" s="1">
        <v>216.22</v>
      </c>
      <c r="C700" s="1">
        <v>142.19</v>
      </c>
      <c r="D700" s="1">
        <f t="shared" si="101"/>
        <v>74.03</v>
      </c>
      <c r="F700" s="2">
        <f t="shared" si="103"/>
        <v>-1.8496254508458358E-4</v>
      </c>
      <c r="G700" s="2">
        <f t="shared" si="104"/>
        <v>4.9254151421329281E-4</v>
      </c>
      <c r="H700" t="str">
        <f t="shared" si="105"/>
        <v>QQQ</v>
      </c>
      <c r="I700">
        <f t="shared" si="106"/>
        <v>0</v>
      </c>
      <c r="J700">
        <f t="shared" si="109"/>
        <v>6</v>
      </c>
      <c r="N700" t="str">
        <f t="shared" si="100"/>
        <v>QQQ</v>
      </c>
      <c r="O700" s="5">
        <f t="shared" si="107"/>
        <v>6.7750405929787639E-4</v>
      </c>
      <c r="P700" t="str">
        <f t="shared" si="102"/>
        <v>lose</v>
      </c>
      <c r="Q700" t="str">
        <f t="shared" si="108"/>
        <v>lose</v>
      </c>
    </row>
    <row r="701" spans="1:17">
      <c r="A701" s="6">
        <v>42934</v>
      </c>
      <c r="B701" s="1">
        <v>215.7</v>
      </c>
      <c r="C701" s="1">
        <v>143.13999999999999</v>
      </c>
      <c r="D701" s="1">
        <f t="shared" si="101"/>
        <v>72.56</v>
      </c>
      <c r="F701" s="2">
        <f t="shared" si="103"/>
        <v>-2.4049579132365659E-3</v>
      </c>
      <c r="G701" s="2">
        <f t="shared" si="104"/>
        <v>6.6812012096489817E-3</v>
      </c>
      <c r="H701" t="str">
        <f t="shared" si="105"/>
        <v>QQQ</v>
      </c>
      <c r="I701">
        <f t="shared" si="106"/>
        <v>0</v>
      </c>
      <c r="J701">
        <f t="shared" si="109"/>
        <v>7</v>
      </c>
      <c r="N701" t="str">
        <f t="shared" si="100"/>
        <v>QQQ</v>
      </c>
      <c r="O701" s="5">
        <f t="shared" si="107"/>
        <v>9.0861591228855471E-3</v>
      </c>
      <c r="P701" t="str">
        <f t="shared" si="102"/>
        <v>lose</v>
      </c>
      <c r="Q701" t="str">
        <f t="shared" si="108"/>
        <v>win</v>
      </c>
    </row>
    <row r="702" spans="1:17">
      <c r="A702" s="6">
        <v>42935</v>
      </c>
      <c r="B702" s="1">
        <v>216.32</v>
      </c>
      <c r="C702" s="1">
        <v>143.97999999999999</v>
      </c>
      <c r="D702" s="1">
        <f t="shared" si="101"/>
        <v>72.34</v>
      </c>
      <c r="F702" s="2">
        <f t="shared" si="103"/>
        <v>2.8743625405656214E-3</v>
      </c>
      <c r="G702" s="2">
        <f t="shared" si="104"/>
        <v>5.8683806063993538E-3</v>
      </c>
      <c r="H702" t="str">
        <f t="shared" si="105"/>
        <v>QQQ</v>
      </c>
      <c r="I702">
        <f t="shared" si="106"/>
        <v>0</v>
      </c>
      <c r="J702">
        <f t="shared" si="109"/>
        <v>8</v>
      </c>
      <c r="N702" t="str">
        <f t="shared" si="100"/>
        <v>QQQ</v>
      </c>
      <c r="O702" s="5">
        <f t="shared" si="107"/>
        <v>2.9940180658337323E-3</v>
      </c>
      <c r="P702" t="str">
        <f t="shared" si="102"/>
        <v>lose</v>
      </c>
      <c r="Q702" t="str">
        <f t="shared" si="108"/>
        <v>lose</v>
      </c>
    </row>
    <row r="703" spans="1:17">
      <c r="A703" s="6">
        <v>42936</v>
      </c>
      <c r="B703" s="1">
        <v>216.19</v>
      </c>
      <c r="C703" s="1">
        <v>144.16999999999999</v>
      </c>
      <c r="D703" s="1">
        <f t="shared" si="101"/>
        <v>72.02000000000001</v>
      </c>
      <c r="F703" s="2">
        <f t="shared" si="103"/>
        <v>-6.0096153846151746E-4</v>
      </c>
      <c r="G703" s="2">
        <f t="shared" si="104"/>
        <v>1.3196277260730501E-3</v>
      </c>
      <c r="H703" t="str">
        <f t="shared" si="105"/>
        <v>QQQ</v>
      </c>
      <c r="I703">
        <f t="shared" si="106"/>
        <v>0</v>
      </c>
      <c r="J703">
        <f t="shared" si="109"/>
        <v>9</v>
      </c>
      <c r="N703" t="str">
        <f t="shared" si="100"/>
        <v>QQQ</v>
      </c>
      <c r="O703" s="5">
        <f t="shared" si="107"/>
        <v>1.9205892645345675E-3</v>
      </c>
      <c r="P703" t="str">
        <f t="shared" si="102"/>
        <v>lose</v>
      </c>
      <c r="Q703" t="str">
        <f t="shared" si="108"/>
        <v>lose</v>
      </c>
    </row>
    <row r="704" spans="1:17">
      <c r="A704" s="6">
        <v>42937</v>
      </c>
      <c r="B704" s="1">
        <v>215.53</v>
      </c>
      <c r="C704" s="1">
        <v>144.11000000000001</v>
      </c>
      <c r="D704" s="1">
        <f t="shared" si="101"/>
        <v>71.419999999999987</v>
      </c>
      <c r="F704" s="2">
        <f t="shared" si="103"/>
        <v>-3.0528701605069459E-3</v>
      </c>
      <c r="G704" s="2">
        <f t="shared" si="104"/>
        <v>-4.161753485466731E-4</v>
      </c>
      <c r="H704" t="str">
        <f t="shared" si="105"/>
        <v>QQQ</v>
      </c>
      <c r="I704">
        <f t="shared" si="106"/>
        <v>0</v>
      </c>
      <c r="J704">
        <f t="shared" si="109"/>
        <v>10</v>
      </c>
      <c r="N704" t="str">
        <f t="shared" si="100"/>
        <v>QQQ</v>
      </c>
      <c r="O704" s="5">
        <f t="shared" si="107"/>
        <v>2.6366948119602726E-3</v>
      </c>
      <c r="P704" t="str">
        <f t="shared" si="102"/>
        <v>lose</v>
      </c>
      <c r="Q704" t="str">
        <f t="shared" si="108"/>
        <v>lose</v>
      </c>
    </row>
    <row r="705" spans="1:17">
      <c r="A705" s="6">
        <v>42940</v>
      </c>
      <c r="B705" s="1">
        <v>215.09</v>
      </c>
      <c r="C705" s="1">
        <v>144.77000000000001</v>
      </c>
      <c r="D705" s="1">
        <f t="shared" si="101"/>
        <v>70.319999999999993</v>
      </c>
      <c r="F705" s="2">
        <f t="shared" si="103"/>
        <v>-2.0414791444346389E-3</v>
      </c>
      <c r="G705" s="2">
        <f t="shared" si="104"/>
        <v>4.5798348483796856E-3</v>
      </c>
      <c r="H705" t="str">
        <f t="shared" si="105"/>
        <v>QQQ</v>
      </c>
      <c r="I705">
        <f t="shared" si="106"/>
        <v>0</v>
      </c>
      <c r="J705">
        <f t="shared" si="109"/>
        <v>11</v>
      </c>
      <c r="N705" t="str">
        <f t="shared" ref="N705:N768" si="110">IF(F705&gt;G705, "DIA", "QQQ")</f>
        <v>QQQ</v>
      </c>
      <c r="O705" s="5">
        <f t="shared" si="107"/>
        <v>6.621313992814324E-3</v>
      </c>
      <c r="P705" t="str">
        <f t="shared" si="102"/>
        <v>lose</v>
      </c>
      <c r="Q705" t="str">
        <f t="shared" si="108"/>
        <v>win</v>
      </c>
    </row>
    <row r="706" spans="1:17">
      <c r="A706" s="6">
        <v>42941</v>
      </c>
      <c r="B706" s="1">
        <v>215.86</v>
      </c>
      <c r="C706" s="1">
        <v>144.4</v>
      </c>
      <c r="D706" s="1">
        <f t="shared" si="101"/>
        <v>71.460000000000008</v>
      </c>
      <c r="F706" s="2">
        <f t="shared" si="103"/>
        <v>3.5798967873913721E-3</v>
      </c>
      <c r="G706" s="2">
        <f t="shared" si="104"/>
        <v>-2.5557781308282413E-3</v>
      </c>
      <c r="H706" t="str">
        <f t="shared" si="105"/>
        <v>DIA</v>
      </c>
      <c r="I706">
        <f t="shared" si="106"/>
        <v>1</v>
      </c>
      <c r="J706">
        <f t="shared" si="109"/>
        <v>1</v>
      </c>
      <c r="N706" t="str">
        <f t="shared" si="110"/>
        <v>DIA</v>
      </c>
      <c r="O706" s="5">
        <f t="shared" si="107"/>
        <v>6.1356749182196139E-3</v>
      </c>
      <c r="P706" t="str">
        <f t="shared" si="102"/>
        <v>win</v>
      </c>
      <c r="Q706" t="str">
        <f t="shared" si="108"/>
        <v>lose</v>
      </c>
    </row>
    <row r="707" spans="1:17">
      <c r="A707" s="6">
        <v>42942</v>
      </c>
      <c r="B707" s="1">
        <v>216.81</v>
      </c>
      <c r="C707" s="1">
        <v>144.87</v>
      </c>
      <c r="D707" s="1">
        <f t="shared" ref="D707:D770" si="111">B707-C707</f>
        <v>71.94</v>
      </c>
      <c r="F707" s="2">
        <f t="shared" si="103"/>
        <v>4.4010006485684641E-3</v>
      </c>
      <c r="G707" s="2">
        <f t="shared" si="104"/>
        <v>3.2548476454293549E-3</v>
      </c>
      <c r="H707" t="str">
        <f t="shared" si="105"/>
        <v>DIA</v>
      </c>
      <c r="I707">
        <f t="shared" si="106"/>
        <v>1</v>
      </c>
      <c r="J707">
        <f t="shared" si="109"/>
        <v>2</v>
      </c>
      <c r="N707" t="str">
        <f t="shared" si="110"/>
        <v>DIA</v>
      </c>
      <c r="O707" s="5">
        <f t="shared" si="107"/>
        <v>1.1461530031391092E-3</v>
      </c>
      <c r="P707" t="str">
        <f t="shared" si="102"/>
        <v>lose</v>
      </c>
      <c r="Q707" t="str">
        <f t="shared" si="108"/>
        <v>lose</v>
      </c>
    </row>
    <row r="708" spans="1:17">
      <c r="A708" s="6">
        <v>42943</v>
      </c>
      <c r="B708" s="1">
        <v>217.72</v>
      </c>
      <c r="C708" s="1">
        <v>143.96</v>
      </c>
      <c r="D708" s="1">
        <f t="shared" si="111"/>
        <v>73.759999999999991</v>
      </c>
      <c r="F708" s="2">
        <f t="shared" si="103"/>
        <v>4.1972233753055513E-3</v>
      </c>
      <c r="G708" s="2">
        <f t="shared" si="104"/>
        <v>-6.281493753019925E-3</v>
      </c>
      <c r="H708" t="str">
        <f t="shared" si="105"/>
        <v>DIA</v>
      </c>
      <c r="I708">
        <f t="shared" si="106"/>
        <v>1</v>
      </c>
      <c r="J708">
        <f t="shared" si="109"/>
        <v>3</v>
      </c>
      <c r="N708" t="str">
        <f t="shared" si="110"/>
        <v>DIA</v>
      </c>
      <c r="O708" s="5">
        <f t="shared" si="107"/>
        <v>1.0478717128325477E-2</v>
      </c>
      <c r="P708" t="str">
        <f t="shared" ref="P708:P771" si="112">IF(AND(N708="dia", O708&gt;0.005), "win", "lose")</f>
        <v>win</v>
      </c>
      <c r="Q708" t="str">
        <f t="shared" si="108"/>
        <v>lose</v>
      </c>
    </row>
    <row r="709" spans="1:17">
      <c r="A709" s="6">
        <v>42944</v>
      </c>
      <c r="B709" s="1">
        <v>218.02</v>
      </c>
      <c r="C709" s="1">
        <v>143.84</v>
      </c>
      <c r="D709" s="1">
        <f t="shared" si="111"/>
        <v>74.180000000000007</v>
      </c>
      <c r="F709" s="2">
        <f t="shared" ref="F709:F772" si="113">(B709-B708)/B708</f>
        <v>1.3779165901157972E-3</v>
      </c>
      <c r="G709" s="2">
        <f t="shared" ref="G709:G772" si="114">(C709-C708)/C708</f>
        <v>-8.3356487913312412E-4</v>
      </c>
      <c r="H709" t="str">
        <f t="shared" ref="H709:H772" si="115">IF(F709&gt;G709, "DIA", "QQQ")</f>
        <v>DIA</v>
      </c>
      <c r="I709">
        <f t="shared" ref="I709:I772" si="116">IF(H709="QQQ",0,1)</f>
        <v>1</v>
      </c>
      <c r="J709">
        <f t="shared" si="109"/>
        <v>4</v>
      </c>
      <c r="N709" t="str">
        <f t="shared" si="110"/>
        <v>DIA</v>
      </c>
      <c r="O709" s="5">
        <f t="shared" ref="O709:O772" si="117">IF(F709&gt;G709, (F709-G709), (G709-F709))</f>
        <v>2.2114814692489214E-3</v>
      </c>
      <c r="P709" t="str">
        <f t="shared" si="112"/>
        <v>lose</v>
      </c>
      <c r="Q709" t="str">
        <f t="shared" ref="Q709:Q772" si="118">IF(AND(N709="qqq", O709&gt;0.005), "win", "lose")</f>
        <v>lose</v>
      </c>
    </row>
    <row r="710" spans="1:17">
      <c r="A710" s="6">
        <v>42947</v>
      </c>
      <c r="B710" s="1">
        <v>218.7</v>
      </c>
      <c r="C710" s="1">
        <v>143.22999999999999</v>
      </c>
      <c r="D710" s="1">
        <f t="shared" si="111"/>
        <v>75.47</v>
      </c>
      <c r="F710" s="2">
        <f t="shared" si="113"/>
        <v>3.1189799100998917E-3</v>
      </c>
      <c r="G710" s="2">
        <f t="shared" si="114"/>
        <v>-4.2408231368187823E-3</v>
      </c>
      <c r="H710" t="str">
        <f t="shared" si="115"/>
        <v>DIA</v>
      </c>
      <c r="I710">
        <f t="shared" si="116"/>
        <v>1</v>
      </c>
      <c r="J710">
        <f t="shared" si="109"/>
        <v>5</v>
      </c>
      <c r="N710" t="str">
        <f t="shared" si="110"/>
        <v>DIA</v>
      </c>
      <c r="O710" s="5">
        <f t="shared" si="117"/>
        <v>7.3598030469186736E-3</v>
      </c>
      <c r="P710" t="str">
        <f t="shared" si="112"/>
        <v>win</v>
      </c>
      <c r="Q710" t="str">
        <f t="shared" si="118"/>
        <v>lose</v>
      </c>
    </row>
    <row r="711" spans="1:17">
      <c r="A711" s="6">
        <v>42948</v>
      </c>
      <c r="B711" s="1">
        <v>219.37</v>
      </c>
      <c r="C711" s="1">
        <v>143.56</v>
      </c>
      <c r="D711" s="1">
        <f t="shared" si="111"/>
        <v>75.81</v>
      </c>
      <c r="F711" s="2">
        <f t="shared" si="113"/>
        <v>3.0635573845451116E-3</v>
      </c>
      <c r="G711" s="2">
        <f t="shared" si="114"/>
        <v>2.3039865949871711E-3</v>
      </c>
      <c r="H711" t="str">
        <f t="shared" si="115"/>
        <v>DIA</v>
      </c>
      <c r="I711">
        <f t="shared" si="116"/>
        <v>1</v>
      </c>
      <c r="J711">
        <f t="shared" si="109"/>
        <v>6</v>
      </c>
      <c r="N711" t="str">
        <f t="shared" si="110"/>
        <v>DIA</v>
      </c>
      <c r="O711" s="5">
        <f t="shared" si="117"/>
        <v>7.5957078955794051E-4</v>
      </c>
      <c r="P711" t="str">
        <f t="shared" si="112"/>
        <v>lose</v>
      </c>
      <c r="Q711" t="str">
        <f t="shared" si="118"/>
        <v>lose</v>
      </c>
    </row>
    <row r="712" spans="1:17">
      <c r="A712" s="6">
        <v>42949</v>
      </c>
      <c r="B712" s="1">
        <v>219.89</v>
      </c>
      <c r="C712" s="1">
        <v>143.94999999999999</v>
      </c>
      <c r="D712" s="1">
        <f t="shared" si="111"/>
        <v>75.94</v>
      </c>
      <c r="F712" s="2">
        <f t="shared" si="113"/>
        <v>2.3704243971371737E-3</v>
      </c>
      <c r="G712" s="2">
        <f t="shared" si="114"/>
        <v>2.7166341599330337E-3</v>
      </c>
      <c r="H712" t="str">
        <f t="shared" si="115"/>
        <v>QQQ</v>
      </c>
      <c r="I712">
        <f t="shared" si="116"/>
        <v>0</v>
      </c>
      <c r="J712">
        <f t="shared" ref="J712:J775" si="119">IF(I711=I712,(J711+1),I712)</f>
        <v>0</v>
      </c>
      <c r="N712" t="str">
        <f t="shared" si="110"/>
        <v>QQQ</v>
      </c>
      <c r="O712" s="5">
        <f t="shared" si="117"/>
        <v>3.4620976279586E-4</v>
      </c>
      <c r="P712" t="str">
        <f t="shared" si="112"/>
        <v>lose</v>
      </c>
      <c r="Q712" t="str">
        <f t="shared" si="118"/>
        <v>lose</v>
      </c>
    </row>
    <row r="713" spans="1:17">
      <c r="A713" s="6">
        <v>42950</v>
      </c>
      <c r="B713" s="1">
        <v>220.06</v>
      </c>
      <c r="C713" s="1">
        <v>143.38999999999999</v>
      </c>
      <c r="D713" s="1">
        <f t="shared" si="111"/>
        <v>76.670000000000016</v>
      </c>
      <c r="F713" s="2">
        <f t="shared" si="113"/>
        <v>7.7311382964216624E-4</v>
      </c>
      <c r="G713" s="2">
        <f t="shared" si="114"/>
        <v>-3.8902396665509019E-3</v>
      </c>
      <c r="H713" t="str">
        <f t="shared" si="115"/>
        <v>DIA</v>
      </c>
      <c r="I713">
        <f t="shared" si="116"/>
        <v>1</v>
      </c>
      <c r="J713">
        <f t="shared" si="119"/>
        <v>1</v>
      </c>
      <c r="N713" t="str">
        <f t="shared" si="110"/>
        <v>DIA</v>
      </c>
      <c r="O713" s="5">
        <f t="shared" si="117"/>
        <v>4.6633534961930678E-3</v>
      </c>
      <c r="P713" t="str">
        <f t="shared" si="112"/>
        <v>lose</v>
      </c>
      <c r="Q713" t="str">
        <f t="shared" si="118"/>
        <v>lose</v>
      </c>
    </row>
    <row r="714" spans="1:17">
      <c r="A714" s="6">
        <v>42951</v>
      </c>
      <c r="B714" s="1">
        <v>220.57</v>
      </c>
      <c r="C714" s="1">
        <v>143.65</v>
      </c>
      <c r="D714" s="1">
        <f t="shared" si="111"/>
        <v>76.919999999999987</v>
      </c>
      <c r="F714" s="2">
        <f t="shared" si="113"/>
        <v>2.3175497591565522E-3</v>
      </c>
      <c r="G714" s="2">
        <f t="shared" si="114"/>
        <v>1.8132366273800079E-3</v>
      </c>
      <c r="H714" t="str">
        <f t="shared" si="115"/>
        <v>DIA</v>
      </c>
      <c r="I714">
        <f t="shared" si="116"/>
        <v>1</v>
      </c>
      <c r="J714">
        <f t="shared" si="119"/>
        <v>2</v>
      </c>
      <c r="N714" t="str">
        <f t="shared" si="110"/>
        <v>DIA</v>
      </c>
      <c r="O714" s="5">
        <f t="shared" si="117"/>
        <v>5.0431313177654426E-4</v>
      </c>
      <c r="P714" t="str">
        <f t="shared" si="112"/>
        <v>lose</v>
      </c>
      <c r="Q714" t="str">
        <f t="shared" si="118"/>
        <v>lose</v>
      </c>
    </row>
    <row r="715" spans="1:17">
      <c r="A715" s="6">
        <v>42954</v>
      </c>
      <c r="B715" s="1">
        <v>220.85</v>
      </c>
      <c r="C715" s="1">
        <v>144.56</v>
      </c>
      <c r="D715" s="1">
        <f t="shared" si="111"/>
        <v>76.289999999999992</v>
      </c>
      <c r="F715" s="2">
        <f t="shared" si="113"/>
        <v>1.2694382735639531E-3</v>
      </c>
      <c r="G715" s="2">
        <f t="shared" si="114"/>
        <v>6.3348416289592518E-3</v>
      </c>
      <c r="H715" t="str">
        <f t="shared" si="115"/>
        <v>QQQ</v>
      </c>
      <c r="I715">
        <f t="shared" si="116"/>
        <v>0</v>
      </c>
      <c r="J715">
        <f t="shared" si="119"/>
        <v>0</v>
      </c>
      <c r="N715" t="str">
        <f t="shared" si="110"/>
        <v>QQQ</v>
      </c>
      <c r="O715" s="5">
        <f t="shared" si="117"/>
        <v>5.0654033553952987E-3</v>
      </c>
      <c r="P715" t="str">
        <f t="shared" si="112"/>
        <v>lose</v>
      </c>
      <c r="Q715" t="str">
        <f t="shared" si="118"/>
        <v>win</v>
      </c>
    </row>
    <row r="716" spans="1:17">
      <c r="A716" s="6">
        <v>42955</v>
      </c>
      <c r="B716" s="1">
        <v>220.69</v>
      </c>
      <c r="C716" s="1">
        <v>144.31</v>
      </c>
      <c r="D716" s="1">
        <f t="shared" si="111"/>
        <v>76.38</v>
      </c>
      <c r="F716" s="2">
        <f t="shared" si="113"/>
        <v>-7.2447362463208781E-4</v>
      </c>
      <c r="G716" s="2">
        <f t="shared" si="114"/>
        <v>-1.7293857221914776E-3</v>
      </c>
      <c r="H716" t="str">
        <f t="shared" si="115"/>
        <v>DIA</v>
      </c>
      <c r="I716">
        <f t="shared" si="116"/>
        <v>1</v>
      </c>
      <c r="J716">
        <f t="shared" si="119"/>
        <v>1</v>
      </c>
      <c r="N716" t="str">
        <f t="shared" si="110"/>
        <v>DIA</v>
      </c>
      <c r="O716" s="5">
        <f t="shared" si="117"/>
        <v>1.0049120975593898E-3</v>
      </c>
      <c r="P716" t="str">
        <f t="shared" si="112"/>
        <v>lose</v>
      </c>
      <c r="Q716" t="str">
        <f t="shared" si="118"/>
        <v>lose</v>
      </c>
    </row>
    <row r="717" spans="1:17">
      <c r="A717" s="6">
        <v>42956</v>
      </c>
      <c r="B717" s="1">
        <v>220.5</v>
      </c>
      <c r="C717" s="1">
        <v>144.12</v>
      </c>
      <c r="D717" s="1">
        <f t="shared" si="111"/>
        <v>76.38</v>
      </c>
      <c r="F717" s="2">
        <f t="shared" si="113"/>
        <v>-8.6093615478724788E-4</v>
      </c>
      <c r="G717" s="2">
        <f t="shared" si="114"/>
        <v>-1.3166100755318253E-3</v>
      </c>
      <c r="H717" t="str">
        <f t="shared" si="115"/>
        <v>DIA</v>
      </c>
      <c r="I717">
        <f t="shared" si="116"/>
        <v>1</v>
      </c>
      <c r="J717">
        <f t="shared" si="119"/>
        <v>2</v>
      </c>
      <c r="N717" t="str">
        <f t="shared" si="110"/>
        <v>DIA</v>
      </c>
      <c r="O717" s="5">
        <f t="shared" si="117"/>
        <v>4.5567392074457745E-4</v>
      </c>
      <c r="P717" t="str">
        <f t="shared" si="112"/>
        <v>lose</v>
      </c>
      <c r="Q717" t="str">
        <f t="shared" si="118"/>
        <v>lose</v>
      </c>
    </row>
    <row r="718" spans="1:17">
      <c r="A718" s="6">
        <v>42957</v>
      </c>
      <c r="B718" s="1">
        <v>218.6</v>
      </c>
      <c r="C718" s="1">
        <v>141.03</v>
      </c>
      <c r="D718" s="1">
        <f t="shared" si="111"/>
        <v>77.569999999999993</v>
      </c>
      <c r="F718" s="2">
        <f t="shared" si="113"/>
        <v>-8.6167800453514996E-3</v>
      </c>
      <c r="G718" s="2">
        <f t="shared" si="114"/>
        <v>-2.1440466278101606E-2</v>
      </c>
      <c r="H718" t="str">
        <f t="shared" si="115"/>
        <v>DIA</v>
      </c>
      <c r="I718">
        <f t="shared" si="116"/>
        <v>1</v>
      </c>
      <c r="J718">
        <f t="shared" si="119"/>
        <v>3</v>
      </c>
      <c r="N718" t="str">
        <f t="shared" si="110"/>
        <v>DIA</v>
      </c>
      <c r="O718" s="5">
        <f t="shared" si="117"/>
        <v>1.2823686232750106E-2</v>
      </c>
      <c r="P718" t="str">
        <f t="shared" si="112"/>
        <v>win</v>
      </c>
      <c r="Q718" t="str">
        <f t="shared" si="118"/>
        <v>lose</v>
      </c>
    </row>
    <row r="719" spans="1:17">
      <c r="A719" s="6">
        <v>42958</v>
      </c>
      <c r="B719" s="1">
        <v>218.7</v>
      </c>
      <c r="C719" s="1">
        <v>142.1</v>
      </c>
      <c r="D719" s="1">
        <f t="shared" si="111"/>
        <v>76.599999999999994</v>
      </c>
      <c r="F719" s="2">
        <f t="shared" si="113"/>
        <v>4.5745654162851929E-4</v>
      </c>
      <c r="G719" s="2">
        <f t="shared" si="114"/>
        <v>7.5870382188186428E-3</v>
      </c>
      <c r="H719" t="str">
        <f t="shared" si="115"/>
        <v>QQQ</v>
      </c>
      <c r="I719">
        <f t="shared" si="116"/>
        <v>0</v>
      </c>
      <c r="J719">
        <f t="shared" si="119"/>
        <v>0</v>
      </c>
      <c r="N719" t="str">
        <f t="shared" si="110"/>
        <v>QQQ</v>
      </c>
      <c r="O719" s="5">
        <f t="shared" si="117"/>
        <v>7.1295816771901237E-3</v>
      </c>
      <c r="P719" t="str">
        <f t="shared" si="112"/>
        <v>lose</v>
      </c>
      <c r="Q719" t="str">
        <f t="shared" si="118"/>
        <v>win</v>
      </c>
    </row>
    <row r="720" spans="1:17">
      <c r="A720" s="6">
        <v>42961</v>
      </c>
      <c r="B720" s="1">
        <v>219.97</v>
      </c>
      <c r="C720" s="1">
        <v>143.93</v>
      </c>
      <c r="D720" s="1">
        <f t="shared" si="111"/>
        <v>76.039999999999992</v>
      </c>
      <c r="F720" s="2">
        <f t="shared" si="113"/>
        <v>5.8070416095107923E-3</v>
      </c>
      <c r="G720" s="2">
        <f t="shared" si="114"/>
        <v>1.2878254750176021E-2</v>
      </c>
      <c r="H720" t="str">
        <f t="shared" si="115"/>
        <v>QQQ</v>
      </c>
      <c r="I720">
        <f t="shared" si="116"/>
        <v>0</v>
      </c>
      <c r="J720">
        <f t="shared" si="119"/>
        <v>1</v>
      </c>
      <c r="N720" t="str">
        <f t="shared" si="110"/>
        <v>QQQ</v>
      </c>
      <c r="O720" s="5">
        <f t="shared" si="117"/>
        <v>7.0712131406652284E-3</v>
      </c>
      <c r="P720" t="str">
        <f t="shared" si="112"/>
        <v>lose</v>
      </c>
      <c r="Q720" t="str">
        <f t="shared" si="118"/>
        <v>win</v>
      </c>
    </row>
    <row r="721" spans="1:17">
      <c r="A721" s="6">
        <v>42962</v>
      </c>
      <c r="B721" s="1">
        <v>220.16</v>
      </c>
      <c r="C721" s="1">
        <v>144.03</v>
      </c>
      <c r="D721" s="1">
        <f t="shared" si="111"/>
        <v>76.13</v>
      </c>
      <c r="F721" s="2">
        <f t="shared" si="113"/>
        <v>8.6375414829293869E-4</v>
      </c>
      <c r="G721" s="2">
        <f t="shared" si="114"/>
        <v>6.9478218578471695E-4</v>
      </c>
      <c r="H721" t="str">
        <f t="shared" si="115"/>
        <v>DIA</v>
      </c>
      <c r="I721">
        <f t="shared" si="116"/>
        <v>1</v>
      </c>
      <c r="J721">
        <f t="shared" si="119"/>
        <v>1</v>
      </c>
      <c r="N721" t="str">
        <f t="shared" si="110"/>
        <v>DIA</v>
      </c>
      <c r="O721" s="5">
        <f t="shared" si="117"/>
        <v>1.6897196250822174E-4</v>
      </c>
      <c r="P721" t="str">
        <f t="shared" si="112"/>
        <v>lose</v>
      </c>
      <c r="Q721" t="str">
        <f t="shared" si="118"/>
        <v>lose</v>
      </c>
    </row>
    <row r="722" spans="1:17">
      <c r="A722" s="6">
        <v>42963</v>
      </c>
      <c r="B722" s="1">
        <v>220.47</v>
      </c>
      <c r="C722" s="1">
        <v>144.28</v>
      </c>
      <c r="D722" s="1">
        <f t="shared" si="111"/>
        <v>76.19</v>
      </c>
      <c r="F722" s="2">
        <f t="shared" si="113"/>
        <v>1.4080668604651266E-3</v>
      </c>
      <c r="G722" s="2">
        <f t="shared" si="114"/>
        <v>1.735749496632646E-3</v>
      </c>
      <c r="H722" t="str">
        <f t="shared" si="115"/>
        <v>QQQ</v>
      </c>
      <c r="I722">
        <f t="shared" si="116"/>
        <v>0</v>
      </c>
      <c r="J722">
        <f t="shared" si="119"/>
        <v>0</v>
      </c>
      <c r="N722" t="str">
        <f t="shared" si="110"/>
        <v>QQQ</v>
      </c>
      <c r="O722" s="5">
        <f t="shared" si="117"/>
        <v>3.2768263616751942E-4</v>
      </c>
      <c r="P722" t="str">
        <f t="shared" si="112"/>
        <v>lose</v>
      </c>
      <c r="Q722" t="str">
        <f t="shared" si="118"/>
        <v>lose</v>
      </c>
    </row>
    <row r="723" spans="1:17">
      <c r="A723" s="6">
        <v>42964</v>
      </c>
      <c r="B723" s="1">
        <v>217.81</v>
      </c>
      <c r="C723" s="1">
        <v>141.33000000000001</v>
      </c>
      <c r="D723" s="1">
        <f t="shared" si="111"/>
        <v>76.47999999999999</v>
      </c>
      <c r="F723" s="2">
        <f t="shared" si="113"/>
        <v>-1.2065133578264602E-2</v>
      </c>
      <c r="G723" s="2">
        <f t="shared" si="114"/>
        <v>-2.0446354311061746E-2</v>
      </c>
      <c r="H723" t="str">
        <f t="shared" si="115"/>
        <v>DIA</v>
      </c>
      <c r="I723">
        <f t="shared" si="116"/>
        <v>1</v>
      </c>
      <c r="J723">
        <f t="shared" si="119"/>
        <v>1</v>
      </c>
      <c r="N723" t="str">
        <f t="shared" si="110"/>
        <v>DIA</v>
      </c>
      <c r="O723" s="5">
        <f t="shared" si="117"/>
        <v>8.3812207327971441E-3</v>
      </c>
      <c r="P723" t="str">
        <f t="shared" si="112"/>
        <v>win</v>
      </c>
      <c r="Q723" t="str">
        <f t="shared" si="118"/>
        <v>lose</v>
      </c>
    </row>
    <row r="724" spans="1:17">
      <c r="A724" s="6">
        <v>42965</v>
      </c>
      <c r="B724" s="1">
        <v>216.53</v>
      </c>
      <c r="C724" s="1">
        <v>141.22999999999999</v>
      </c>
      <c r="D724" s="1">
        <f t="shared" si="111"/>
        <v>75.300000000000011</v>
      </c>
      <c r="F724" s="2">
        <f t="shared" si="113"/>
        <v>-5.8766815114090314E-3</v>
      </c>
      <c r="G724" s="2">
        <f t="shared" si="114"/>
        <v>-7.0756385763831261E-4</v>
      </c>
      <c r="H724" t="str">
        <f t="shared" si="115"/>
        <v>QQQ</v>
      </c>
      <c r="I724">
        <f t="shared" si="116"/>
        <v>0</v>
      </c>
      <c r="J724">
        <f t="shared" si="119"/>
        <v>0</v>
      </c>
      <c r="N724" t="str">
        <f t="shared" si="110"/>
        <v>QQQ</v>
      </c>
      <c r="O724" s="5">
        <f t="shared" si="117"/>
        <v>5.169117653770719E-3</v>
      </c>
      <c r="P724" t="str">
        <f t="shared" si="112"/>
        <v>lose</v>
      </c>
      <c r="Q724" t="str">
        <f t="shared" si="118"/>
        <v>win</v>
      </c>
    </row>
    <row r="725" spans="1:17">
      <c r="A725" s="6">
        <v>42968</v>
      </c>
      <c r="B725" s="1">
        <v>216.74</v>
      </c>
      <c r="C725" s="1">
        <v>141.05000000000001</v>
      </c>
      <c r="D725" s="1">
        <f t="shared" si="111"/>
        <v>75.69</v>
      </c>
      <c r="F725" s="2">
        <f t="shared" si="113"/>
        <v>9.6984251604862121E-4</v>
      </c>
      <c r="G725" s="2">
        <f t="shared" si="114"/>
        <v>-1.2745167457337563E-3</v>
      </c>
      <c r="H725" t="str">
        <f t="shared" si="115"/>
        <v>DIA</v>
      </c>
      <c r="I725">
        <f t="shared" si="116"/>
        <v>1</v>
      </c>
      <c r="J725">
        <f t="shared" si="119"/>
        <v>1</v>
      </c>
      <c r="N725" t="str">
        <f t="shared" si="110"/>
        <v>DIA</v>
      </c>
      <c r="O725" s="5">
        <f t="shared" si="117"/>
        <v>2.2443592617823775E-3</v>
      </c>
      <c r="P725" t="str">
        <f t="shared" si="112"/>
        <v>lose</v>
      </c>
      <c r="Q725" t="str">
        <f t="shared" si="118"/>
        <v>lose</v>
      </c>
    </row>
    <row r="726" spans="1:17">
      <c r="A726" s="6">
        <v>42969</v>
      </c>
      <c r="B726" s="1">
        <v>218.69</v>
      </c>
      <c r="C726" s="1">
        <v>143.19999999999999</v>
      </c>
      <c r="D726" s="1">
        <f t="shared" si="111"/>
        <v>75.490000000000009</v>
      </c>
      <c r="F726" s="2">
        <f t="shared" si="113"/>
        <v>8.9969548768108719E-3</v>
      </c>
      <c r="G726" s="2">
        <f t="shared" si="114"/>
        <v>1.5242821694434435E-2</v>
      </c>
      <c r="H726" t="str">
        <f t="shared" si="115"/>
        <v>QQQ</v>
      </c>
      <c r="I726">
        <f t="shared" si="116"/>
        <v>0</v>
      </c>
      <c r="J726">
        <f t="shared" si="119"/>
        <v>0</v>
      </c>
      <c r="N726" t="str">
        <f t="shared" si="110"/>
        <v>QQQ</v>
      </c>
      <c r="O726" s="5">
        <f t="shared" si="117"/>
        <v>6.2458668176235636E-3</v>
      </c>
      <c r="P726" t="str">
        <f t="shared" si="112"/>
        <v>lose</v>
      </c>
      <c r="Q726" t="str">
        <f t="shared" si="118"/>
        <v>win</v>
      </c>
    </row>
    <row r="727" spans="1:17">
      <c r="A727" s="6">
        <v>42970</v>
      </c>
      <c r="B727" s="1">
        <v>217.92</v>
      </c>
      <c r="C727" s="1">
        <v>142.69</v>
      </c>
      <c r="D727" s="1">
        <f t="shared" si="111"/>
        <v>75.22999999999999</v>
      </c>
      <c r="F727" s="2">
        <f t="shared" si="113"/>
        <v>-3.5209657506059273E-3</v>
      </c>
      <c r="G727" s="2">
        <f t="shared" si="114"/>
        <v>-3.5614525139664173E-3</v>
      </c>
      <c r="H727" t="str">
        <f t="shared" si="115"/>
        <v>DIA</v>
      </c>
      <c r="I727">
        <f t="shared" si="116"/>
        <v>1</v>
      </c>
      <c r="J727">
        <f t="shared" si="119"/>
        <v>1</v>
      </c>
      <c r="N727" t="str">
        <f t="shared" si="110"/>
        <v>DIA</v>
      </c>
      <c r="O727" s="5">
        <f t="shared" si="117"/>
        <v>4.0486763360490004E-5</v>
      </c>
      <c r="P727" t="str">
        <f t="shared" si="112"/>
        <v>lose</v>
      </c>
      <c r="Q727" t="str">
        <f t="shared" si="118"/>
        <v>lose</v>
      </c>
    </row>
    <row r="728" spans="1:17">
      <c r="A728" s="6">
        <v>42971</v>
      </c>
      <c r="B728" s="1">
        <v>217.66</v>
      </c>
      <c r="C728" s="1">
        <v>142.27000000000001</v>
      </c>
      <c r="D728" s="1">
        <f t="shared" si="111"/>
        <v>75.389999999999986</v>
      </c>
      <c r="F728" s="2">
        <f t="shared" si="113"/>
        <v>-1.193098384728299E-3</v>
      </c>
      <c r="G728" s="2">
        <f t="shared" si="114"/>
        <v>-2.9434438292801702E-3</v>
      </c>
      <c r="H728" t="str">
        <f t="shared" si="115"/>
        <v>DIA</v>
      </c>
      <c r="I728">
        <f t="shared" si="116"/>
        <v>1</v>
      </c>
      <c r="J728">
        <f t="shared" si="119"/>
        <v>2</v>
      </c>
      <c r="N728" t="str">
        <f t="shared" si="110"/>
        <v>DIA</v>
      </c>
      <c r="O728" s="5">
        <f t="shared" si="117"/>
        <v>1.7503454445518712E-3</v>
      </c>
      <c r="P728" t="str">
        <f t="shared" si="112"/>
        <v>lose</v>
      </c>
      <c r="Q728" t="str">
        <f t="shared" si="118"/>
        <v>lose</v>
      </c>
    </row>
    <row r="729" spans="1:17">
      <c r="A729" s="6">
        <v>42972</v>
      </c>
      <c r="B729" s="1">
        <v>218.04</v>
      </c>
      <c r="C729" s="1">
        <v>141.97</v>
      </c>
      <c r="D729" s="1">
        <f t="shared" si="111"/>
        <v>76.069999999999993</v>
      </c>
      <c r="F729" s="2">
        <f t="shared" si="113"/>
        <v>1.7458421391160317E-3</v>
      </c>
      <c r="G729" s="2">
        <f t="shared" si="114"/>
        <v>-2.1086666198074882E-3</v>
      </c>
      <c r="H729" t="str">
        <f t="shared" si="115"/>
        <v>DIA</v>
      </c>
      <c r="I729">
        <f t="shared" si="116"/>
        <v>1</v>
      </c>
      <c r="J729">
        <f t="shared" si="119"/>
        <v>3</v>
      </c>
      <c r="N729" t="str">
        <f t="shared" si="110"/>
        <v>DIA</v>
      </c>
      <c r="O729" s="5">
        <f t="shared" si="117"/>
        <v>3.8545087589235199E-3</v>
      </c>
      <c r="P729" t="str">
        <f t="shared" si="112"/>
        <v>lose</v>
      </c>
      <c r="Q729" t="str">
        <f t="shared" si="118"/>
        <v>lose</v>
      </c>
    </row>
    <row r="730" spans="1:17">
      <c r="A730" s="6">
        <v>42975</v>
      </c>
      <c r="B730" s="1">
        <v>217.94</v>
      </c>
      <c r="C730" s="1">
        <v>142.41</v>
      </c>
      <c r="D730" s="1">
        <f t="shared" si="111"/>
        <v>75.53</v>
      </c>
      <c r="F730" s="2">
        <f t="shared" si="113"/>
        <v>-4.5863144377175896E-4</v>
      </c>
      <c r="G730" s="2">
        <f t="shared" si="114"/>
        <v>3.0992463196449793E-3</v>
      </c>
      <c r="H730" t="str">
        <f t="shared" si="115"/>
        <v>QQQ</v>
      </c>
      <c r="I730">
        <f t="shared" si="116"/>
        <v>0</v>
      </c>
      <c r="J730">
        <f t="shared" si="119"/>
        <v>0</v>
      </c>
      <c r="N730" t="str">
        <f t="shared" si="110"/>
        <v>QQQ</v>
      </c>
      <c r="O730" s="5">
        <f t="shared" si="117"/>
        <v>3.5578777634167383E-3</v>
      </c>
      <c r="P730" t="str">
        <f t="shared" si="112"/>
        <v>lose</v>
      </c>
      <c r="Q730" t="str">
        <f t="shared" si="118"/>
        <v>lose</v>
      </c>
    </row>
    <row r="731" spans="1:17">
      <c r="A731" s="6">
        <v>42976</v>
      </c>
      <c r="B731" s="1">
        <v>218.59</v>
      </c>
      <c r="C731" s="1">
        <v>142.97</v>
      </c>
      <c r="D731" s="1">
        <f t="shared" si="111"/>
        <v>75.62</v>
      </c>
      <c r="F731" s="2">
        <f t="shared" si="113"/>
        <v>2.9824722400660993E-3</v>
      </c>
      <c r="G731" s="2">
        <f t="shared" si="114"/>
        <v>3.9323081244294804E-3</v>
      </c>
      <c r="H731" t="str">
        <f t="shared" si="115"/>
        <v>QQQ</v>
      </c>
      <c r="I731">
        <f t="shared" si="116"/>
        <v>0</v>
      </c>
      <c r="J731">
        <f t="shared" si="119"/>
        <v>1</v>
      </c>
      <c r="N731" t="str">
        <f t="shared" si="110"/>
        <v>QQQ</v>
      </c>
      <c r="O731" s="5">
        <f t="shared" si="117"/>
        <v>9.4983588436338114E-4</v>
      </c>
      <c r="P731" t="str">
        <f t="shared" si="112"/>
        <v>lose</v>
      </c>
      <c r="Q731" t="str">
        <f t="shared" si="118"/>
        <v>lose</v>
      </c>
    </row>
    <row r="732" spans="1:17">
      <c r="A732" s="6">
        <v>42977</v>
      </c>
      <c r="B732" s="1">
        <v>218.93</v>
      </c>
      <c r="C732" s="1">
        <v>144.65</v>
      </c>
      <c r="D732" s="1">
        <f t="shared" si="111"/>
        <v>74.28</v>
      </c>
      <c r="F732" s="2">
        <f t="shared" si="113"/>
        <v>1.5554233953977922E-3</v>
      </c>
      <c r="G732" s="2">
        <f t="shared" si="114"/>
        <v>1.1750716933622486E-2</v>
      </c>
      <c r="H732" t="str">
        <f t="shared" si="115"/>
        <v>QQQ</v>
      </c>
      <c r="I732">
        <f t="shared" si="116"/>
        <v>0</v>
      </c>
      <c r="J732">
        <f t="shared" si="119"/>
        <v>2</v>
      </c>
      <c r="N732" t="str">
        <f t="shared" si="110"/>
        <v>QQQ</v>
      </c>
      <c r="O732" s="5">
        <f t="shared" si="117"/>
        <v>1.0195293538224693E-2</v>
      </c>
      <c r="P732" t="str">
        <f t="shared" si="112"/>
        <v>lose</v>
      </c>
      <c r="Q732" t="str">
        <f t="shared" si="118"/>
        <v>win</v>
      </c>
    </row>
    <row r="733" spans="1:17">
      <c r="A733" s="6">
        <v>42978</v>
      </c>
      <c r="B733" s="1">
        <v>219.52</v>
      </c>
      <c r="C733" s="1">
        <v>146.19999999999999</v>
      </c>
      <c r="D733" s="1">
        <f t="shared" si="111"/>
        <v>73.320000000000022</v>
      </c>
      <c r="F733" s="2">
        <f t="shared" si="113"/>
        <v>2.6949253185950001E-3</v>
      </c>
      <c r="G733" s="2">
        <f t="shared" si="114"/>
        <v>1.0715520221223525E-2</v>
      </c>
      <c r="H733" t="str">
        <f t="shared" si="115"/>
        <v>QQQ</v>
      </c>
      <c r="I733">
        <f t="shared" si="116"/>
        <v>0</v>
      </c>
      <c r="J733">
        <f t="shared" si="119"/>
        <v>3</v>
      </c>
      <c r="N733" t="str">
        <f t="shared" si="110"/>
        <v>QQQ</v>
      </c>
      <c r="O733" s="5">
        <f t="shared" si="117"/>
        <v>8.0205949026285247E-3</v>
      </c>
      <c r="P733" t="str">
        <f t="shared" si="112"/>
        <v>lose</v>
      </c>
      <c r="Q733" t="str">
        <f t="shared" si="118"/>
        <v>win</v>
      </c>
    </row>
    <row r="734" spans="1:17">
      <c r="A734" s="6">
        <v>42979</v>
      </c>
      <c r="B734" s="1">
        <v>219.92</v>
      </c>
      <c r="C734" s="1">
        <v>146</v>
      </c>
      <c r="D734" s="1">
        <f t="shared" si="111"/>
        <v>73.919999999999987</v>
      </c>
      <c r="F734" s="2">
        <f t="shared" si="113"/>
        <v>1.8221574344022286E-3</v>
      </c>
      <c r="G734" s="2">
        <f t="shared" si="114"/>
        <v>-1.3679890560874737E-3</v>
      </c>
      <c r="H734" t="str">
        <f t="shared" si="115"/>
        <v>DIA</v>
      </c>
      <c r="I734">
        <f t="shared" si="116"/>
        <v>1</v>
      </c>
      <c r="J734">
        <f t="shared" si="119"/>
        <v>1</v>
      </c>
      <c r="N734" t="str">
        <f t="shared" si="110"/>
        <v>DIA</v>
      </c>
      <c r="O734" s="5">
        <f t="shared" si="117"/>
        <v>3.1901464904897023E-3</v>
      </c>
      <c r="P734" t="str">
        <f t="shared" si="112"/>
        <v>lose</v>
      </c>
      <c r="Q734" t="str">
        <f t="shared" si="118"/>
        <v>lose</v>
      </c>
    </row>
    <row r="735" spans="1:17">
      <c r="A735" s="6">
        <v>42983</v>
      </c>
      <c r="B735" s="1">
        <v>217.67</v>
      </c>
      <c r="C735" s="1">
        <v>144.69</v>
      </c>
      <c r="D735" s="1">
        <f t="shared" si="111"/>
        <v>72.97999999999999</v>
      </c>
      <c r="F735" s="2">
        <f t="shared" si="113"/>
        <v>-1.0230993088395781E-2</v>
      </c>
      <c r="G735" s="2">
        <f t="shared" si="114"/>
        <v>-8.9726027397260422E-3</v>
      </c>
      <c r="H735" t="str">
        <f t="shared" si="115"/>
        <v>QQQ</v>
      </c>
      <c r="I735">
        <f t="shared" si="116"/>
        <v>0</v>
      </c>
      <c r="J735">
        <f t="shared" si="119"/>
        <v>0</v>
      </c>
      <c r="N735" t="str">
        <f t="shared" si="110"/>
        <v>QQQ</v>
      </c>
      <c r="O735" s="5">
        <f t="shared" si="117"/>
        <v>1.2583903486697388E-3</v>
      </c>
      <c r="P735" t="str">
        <f t="shared" si="112"/>
        <v>lose</v>
      </c>
      <c r="Q735" t="str">
        <f t="shared" si="118"/>
        <v>lose</v>
      </c>
    </row>
    <row r="736" spans="1:17">
      <c r="A736" s="6">
        <v>42984</v>
      </c>
      <c r="B736" s="1">
        <v>218.25</v>
      </c>
      <c r="C736" s="1">
        <v>145.13</v>
      </c>
      <c r="D736" s="1">
        <f t="shared" si="111"/>
        <v>73.12</v>
      </c>
      <c r="F736" s="2">
        <f t="shared" si="113"/>
        <v>2.6645840033078169E-3</v>
      </c>
      <c r="G736" s="2">
        <f t="shared" si="114"/>
        <v>3.0409841730596292E-3</v>
      </c>
      <c r="H736" t="str">
        <f t="shared" si="115"/>
        <v>QQQ</v>
      </c>
      <c r="I736">
        <f t="shared" si="116"/>
        <v>0</v>
      </c>
      <c r="J736">
        <f t="shared" si="119"/>
        <v>1</v>
      </c>
      <c r="N736" t="str">
        <f t="shared" si="110"/>
        <v>QQQ</v>
      </c>
      <c r="O736" s="5">
        <f t="shared" si="117"/>
        <v>3.7640016975181226E-4</v>
      </c>
      <c r="P736" t="str">
        <f t="shared" si="112"/>
        <v>lose</v>
      </c>
      <c r="Q736" t="str">
        <f t="shared" si="118"/>
        <v>lose</v>
      </c>
    </row>
    <row r="737" spans="1:17">
      <c r="A737" s="6">
        <v>42985</v>
      </c>
      <c r="B737" s="1">
        <v>218.11</v>
      </c>
      <c r="C737" s="1">
        <v>145.47</v>
      </c>
      <c r="D737" s="1">
        <f t="shared" si="111"/>
        <v>72.640000000000015</v>
      </c>
      <c r="F737" s="2">
        <f t="shared" si="113"/>
        <v>-6.4146620847645522E-4</v>
      </c>
      <c r="G737" s="2">
        <f t="shared" si="114"/>
        <v>2.3427272100875313E-3</v>
      </c>
      <c r="H737" t="str">
        <f t="shared" si="115"/>
        <v>QQQ</v>
      </c>
      <c r="I737">
        <f t="shared" si="116"/>
        <v>0</v>
      </c>
      <c r="J737">
        <f t="shared" si="119"/>
        <v>2</v>
      </c>
      <c r="N737" t="str">
        <f t="shared" si="110"/>
        <v>QQQ</v>
      </c>
      <c r="O737" s="5">
        <f t="shared" si="117"/>
        <v>2.9841934185639864E-3</v>
      </c>
      <c r="P737" t="str">
        <f t="shared" si="112"/>
        <v>lose</v>
      </c>
      <c r="Q737" t="str">
        <f t="shared" si="118"/>
        <v>lose</v>
      </c>
    </row>
    <row r="738" spans="1:17">
      <c r="A738" s="6">
        <v>42986</v>
      </c>
      <c r="B738" s="1">
        <v>218.24</v>
      </c>
      <c r="C738" s="1">
        <v>144.21</v>
      </c>
      <c r="D738" s="1">
        <f t="shared" si="111"/>
        <v>74.03</v>
      </c>
      <c r="F738" s="2">
        <f t="shared" si="113"/>
        <v>5.960295263857478E-4</v>
      </c>
      <c r="G738" s="2">
        <f t="shared" si="114"/>
        <v>-8.6615797071560516E-3</v>
      </c>
      <c r="H738" t="str">
        <f t="shared" si="115"/>
        <v>DIA</v>
      </c>
      <c r="I738">
        <f t="shared" si="116"/>
        <v>1</v>
      </c>
      <c r="J738">
        <f t="shared" si="119"/>
        <v>1</v>
      </c>
      <c r="N738" t="str">
        <f t="shared" si="110"/>
        <v>DIA</v>
      </c>
      <c r="O738" s="5">
        <f t="shared" si="117"/>
        <v>9.2576092335417987E-3</v>
      </c>
      <c r="P738" t="str">
        <f t="shared" si="112"/>
        <v>win</v>
      </c>
      <c r="Q738" t="str">
        <f t="shared" si="118"/>
        <v>lose</v>
      </c>
    </row>
    <row r="739" spans="1:17">
      <c r="A739" s="6">
        <v>42989</v>
      </c>
      <c r="B739" s="1">
        <v>220.76</v>
      </c>
      <c r="C739" s="1">
        <v>145.87</v>
      </c>
      <c r="D739" s="1">
        <f t="shared" si="111"/>
        <v>74.889999999999986</v>
      </c>
      <c r="F739" s="2">
        <f t="shared" si="113"/>
        <v>1.1546920821114286E-2</v>
      </c>
      <c r="G739" s="2">
        <f t="shared" si="114"/>
        <v>1.1510990916025216E-2</v>
      </c>
      <c r="H739" t="str">
        <f t="shared" si="115"/>
        <v>DIA</v>
      </c>
      <c r="I739">
        <f t="shared" si="116"/>
        <v>1</v>
      </c>
      <c r="J739">
        <f t="shared" si="119"/>
        <v>2</v>
      </c>
      <c r="N739" t="str">
        <f t="shared" si="110"/>
        <v>DIA</v>
      </c>
      <c r="O739" s="5">
        <f t="shared" si="117"/>
        <v>3.592990508907018E-5</v>
      </c>
      <c r="P739" t="str">
        <f t="shared" si="112"/>
        <v>lose</v>
      </c>
      <c r="Q739" t="str">
        <f t="shared" si="118"/>
        <v>lose</v>
      </c>
    </row>
    <row r="740" spans="1:17">
      <c r="A740" s="6">
        <v>42990</v>
      </c>
      <c r="B740" s="1">
        <v>221.42</v>
      </c>
      <c r="C740" s="1">
        <v>146.22</v>
      </c>
      <c r="D740" s="1">
        <f t="shared" si="111"/>
        <v>75.199999999999989</v>
      </c>
      <c r="F740" s="2">
        <f t="shared" si="113"/>
        <v>2.9896720420365857E-3</v>
      </c>
      <c r="G740" s="2">
        <f t="shared" si="114"/>
        <v>2.399396723109579E-3</v>
      </c>
      <c r="H740" t="str">
        <f t="shared" si="115"/>
        <v>DIA</v>
      </c>
      <c r="I740">
        <f t="shared" si="116"/>
        <v>1</v>
      </c>
      <c r="J740">
        <f t="shared" si="119"/>
        <v>3</v>
      </c>
      <c r="N740" t="str">
        <f t="shared" si="110"/>
        <v>DIA</v>
      </c>
      <c r="O740" s="5">
        <f t="shared" si="117"/>
        <v>5.9027531892700668E-4</v>
      </c>
      <c r="P740" t="str">
        <f t="shared" si="112"/>
        <v>lose</v>
      </c>
      <c r="Q740" t="str">
        <f t="shared" si="118"/>
        <v>lose</v>
      </c>
    </row>
    <row r="741" spans="1:17">
      <c r="A741" s="6">
        <v>42991</v>
      </c>
      <c r="B741" s="1">
        <v>221.76</v>
      </c>
      <c r="C741" s="1">
        <v>146.41999999999999</v>
      </c>
      <c r="D741" s="1">
        <f t="shared" si="111"/>
        <v>75.34</v>
      </c>
      <c r="F741" s="2">
        <f t="shared" si="113"/>
        <v>1.5355433113540035E-3</v>
      </c>
      <c r="G741" s="2">
        <f t="shared" si="114"/>
        <v>1.3678019422786803E-3</v>
      </c>
      <c r="H741" t="str">
        <f t="shared" si="115"/>
        <v>DIA</v>
      </c>
      <c r="I741">
        <f t="shared" si="116"/>
        <v>1</v>
      </c>
      <c r="J741">
        <f t="shared" si="119"/>
        <v>4</v>
      </c>
      <c r="N741" t="str">
        <f t="shared" si="110"/>
        <v>DIA</v>
      </c>
      <c r="O741" s="5">
        <f t="shared" si="117"/>
        <v>1.6774136907532315E-4</v>
      </c>
      <c r="P741" t="str">
        <f t="shared" si="112"/>
        <v>lose</v>
      </c>
      <c r="Q741" t="str">
        <f t="shared" si="118"/>
        <v>lose</v>
      </c>
    </row>
    <row r="742" spans="1:17">
      <c r="A742" s="6">
        <v>42992</v>
      </c>
      <c r="B742" s="1">
        <v>222.32</v>
      </c>
      <c r="C742" s="1">
        <v>145.56</v>
      </c>
      <c r="D742" s="1">
        <f t="shared" si="111"/>
        <v>76.759999999999991</v>
      </c>
      <c r="F742" s="2">
        <f t="shared" si="113"/>
        <v>2.5252525252525354E-3</v>
      </c>
      <c r="G742" s="2">
        <f t="shared" si="114"/>
        <v>-5.8735145471929063E-3</v>
      </c>
      <c r="H742" t="str">
        <f t="shared" si="115"/>
        <v>DIA</v>
      </c>
      <c r="I742">
        <f t="shared" si="116"/>
        <v>1</v>
      </c>
      <c r="J742">
        <f t="shared" si="119"/>
        <v>5</v>
      </c>
      <c r="N742" t="str">
        <f t="shared" si="110"/>
        <v>DIA</v>
      </c>
      <c r="O742" s="5">
        <f t="shared" si="117"/>
        <v>8.3987670724454417E-3</v>
      </c>
      <c r="P742" t="str">
        <f t="shared" si="112"/>
        <v>win</v>
      </c>
      <c r="Q742" t="str">
        <f t="shared" si="118"/>
        <v>lose</v>
      </c>
    </row>
    <row r="743" spans="1:17">
      <c r="A743" s="6">
        <v>42993</v>
      </c>
      <c r="B743" s="1">
        <v>222.45</v>
      </c>
      <c r="C743" s="1">
        <v>146.06</v>
      </c>
      <c r="D743" s="1">
        <f t="shared" si="111"/>
        <v>76.389999999999986</v>
      </c>
      <c r="F743" s="2">
        <f t="shared" si="113"/>
        <v>5.8474271320616889E-4</v>
      </c>
      <c r="G743" s="2">
        <f t="shared" si="114"/>
        <v>3.4350096180269306E-3</v>
      </c>
      <c r="H743" t="str">
        <f t="shared" si="115"/>
        <v>QQQ</v>
      </c>
      <c r="I743">
        <f t="shared" si="116"/>
        <v>0</v>
      </c>
      <c r="J743">
        <f t="shared" si="119"/>
        <v>0</v>
      </c>
      <c r="N743" t="str">
        <f t="shared" si="110"/>
        <v>QQQ</v>
      </c>
      <c r="O743" s="5">
        <f t="shared" si="117"/>
        <v>2.8502669048207615E-3</v>
      </c>
      <c r="P743" t="str">
        <f t="shared" si="112"/>
        <v>lose</v>
      </c>
      <c r="Q743" t="str">
        <f t="shared" si="118"/>
        <v>lose</v>
      </c>
    </row>
    <row r="744" spans="1:17">
      <c r="A744" s="6">
        <v>42996</v>
      </c>
      <c r="B744" s="1">
        <v>223.16</v>
      </c>
      <c r="C744" s="1">
        <v>145.55000000000001</v>
      </c>
      <c r="D744" s="1">
        <f t="shared" si="111"/>
        <v>77.609999999999985</v>
      </c>
      <c r="F744" s="2">
        <f t="shared" si="113"/>
        <v>3.1917284783097685E-3</v>
      </c>
      <c r="G744" s="2">
        <f t="shared" si="114"/>
        <v>-3.4917157332602419E-3</v>
      </c>
      <c r="H744" t="str">
        <f t="shared" si="115"/>
        <v>DIA</v>
      </c>
      <c r="I744">
        <f t="shared" si="116"/>
        <v>1</v>
      </c>
      <c r="J744">
        <f t="shared" si="119"/>
        <v>1</v>
      </c>
      <c r="N744" t="str">
        <f t="shared" si="110"/>
        <v>DIA</v>
      </c>
      <c r="O744" s="5">
        <f t="shared" si="117"/>
        <v>6.68344421157001E-3</v>
      </c>
      <c r="P744" t="str">
        <f t="shared" si="112"/>
        <v>win</v>
      </c>
      <c r="Q744" t="str">
        <f t="shared" si="118"/>
        <v>lose</v>
      </c>
    </row>
    <row r="745" spans="1:17">
      <c r="A745" s="6">
        <v>42997</v>
      </c>
      <c r="B745" s="1">
        <v>223.58</v>
      </c>
      <c r="C745" s="1">
        <v>145.80000000000001</v>
      </c>
      <c r="D745" s="1">
        <f t="shared" si="111"/>
        <v>77.78</v>
      </c>
      <c r="F745" s="2">
        <f t="shared" si="113"/>
        <v>1.8820577164367087E-3</v>
      </c>
      <c r="G745" s="2">
        <f t="shared" si="114"/>
        <v>1.7176228100309172E-3</v>
      </c>
      <c r="H745" t="str">
        <f t="shared" si="115"/>
        <v>DIA</v>
      </c>
      <c r="I745">
        <f t="shared" si="116"/>
        <v>1</v>
      </c>
      <c r="J745">
        <f t="shared" si="119"/>
        <v>2</v>
      </c>
      <c r="N745" t="str">
        <f t="shared" si="110"/>
        <v>DIA</v>
      </c>
      <c r="O745" s="5">
        <f t="shared" si="117"/>
        <v>1.6443490640579155E-4</v>
      </c>
      <c r="P745" t="str">
        <f t="shared" si="112"/>
        <v>lose</v>
      </c>
      <c r="Q745" t="str">
        <f t="shared" si="118"/>
        <v>lose</v>
      </c>
    </row>
    <row r="746" spans="1:17">
      <c r="A746" s="6">
        <v>42998</v>
      </c>
      <c r="B746" s="1">
        <v>223.9</v>
      </c>
      <c r="C746" s="1">
        <v>145.35</v>
      </c>
      <c r="D746" s="1">
        <f t="shared" si="111"/>
        <v>78.550000000000011</v>
      </c>
      <c r="F746" s="2">
        <f t="shared" si="113"/>
        <v>1.4312550317559405E-3</v>
      </c>
      <c r="G746" s="2">
        <f t="shared" si="114"/>
        <v>-3.0864197530865367E-3</v>
      </c>
      <c r="H746" t="str">
        <f t="shared" si="115"/>
        <v>DIA</v>
      </c>
      <c r="I746">
        <f t="shared" si="116"/>
        <v>1</v>
      </c>
      <c r="J746">
        <f t="shared" si="119"/>
        <v>3</v>
      </c>
      <c r="N746" t="str">
        <f t="shared" si="110"/>
        <v>DIA</v>
      </c>
      <c r="O746" s="5">
        <f t="shared" si="117"/>
        <v>4.5176747848424768E-3</v>
      </c>
      <c r="P746" t="str">
        <f t="shared" si="112"/>
        <v>lose</v>
      </c>
      <c r="Q746" t="str">
        <f t="shared" si="118"/>
        <v>lose</v>
      </c>
    </row>
    <row r="747" spans="1:17">
      <c r="A747" s="6">
        <v>42999</v>
      </c>
      <c r="B747" s="1">
        <v>223.47</v>
      </c>
      <c r="C747" s="1">
        <v>144.46</v>
      </c>
      <c r="D747" s="1">
        <f t="shared" si="111"/>
        <v>79.009999999999991</v>
      </c>
      <c r="F747" s="2">
        <f t="shared" si="113"/>
        <v>-1.92050022331401E-3</v>
      </c>
      <c r="G747" s="2">
        <f t="shared" si="114"/>
        <v>-6.1231510147917879E-3</v>
      </c>
      <c r="H747" t="str">
        <f t="shared" si="115"/>
        <v>DIA</v>
      </c>
      <c r="I747">
        <f t="shared" si="116"/>
        <v>1</v>
      </c>
      <c r="J747">
        <f t="shared" si="119"/>
        <v>4</v>
      </c>
      <c r="N747" t="str">
        <f t="shared" si="110"/>
        <v>DIA</v>
      </c>
      <c r="O747" s="5">
        <f t="shared" si="117"/>
        <v>4.2026507914777779E-3</v>
      </c>
      <c r="P747" t="str">
        <f t="shared" si="112"/>
        <v>lose</v>
      </c>
      <c r="Q747" t="str">
        <f t="shared" si="118"/>
        <v>lose</v>
      </c>
    </row>
    <row r="748" spans="1:17">
      <c r="A748" s="6">
        <v>43000</v>
      </c>
      <c r="B748" s="1">
        <v>223.2</v>
      </c>
      <c r="C748" s="1">
        <v>144.32</v>
      </c>
      <c r="D748" s="1">
        <f t="shared" si="111"/>
        <v>78.88</v>
      </c>
      <c r="F748" s="2">
        <f t="shared" si="113"/>
        <v>-1.2082158679017775E-3</v>
      </c>
      <c r="G748" s="2">
        <f t="shared" si="114"/>
        <v>-9.6912640177221907E-4</v>
      </c>
      <c r="H748" t="str">
        <f t="shared" si="115"/>
        <v>QQQ</v>
      </c>
      <c r="I748">
        <f t="shared" si="116"/>
        <v>0</v>
      </c>
      <c r="J748">
        <f t="shared" si="119"/>
        <v>0</v>
      </c>
      <c r="N748" t="str">
        <f t="shared" si="110"/>
        <v>QQQ</v>
      </c>
      <c r="O748" s="5">
        <f t="shared" si="117"/>
        <v>2.390894661295584E-4</v>
      </c>
      <c r="P748" t="str">
        <f t="shared" si="112"/>
        <v>lose</v>
      </c>
      <c r="Q748" t="str">
        <f t="shared" si="118"/>
        <v>lose</v>
      </c>
    </row>
    <row r="749" spans="1:17">
      <c r="A749" s="6">
        <v>43003</v>
      </c>
      <c r="B749" s="1">
        <v>222.82</v>
      </c>
      <c r="C749" s="1">
        <v>142.80000000000001</v>
      </c>
      <c r="D749" s="1">
        <f t="shared" si="111"/>
        <v>80.019999999999982</v>
      </c>
      <c r="F749" s="2">
        <f t="shared" si="113"/>
        <v>-1.7025089605734564E-3</v>
      </c>
      <c r="G749" s="2">
        <f t="shared" si="114"/>
        <v>-1.053215077605309E-2</v>
      </c>
      <c r="H749" t="str">
        <f t="shared" si="115"/>
        <v>DIA</v>
      </c>
      <c r="I749">
        <f t="shared" si="116"/>
        <v>1</v>
      </c>
      <c r="J749">
        <f t="shared" si="119"/>
        <v>1</v>
      </c>
      <c r="N749" t="str">
        <f t="shared" si="110"/>
        <v>DIA</v>
      </c>
      <c r="O749" s="5">
        <f t="shared" si="117"/>
        <v>8.8296418154796344E-3</v>
      </c>
      <c r="P749" t="str">
        <f t="shared" si="112"/>
        <v>win</v>
      </c>
      <c r="Q749" t="str">
        <f t="shared" si="118"/>
        <v>lose</v>
      </c>
    </row>
    <row r="750" spans="1:17">
      <c r="A750" s="6">
        <v>43004</v>
      </c>
      <c r="B750" s="1">
        <v>222.69</v>
      </c>
      <c r="C750" s="1">
        <v>143.16999999999999</v>
      </c>
      <c r="D750" s="1">
        <f t="shared" si="111"/>
        <v>79.52000000000001</v>
      </c>
      <c r="F750" s="2">
        <f t="shared" si="113"/>
        <v>-5.8343057176193989E-4</v>
      </c>
      <c r="G750" s="2">
        <f t="shared" si="114"/>
        <v>2.5910364145656588E-3</v>
      </c>
      <c r="H750" t="str">
        <f t="shared" si="115"/>
        <v>QQQ</v>
      </c>
      <c r="I750">
        <f t="shared" si="116"/>
        <v>0</v>
      </c>
      <c r="J750">
        <f t="shared" si="119"/>
        <v>0</v>
      </c>
      <c r="N750" t="str">
        <f t="shared" si="110"/>
        <v>QQQ</v>
      </c>
      <c r="O750" s="5">
        <f t="shared" si="117"/>
        <v>3.1744669863275985E-3</v>
      </c>
      <c r="P750" t="str">
        <f t="shared" si="112"/>
        <v>lose</v>
      </c>
      <c r="Q750" t="str">
        <f t="shared" si="118"/>
        <v>lose</v>
      </c>
    </row>
    <row r="751" spans="1:17">
      <c r="A751" s="6">
        <v>43005</v>
      </c>
      <c r="B751" s="1">
        <v>223.12</v>
      </c>
      <c r="C751" s="1">
        <v>144.46</v>
      </c>
      <c r="D751" s="1">
        <f t="shared" si="111"/>
        <v>78.66</v>
      </c>
      <c r="F751" s="2">
        <f t="shared" si="113"/>
        <v>1.9309353810229774E-3</v>
      </c>
      <c r="G751" s="2">
        <f t="shared" si="114"/>
        <v>9.0102675141441688E-3</v>
      </c>
      <c r="H751" t="str">
        <f t="shared" si="115"/>
        <v>QQQ</v>
      </c>
      <c r="I751">
        <f t="shared" si="116"/>
        <v>0</v>
      </c>
      <c r="J751">
        <f t="shared" si="119"/>
        <v>1</v>
      </c>
      <c r="N751" t="str">
        <f t="shared" si="110"/>
        <v>QQQ</v>
      </c>
      <c r="O751" s="5">
        <f t="shared" si="117"/>
        <v>7.0793321331211918E-3</v>
      </c>
      <c r="P751" t="str">
        <f t="shared" si="112"/>
        <v>lose</v>
      </c>
      <c r="Q751" t="str">
        <f t="shared" si="118"/>
        <v>win</v>
      </c>
    </row>
    <row r="752" spans="1:17">
      <c r="A752" s="6">
        <v>43006</v>
      </c>
      <c r="B752" s="1">
        <v>223.6</v>
      </c>
      <c r="C752" s="1">
        <v>144.41</v>
      </c>
      <c r="D752" s="1">
        <f t="shared" si="111"/>
        <v>79.19</v>
      </c>
      <c r="F752" s="2">
        <f t="shared" si="113"/>
        <v>2.1513087128002409E-3</v>
      </c>
      <c r="G752" s="2">
        <f t="shared" si="114"/>
        <v>-3.46116572061549E-4</v>
      </c>
      <c r="H752" t="str">
        <f t="shared" si="115"/>
        <v>DIA</v>
      </c>
      <c r="I752">
        <f t="shared" si="116"/>
        <v>1</v>
      </c>
      <c r="J752">
        <f t="shared" si="119"/>
        <v>1</v>
      </c>
      <c r="N752" t="str">
        <f t="shared" si="110"/>
        <v>DIA</v>
      </c>
      <c r="O752" s="5">
        <f t="shared" si="117"/>
        <v>2.4974252848617897E-3</v>
      </c>
      <c r="P752" t="str">
        <f t="shared" si="112"/>
        <v>lose</v>
      </c>
      <c r="Q752" t="str">
        <f t="shared" si="118"/>
        <v>lose</v>
      </c>
    </row>
    <row r="753" spans="1:17">
      <c r="A753" s="6">
        <v>43007</v>
      </c>
      <c r="B753" s="1">
        <v>223.82</v>
      </c>
      <c r="C753" s="1">
        <v>145.44999999999999</v>
      </c>
      <c r="D753" s="1">
        <f t="shared" si="111"/>
        <v>78.37</v>
      </c>
      <c r="F753" s="2">
        <f t="shared" si="113"/>
        <v>9.838998211091183E-4</v>
      </c>
      <c r="G753" s="2">
        <f t="shared" si="114"/>
        <v>7.2017173325946409E-3</v>
      </c>
      <c r="H753" t="str">
        <f t="shared" si="115"/>
        <v>QQQ</v>
      </c>
      <c r="I753">
        <f t="shared" si="116"/>
        <v>0</v>
      </c>
      <c r="J753">
        <f t="shared" si="119"/>
        <v>0</v>
      </c>
      <c r="N753" t="str">
        <f t="shared" si="110"/>
        <v>QQQ</v>
      </c>
      <c r="O753" s="5">
        <f t="shared" si="117"/>
        <v>6.2178175114855228E-3</v>
      </c>
      <c r="P753" t="str">
        <f t="shared" si="112"/>
        <v>lose</v>
      </c>
      <c r="Q753" t="str">
        <f t="shared" si="118"/>
        <v>win</v>
      </c>
    </row>
    <row r="754" spans="1:17">
      <c r="A754" s="6">
        <v>43010</v>
      </c>
      <c r="B754" s="1">
        <v>225.24</v>
      </c>
      <c r="C754" s="1">
        <v>145.58000000000001</v>
      </c>
      <c r="D754" s="1">
        <f t="shared" si="111"/>
        <v>79.66</v>
      </c>
      <c r="F754" s="2">
        <f t="shared" si="113"/>
        <v>6.3443838799035653E-3</v>
      </c>
      <c r="G754" s="2">
        <f t="shared" si="114"/>
        <v>8.9377793056049423E-4</v>
      </c>
      <c r="H754" t="str">
        <f t="shared" si="115"/>
        <v>DIA</v>
      </c>
      <c r="I754">
        <f t="shared" si="116"/>
        <v>1</v>
      </c>
      <c r="J754">
        <f t="shared" si="119"/>
        <v>1</v>
      </c>
      <c r="N754" t="str">
        <f t="shared" si="110"/>
        <v>DIA</v>
      </c>
      <c r="O754" s="5">
        <f t="shared" si="117"/>
        <v>5.450605949343071E-3</v>
      </c>
      <c r="P754" t="str">
        <f t="shared" si="112"/>
        <v>win</v>
      </c>
      <c r="Q754" t="str">
        <f t="shared" si="118"/>
        <v>lose</v>
      </c>
    </row>
    <row r="755" spans="1:17">
      <c r="A755" s="6">
        <v>43011</v>
      </c>
      <c r="B755" s="1">
        <v>226.24</v>
      </c>
      <c r="C755" s="1">
        <v>145.88999999999999</v>
      </c>
      <c r="D755" s="1">
        <f t="shared" si="111"/>
        <v>80.350000000000023</v>
      </c>
      <c r="F755" s="2">
        <f t="shared" si="113"/>
        <v>4.4397087551056652E-3</v>
      </c>
      <c r="G755" s="2">
        <f t="shared" si="114"/>
        <v>2.129413380958743E-3</v>
      </c>
      <c r="H755" t="str">
        <f t="shared" si="115"/>
        <v>DIA</v>
      </c>
      <c r="I755">
        <f t="shared" si="116"/>
        <v>1</v>
      </c>
      <c r="J755">
        <f t="shared" si="119"/>
        <v>2</v>
      </c>
      <c r="N755" t="str">
        <f t="shared" si="110"/>
        <v>DIA</v>
      </c>
      <c r="O755" s="5">
        <f t="shared" si="117"/>
        <v>2.3102953741469222E-3</v>
      </c>
      <c r="P755" t="str">
        <f t="shared" si="112"/>
        <v>lose</v>
      </c>
      <c r="Q755" t="str">
        <f t="shared" si="118"/>
        <v>lose</v>
      </c>
    </row>
    <row r="756" spans="1:17">
      <c r="A756" s="6">
        <v>43012</v>
      </c>
      <c r="B756" s="1">
        <v>226.41</v>
      </c>
      <c r="C756" s="1">
        <v>146.03</v>
      </c>
      <c r="D756" s="1">
        <f t="shared" si="111"/>
        <v>80.38</v>
      </c>
      <c r="F756" s="2">
        <f t="shared" si="113"/>
        <v>7.5141442715694615E-4</v>
      </c>
      <c r="G756" s="2">
        <f t="shared" si="114"/>
        <v>9.5962711632061688E-4</v>
      </c>
      <c r="H756" t="str">
        <f t="shared" si="115"/>
        <v>QQQ</v>
      </c>
      <c r="I756">
        <f t="shared" si="116"/>
        <v>0</v>
      </c>
      <c r="J756">
        <f t="shared" si="119"/>
        <v>0</v>
      </c>
      <c r="N756" t="str">
        <f t="shared" si="110"/>
        <v>QQQ</v>
      </c>
      <c r="O756" s="5">
        <f t="shared" si="117"/>
        <v>2.0821268916367073E-4</v>
      </c>
      <c r="P756" t="str">
        <f t="shared" si="112"/>
        <v>lose</v>
      </c>
      <c r="Q756" t="str">
        <f t="shared" si="118"/>
        <v>lose</v>
      </c>
    </row>
    <row r="757" spans="1:17">
      <c r="A757" s="6">
        <v>43013</v>
      </c>
      <c r="B757" s="1">
        <v>227.64</v>
      </c>
      <c r="C757" s="1">
        <v>147.46</v>
      </c>
      <c r="D757" s="1">
        <f t="shared" si="111"/>
        <v>80.179999999999978</v>
      </c>
      <c r="F757" s="2">
        <f t="shared" si="113"/>
        <v>5.43262223400022E-3</v>
      </c>
      <c r="G757" s="2">
        <f t="shared" si="114"/>
        <v>9.7925083886873029E-3</v>
      </c>
      <c r="H757" t="str">
        <f t="shared" si="115"/>
        <v>QQQ</v>
      </c>
      <c r="I757">
        <f t="shared" si="116"/>
        <v>0</v>
      </c>
      <c r="J757">
        <f t="shared" si="119"/>
        <v>1</v>
      </c>
      <c r="N757" t="str">
        <f t="shared" si="110"/>
        <v>QQQ</v>
      </c>
      <c r="O757" s="5">
        <f t="shared" si="117"/>
        <v>4.3598861546870829E-3</v>
      </c>
      <c r="P757" t="str">
        <f t="shared" si="112"/>
        <v>lose</v>
      </c>
      <c r="Q757" t="str">
        <f t="shared" si="118"/>
        <v>lose</v>
      </c>
    </row>
    <row r="758" spans="1:17">
      <c r="A758" s="6">
        <v>43014</v>
      </c>
      <c r="B758" s="1">
        <v>227.55</v>
      </c>
      <c r="C758" s="1">
        <v>147.66</v>
      </c>
      <c r="D758" s="1">
        <f t="shared" si="111"/>
        <v>79.890000000000015</v>
      </c>
      <c r="F758" s="2">
        <f t="shared" si="113"/>
        <v>-3.953610964679977E-4</v>
      </c>
      <c r="G758" s="2">
        <f t="shared" si="114"/>
        <v>1.3563000135629229E-3</v>
      </c>
      <c r="H758" t="str">
        <f t="shared" si="115"/>
        <v>QQQ</v>
      </c>
      <c r="I758">
        <f t="shared" si="116"/>
        <v>0</v>
      </c>
      <c r="J758">
        <f t="shared" si="119"/>
        <v>2</v>
      </c>
      <c r="N758" t="str">
        <f t="shared" si="110"/>
        <v>QQQ</v>
      </c>
      <c r="O758" s="5">
        <f t="shared" si="117"/>
        <v>1.7516611100309206E-3</v>
      </c>
      <c r="P758" t="str">
        <f t="shared" si="112"/>
        <v>lose</v>
      </c>
      <c r="Q758" t="str">
        <f t="shared" si="118"/>
        <v>lose</v>
      </c>
    </row>
    <row r="759" spans="1:17">
      <c r="A759" s="6">
        <v>43017</v>
      </c>
      <c r="B759" s="1">
        <v>227.53</v>
      </c>
      <c r="C759" s="1">
        <v>147.49</v>
      </c>
      <c r="D759" s="1">
        <f t="shared" si="111"/>
        <v>80.039999999999992</v>
      </c>
      <c r="F759" s="2">
        <f t="shared" si="113"/>
        <v>-8.7892770819645043E-5</v>
      </c>
      <c r="G759" s="2">
        <f t="shared" si="114"/>
        <v>-1.1512935121223587E-3</v>
      </c>
      <c r="H759" t="str">
        <f t="shared" si="115"/>
        <v>DIA</v>
      </c>
      <c r="I759">
        <f t="shared" si="116"/>
        <v>1</v>
      </c>
      <c r="J759">
        <f t="shared" si="119"/>
        <v>1</v>
      </c>
      <c r="N759" t="str">
        <f t="shared" si="110"/>
        <v>DIA</v>
      </c>
      <c r="O759" s="5">
        <f t="shared" si="117"/>
        <v>1.0634007413027136E-3</v>
      </c>
      <c r="P759" t="str">
        <f t="shared" si="112"/>
        <v>lose</v>
      </c>
      <c r="Q759" t="str">
        <f t="shared" si="118"/>
        <v>lose</v>
      </c>
    </row>
    <row r="760" spans="1:17">
      <c r="A760" s="6">
        <v>43018</v>
      </c>
      <c r="B760" s="1">
        <v>228.26</v>
      </c>
      <c r="C760" s="1">
        <v>147.6</v>
      </c>
      <c r="D760" s="1">
        <f t="shared" si="111"/>
        <v>80.66</v>
      </c>
      <c r="F760" s="2">
        <f t="shared" si="113"/>
        <v>3.2083681272798742E-3</v>
      </c>
      <c r="G760" s="2">
        <f t="shared" si="114"/>
        <v>7.4581327547620327E-4</v>
      </c>
      <c r="H760" t="str">
        <f t="shared" si="115"/>
        <v>DIA</v>
      </c>
      <c r="I760">
        <f t="shared" si="116"/>
        <v>1</v>
      </c>
      <c r="J760">
        <f t="shared" si="119"/>
        <v>2</v>
      </c>
      <c r="N760" t="str">
        <f t="shared" si="110"/>
        <v>DIA</v>
      </c>
      <c r="O760" s="5">
        <f t="shared" si="117"/>
        <v>2.462554851803671E-3</v>
      </c>
      <c r="P760" t="str">
        <f t="shared" si="112"/>
        <v>lose</v>
      </c>
      <c r="Q760" t="str">
        <f t="shared" si="118"/>
        <v>lose</v>
      </c>
    </row>
    <row r="761" spans="1:17">
      <c r="A761" s="6">
        <v>43019</v>
      </c>
      <c r="B761" s="1">
        <v>228.61</v>
      </c>
      <c r="C761" s="1">
        <v>148.04</v>
      </c>
      <c r="D761" s="1">
        <f t="shared" si="111"/>
        <v>80.570000000000022</v>
      </c>
      <c r="F761" s="2">
        <f t="shared" si="113"/>
        <v>1.5333391746255268E-3</v>
      </c>
      <c r="G761" s="2">
        <f t="shared" si="114"/>
        <v>2.9810298102980878E-3</v>
      </c>
      <c r="H761" t="str">
        <f t="shared" si="115"/>
        <v>QQQ</v>
      </c>
      <c r="I761">
        <f t="shared" si="116"/>
        <v>0</v>
      </c>
      <c r="J761">
        <f t="shared" si="119"/>
        <v>0</v>
      </c>
      <c r="N761" t="str">
        <f t="shared" si="110"/>
        <v>QQQ</v>
      </c>
      <c r="O761" s="5">
        <f t="shared" si="117"/>
        <v>1.447690635672561E-3</v>
      </c>
      <c r="P761" t="str">
        <f t="shared" si="112"/>
        <v>lose</v>
      </c>
      <c r="Q761" t="str">
        <f t="shared" si="118"/>
        <v>lose</v>
      </c>
    </row>
    <row r="762" spans="1:17">
      <c r="A762" s="6">
        <v>43020</v>
      </c>
      <c r="B762" s="1">
        <v>228.33</v>
      </c>
      <c r="C762" s="1">
        <v>147.77000000000001</v>
      </c>
      <c r="D762" s="1">
        <f t="shared" si="111"/>
        <v>80.56</v>
      </c>
      <c r="F762" s="2">
        <f t="shared" si="113"/>
        <v>-1.2247933161279084E-3</v>
      </c>
      <c r="G762" s="2">
        <f t="shared" si="114"/>
        <v>-1.8238313969196286E-3</v>
      </c>
      <c r="H762" t="str">
        <f t="shared" si="115"/>
        <v>DIA</v>
      </c>
      <c r="I762">
        <f t="shared" si="116"/>
        <v>1</v>
      </c>
      <c r="J762">
        <f t="shared" si="119"/>
        <v>1</v>
      </c>
      <c r="N762" t="str">
        <f t="shared" si="110"/>
        <v>DIA</v>
      </c>
      <c r="O762" s="5">
        <f t="shared" si="117"/>
        <v>5.9903808079172019E-4</v>
      </c>
      <c r="P762" t="str">
        <f t="shared" si="112"/>
        <v>lose</v>
      </c>
      <c r="Q762" t="str">
        <f t="shared" si="118"/>
        <v>lose</v>
      </c>
    </row>
    <row r="763" spans="1:17">
      <c r="A763" s="6">
        <v>43021</v>
      </c>
      <c r="B763" s="1">
        <v>228.73</v>
      </c>
      <c r="C763" s="1">
        <v>148.34</v>
      </c>
      <c r="D763" s="1">
        <f t="shared" si="111"/>
        <v>80.389999999999986</v>
      </c>
      <c r="F763" s="2">
        <f t="shared" si="113"/>
        <v>1.7518503919764256E-3</v>
      </c>
      <c r="G763" s="2">
        <f t="shared" si="114"/>
        <v>3.8573458753467763E-3</v>
      </c>
      <c r="H763" t="str">
        <f t="shared" si="115"/>
        <v>QQQ</v>
      </c>
      <c r="I763">
        <f t="shared" si="116"/>
        <v>0</v>
      </c>
      <c r="J763">
        <f t="shared" si="119"/>
        <v>0</v>
      </c>
      <c r="N763" t="str">
        <f t="shared" si="110"/>
        <v>QQQ</v>
      </c>
      <c r="O763" s="5">
        <f t="shared" si="117"/>
        <v>2.1054954833703505E-3</v>
      </c>
      <c r="P763" t="str">
        <f t="shared" si="112"/>
        <v>lose</v>
      </c>
      <c r="Q763" t="str">
        <f t="shared" si="118"/>
        <v>lose</v>
      </c>
    </row>
    <row r="764" spans="1:17">
      <c r="A764" s="6">
        <v>43024</v>
      </c>
      <c r="B764" s="1">
        <v>229.45</v>
      </c>
      <c r="C764" s="1">
        <v>148.85</v>
      </c>
      <c r="D764" s="1">
        <f t="shared" si="111"/>
        <v>80.599999999999994</v>
      </c>
      <c r="F764" s="2">
        <f t="shared" si="113"/>
        <v>3.1478162025095043E-3</v>
      </c>
      <c r="G764" s="2">
        <f t="shared" si="114"/>
        <v>3.43804772819193E-3</v>
      </c>
      <c r="H764" t="str">
        <f t="shared" si="115"/>
        <v>QQQ</v>
      </c>
      <c r="I764">
        <f t="shared" si="116"/>
        <v>0</v>
      </c>
      <c r="J764">
        <f t="shared" si="119"/>
        <v>1</v>
      </c>
      <c r="N764" t="str">
        <f t="shared" si="110"/>
        <v>QQQ</v>
      </c>
      <c r="O764" s="5">
        <f t="shared" si="117"/>
        <v>2.9023152568242571E-4</v>
      </c>
      <c r="P764" t="str">
        <f t="shared" si="112"/>
        <v>lose</v>
      </c>
      <c r="Q764" t="str">
        <f t="shared" si="118"/>
        <v>lose</v>
      </c>
    </row>
    <row r="765" spans="1:17">
      <c r="A765" s="6">
        <v>43025</v>
      </c>
      <c r="B765" s="1">
        <v>229.85</v>
      </c>
      <c r="C765" s="1">
        <v>149.04</v>
      </c>
      <c r="D765" s="1">
        <f t="shared" si="111"/>
        <v>80.81</v>
      </c>
      <c r="F765" s="2">
        <f t="shared" si="113"/>
        <v>1.7432991937241479E-3</v>
      </c>
      <c r="G765" s="2">
        <f t="shared" si="114"/>
        <v>1.2764528048370691E-3</v>
      </c>
      <c r="H765" t="str">
        <f t="shared" si="115"/>
        <v>DIA</v>
      </c>
      <c r="I765">
        <f t="shared" si="116"/>
        <v>1</v>
      </c>
      <c r="J765">
        <f t="shared" si="119"/>
        <v>1</v>
      </c>
      <c r="N765" t="str">
        <f t="shared" si="110"/>
        <v>DIA</v>
      </c>
      <c r="O765" s="5">
        <f t="shared" si="117"/>
        <v>4.6684638888707872E-4</v>
      </c>
      <c r="P765" t="str">
        <f t="shared" si="112"/>
        <v>lose</v>
      </c>
      <c r="Q765" t="str">
        <f t="shared" si="118"/>
        <v>lose</v>
      </c>
    </row>
    <row r="766" spans="1:17">
      <c r="A766" s="6">
        <v>43026</v>
      </c>
      <c r="B766" s="1">
        <v>231.46</v>
      </c>
      <c r="C766" s="1">
        <v>148.86000000000001</v>
      </c>
      <c r="D766" s="1">
        <f t="shared" si="111"/>
        <v>82.6</v>
      </c>
      <c r="F766" s="2">
        <f t="shared" si="113"/>
        <v>7.0045681966500488E-3</v>
      </c>
      <c r="G766" s="2">
        <f t="shared" si="114"/>
        <v>-1.2077294685988889E-3</v>
      </c>
      <c r="H766" t="str">
        <f t="shared" si="115"/>
        <v>DIA</v>
      </c>
      <c r="I766">
        <f t="shared" si="116"/>
        <v>1</v>
      </c>
      <c r="J766">
        <f t="shared" si="119"/>
        <v>2</v>
      </c>
      <c r="N766" t="str">
        <f t="shared" si="110"/>
        <v>DIA</v>
      </c>
      <c r="O766" s="5">
        <f t="shared" si="117"/>
        <v>8.2122976652489379E-3</v>
      </c>
      <c r="P766" t="str">
        <f t="shared" si="112"/>
        <v>win</v>
      </c>
      <c r="Q766" t="str">
        <f t="shared" si="118"/>
        <v>lose</v>
      </c>
    </row>
    <row r="767" spans="1:17">
      <c r="A767" s="6">
        <v>43027</v>
      </c>
      <c r="B767" s="1">
        <v>231.65</v>
      </c>
      <c r="C767" s="1">
        <v>148.31</v>
      </c>
      <c r="D767" s="1">
        <f t="shared" si="111"/>
        <v>83.34</v>
      </c>
      <c r="F767" s="2">
        <f t="shared" si="113"/>
        <v>8.2087617730924444E-4</v>
      </c>
      <c r="G767" s="2">
        <f t="shared" si="114"/>
        <v>-3.6947467419052218E-3</v>
      </c>
      <c r="H767" t="str">
        <f t="shared" si="115"/>
        <v>DIA</v>
      </c>
      <c r="I767">
        <f t="shared" si="116"/>
        <v>1</v>
      </c>
      <c r="J767">
        <f t="shared" si="119"/>
        <v>3</v>
      </c>
      <c r="N767" t="str">
        <f t="shared" si="110"/>
        <v>DIA</v>
      </c>
      <c r="O767" s="5">
        <f t="shared" si="117"/>
        <v>4.5156229192144662E-3</v>
      </c>
      <c r="P767" t="str">
        <f t="shared" si="112"/>
        <v>lose</v>
      </c>
      <c r="Q767" t="str">
        <f t="shared" si="118"/>
        <v>lose</v>
      </c>
    </row>
    <row r="768" spans="1:17">
      <c r="A768" s="6">
        <v>43028</v>
      </c>
      <c r="B768" s="1">
        <v>233.13</v>
      </c>
      <c r="C768" s="1">
        <v>148.71</v>
      </c>
      <c r="D768" s="1">
        <f t="shared" si="111"/>
        <v>84.419999999999987</v>
      </c>
      <c r="F768" s="2">
        <f t="shared" si="113"/>
        <v>6.3889488452406207E-3</v>
      </c>
      <c r="G768" s="2">
        <f t="shared" si="114"/>
        <v>2.6970534690850629E-3</v>
      </c>
      <c r="H768" t="str">
        <f t="shared" si="115"/>
        <v>DIA</v>
      </c>
      <c r="I768">
        <f t="shared" si="116"/>
        <v>1</v>
      </c>
      <c r="J768">
        <f t="shared" si="119"/>
        <v>4</v>
      </c>
      <c r="N768" t="str">
        <f t="shared" si="110"/>
        <v>DIA</v>
      </c>
      <c r="O768" s="5">
        <f t="shared" si="117"/>
        <v>3.6918953761555578E-3</v>
      </c>
      <c r="P768" t="str">
        <f t="shared" si="112"/>
        <v>lose</v>
      </c>
      <c r="Q768" t="str">
        <f t="shared" si="118"/>
        <v>lose</v>
      </c>
    </row>
    <row r="769" spans="1:17">
      <c r="A769" s="6">
        <v>43031</v>
      </c>
      <c r="B769" s="1">
        <v>232.65</v>
      </c>
      <c r="C769" s="1">
        <v>147.74</v>
      </c>
      <c r="D769" s="1">
        <f t="shared" si="111"/>
        <v>84.91</v>
      </c>
      <c r="F769" s="2">
        <f t="shared" si="113"/>
        <v>-2.0589370737356403E-3</v>
      </c>
      <c r="G769" s="2">
        <f t="shared" si="114"/>
        <v>-6.5227624235088344E-3</v>
      </c>
      <c r="H769" t="str">
        <f t="shared" si="115"/>
        <v>DIA</v>
      </c>
      <c r="I769">
        <f t="shared" si="116"/>
        <v>1</v>
      </c>
      <c r="J769">
        <f t="shared" si="119"/>
        <v>5</v>
      </c>
      <c r="N769" t="str">
        <f t="shared" ref="N769:N832" si="120">IF(F769&gt;G769, "DIA", "QQQ")</f>
        <v>DIA</v>
      </c>
      <c r="O769" s="5">
        <f t="shared" si="117"/>
        <v>4.4638253497731942E-3</v>
      </c>
      <c r="P769" t="str">
        <f t="shared" si="112"/>
        <v>lose</v>
      </c>
      <c r="Q769" t="str">
        <f t="shared" si="118"/>
        <v>lose</v>
      </c>
    </row>
    <row r="770" spans="1:17">
      <c r="A770" s="6">
        <v>43032</v>
      </c>
      <c r="B770" s="1">
        <v>234.29</v>
      </c>
      <c r="C770" s="1">
        <v>147.99</v>
      </c>
      <c r="D770" s="1">
        <f t="shared" si="111"/>
        <v>86.299999999999983</v>
      </c>
      <c r="F770" s="2">
        <f t="shared" si="113"/>
        <v>7.0492155598537989E-3</v>
      </c>
      <c r="G770" s="2">
        <f t="shared" si="114"/>
        <v>1.6921619060511709E-3</v>
      </c>
      <c r="H770" t="str">
        <f t="shared" si="115"/>
        <v>DIA</v>
      </c>
      <c r="I770">
        <f t="shared" si="116"/>
        <v>1</v>
      </c>
      <c r="J770">
        <f t="shared" si="119"/>
        <v>6</v>
      </c>
      <c r="N770" t="str">
        <f t="shared" si="120"/>
        <v>DIA</v>
      </c>
      <c r="O770" s="5">
        <f t="shared" si="117"/>
        <v>5.357053653802628E-3</v>
      </c>
      <c r="P770" t="str">
        <f t="shared" si="112"/>
        <v>win</v>
      </c>
      <c r="Q770" t="str">
        <f t="shared" si="118"/>
        <v>lose</v>
      </c>
    </row>
    <row r="771" spans="1:17">
      <c r="A771" s="6">
        <v>43033</v>
      </c>
      <c r="B771" s="1">
        <v>233.16</v>
      </c>
      <c r="C771" s="1">
        <v>147.43</v>
      </c>
      <c r="D771" s="1">
        <f t="shared" ref="D771:D834" si="121">B771-C771</f>
        <v>85.72999999999999</v>
      </c>
      <c r="F771" s="2">
        <f t="shared" si="113"/>
        <v>-4.8230825045883115E-3</v>
      </c>
      <c r="G771" s="2">
        <f t="shared" si="114"/>
        <v>-3.7840394621258345E-3</v>
      </c>
      <c r="H771" t="str">
        <f t="shared" si="115"/>
        <v>QQQ</v>
      </c>
      <c r="I771">
        <f t="shared" si="116"/>
        <v>0</v>
      </c>
      <c r="J771">
        <f t="shared" si="119"/>
        <v>0</v>
      </c>
      <c r="N771" t="str">
        <f t="shared" si="120"/>
        <v>QQQ</v>
      </c>
      <c r="O771" s="5">
        <f t="shared" si="117"/>
        <v>1.039043042462477E-3</v>
      </c>
      <c r="P771" t="str">
        <f t="shared" si="112"/>
        <v>lose</v>
      </c>
      <c r="Q771" t="str">
        <f t="shared" si="118"/>
        <v>lose</v>
      </c>
    </row>
    <row r="772" spans="1:17">
      <c r="A772" s="6">
        <v>43034</v>
      </c>
      <c r="B772" s="1">
        <v>233.85</v>
      </c>
      <c r="C772" s="1">
        <v>146.96</v>
      </c>
      <c r="D772" s="1">
        <f t="shared" si="121"/>
        <v>86.889999999999986</v>
      </c>
      <c r="F772" s="2">
        <f t="shared" si="113"/>
        <v>2.9593412249099235E-3</v>
      </c>
      <c r="G772" s="2">
        <f t="shared" si="114"/>
        <v>-3.1879536051007181E-3</v>
      </c>
      <c r="H772" t="str">
        <f t="shared" si="115"/>
        <v>DIA</v>
      </c>
      <c r="I772">
        <f t="shared" si="116"/>
        <v>1</v>
      </c>
      <c r="J772">
        <f t="shared" si="119"/>
        <v>1</v>
      </c>
      <c r="N772" t="str">
        <f t="shared" si="120"/>
        <v>DIA</v>
      </c>
      <c r="O772" s="5">
        <f t="shared" si="117"/>
        <v>6.1472948300106411E-3</v>
      </c>
      <c r="P772" t="str">
        <f t="shared" ref="P772:P835" si="122">IF(AND(N772="dia", O772&gt;0.005), "win", "lose")</f>
        <v>win</v>
      </c>
      <c r="Q772" t="str">
        <f t="shared" si="118"/>
        <v>lose</v>
      </c>
    </row>
    <row r="773" spans="1:17">
      <c r="A773" s="6">
        <v>43035</v>
      </c>
      <c r="B773" s="1">
        <v>234.17</v>
      </c>
      <c r="C773" s="1">
        <v>151.24</v>
      </c>
      <c r="D773" s="1">
        <f t="shared" si="121"/>
        <v>82.929999999999978</v>
      </c>
      <c r="F773" s="2">
        <f t="shared" ref="F773:F836" si="123">(B773-B772)/B772</f>
        <v>1.3683985460765157E-3</v>
      </c>
      <c r="G773" s="2">
        <f t="shared" ref="G773:G836" si="124">(C773-C772)/C772</f>
        <v>2.912357103973871E-2</v>
      </c>
      <c r="H773" t="str">
        <f t="shared" ref="H773:H836" si="125">IF(F773&gt;G773, "DIA", "QQQ")</f>
        <v>QQQ</v>
      </c>
      <c r="I773">
        <f t="shared" ref="I773:I836" si="126">IF(H773="QQQ",0,1)</f>
        <v>0</v>
      </c>
      <c r="J773">
        <f t="shared" si="119"/>
        <v>0</v>
      </c>
      <c r="N773" t="str">
        <f t="shared" si="120"/>
        <v>QQQ</v>
      </c>
      <c r="O773" s="5">
        <f t="shared" ref="O773:O836" si="127">IF(F773&gt;G773, (F773-G773), (G773-F773))</f>
        <v>2.7755172493662193E-2</v>
      </c>
      <c r="P773" t="str">
        <f t="shared" si="122"/>
        <v>lose</v>
      </c>
      <c r="Q773" t="str">
        <f t="shared" ref="Q773:Q836" si="128">IF(AND(N773="qqq", O773&gt;0.005), "win", "lose")</f>
        <v>win</v>
      </c>
    </row>
    <row r="774" spans="1:17">
      <c r="A774" s="6">
        <v>43038</v>
      </c>
      <c r="B774" s="1">
        <v>233.33</v>
      </c>
      <c r="C774" s="1">
        <v>151.58000000000001</v>
      </c>
      <c r="D774" s="1">
        <f t="shared" si="121"/>
        <v>81.75</v>
      </c>
      <c r="F774" s="2">
        <f t="shared" si="123"/>
        <v>-3.587137549643315E-3</v>
      </c>
      <c r="G774" s="2">
        <f t="shared" si="124"/>
        <v>2.2480825178524426E-3</v>
      </c>
      <c r="H774" t="str">
        <f t="shared" si="125"/>
        <v>QQQ</v>
      </c>
      <c r="I774">
        <f t="shared" si="126"/>
        <v>0</v>
      </c>
      <c r="J774">
        <f t="shared" si="119"/>
        <v>1</v>
      </c>
      <c r="N774" t="str">
        <f t="shared" si="120"/>
        <v>QQQ</v>
      </c>
      <c r="O774" s="5">
        <f t="shared" si="127"/>
        <v>5.8352200674957576E-3</v>
      </c>
      <c r="P774" t="str">
        <f t="shared" si="122"/>
        <v>lose</v>
      </c>
      <c r="Q774" t="str">
        <f t="shared" si="128"/>
        <v>win</v>
      </c>
    </row>
    <row r="775" spans="1:17">
      <c r="A775" s="6">
        <v>43039</v>
      </c>
      <c r="B775" s="1">
        <v>233.63</v>
      </c>
      <c r="C775" s="1">
        <v>152.15</v>
      </c>
      <c r="D775" s="1">
        <f t="shared" si="121"/>
        <v>81.47999999999999</v>
      </c>
      <c r="F775" s="2">
        <f t="shared" si="123"/>
        <v>1.2857326533235458E-3</v>
      </c>
      <c r="G775" s="2">
        <f t="shared" si="124"/>
        <v>3.7603905528433377E-3</v>
      </c>
      <c r="H775" t="str">
        <f t="shared" si="125"/>
        <v>QQQ</v>
      </c>
      <c r="I775">
        <f t="shared" si="126"/>
        <v>0</v>
      </c>
      <c r="J775">
        <f t="shared" si="119"/>
        <v>2</v>
      </c>
      <c r="N775" t="str">
        <f t="shared" si="120"/>
        <v>QQQ</v>
      </c>
      <c r="O775" s="5">
        <f t="shared" si="127"/>
        <v>2.4746578995197919E-3</v>
      </c>
      <c r="P775" t="str">
        <f t="shared" si="122"/>
        <v>lose</v>
      </c>
      <c r="Q775" t="str">
        <f t="shared" si="128"/>
        <v>lose</v>
      </c>
    </row>
    <row r="776" spans="1:17">
      <c r="A776" s="6">
        <v>43040</v>
      </c>
      <c r="B776" s="1">
        <v>234.19</v>
      </c>
      <c r="C776" s="1">
        <v>152.1</v>
      </c>
      <c r="D776" s="1">
        <f t="shared" si="121"/>
        <v>82.09</v>
      </c>
      <c r="F776" s="2">
        <f t="shared" si="123"/>
        <v>2.3969524461755864E-3</v>
      </c>
      <c r="G776" s="2">
        <f t="shared" si="124"/>
        <v>-3.2862306933954236E-4</v>
      </c>
      <c r="H776" t="str">
        <f t="shared" si="125"/>
        <v>DIA</v>
      </c>
      <c r="I776">
        <f t="shared" si="126"/>
        <v>1</v>
      </c>
      <c r="J776">
        <f t="shared" ref="J776:J839" si="129">IF(I775=I776,(J775+1),I776)</f>
        <v>1</v>
      </c>
      <c r="N776" t="str">
        <f t="shared" si="120"/>
        <v>DIA</v>
      </c>
      <c r="O776" s="5">
        <f t="shared" si="127"/>
        <v>2.7255755155151289E-3</v>
      </c>
      <c r="P776" t="str">
        <f t="shared" si="122"/>
        <v>lose</v>
      </c>
      <c r="Q776" t="str">
        <f t="shared" si="128"/>
        <v>lose</v>
      </c>
    </row>
    <row r="777" spans="1:17">
      <c r="A777" s="6">
        <v>43041</v>
      </c>
      <c r="B777" s="1">
        <v>234.96</v>
      </c>
      <c r="C777" s="1">
        <v>151.81</v>
      </c>
      <c r="D777" s="1">
        <f t="shared" si="121"/>
        <v>83.15</v>
      </c>
      <c r="F777" s="2">
        <f t="shared" si="123"/>
        <v>3.2879286049789071E-3</v>
      </c>
      <c r="G777" s="2">
        <f t="shared" si="124"/>
        <v>-1.9066403681787774E-3</v>
      </c>
      <c r="H777" t="str">
        <f t="shared" si="125"/>
        <v>DIA</v>
      </c>
      <c r="I777">
        <f t="shared" si="126"/>
        <v>1</v>
      </c>
      <c r="J777">
        <f t="shared" si="129"/>
        <v>2</v>
      </c>
      <c r="N777" t="str">
        <f t="shared" si="120"/>
        <v>DIA</v>
      </c>
      <c r="O777" s="5">
        <f t="shared" si="127"/>
        <v>5.1945689731576847E-3</v>
      </c>
      <c r="P777" t="str">
        <f t="shared" si="122"/>
        <v>win</v>
      </c>
      <c r="Q777" t="str">
        <f t="shared" si="128"/>
        <v>lose</v>
      </c>
    </row>
    <row r="778" spans="1:17">
      <c r="A778" s="6">
        <v>43042</v>
      </c>
      <c r="B778" s="1">
        <v>235.18</v>
      </c>
      <c r="C778" s="1">
        <v>153.27000000000001</v>
      </c>
      <c r="D778" s="1">
        <f t="shared" si="121"/>
        <v>81.91</v>
      </c>
      <c r="F778" s="2">
        <f t="shared" si="123"/>
        <v>9.363295880149764E-4</v>
      </c>
      <c r="G778" s="2">
        <f t="shared" si="124"/>
        <v>9.6172847638496019E-3</v>
      </c>
      <c r="H778" t="str">
        <f t="shared" si="125"/>
        <v>QQQ</v>
      </c>
      <c r="I778">
        <f t="shared" si="126"/>
        <v>0</v>
      </c>
      <c r="J778">
        <f t="shared" si="129"/>
        <v>0</v>
      </c>
      <c r="N778" t="str">
        <f t="shared" si="120"/>
        <v>QQQ</v>
      </c>
      <c r="O778" s="5">
        <f t="shared" si="127"/>
        <v>8.6809551758346253E-3</v>
      </c>
      <c r="P778" t="str">
        <f t="shared" si="122"/>
        <v>lose</v>
      </c>
      <c r="Q778" t="str">
        <f t="shared" si="128"/>
        <v>win</v>
      </c>
    </row>
    <row r="779" spans="1:17">
      <c r="A779" s="6">
        <v>43045</v>
      </c>
      <c r="B779" s="1">
        <v>235.41</v>
      </c>
      <c r="C779" s="1">
        <v>153.79</v>
      </c>
      <c r="D779" s="1">
        <f t="shared" si="121"/>
        <v>81.62</v>
      </c>
      <c r="F779" s="2">
        <f t="shared" si="123"/>
        <v>9.7797431754396524E-4</v>
      </c>
      <c r="G779" s="2">
        <f t="shared" si="124"/>
        <v>3.3927056827818998E-3</v>
      </c>
      <c r="H779" t="str">
        <f t="shared" si="125"/>
        <v>QQQ</v>
      </c>
      <c r="I779">
        <f t="shared" si="126"/>
        <v>0</v>
      </c>
      <c r="J779">
        <f t="shared" si="129"/>
        <v>1</v>
      </c>
      <c r="N779" t="str">
        <f t="shared" si="120"/>
        <v>QQQ</v>
      </c>
      <c r="O779" s="5">
        <f t="shared" si="127"/>
        <v>2.4147313652379343E-3</v>
      </c>
      <c r="P779" t="str">
        <f t="shared" si="122"/>
        <v>lose</v>
      </c>
      <c r="Q779" t="str">
        <f t="shared" si="128"/>
        <v>lose</v>
      </c>
    </row>
    <row r="780" spans="1:17">
      <c r="A780" s="6">
        <v>43046</v>
      </c>
      <c r="B780" s="1">
        <v>235.42</v>
      </c>
      <c r="C780" s="1">
        <v>153.88</v>
      </c>
      <c r="D780" s="1">
        <f t="shared" si="121"/>
        <v>81.539999999999992</v>
      </c>
      <c r="F780" s="2">
        <f t="shared" si="123"/>
        <v>4.2479079053527482E-5</v>
      </c>
      <c r="G780" s="2">
        <f t="shared" si="124"/>
        <v>5.852136029651045E-4</v>
      </c>
      <c r="H780" t="str">
        <f t="shared" si="125"/>
        <v>QQQ</v>
      </c>
      <c r="I780">
        <f t="shared" si="126"/>
        <v>0</v>
      </c>
      <c r="J780">
        <f t="shared" si="129"/>
        <v>2</v>
      </c>
      <c r="N780" t="str">
        <f t="shared" si="120"/>
        <v>QQQ</v>
      </c>
      <c r="O780" s="5">
        <f t="shared" si="127"/>
        <v>5.42734523911577E-4</v>
      </c>
      <c r="P780" t="str">
        <f t="shared" si="122"/>
        <v>lose</v>
      </c>
      <c r="Q780" t="str">
        <f t="shared" si="128"/>
        <v>lose</v>
      </c>
    </row>
    <row r="781" spans="1:17">
      <c r="A781" s="6">
        <v>43047</v>
      </c>
      <c r="B781" s="1">
        <v>235.46</v>
      </c>
      <c r="C781" s="1">
        <v>154.5</v>
      </c>
      <c r="D781" s="1">
        <f t="shared" si="121"/>
        <v>80.960000000000008</v>
      </c>
      <c r="F781" s="2">
        <f t="shared" si="123"/>
        <v>1.6990909863231869E-4</v>
      </c>
      <c r="G781" s="2">
        <f t="shared" si="124"/>
        <v>4.0291135950091279E-3</v>
      </c>
      <c r="H781" t="str">
        <f t="shared" si="125"/>
        <v>QQQ</v>
      </c>
      <c r="I781">
        <f t="shared" si="126"/>
        <v>0</v>
      </c>
      <c r="J781">
        <f t="shared" si="129"/>
        <v>3</v>
      </c>
      <c r="N781" t="str">
        <f t="shared" si="120"/>
        <v>QQQ</v>
      </c>
      <c r="O781" s="5">
        <f t="shared" si="127"/>
        <v>3.8592044963768092E-3</v>
      </c>
      <c r="P781" t="str">
        <f t="shared" si="122"/>
        <v>lose</v>
      </c>
      <c r="Q781" t="str">
        <f t="shared" si="128"/>
        <v>lose</v>
      </c>
    </row>
    <row r="782" spans="1:17">
      <c r="A782" s="6">
        <v>43048</v>
      </c>
      <c r="B782" s="1">
        <v>234.72</v>
      </c>
      <c r="C782" s="1">
        <v>153.69</v>
      </c>
      <c r="D782" s="1">
        <f t="shared" si="121"/>
        <v>81.03</v>
      </c>
      <c r="F782" s="2">
        <f t="shared" si="123"/>
        <v>-3.1427843370424235E-3</v>
      </c>
      <c r="G782" s="2">
        <f t="shared" si="124"/>
        <v>-5.2427184466019563E-3</v>
      </c>
      <c r="H782" t="str">
        <f t="shared" si="125"/>
        <v>DIA</v>
      </c>
      <c r="I782">
        <f t="shared" si="126"/>
        <v>1</v>
      </c>
      <c r="J782">
        <f t="shared" si="129"/>
        <v>1</v>
      </c>
      <c r="N782" t="str">
        <f t="shared" si="120"/>
        <v>DIA</v>
      </c>
      <c r="O782" s="5">
        <f t="shared" si="127"/>
        <v>2.0999341095595328E-3</v>
      </c>
      <c r="P782" t="str">
        <f t="shared" si="122"/>
        <v>lose</v>
      </c>
      <c r="Q782" t="str">
        <f t="shared" si="128"/>
        <v>lose</v>
      </c>
    </row>
    <row r="783" spans="1:17">
      <c r="A783" s="6">
        <v>43049</v>
      </c>
      <c r="B783" s="1">
        <v>234.43</v>
      </c>
      <c r="C783" s="1">
        <v>153.68</v>
      </c>
      <c r="D783" s="1">
        <f t="shared" si="121"/>
        <v>80.75</v>
      </c>
      <c r="F783" s="2">
        <f t="shared" si="123"/>
        <v>-1.2355146557600206E-3</v>
      </c>
      <c r="G783" s="2">
        <f t="shared" si="124"/>
        <v>-6.5066042032603977E-5</v>
      </c>
      <c r="H783" t="str">
        <f t="shared" si="125"/>
        <v>QQQ</v>
      </c>
      <c r="I783">
        <f t="shared" si="126"/>
        <v>0</v>
      </c>
      <c r="J783">
        <f t="shared" si="129"/>
        <v>0</v>
      </c>
      <c r="N783" t="str">
        <f t="shared" si="120"/>
        <v>QQQ</v>
      </c>
      <c r="O783" s="5">
        <f t="shared" si="127"/>
        <v>1.1704486137274167E-3</v>
      </c>
      <c r="P783" t="str">
        <f t="shared" si="122"/>
        <v>lose</v>
      </c>
      <c r="Q783" t="str">
        <f t="shared" si="128"/>
        <v>lose</v>
      </c>
    </row>
    <row r="784" spans="1:17">
      <c r="A784" s="6">
        <v>43052</v>
      </c>
      <c r="B784" s="1">
        <v>234.66</v>
      </c>
      <c r="C784" s="1">
        <v>153.87</v>
      </c>
      <c r="D784" s="1">
        <f t="shared" si="121"/>
        <v>80.789999999999992</v>
      </c>
      <c r="F784" s="2">
        <f t="shared" si="123"/>
        <v>9.8110310113888903E-4</v>
      </c>
      <c r="G784" s="2">
        <f t="shared" si="124"/>
        <v>1.2363352420614116E-3</v>
      </c>
      <c r="H784" t="str">
        <f t="shared" si="125"/>
        <v>QQQ</v>
      </c>
      <c r="I784">
        <f t="shared" si="126"/>
        <v>0</v>
      </c>
      <c r="J784">
        <f t="shared" si="129"/>
        <v>1</v>
      </c>
      <c r="N784" t="str">
        <f t="shared" si="120"/>
        <v>QQQ</v>
      </c>
      <c r="O784" s="5">
        <f t="shared" si="127"/>
        <v>2.5523214092252255E-4</v>
      </c>
      <c r="P784" t="str">
        <f t="shared" si="122"/>
        <v>lose</v>
      </c>
      <c r="Q784" t="str">
        <f t="shared" si="128"/>
        <v>lose</v>
      </c>
    </row>
    <row r="785" spans="1:17">
      <c r="A785" s="6">
        <v>43053</v>
      </c>
      <c r="B785" s="1">
        <v>234.28</v>
      </c>
      <c r="C785" s="1">
        <v>153.31</v>
      </c>
      <c r="D785" s="1">
        <f t="shared" si="121"/>
        <v>80.97</v>
      </c>
      <c r="F785" s="2">
        <f t="shared" si="123"/>
        <v>-1.6193641864825513E-3</v>
      </c>
      <c r="G785" s="2">
        <f t="shared" si="124"/>
        <v>-3.639435887437462E-3</v>
      </c>
      <c r="H785" t="str">
        <f t="shared" si="125"/>
        <v>DIA</v>
      </c>
      <c r="I785">
        <f t="shared" si="126"/>
        <v>1</v>
      </c>
      <c r="J785">
        <f t="shared" si="129"/>
        <v>1</v>
      </c>
      <c r="N785" t="str">
        <f t="shared" si="120"/>
        <v>DIA</v>
      </c>
      <c r="O785" s="5">
        <f t="shared" si="127"/>
        <v>2.0200717009549105E-3</v>
      </c>
      <c r="P785" t="str">
        <f t="shared" si="122"/>
        <v>lose</v>
      </c>
      <c r="Q785" t="str">
        <f t="shared" si="128"/>
        <v>lose</v>
      </c>
    </row>
    <row r="786" spans="1:17">
      <c r="A786" s="6">
        <v>43054</v>
      </c>
      <c r="B786" s="1">
        <v>232.96</v>
      </c>
      <c r="C786" s="1">
        <v>152.59</v>
      </c>
      <c r="D786" s="1">
        <f t="shared" si="121"/>
        <v>80.37</v>
      </c>
      <c r="F786" s="2">
        <f t="shared" si="123"/>
        <v>-5.634283763018581E-3</v>
      </c>
      <c r="G786" s="2">
        <f t="shared" si="124"/>
        <v>-4.6963668384319276E-3</v>
      </c>
      <c r="H786" t="str">
        <f t="shared" si="125"/>
        <v>QQQ</v>
      </c>
      <c r="I786">
        <f t="shared" si="126"/>
        <v>0</v>
      </c>
      <c r="J786">
        <f t="shared" si="129"/>
        <v>0</v>
      </c>
      <c r="N786" t="str">
        <f t="shared" si="120"/>
        <v>QQQ</v>
      </c>
      <c r="O786" s="5">
        <f t="shared" si="127"/>
        <v>9.3791692458665334E-4</v>
      </c>
      <c r="P786" t="str">
        <f t="shared" si="122"/>
        <v>lose</v>
      </c>
      <c r="Q786" t="str">
        <f t="shared" si="128"/>
        <v>lose</v>
      </c>
    </row>
    <row r="787" spans="1:17">
      <c r="A787" s="6">
        <v>43055</v>
      </c>
      <c r="B787" s="1">
        <v>234.91</v>
      </c>
      <c r="C787" s="1">
        <v>154.54</v>
      </c>
      <c r="D787" s="1">
        <f t="shared" si="121"/>
        <v>80.37</v>
      </c>
      <c r="F787" s="2">
        <f t="shared" si="123"/>
        <v>8.3705357142856655E-3</v>
      </c>
      <c r="G787" s="2">
        <f t="shared" si="124"/>
        <v>1.2779343338357617E-2</v>
      </c>
      <c r="H787" t="str">
        <f t="shared" si="125"/>
        <v>QQQ</v>
      </c>
      <c r="I787">
        <f t="shared" si="126"/>
        <v>0</v>
      </c>
      <c r="J787">
        <f t="shared" si="129"/>
        <v>1</v>
      </c>
      <c r="N787" t="str">
        <f t="shared" si="120"/>
        <v>QQQ</v>
      </c>
      <c r="O787" s="5">
        <f t="shared" si="127"/>
        <v>4.4088076240719511E-3</v>
      </c>
      <c r="P787" t="str">
        <f t="shared" si="122"/>
        <v>lose</v>
      </c>
      <c r="Q787" t="str">
        <f t="shared" si="128"/>
        <v>lose</v>
      </c>
    </row>
    <row r="788" spans="1:17">
      <c r="A788" s="6">
        <v>43056</v>
      </c>
      <c r="B788" s="1">
        <v>233.39</v>
      </c>
      <c r="C788" s="1">
        <v>153.94999999999999</v>
      </c>
      <c r="D788" s="1">
        <f t="shared" si="121"/>
        <v>79.44</v>
      </c>
      <c r="F788" s="2">
        <f t="shared" si="123"/>
        <v>-6.4705631944149264E-3</v>
      </c>
      <c r="G788" s="2">
        <f t="shared" si="124"/>
        <v>-3.8177818040636951E-3</v>
      </c>
      <c r="H788" t="str">
        <f t="shared" si="125"/>
        <v>QQQ</v>
      </c>
      <c r="I788">
        <f t="shared" si="126"/>
        <v>0</v>
      </c>
      <c r="J788">
        <f t="shared" si="129"/>
        <v>2</v>
      </c>
      <c r="N788" t="str">
        <f t="shared" si="120"/>
        <v>QQQ</v>
      </c>
      <c r="O788" s="5">
        <f t="shared" si="127"/>
        <v>2.6527813903512313E-3</v>
      </c>
      <c r="P788" t="str">
        <f t="shared" si="122"/>
        <v>lose</v>
      </c>
      <c r="Q788" t="str">
        <f t="shared" si="128"/>
        <v>lose</v>
      </c>
    </row>
    <row r="789" spans="1:17">
      <c r="A789" s="6">
        <v>43059</v>
      </c>
      <c r="B789" s="1">
        <v>234.15</v>
      </c>
      <c r="C789" s="1">
        <v>153.83000000000001</v>
      </c>
      <c r="D789" s="1">
        <f t="shared" si="121"/>
        <v>80.319999999999993</v>
      </c>
      <c r="F789" s="2">
        <f t="shared" si="123"/>
        <v>3.2563520287930904E-3</v>
      </c>
      <c r="G789" s="2">
        <f t="shared" si="124"/>
        <v>-7.7947385514762018E-4</v>
      </c>
      <c r="H789" t="str">
        <f t="shared" si="125"/>
        <v>DIA</v>
      </c>
      <c r="I789">
        <f t="shared" si="126"/>
        <v>1</v>
      </c>
      <c r="J789">
        <f t="shared" si="129"/>
        <v>1</v>
      </c>
      <c r="N789" t="str">
        <f t="shared" si="120"/>
        <v>DIA</v>
      </c>
      <c r="O789" s="5">
        <f t="shared" si="127"/>
        <v>4.0358258839407104E-3</v>
      </c>
      <c r="P789" t="str">
        <f t="shared" si="122"/>
        <v>lose</v>
      </c>
      <c r="Q789" t="str">
        <f t="shared" si="128"/>
        <v>lose</v>
      </c>
    </row>
    <row r="790" spans="1:17">
      <c r="A790" s="6">
        <v>43060</v>
      </c>
      <c r="B790" s="1">
        <v>235.73</v>
      </c>
      <c r="C790" s="1">
        <v>155.5</v>
      </c>
      <c r="D790" s="1">
        <f t="shared" si="121"/>
        <v>80.22999999999999</v>
      </c>
      <c r="F790" s="2">
        <f t="shared" si="123"/>
        <v>6.7478112321160966E-3</v>
      </c>
      <c r="G790" s="2">
        <f t="shared" si="124"/>
        <v>1.085613989468886E-2</v>
      </c>
      <c r="H790" t="str">
        <f t="shared" si="125"/>
        <v>QQQ</v>
      </c>
      <c r="I790">
        <f t="shared" si="126"/>
        <v>0</v>
      </c>
      <c r="J790">
        <f t="shared" si="129"/>
        <v>0</v>
      </c>
      <c r="N790" t="str">
        <f t="shared" si="120"/>
        <v>QQQ</v>
      </c>
      <c r="O790" s="5">
        <f t="shared" si="127"/>
        <v>4.1083286625727636E-3</v>
      </c>
      <c r="P790" t="str">
        <f t="shared" si="122"/>
        <v>lose</v>
      </c>
      <c r="Q790" t="str">
        <f t="shared" si="128"/>
        <v>lose</v>
      </c>
    </row>
    <row r="791" spans="1:17">
      <c r="A791" s="6">
        <v>43061</v>
      </c>
      <c r="B791" s="1">
        <v>235.17</v>
      </c>
      <c r="C791" s="1">
        <v>155.69</v>
      </c>
      <c r="D791" s="1">
        <f t="shared" si="121"/>
        <v>79.47999999999999</v>
      </c>
      <c r="F791" s="2">
        <f t="shared" si="123"/>
        <v>-2.3755992024774202E-3</v>
      </c>
      <c r="G791" s="2">
        <f t="shared" si="124"/>
        <v>1.2218649517684742E-3</v>
      </c>
      <c r="H791" t="str">
        <f t="shared" si="125"/>
        <v>QQQ</v>
      </c>
      <c r="I791">
        <f t="shared" si="126"/>
        <v>0</v>
      </c>
      <c r="J791">
        <f t="shared" si="129"/>
        <v>1</v>
      </c>
      <c r="N791" t="str">
        <f t="shared" si="120"/>
        <v>QQQ</v>
      </c>
      <c r="O791" s="5">
        <f t="shared" si="127"/>
        <v>3.5974641542458946E-3</v>
      </c>
      <c r="P791" t="str">
        <f t="shared" si="122"/>
        <v>lose</v>
      </c>
      <c r="Q791" t="str">
        <f t="shared" si="128"/>
        <v>lose</v>
      </c>
    </row>
    <row r="792" spans="1:17">
      <c r="A792" s="6">
        <v>43063</v>
      </c>
      <c r="B792" s="1">
        <v>235.47</v>
      </c>
      <c r="C792" s="1">
        <v>156.26</v>
      </c>
      <c r="D792" s="1">
        <f t="shared" si="121"/>
        <v>79.210000000000008</v>
      </c>
      <c r="F792" s="2">
        <f t="shared" si="123"/>
        <v>1.2756729174640106E-3</v>
      </c>
      <c r="G792" s="2">
        <f t="shared" si="124"/>
        <v>3.661121459310124E-3</v>
      </c>
      <c r="H792" t="str">
        <f t="shared" si="125"/>
        <v>QQQ</v>
      </c>
      <c r="I792">
        <f t="shared" si="126"/>
        <v>0</v>
      </c>
      <c r="J792">
        <f t="shared" si="129"/>
        <v>2</v>
      </c>
      <c r="N792" t="str">
        <f t="shared" si="120"/>
        <v>QQQ</v>
      </c>
      <c r="O792" s="5">
        <f t="shared" si="127"/>
        <v>2.3854485418461132E-3</v>
      </c>
      <c r="P792" t="str">
        <f t="shared" si="122"/>
        <v>lose</v>
      </c>
      <c r="Q792" t="str">
        <f t="shared" si="128"/>
        <v>lose</v>
      </c>
    </row>
    <row r="793" spans="1:17">
      <c r="A793" s="6">
        <v>43066</v>
      </c>
      <c r="B793" s="1">
        <v>235.73</v>
      </c>
      <c r="C793" s="1">
        <v>156.19</v>
      </c>
      <c r="D793" s="1">
        <f t="shared" si="121"/>
        <v>79.539999999999992</v>
      </c>
      <c r="F793" s="2">
        <f t="shared" si="123"/>
        <v>1.1041746294644366E-3</v>
      </c>
      <c r="G793" s="2">
        <f t="shared" si="124"/>
        <v>-4.4797132983484696E-4</v>
      </c>
      <c r="H793" t="str">
        <f t="shared" si="125"/>
        <v>DIA</v>
      </c>
      <c r="I793">
        <f t="shared" si="126"/>
        <v>1</v>
      </c>
      <c r="J793">
        <f t="shared" si="129"/>
        <v>1</v>
      </c>
      <c r="N793" t="str">
        <f t="shared" si="120"/>
        <v>DIA</v>
      </c>
      <c r="O793" s="5">
        <f t="shared" si="127"/>
        <v>1.5521459592992837E-3</v>
      </c>
      <c r="P793" t="str">
        <f t="shared" si="122"/>
        <v>lose</v>
      </c>
      <c r="Q793" t="str">
        <f t="shared" si="128"/>
        <v>lose</v>
      </c>
    </row>
    <row r="794" spans="1:17">
      <c r="A794" s="6">
        <v>43067</v>
      </c>
      <c r="B794" s="1">
        <v>238.34</v>
      </c>
      <c r="C794" s="1">
        <v>156.59</v>
      </c>
      <c r="D794" s="1">
        <f t="shared" si="121"/>
        <v>81.75</v>
      </c>
      <c r="F794" s="2">
        <f t="shared" si="123"/>
        <v>1.1071989140117989E-2</v>
      </c>
      <c r="G794" s="2">
        <f t="shared" si="124"/>
        <v>2.5609834176324071E-3</v>
      </c>
      <c r="H794" t="str">
        <f t="shared" si="125"/>
        <v>DIA</v>
      </c>
      <c r="I794">
        <f t="shared" si="126"/>
        <v>1</v>
      </c>
      <c r="J794">
        <f t="shared" si="129"/>
        <v>2</v>
      </c>
      <c r="N794" t="str">
        <f t="shared" si="120"/>
        <v>DIA</v>
      </c>
      <c r="O794" s="5">
        <f t="shared" si="127"/>
        <v>8.5110057224855821E-3</v>
      </c>
      <c r="P794" t="str">
        <f t="shared" si="122"/>
        <v>win</v>
      </c>
      <c r="Q794" t="str">
        <f t="shared" si="128"/>
        <v>lose</v>
      </c>
    </row>
    <row r="795" spans="1:17">
      <c r="A795" s="6">
        <v>43068</v>
      </c>
      <c r="B795" s="1">
        <v>239.42</v>
      </c>
      <c r="C795" s="1">
        <v>153.86000000000001</v>
      </c>
      <c r="D795" s="1">
        <f t="shared" si="121"/>
        <v>85.559999999999974</v>
      </c>
      <c r="F795" s="2">
        <f t="shared" si="123"/>
        <v>4.5313417806494257E-3</v>
      </c>
      <c r="G795" s="2">
        <f t="shared" si="124"/>
        <v>-1.7434063477872085E-2</v>
      </c>
      <c r="H795" t="str">
        <f t="shared" si="125"/>
        <v>DIA</v>
      </c>
      <c r="I795">
        <f t="shared" si="126"/>
        <v>1</v>
      </c>
      <c r="J795">
        <f t="shared" si="129"/>
        <v>3</v>
      </c>
      <c r="N795" t="str">
        <f t="shared" si="120"/>
        <v>DIA</v>
      </c>
      <c r="O795" s="5">
        <f t="shared" si="127"/>
        <v>2.196540525852151E-2</v>
      </c>
      <c r="P795" t="str">
        <f t="shared" si="122"/>
        <v>win</v>
      </c>
      <c r="Q795" t="str">
        <f t="shared" si="128"/>
        <v>lose</v>
      </c>
    </row>
    <row r="796" spans="1:17">
      <c r="A796" s="6">
        <v>43069</v>
      </c>
      <c r="B796" s="1">
        <v>242.84</v>
      </c>
      <c r="C796" s="1">
        <v>155.15</v>
      </c>
      <c r="D796" s="1">
        <f t="shared" si="121"/>
        <v>87.69</v>
      </c>
      <c r="F796" s="2">
        <f t="shared" si="123"/>
        <v>1.4284520925570195E-2</v>
      </c>
      <c r="G796" s="2">
        <f t="shared" si="124"/>
        <v>8.3842454179123352E-3</v>
      </c>
      <c r="H796" t="str">
        <f t="shared" si="125"/>
        <v>DIA</v>
      </c>
      <c r="I796">
        <f t="shared" si="126"/>
        <v>1</v>
      </c>
      <c r="J796">
        <f t="shared" si="129"/>
        <v>4</v>
      </c>
      <c r="N796" t="str">
        <f t="shared" si="120"/>
        <v>DIA</v>
      </c>
      <c r="O796" s="5">
        <f t="shared" si="127"/>
        <v>5.9002755076578602E-3</v>
      </c>
      <c r="P796" t="str">
        <f t="shared" si="122"/>
        <v>win</v>
      </c>
      <c r="Q796" t="str">
        <f t="shared" si="128"/>
        <v>lose</v>
      </c>
    </row>
    <row r="797" spans="1:17">
      <c r="A797" s="6">
        <v>43070</v>
      </c>
      <c r="B797" s="1">
        <v>242.45</v>
      </c>
      <c r="C797" s="1">
        <v>154.49</v>
      </c>
      <c r="D797" s="1">
        <f t="shared" si="121"/>
        <v>87.95999999999998</v>
      </c>
      <c r="F797" s="2">
        <f t="shared" si="123"/>
        <v>-1.6059957173448147E-3</v>
      </c>
      <c r="G797" s="2">
        <f t="shared" si="124"/>
        <v>-4.2539477924588886E-3</v>
      </c>
      <c r="H797" t="str">
        <f t="shared" si="125"/>
        <v>DIA</v>
      </c>
      <c r="I797">
        <f t="shared" si="126"/>
        <v>1</v>
      </c>
      <c r="J797">
        <f t="shared" si="129"/>
        <v>5</v>
      </c>
      <c r="N797" t="str">
        <f t="shared" si="120"/>
        <v>DIA</v>
      </c>
      <c r="O797" s="5">
        <f t="shared" si="127"/>
        <v>2.6479520751140741E-3</v>
      </c>
      <c r="P797" t="str">
        <f t="shared" si="122"/>
        <v>lose</v>
      </c>
      <c r="Q797" t="str">
        <f t="shared" si="128"/>
        <v>lose</v>
      </c>
    </row>
    <row r="798" spans="1:17">
      <c r="A798" s="6">
        <v>43073</v>
      </c>
      <c r="B798" s="1">
        <v>243.11</v>
      </c>
      <c r="C798" s="1">
        <v>152.71</v>
      </c>
      <c r="D798" s="1">
        <f t="shared" si="121"/>
        <v>90.4</v>
      </c>
      <c r="F798" s="2">
        <f t="shared" si="123"/>
        <v>2.7222107651063109E-3</v>
      </c>
      <c r="G798" s="2">
        <f t="shared" si="124"/>
        <v>-1.1521781345070885E-2</v>
      </c>
      <c r="H798" t="str">
        <f t="shared" si="125"/>
        <v>DIA</v>
      </c>
      <c r="I798">
        <f t="shared" si="126"/>
        <v>1</v>
      </c>
      <c r="J798">
        <f t="shared" si="129"/>
        <v>6</v>
      </c>
      <c r="N798" t="str">
        <f t="shared" si="120"/>
        <v>DIA</v>
      </c>
      <c r="O798" s="5">
        <f t="shared" si="127"/>
        <v>1.4243992110177196E-2</v>
      </c>
      <c r="P798" t="str">
        <f t="shared" si="122"/>
        <v>win</v>
      </c>
      <c r="Q798" t="str">
        <f t="shared" si="128"/>
        <v>lose</v>
      </c>
    </row>
    <row r="799" spans="1:17">
      <c r="A799" s="6">
        <v>43074</v>
      </c>
      <c r="B799" s="1">
        <v>242.01</v>
      </c>
      <c r="C799" s="1">
        <v>152.81</v>
      </c>
      <c r="D799" s="1">
        <f t="shared" si="121"/>
        <v>89.199999999999989</v>
      </c>
      <c r="F799" s="2">
        <f t="shared" si="123"/>
        <v>-4.5247007527457637E-3</v>
      </c>
      <c r="G799" s="2">
        <f t="shared" si="124"/>
        <v>6.5483596359108321E-4</v>
      </c>
      <c r="H799" t="str">
        <f t="shared" si="125"/>
        <v>QQQ</v>
      </c>
      <c r="I799">
        <f t="shared" si="126"/>
        <v>0</v>
      </c>
      <c r="J799">
        <f t="shared" si="129"/>
        <v>0</v>
      </c>
      <c r="N799" t="str">
        <f t="shared" si="120"/>
        <v>QQQ</v>
      </c>
      <c r="O799" s="5">
        <f t="shared" si="127"/>
        <v>5.1795367163368468E-3</v>
      </c>
      <c r="P799" t="str">
        <f t="shared" si="122"/>
        <v>lose</v>
      </c>
      <c r="Q799" t="str">
        <f t="shared" si="128"/>
        <v>win</v>
      </c>
    </row>
    <row r="800" spans="1:17">
      <c r="A800" s="6">
        <v>43075</v>
      </c>
      <c r="B800" s="1">
        <v>241.62</v>
      </c>
      <c r="C800" s="1">
        <v>153.5</v>
      </c>
      <c r="D800" s="1">
        <f t="shared" si="121"/>
        <v>88.12</v>
      </c>
      <c r="F800" s="2">
        <f t="shared" si="123"/>
        <v>-1.6115036568736267E-3</v>
      </c>
      <c r="G800" s="2">
        <f t="shared" si="124"/>
        <v>4.5154112950722969E-3</v>
      </c>
      <c r="H800" t="str">
        <f t="shared" si="125"/>
        <v>QQQ</v>
      </c>
      <c r="I800">
        <f t="shared" si="126"/>
        <v>0</v>
      </c>
      <c r="J800">
        <f t="shared" si="129"/>
        <v>1</v>
      </c>
      <c r="N800" t="str">
        <f t="shared" si="120"/>
        <v>QQQ</v>
      </c>
      <c r="O800" s="5">
        <f t="shared" si="127"/>
        <v>6.1269149519459238E-3</v>
      </c>
      <c r="P800" t="str">
        <f t="shared" si="122"/>
        <v>lose</v>
      </c>
      <c r="Q800" t="str">
        <f t="shared" si="128"/>
        <v>win</v>
      </c>
    </row>
    <row r="801" spans="1:17">
      <c r="A801" s="6">
        <v>43076</v>
      </c>
      <c r="B801" s="1">
        <v>242.36</v>
      </c>
      <c r="C801" s="1">
        <v>154.02000000000001</v>
      </c>
      <c r="D801" s="1">
        <f t="shared" si="121"/>
        <v>88.34</v>
      </c>
      <c r="F801" s="2">
        <f t="shared" si="123"/>
        <v>3.0626603757967432E-3</v>
      </c>
      <c r="G801" s="2">
        <f t="shared" si="124"/>
        <v>3.3876221498372002E-3</v>
      </c>
      <c r="H801" t="str">
        <f t="shared" si="125"/>
        <v>QQQ</v>
      </c>
      <c r="I801">
        <f t="shared" si="126"/>
        <v>0</v>
      </c>
      <c r="J801">
        <f t="shared" si="129"/>
        <v>2</v>
      </c>
      <c r="N801" t="str">
        <f t="shared" si="120"/>
        <v>QQQ</v>
      </c>
      <c r="O801" s="5">
        <f t="shared" si="127"/>
        <v>3.2496177404045708E-4</v>
      </c>
      <c r="P801" t="str">
        <f t="shared" si="122"/>
        <v>lose</v>
      </c>
      <c r="Q801" t="str">
        <f t="shared" si="128"/>
        <v>lose</v>
      </c>
    </row>
    <row r="802" spans="1:17">
      <c r="A802" s="6">
        <v>43077</v>
      </c>
      <c r="B802" s="1">
        <v>243.62</v>
      </c>
      <c r="C802" s="1">
        <v>154.69999999999999</v>
      </c>
      <c r="D802" s="1">
        <f t="shared" si="121"/>
        <v>88.920000000000016</v>
      </c>
      <c r="F802" s="2">
        <f t="shared" si="123"/>
        <v>5.1988777025911486E-3</v>
      </c>
      <c r="G802" s="2">
        <f t="shared" si="124"/>
        <v>4.4150110375274533E-3</v>
      </c>
      <c r="H802" t="str">
        <f t="shared" si="125"/>
        <v>DIA</v>
      </c>
      <c r="I802">
        <f t="shared" si="126"/>
        <v>1</v>
      </c>
      <c r="J802">
        <f t="shared" si="129"/>
        <v>1</v>
      </c>
      <c r="N802" t="str">
        <f t="shared" si="120"/>
        <v>DIA</v>
      </c>
      <c r="O802" s="5">
        <f t="shared" si="127"/>
        <v>7.8386666506369534E-4</v>
      </c>
      <c r="P802" t="str">
        <f t="shared" si="122"/>
        <v>lose</v>
      </c>
      <c r="Q802" t="str">
        <f t="shared" si="128"/>
        <v>lose</v>
      </c>
    </row>
    <row r="803" spans="1:17">
      <c r="A803" s="6">
        <v>43080</v>
      </c>
      <c r="B803" s="1">
        <v>244.17</v>
      </c>
      <c r="C803" s="1">
        <v>155.9</v>
      </c>
      <c r="D803" s="1">
        <f t="shared" si="121"/>
        <v>88.269999999999982</v>
      </c>
      <c r="F803" s="2">
        <f t="shared" si="123"/>
        <v>2.2576143173794554E-3</v>
      </c>
      <c r="G803" s="2">
        <f t="shared" si="124"/>
        <v>7.7569489334196329E-3</v>
      </c>
      <c r="H803" t="str">
        <f t="shared" si="125"/>
        <v>QQQ</v>
      </c>
      <c r="I803">
        <f t="shared" si="126"/>
        <v>0</v>
      </c>
      <c r="J803">
        <f t="shared" si="129"/>
        <v>0</v>
      </c>
      <c r="N803" t="str">
        <f t="shared" si="120"/>
        <v>QQQ</v>
      </c>
      <c r="O803" s="5">
        <f t="shared" si="127"/>
        <v>5.499334616040177E-3</v>
      </c>
      <c r="P803" t="str">
        <f t="shared" si="122"/>
        <v>lose</v>
      </c>
      <c r="Q803" t="str">
        <f t="shared" si="128"/>
        <v>win</v>
      </c>
    </row>
    <row r="804" spans="1:17">
      <c r="A804" s="6">
        <v>43081</v>
      </c>
      <c r="B804" s="1">
        <v>245.44</v>
      </c>
      <c r="C804" s="1">
        <v>155.69</v>
      </c>
      <c r="D804" s="1">
        <f t="shared" si="121"/>
        <v>89.75</v>
      </c>
      <c r="F804" s="2">
        <f t="shared" si="123"/>
        <v>5.2012941802842706E-3</v>
      </c>
      <c r="G804" s="2">
        <f t="shared" si="124"/>
        <v>-1.3470173187941498E-3</v>
      </c>
      <c r="H804" t="str">
        <f t="shared" si="125"/>
        <v>DIA</v>
      </c>
      <c r="I804">
        <f t="shared" si="126"/>
        <v>1</v>
      </c>
      <c r="J804">
        <f t="shared" si="129"/>
        <v>1</v>
      </c>
      <c r="N804" t="str">
        <f t="shared" si="120"/>
        <v>DIA</v>
      </c>
      <c r="O804" s="5">
        <f t="shared" si="127"/>
        <v>6.5483114990784203E-3</v>
      </c>
      <c r="P804" t="str">
        <f t="shared" si="122"/>
        <v>win</v>
      </c>
      <c r="Q804" t="str">
        <f t="shared" si="128"/>
        <v>lose</v>
      </c>
    </row>
    <row r="805" spans="1:17">
      <c r="A805" s="6">
        <v>43082</v>
      </c>
      <c r="B805" s="1">
        <v>246.3</v>
      </c>
      <c r="C805" s="1">
        <v>155.99</v>
      </c>
      <c r="D805" s="1">
        <f t="shared" si="121"/>
        <v>90.31</v>
      </c>
      <c r="F805" s="2">
        <f t="shared" si="123"/>
        <v>3.5039113428944496E-3</v>
      </c>
      <c r="G805" s="2">
        <f t="shared" si="124"/>
        <v>1.9269060312159508E-3</v>
      </c>
      <c r="H805" t="str">
        <f t="shared" si="125"/>
        <v>DIA</v>
      </c>
      <c r="I805">
        <f t="shared" si="126"/>
        <v>1</v>
      </c>
      <c r="J805">
        <f t="shared" si="129"/>
        <v>2</v>
      </c>
      <c r="N805" t="str">
        <f t="shared" si="120"/>
        <v>DIA</v>
      </c>
      <c r="O805" s="5">
        <f t="shared" si="127"/>
        <v>1.5770053116784988E-3</v>
      </c>
      <c r="P805" t="str">
        <f t="shared" si="122"/>
        <v>lose</v>
      </c>
      <c r="Q805" t="str">
        <f t="shared" si="128"/>
        <v>lose</v>
      </c>
    </row>
    <row r="806" spans="1:17">
      <c r="A806" s="6">
        <v>43083</v>
      </c>
      <c r="B806" s="1">
        <v>245.57</v>
      </c>
      <c r="C806" s="1">
        <v>155.88</v>
      </c>
      <c r="D806" s="1">
        <f t="shared" si="121"/>
        <v>89.69</v>
      </c>
      <c r="F806" s="2">
        <f t="shared" si="123"/>
        <v>-2.9638652050345844E-3</v>
      </c>
      <c r="G806" s="2">
        <f t="shared" si="124"/>
        <v>-7.0517340855191768E-4</v>
      </c>
      <c r="H806" t="str">
        <f t="shared" si="125"/>
        <v>QQQ</v>
      </c>
      <c r="I806">
        <f t="shared" si="126"/>
        <v>0</v>
      </c>
      <c r="J806">
        <f t="shared" si="129"/>
        <v>0</v>
      </c>
      <c r="N806" t="str">
        <f t="shared" si="120"/>
        <v>QQQ</v>
      </c>
      <c r="O806" s="5">
        <f t="shared" si="127"/>
        <v>2.2586917964826665E-3</v>
      </c>
      <c r="P806" t="str">
        <f t="shared" si="122"/>
        <v>lose</v>
      </c>
      <c r="Q806" t="str">
        <f t="shared" si="128"/>
        <v>lose</v>
      </c>
    </row>
    <row r="807" spans="1:17">
      <c r="A807" s="6">
        <v>43084</v>
      </c>
      <c r="B807" s="1">
        <v>246.25</v>
      </c>
      <c r="C807" s="1">
        <v>157.65</v>
      </c>
      <c r="D807" s="1">
        <f t="shared" si="121"/>
        <v>88.6</v>
      </c>
      <c r="F807" s="2">
        <f t="shared" si="123"/>
        <v>2.769067882884745E-3</v>
      </c>
      <c r="G807" s="2">
        <f t="shared" si="124"/>
        <v>1.1354888375673661E-2</v>
      </c>
      <c r="H807" t="str">
        <f t="shared" si="125"/>
        <v>QQQ</v>
      </c>
      <c r="I807">
        <f t="shared" si="126"/>
        <v>0</v>
      </c>
      <c r="J807">
        <f t="shared" si="129"/>
        <v>1</v>
      </c>
      <c r="N807" t="str">
        <f t="shared" si="120"/>
        <v>QQQ</v>
      </c>
      <c r="O807" s="5">
        <f t="shared" si="127"/>
        <v>8.5858204927889165E-3</v>
      </c>
      <c r="P807" t="str">
        <f t="shared" si="122"/>
        <v>lose</v>
      </c>
      <c r="Q807" t="str">
        <f t="shared" si="128"/>
        <v>win</v>
      </c>
    </row>
    <row r="808" spans="1:17">
      <c r="A808" s="6">
        <v>43087</v>
      </c>
      <c r="B808" s="1">
        <v>247.79</v>
      </c>
      <c r="C808" s="1">
        <v>158.63999999999999</v>
      </c>
      <c r="D808" s="1">
        <f t="shared" si="121"/>
        <v>89.15</v>
      </c>
      <c r="F808" s="2">
        <f t="shared" si="123"/>
        <v>6.2538071065989529E-3</v>
      </c>
      <c r="G808" s="2">
        <f t="shared" si="124"/>
        <v>6.27973358705982E-3</v>
      </c>
      <c r="H808" t="str">
        <f t="shared" si="125"/>
        <v>QQQ</v>
      </c>
      <c r="I808">
        <f t="shared" si="126"/>
        <v>0</v>
      </c>
      <c r="J808">
        <f t="shared" si="129"/>
        <v>2</v>
      </c>
      <c r="N808" t="str">
        <f t="shared" si="120"/>
        <v>QQQ</v>
      </c>
      <c r="O808" s="5">
        <f t="shared" si="127"/>
        <v>2.5926480460867173E-5</v>
      </c>
      <c r="P808" t="str">
        <f t="shared" si="122"/>
        <v>lose</v>
      </c>
      <c r="Q808" t="str">
        <f t="shared" si="128"/>
        <v>lose</v>
      </c>
    </row>
    <row r="809" spans="1:17">
      <c r="A809" s="6">
        <v>43088</v>
      </c>
      <c r="B809" s="1">
        <v>247.4</v>
      </c>
      <c r="C809" s="1">
        <v>157.69999999999999</v>
      </c>
      <c r="D809" s="1">
        <f t="shared" si="121"/>
        <v>89.700000000000017</v>
      </c>
      <c r="F809" s="2">
        <f t="shared" si="123"/>
        <v>-1.5739133944064989E-3</v>
      </c>
      <c r="G809" s="2">
        <f t="shared" si="124"/>
        <v>-5.9253656076651397E-3</v>
      </c>
      <c r="H809" t="str">
        <f t="shared" si="125"/>
        <v>DIA</v>
      </c>
      <c r="I809">
        <f t="shared" si="126"/>
        <v>1</v>
      </c>
      <c r="J809">
        <f t="shared" si="129"/>
        <v>1</v>
      </c>
      <c r="N809" t="str">
        <f t="shared" si="120"/>
        <v>DIA</v>
      </c>
      <c r="O809" s="5">
        <f t="shared" si="127"/>
        <v>4.3514522132586404E-3</v>
      </c>
      <c r="P809" t="str">
        <f t="shared" si="122"/>
        <v>lose</v>
      </c>
      <c r="Q809" t="str">
        <f t="shared" si="128"/>
        <v>lose</v>
      </c>
    </row>
    <row r="810" spans="1:17">
      <c r="A810" s="6">
        <v>43089</v>
      </c>
      <c r="B810" s="1">
        <v>247.07</v>
      </c>
      <c r="C810" s="1">
        <v>157.53</v>
      </c>
      <c r="D810" s="1">
        <f t="shared" si="121"/>
        <v>89.539999999999992</v>
      </c>
      <c r="F810" s="2">
        <f t="shared" si="123"/>
        <v>-1.3338722716249494E-3</v>
      </c>
      <c r="G810" s="2">
        <f t="shared" si="124"/>
        <v>-1.0779961953074667E-3</v>
      </c>
      <c r="H810" t="str">
        <f t="shared" si="125"/>
        <v>QQQ</v>
      </c>
      <c r="I810">
        <f t="shared" si="126"/>
        <v>0</v>
      </c>
      <c r="J810">
        <f t="shared" si="129"/>
        <v>0</v>
      </c>
      <c r="N810" t="str">
        <f t="shared" si="120"/>
        <v>QQQ</v>
      </c>
      <c r="O810" s="5">
        <f t="shared" si="127"/>
        <v>2.5587607631748265E-4</v>
      </c>
      <c r="P810" t="str">
        <f t="shared" si="122"/>
        <v>lose</v>
      </c>
      <c r="Q810" t="str">
        <f t="shared" si="128"/>
        <v>lose</v>
      </c>
    </row>
    <row r="811" spans="1:17">
      <c r="A811" s="6">
        <v>43090</v>
      </c>
      <c r="B811" s="1">
        <v>247.66</v>
      </c>
      <c r="C811" s="1">
        <v>157.55000000000001</v>
      </c>
      <c r="D811" s="1">
        <f t="shared" si="121"/>
        <v>90.109999999999985</v>
      </c>
      <c r="F811" s="2">
        <f t="shared" si="123"/>
        <v>2.387987210102414E-3</v>
      </c>
      <c r="G811" s="2">
        <f t="shared" si="124"/>
        <v>1.2695994413768953E-4</v>
      </c>
      <c r="H811" t="str">
        <f t="shared" si="125"/>
        <v>DIA</v>
      </c>
      <c r="I811">
        <f t="shared" si="126"/>
        <v>1</v>
      </c>
      <c r="J811">
        <f t="shared" si="129"/>
        <v>1</v>
      </c>
      <c r="N811" t="str">
        <f t="shared" si="120"/>
        <v>DIA</v>
      </c>
      <c r="O811" s="5">
        <f t="shared" si="127"/>
        <v>2.2610272659647247E-3</v>
      </c>
      <c r="P811" t="str">
        <f t="shared" si="122"/>
        <v>lose</v>
      </c>
      <c r="Q811" t="str">
        <f t="shared" si="128"/>
        <v>lose</v>
      </c>
    </row>
    <row r="812" spans="1:17">
      <c r="A812" s="6">
        <v>43091</v>
      </c>
      <c r="B812" s="1">
        <v>247.4</v>
      </c>
      <c r="C812" s="1">
        <v>157.37</v>
      </c>
      <c r="D812" s="1">
        <f t="shared" si="121"/>
        <v>90.03</v>
      </c>
      <c r="F812" s="2">
        <f t="shared" si="123"/>
        <v>-1.049826374868735E-3</v>
      </c>
      <c r="G812" s="2">
        <f t="shared" si="124"/>
        <v>-1.1424944462075965E-3</v>
      </c>
      <c r="H812" t="str">
        <f t="shared" si="125"/>
        <v>DIA</v>
      </c>
      <c r="I812">
        <f t="shared" si="126"/>
        <v>1</v>
      </c>
      <c r="J812">
        <f t="shared" si="129"/>
        <v>2</v>
      </c>
      <c r="N812" t="str">
        <f t="shared" si="120"/>
        <v>DIA</v>
      </c>
      <c r="O812" s="5">
        <f t="shared" si="127"/>
        <v>9.2668071338861428E-5</v>
      </c>
      <c r="P812" t="str">
        <f t="shared" si="122"/>
        <v>lose</v>
      </c>
      <c r="Q812" t="str">
        <f t="shared" si="128"/>
        <v>lose</v>
      </c>
    </row>
    <row r="813" spans="1:17">
      <c r="A813" s="6">
        <v>43095</v>
      </c>
      <c r="B813" s="1">
        <v>247.25</v>
      </c>
      <c r="C813" s="1">
        <v>156.52000000000001</v>
      </c>
      <c r="D813" s="1">
        <f t="shared" si="121"/>
        <v>90.72999999999999</v>
      </c>
      <c r="F813" s="2">
        <f t="shared" si="123"/>
        <v>-6.0630557801134063E-4</v>
      </c>
      <c r="G813" s="2">
        <f t="shared" si="124"/>
        <v>-5.4012835991611762E-3</v>
      </c>
      <c r="H813" t="str">
        <f t="shared" si="125"/>
        <v>DIA</v>
      </c>
      <c r="I813">
        <f t="shared" si="126"/>
        <v>1</v>
      </c>
      <c r="J813">
        <f t="shared" si="129"/>
        <v>3</v>
      </c>
      <c r="N813" t="str">
        <f t="shared" si="120"/>
        <v>DIA</v>
      </c>
      <c r="O813" s="5">
        <f t="shared" si="127"/>
        <v>4.7949780211498354E-3</v>
      </c>
      <c r="P813" t="str">
        <f t="shared" si="122"/>
        <v>lose</v>
      </c>
      <c r="Q813" t="str">
        <f t="shared" si="128"/>
        <v>lose</v>
      </c>
    </row>
    <row r="814" spans="1:17">
      <c r="A814" s="6">
        <v>43096</v>
      </c>
      <c r="B814" s="1">
        <v>247.48</v>
      </c>
      <c r="C814" s="1">
        <v>156.54</v>
      </c>
      <c r="D814" s="1">
        <f t="shared" si="121"/>
        <v>90.94</v>
      </c>
      <c r="F814" s="2">
        <f t="shared" si="123"/>
        <v>9.3023255813949352E-4</v>
      </c>
      <c r="G814" s="2">
        <f t="shared" si="124"/>
        <v>1.2777919754652318E-4</v>
      </c>
      <c r="H814" t="str">
        <f t="shared" si="125"/>
        <v>DIA</v>
      </c>
      <c r="I814">
        <f t="shared" si="126"/>
        <v>1</v>
      </c>
      <c r="J814">
        <f t="shared" si="129"/>
        <v>4</v>
      </c>
      <c r="N814" t="str">
        <f t="shared" si="120"/>
        <v>DIA</v>
      </c>
      <c r="O814" s="5">
        <f t="shared" si="127"/>
        <v>8.0245336059297037E-4</v>
      </c>
      <c r="P814" t="str">
        <f t="shared" si="122"/>
        <v>lose</v>
      </c>
      <c r="Q814" t="str">
        <f t="shared" si="128"/>
        <v>lose</v>
      </c>
    </row>
    <row r="815" spans="1:17">
      <c r="A815" s="6">
        <v>43097</v>
      </c>
      <c r="B815" s="1">
        <v>248.13</v>
      </c>
      <c r="C815" s="1">
        <v>156.72999999999999</v>
      </c>
      <c r="D815" s="1">
        <f t="shared" si="121"/>
        <v>91.4</v>
      </c>
      <c r="F815" s="2">
        <f t="shared" si="123"/>
        <v>2.6264748666559143E-3</v>
      </c>
      <c r="G815" s="2">
        <f t="shared" si="124"/>
        <v>1.2137472850389532E-3</v>
      </c>
      <c r="H815" t="str">
        <f t="shared" si="125"/>
        <v>DIA</v>
      </c>
      <c r="I815">
        <f t="shared" si="126"/>
        <v>1</v>
      </c>
      <c r="J815">
        <f t="shared" si="129"/>
        <v>5</v>
      </c>
      <c r="N815" t="str">
        <f t="shared" si="120"/>
        <v>DIA</v>
      </c>
      <c r="O815" s="5">
        <f t="shared" si="127"/>
        <v>1.4127275816169611E-3</v>
      </c>
      <c r="P815" t="str">
        <f t="shared" si="122"/>
        <v>lose</v>
      </c>
      <c r="Q815" t="str">
        <f t="shared" si="128"/>
        <v>lose</v>
      </c>
    </row>
    <row r="816" spans="1:17">
      <c r="A816" s="6">
        <v>43098</v>
      </c>
      <c r="B816" s="1">
        <v>247.38</v>
      </c>
      <c r="C816" s="1">
        <v>155.76</v>
      </c>
      <c r="D816" s="1">
        <f t="shared" si="121"/>
        <v>91.62</v>
      </c>
      <c r="F816" s="2">
        <f t="shared" si="123"/>
        <v>-3.0226091161890947E-3</v>
      </c>
      <c r="G816" s="2">
        <f t="shared" si="124"/>
        <v>-6.1889874306131493E-3</v>
      </c>
      <c r="H816" t="str">
        <f t="shared" si="125"/>
        <v>DIA</v>
      </c>
      <c r="I816">
        <f t="shared" si="126"/>
        <v>1</v>
      </c>
      <c r="J816">
        <f t="shared" si="129"/>
        <v>6</v>
      </c>
      <c r="N816" t="str">
        <f t="shared" si="120"/>
        <v>DIA</v>
      </c>
      <c r="O816" s="5">
        <f t="shared" si="127"/>
        <v>3.1663783144240546E-3</v>
      </c>
      <c r="P816" t="str">
        <f t="shared" si="122"/>
        <v>lose</v>
      </c>
      <c r="Q816" t="str">
        <f t="shared" si="128"/>
        <v>lose</v>
      </c>
    </row>
    <row r="817" spans="1:17">
      <c r="A817" s="6">
        <v>43102</v>
      </c>
      <c r="B817" s="1">
        <v>248.02</v>
      </c>
      <c r="C817" s="1">
        <v>158.49</v>
      </c>
      <c r="D817" s="1">
        <f t="shared" si="121"/>
        <v>89.53</v>
      </c>
      <c r="F817" s="2">
        <f t="shared" si="123"/>
        <v>2.5871129436495061E-3</v>
      </c>
      <c r="G817" s="2">
        <f t="shared" si="124"/>
        <v>1.7526964560862984E-2</v>
      </c>
      <c r="H817" t="str">
        <f t="shared" si="125"/>
        <v>QQQ</v>
      </c>
      <c r="I817">
        <f t="shared" si="126"/>
        <v>0</v>
      </c>
      <c r="J817">
        <f t="shared" si="129"/>
        <v>0</v>
      </c>
      <c r="N817" t="str">
        <f t="shared" si="120"/>
        <v>QQQ</v>
      </c>
      <c r="O817" s="5">
        <f t="shared" si="127"/>
        <v>1.4939851617213477E-2</v>
      </c>
      <c r="P817" t="str">
        <f t="shared" si="122"/>
        <v>lose</v>
      </c>
      <c r="Q817" t="str">
        <f t="shared" si="128"/>
        <v>win</v>
      </c>
    </row>
    <row r="818" spans="1:17">
      <c r="A818" s="6">
        <v>43103</v>
      </c>
      <c r="B818" s="1">
        <v>248.95</v>
      </c>
      <c r="C818" s="1">
        <v>160.03</v>
      </c>
      <c r="D818" s="1">
        <f t="shared" si="121"/>
        <v>88.919999999999987</v>
      </c>
      <c r="F818" s="2">
        <f t="shared" si="123"/>
        <v>3.7496976050317649E-3</v>
      </c>
      <c r="G818" s="2">
        <f t="shared" si="124"/>
        <v>9.7167013691715053E-3</v>
      </c>
      <c r="H818" t="str">
        <f t="shared" si="125"/>
        <v>QQQ</v>
      </c>
      <c r="I818">
        <f t="shared" si="126"/>
        <v>0</v>
      </c>
      <c r="J818">
        <f t="shared" si="129"/>
        <v>1</v>
      </c>
      <c r="N818" t="str">
        <f t="shared" si="120"/>
        <v>QQQ</v>
      </c>
      <c r="O818" s="5">
        <f t="shared" si="127"/>
        <v>5.9670037641397404E-3</v>
      </c>
      <c r="P818" t="str">
        <f t="shared" si="122"/>
        <v>lose</v>
      </c>
      <c r="Q818" t="str">
        <f t="shared" si="128"/>
        <v>win</v>
      </c>
    </row>
    <row r="819" spans="1:17">
      <c r="A819" s="6">
        <v>43104</v>
      </c>
      <c r="B819" s="1">
        <v>250.6</v>
      </c>
      <c r="C819" s="1">
        <v>160.31</v>
      </c>
      <c r="D819" s="1">
        <f t="shared" si="121"/>
        <v>90.289999999999992</v>
      </c>
      <c r="F819" s="2">
        <f t="shared" si="123"/>
        <v>6.6278369150432042E-3</v>
      </c>
      <c r="G819" s="2">
        <f t="shared" si="124"/>
        <v>1.7496719365119112E-3</v>
      </c>
      <c r="H819" t="str">
        <f t="shared" si="125"/>
        <v>DIA</v>
      </c>
      <c r="I819">
        <f t="shared" si="126"/>
        <v>1</v>
      </c>
      <c r="J819">
        <f t="shared" si="129"/>
        <v>1</v>
      </c>
      <c r="N819" t="str">
        <f t="shared" si="120"/>
        <v>DIA</v>
      </c>
      <c r="O819" s="5">
        <f t="shared" si="127"/>
        <v>4.8781649785312933E-3</v>
      </c>
      <c r="P819" t="str">
        <f t="shared" si="122"/>
        <v>lose</v>
      </c>
      <c r="Q819" t="str">
        <f t="shared" si="128"/>
        <v>lose</v>
      </c>
    </row>
    <row r="820" spans="1:17">
      <c r="A820" s="6">
        <v>43105</v>
      </c>
      <c r="B820" s="1">
        <v>252.72</v>
      </c>
      <c r="C820" s="1">
        <v>161.91999999999999</v>
      </c>
      <c r="D820" s="1">
        <f t="shared" si="121"/>
        <v>90.800000000000011</v>
      </c>
      <c r="F820" s="2">
        <f t="shared" si="123"/>
        <v>8.459696727853171E-3</v>
      </c>
      <c r="G820" s="2">
        <f t="shared" si="124"/>
        <v>1.0043041606886564E-2</v>
      </c>
      <c r="H820" t="str">
        <f t="shared" si="125"/>
        <v>QQQ</v>
      </c>
      <c r="I820">
        <f t="shared" si="126"/>
        <v>0</v>
      </c>
      <c r="J820">
        <f t="shared" si="129"/>
        <v>0</v>
      </c>
      <c r="N820" t="str">
        <f t="shared" si="120"/>
        <v>QQQ</v>
      </c>
      <c r="O820" s="5">
        <f t="shared" si="127"/>
        <v>1.5833448790333934E-3</v>
      </c>
      <c r="P820" t="str">
        <f t="shared" si="122"/>
        <v>lose</v>
      </c>
      <c r="Q820" t="str">
        <f t="shared" si="128"/>
        <v>lose</v>
      </c>
    </row>
    <row r="821" spans="1:17">
      <c r="A821" s="6">
        <v>43108</v>
      </c>
      <c r="B821" s="1">
        <v>252.59</v>
      </c>
      <c r="C821" s="1">
        <v>162.55000000000001</v>
      </c>
      <c r="D821" s="1">
        <f t="shared" si="121"/>
        <v>90.039999999999992</v>
      </c>
      <c r="F821" s="2">
        <f t="shared" si="123"/>
        <v>-5.14403292181052E-4</v>
      </c>
      <c r="G821" s="2">
        <f t="shared" si="124"/>
        <v>3.8908102766799894E-3</v>
      </c>
      <c r="H821" t="str">
        <f t="shared" si="125"/>
        <v>QQQ</v>
      </c>
      <c r="I821">
        <f t="shared" si="126"/>
        <v>0</v>
      </c>
      <c r="J821">
        <f t="shared" si="129"/>
        <v>1</v>
      </c>
      <c r="N821" t="str">
        <f t="shared" si="120"/>
        <v>QQQ</v>
      </c>
      <c r="O821" s="5">
        <f t="shared" si="127"/>
        <v>4.4052135688610414E-3</v>
      </c>
      <c r="P821" t="str">
        <f t="shared" si="122"/>
        <v>lose</v>
      </c>
      <c r="Q821" t="str">
        <f t="shared" si="128"/>
        <v>lose</v>
      </c>
    </row>
    <row r="822" spans="1:17">
      <c r="A822" s="6">
        <v>43109</v>
      </c>
      <c r="B822" s="1">
        <v>253.82</v>
      </c>
      <c r="C822" s="1">
        <v>162.56</v>
      </c>
      <c r="D822" s="1">
        <f t="shared" si="121"/>
        <v>91.259999999999991</v>
      </c>
      <c r="F822" s="2">
        <f t="shared" si="123"/>
        <v>4.8695514470089461E-3</v>
      </c>
      <c r="G822" s="2">
        <f t="shared" si="124"/>
        <v>6.1519532451497408E-5</v>
      </c>
      <c r="H822" t="str">
        <f t="shared" si="125"/>
        <v>DIA</v>
      </c>
      <c r="I822">
        <f t="shared" si="126"/>
        <v>1</v>
      </c>
      <c r="J822">
        <f t="shared" si="129"/>
        <v>1</v>
      </c>
      <c r="N822" t="str">
        <f t="shared" si="120"/>
        <v>DIA</v>
      </c>
      <c r="O822" s="5">
        <f t="shared" si="127"/>
        <v>4.8080319145574488E-3</v>
      </c>
      <c r="P822" t="str">
        <f t="shared" si="122"/>
        <v>lose</v>
      </c>
      <c r="Q822" t="str">
        <f t="shared" si="128"/>
        <v>lose</v>
      </c>
    </row>
    <row r="823" spans="1:17">
      <c r="A823" s="6">
        <v>43110</v>
      </c>
      <c r="B823" s="1">
        <v>253.62</v>
      </c>
      <c r="C823" s="1">
        <v>162.18</v>
      </c>
      <c r="D823" s="1">
        <f t="shared" si="121"/>
        <v>91.44</v>
      </c>
      <c r="F823" s="2">
        <f t="shared" si="123"/>
        <v>-7.8795997163339621E-4</v>
      </c>
      <c r="G823" s="2">
        <f t="shared" si="124"/>
        <v>-2.3375984251968224E-3</v>
      </c>
      <c r="H823" t="str">
        <f t="shared" si="125"/>
        <v>DIA</v>
      </c>
      <c r="I823">
        <f t="shared" si="126"/>
        <v>1</v>
      </c>
      <c r="J823">
        <f t="shared" si="129"/>
        <v>2</v>
      </c>
      <c r="N823" t="str">
        <f t="shared" si="120"/>
        <v>DIA</v>
      </c>
      <c r="O823" s="5">
        <f t="shared" si="127"/>
        <v>1.5496384535634263E-3</v>
      </c>
      <c r="P823" t="str">
        <f t="shared" si="122"/>
        <v>lose</v>
      </c>
      <c r="Q823" t="str">
        <f t="shared" si="128"/>
        <v>lose</v>
      </c>
    </row>
    <row r="824" spans="1:17">
      <c r="A824" s="6">
        <v>43111</v>
      </c>
      <c r="B824" s="1">
        <v>255.61</v>
      </c>
      <c r="C824" s="1">
        <v>163.29</v>
      </c>
      <c r="D824" s="1">
        <f t="shared" si="121"/>
        <v>92.320000000000022</v>
      </c>
      <c r="F824" s="2">
        <f t="shared" si="123"/>
        <v>7.846384354546208E-3</v>
      </c>
      <c r="G824" s="2">
        <f t="shared" si="124"/>
        <v>6.844247132815299E-3</v>
      </c>
      <c r="H824" t="str">
        <f t="shared" si="125"/>
        <v>DIA</v>
      </c>
      <c r="I824">
        <f t="shared" si="126"/>
        <v>1</v>
      </c>
      <c r="J824">
        <f t="shared" si="129"/>
        <v>3</v>
      </c>
      <c r="N824" t="str">
        <f t="shared" si="120"/>
        <v>DIA</v>
      </c>
      <c r="O824" s="5">
        <f t="shared" si="127"/>
        <v>1.002137221730909E-3</v>
      </c>
      <c r="P824" t="str">
        <f t="shared" si="122"/>
        <v>lose</v>
      </c>
      <c r="Q824" t="str">
        <f t="shared" si="128"/>
        <v>lose</v>
      </c>
    </row>
    <row r="825" spans="1:17">
      <c r="A825" s="6">
        <v>43112</v>
      </c>
      <c r="B825" s="1">
        <v>257.91000000000003</v>
      </c>
      <c r="C825" s="1">
        <v>164.49</v>
      </c>
      <c r="D825" s="1">
        <f t="shared" si="121"/>
        <v>93.420000000000016</v>
      </c>
      <c r="F825" s="2">
        <f t="shared" si="123"/>
        <v>8.9980830170964012E-3</v>
      </c>
      <c r="G825" s="2">
        <f t="shared" si="124"/>
        <v>7.3488884806174118E-3</v>
      </c>
      <c r="H825" t="str">
        <f t="shared" si="125"/>
        <v>DIA</v>
      </c>
      <c r="I825">
        <f t="shared" si="126"/>
        <v>1</v>
      </c>
      <c r="J825">
        <f t="shared" si="129"/>
        <v>4</v>
      </c>
      <c r="N825" t="str">
        <f t="shared" si="120"/>
        <v>DIA</v>
      </c>
      <c r="O825" s="5">
        <f t="shared" si="127"/>
        <v>1.6491945364789894E-3</v>
      </c>
      <c r="P825" t="str">
        <f t="shared" si="122"/>
        <v>lose</v>
      </c>
      <c r="Q825" t="str">
        <f t="shared" si="128"/>
        <v>lose</v>
      </c>
    </row>
    <row r="826" spans="1:17">
      <c r="A826" s="6">
        <v>43116</v>
      </c>
      <c r="B826" s="1">
        <v>257.81</v>
      </c>
      <c r="C826" s="1">
        <v>164.02</v>
      </c>
      <c r="D826" s="1">
        <f t="shared" si="121"/>
        <v>93.789999999999992</v>
      </c>
      <c r="F826" s="2">
        <f t="shared" si="123"/>
        <v>-3.8773215462767141E-4</v>
      </c>
      <c r="G826" s="2">
        <f t="shared" si="124"/>
        <v>-2.8573165541978165E-3</v>
      </c>
      <c r="H826" t="str">
        <f t="shared" si="125"/>
        <v>DIA</v>
      </c>
      <c r="I826">
        <f t="shared" si="126"/>
        <v>1</v>
      </c>
      <c r="J826">
        <f t="shared" si="129"/>
        <v>5</v>
      </c>
      <c r="N826" t="str">
        <f t="shared" si="120"/>
        <v>DIA</v>
      </c>
      <c r="O826" s="5">
        <f t="shared" si="127"/>
        <v>2.4695843995701451E-3</v>
      </c>
      <c r="P826" t="str">
        <f t="shared" si="122"/>
        <v>lose</v>
      </c>
      <c r="Q826" t="str">
        <f t="shared" si="128"/>
        <v>lose</v>
      </c>
    </row>
    <row r="827" spans="1:17">
      <c r="A827" s="6">
        <v>43117</v>
      </c>
      <c r="B827" s="1">
        <v>261.08</v>
      </c>
      <c r="C827" s="1">
        <v>165.79</v>
      </c>
      <c r="D827" s="1">
        <f t="shared" si="121"/>
        <v>95.289999999999992</v>
      </c>
      <c r="F827" s="2">
        <f t="shared" si="123"/>
        <v>1.2683759357666429E-2</v>
      </c>
      <c r="G827" s="2">
        <f t="shared" si="124"/>
        <v>1.0791366906474708E-2</v>
      </c>
      <c r="H827" t="str">
        <f t="shared" si="125"/>
        <v>DIA</v>
      </c>
      <c r="I827">
        <f t="shared" si="126"/>
        <v>1</v>
      </c>
      <c r="J827">
        <f t="shared" si="129"/>
        <v>6</v>
      </c>
      <c r="N827" t="str">
        <f t="shared" si="120"/>
        <v>DIA</v>
      </c>
      <c r="O827" s="5">
        <f t="shared" si="127"/>
        <v>1.8923924511917208E-3</v>
      </c>
      <c r="P827" t="str">
        <f t="shared" si="122"/>
        <v>lose</v>
      </c>
      <c r="Q827" t="str">
        <f t="shared" si="128"/>
        <v>lose</v>
      </c>
    </row>
    <row r="828" spans="1:17">
      <c r="A828" s="6">
        <v>43118</v>
      </c>
      <c r="B828" s="1">
        <v>260.16000000000003</v>
      </c>
      <c r="C828" s="1">
        <v>165.82</v>
      </c>
      <c r="D828" s="1">
        <f t="shared" si="121"/>
        <v>94.340000000000032</v>
      </c>
      <c r="F828" s="2">
        <f t="shared" si="123"/>
        <v>-3.5238241152135709E-3</v>
      </c>
      <c r="G828" s="2">
        <f t="shared" si="124"/>
        <v>1.8095180650220844E-4</v>
      </c>
      <c r="H828" t="str">
        <f t="shared" si="125"/>
        <v>QQQ</v>
      </c>
      <c r="I828">
        <f t="shared" si="126"/>
        <v>0</v>
      </c>
      <c r="J828">
        <f t="shared" si="129"/>
        <v>0</v>
      </c>
      <c r="N828" t="str">
        <f t="shared" si="120"/>
        <v>QQQ</v>
      </c>
      <c r="O828" s="5">
        <f t="shared" si="127"/>
        <v>3.7047759217157792E-3</v>
      </c>
      <c r="P828" t="str">
        <f t="shared" si="122"/>
        <v>lose</v>
      </c>
      <c r="Q828" t="str">
        <f t="shared" si="128"/>
        <v>lose</v>
      </c>
    </row>
    <row r="829" spans="1:17">
      <c r="A829" s="6">
        <v>43119</v>
      </c>
      <c r="B829" s="1">
        <v>260.54000000000002</v>
      </c>
      <c r="C829" s="1">
        <v>166.34</v>
      </c>
      <c r="D829" s="1">
        <f t="shared" si="121"/>
        <v>94.200000000000017</v>
      </c>
      <c r="F829" s="2">
        <f t="shared" si="123"/>
        <v>1.4606396063960463E-3</v>
      </c>
      <c r="G829" s="2">
        <f t="shared" si="124"/>
        <v>3.1359305270776158E-3</v>
      </c>
      <c r="H829" t="str">
        <f t="shared" si="125"/>
        <v>QQQ</v>
      </c>
      <c r="I829">
        <f t="shared" si="126"/>
        <v>0</v>
      </c>
      <c r="J829">
        <f t="shared" si="129"/>
        <v>1</v>
      </c>
      <c r="N829" t="str">
        <f t="shared" si="120"/>
        <v>QQQ</v>
      </c>
      <c r="O829" s="5">
        <f t="shared" si="127"/>
        <v>1.6752909206815695E-3</v>
      </c>
      <c r="P829" t="str">
        <f t="shared" si="122"/>
        <v>lose</v>
      </c>
      <c r="Q829" t="str">
        <f t="shared" si="128"/>
        <v>lose</v>
      </c>
    </row>
    <row r="830" spans="1:17">
      <c r="A830" s="6">
        <v>43122</v>
      </c>
      <c r="B830" s="1">
        <v>261.98</v>
      </c>
      <c r="C830" s="1">
        <v>168.12</v>
      </c>
      <c r="D830" s="1">
        <f t="shared" si="121"/>
        <v>93.860000000000014</v>
      </c>
      <c r="F830" s="2">
        <f t="shared" si="123"/>
        <v>5.5269824211253461E-3</v>
      </c>
      <c r="G830" s="2">
        <f t="shared" si="124"/>
        <v>1.0700973908861374E-2</v>
      </c>
      <c r="H830" t="str">
        <f t="shared" si="125"/>
        <v>QQQ</v>
      </c>
      <c r="I830">
        <f t="shared" si="126"/>
        <v>0</v>
      </c>
      <c r="J830">
        <f t="shared" si="129"/>
        <v>2</v>
      </c>
      <c r="N830" t="str">
        <f t="shared" si="120"/>
        <v>QQQ</v>
      </c>
      <c r="O830" s="5">
        <f t="shared" si="127"/>
        <v>5.173991487736028E-3</v>
      </c>
      <c r="P830" t="str">
        <f t="shared" si="122"/>
        <v>lose</v>
      </c>
      <c r="Q830" t="str">
        <f t="shared" si="128"/>
        <v>win</v>
      </c>
    </row>
    <row r="831" spans="1:17">
      <c r="A831" s="6">
        <v>43123</v>
      </c>
      <c r="B831" s="1">
        <v>261.87</v>
      </c>
      <c r="C831" s="1">
        <v>169.51</v>
      </c>
      <c r="D831" s="1">
        <f t="shared" si="121"/>
        <v>92.360000000000014</v>
      </c>
      <c r="F831" s="2">
        <f t="shared" si="123"/>
        <v>-4.198793801054036E-4</v>
      </c>
      <c r="G831" s="2">
        <f t="shared" si="124"/>
        <v>8.2679038781821694E-3</v>
      </c>
      <c r="H831" t="str">
        <f t="shared" si="125"/>
        <v>QQQ</v>
      </c>
      <c r="I831">
        <f t="shared" si="126"/>
        <v>0</v>
      </c>
      <c r="J831">
        <f t="shared" si="129"/>
        <v>3</v>
      </c>
      <c r="N831" t="str">
        <f t="shared" si="120"/>
        <v>QQQ</v>
      </c>
      <c r="O831" s="5">
        <f t="shared" si="127"/>
        <v>8.6877832582875729E-3</v>
      </c>
      <c r="P831" t="str">
        <f t="shared" si="122"/>
        <v>lose</v>
      </c>
      <c r="Q831" t="str">
        <f t="shared" si="128"/>
        <v>win</v>
      </c>
    </row>
    <row r="832" spans="1:17">
      <c r="A832" s="6">
        <v>43124</v>
      </c>
      <c r="B832" s="1">
        <v>262.57</v>
      </c>
      <c r="C832" s="1">
        <v>168.41</v>
      </c>
      <c r="D832" s="1">
        <f t="shared" si="121"/>
        <v>94.16</v>
      </c>
      <c r="F832" s="2">
        <f t="shared" si="123"/>
        <v>2.6730820636193097E-3</v>
      </c>
      <c r="G832" s="2">
        <f t="shared" si="124"/>
        <v>-6.4892926670992532E-3</v>
      </c>
      <c r="H832" t="str">
        <f t="shared" si="125"/>
        <v>DIA</v>
      </c>
      <c r="I832">
        <f t="shared" si="126"/>
        <v>1</v>
      </c>
      <c r="J832">
        <f t="shared" si="129"/>
        <v>1</v>
      </c>
      <c r="N832" t="str">
        <f t="shared" si="120"/>
        <v>DIA</v>
      </c>
      <c r="O832" s="5">
        <f t="shared" si="127"/>
        <v>9.162374730718563E-3</v>
      </c>
      <c r="P832" t="str">
        <f t="shared" si="122"/>
        <v>win</v>
      </c>
      <c r="Q832" t="str">
        <f t="shared" si="128"/>
        <v>lose</v>
      </c>
    </row>
    <row r="833" spans="1:17">
      <c r="A833" s="6">
        <v>43125</v>
      </c>
      <c r="B833" s="1">
        <v>263.75</v>
      </c>
      <c r="C833" s="1">
        <v>168.35</v>
      </c>
      <c r="D833" s="1">
        <f t="shared" si="121"/>
        <v>95.4</v>
      </c>
      <c r="F833" s="2">
        <f t="shared" si="123"/>
        <v>4.4940396846555467E-3</v>
      </c>
      <c r="G833" s="2">
        <f t="shared" si="124"/>
        <v>-3.562733804406049E-4</v>
      </c>
      <c r="H833" t="str">
        <f t="shared" si="125"/>
        <v>DIA</v>
      </c>
      <c r="I833">
        <f t="shared" si="126"/>
        <v>1</v>
      </c>
      <c r="J833">
        <f t="shared" si="129"/>
        <v>2</v>
      </c>
      <c r="N833" t="str">
        <f t="shared" ref="N833:N896" si="130">IF(F833&gt;G833, "DIA", "QQQ")</f>
        <v>DIA</v>
      </c>
      <c r="O833" s="5">
        <f t="shared" si="127"/>
        <v>4.8503130650961518E-3</v>
      </c>
      <c r="P833" t="str">
        <f t="shared" si="122"/>
        <v>lose</v>
      </c>
      <c r="Q833" t="str">
        <f t="shared" si="128"/>
        <v>lose</v>
      </c>
    </row>
    <row r="834" spans="1:17">
      <c r="A834" s="6">
        <v>43126</v>
      </c>
      <c r="B834" s="1">
        <v>265.91000000000003</v>
      </c>
      <c r="C834" s="1">
        <v>170.93</v>
      </c>
      <c r="D834" s="1">
        <f t="shared" si="121"/>
        <v>94.980000000000018</v>
      </c>
      <c r="F834" s="2">
        <f t="shared" si="123"/>
        <v>8.1895734597157346E-3</v>
      </c>
      <c r="G834" s="2">
        <f t="shared" si="124"/>
        <v>1.5325215325215399E-2</v>
      </c>
      <c r="H834" t="str">
        <f t="shared" si="125"/>
        <v>QQQ</v>
      </c>
      <c r="I834">
        <f t="shared" si="126"/>
        <v>0</v>
      </c>
      <c r="J834">
        <f t="shared" si="129"/>
        <v>0</v>
      </c>
      <c r="N834" t="str">
        <f t="shared" si="130"/>
        <v>QQQ</v>
      </c>
      <c r="O834" s="5">
        <f t="shared" si="127"/>
        <v>7.1356418654996649E-3</v>
      </c>
      <c r="P834" t="str">
        <f t="shared" si="122"/>
        <v>lose</v>
      </c>
      <c r="Q834" t="str">
        <f t="shared" si="128"/>
        <v>win</v>
      </c>
    </row>
    <row r="835" spans="1:17">
      <c r="A835" s="6">
        <v>43129</v>
      </c>
      <c r="B835" s="1">
        <v>264.16000000000003</v>
      </c>
      <c r="C835" s="1">
        <v>170.1</v>
      </c>
      <c r="D835" s="1">
        <f t="shared" ref="D835:D898" si="131">B835-C835</f>
        <v>94.060000000000031</v>
      </c>
      <c r="F835" s="2">
        <f t="shared" si="123"/>
        <v>-6.5811740814561313E-3</v>
      </c>
      <c r="G835" s="2">
        <f t="shared" si="124"/>
        <v>-4.8557889194407794E-3</v>
      </c>
      <c r="H835" t="str">
        <f t="shared" si="125"/>
        <v>QQQ</v>
      </c>
      <c r="I835">
        <f t="shared" si="126"/>
        <v>0</v>
      </c>
      <c r="J835">
        <f t="shared" si="129"/>
        <v>1</v>
      </c>
      <c r="N835" t="str">
        <f t="shared" si="130"/>
        <v>QQQ</v>
      </c>
      <c r="O835" s="5">
        <f t="shared" si="127"/>
        <v>1.7253851620153519E-3</v>
      </c>
      <c r="P835" t="str">
        <f t="shared" si="122"/>
        <v>lose</v>
      </c>
      <c r="Q835" t="str">
        <f t="shared" si="128"/>
        <v>lose</v>
      </c>
    </row>
    <row r="836" spans="1:17">
      <c r="A836" s="6">
        <v>43130</v>
      </c>
      <c r="B836" s="1">
        <v>260.62</v>
      </c>
      <c r="C836" s="1">
        <v>168.7</v>
      </c>
      <c r="D836" s="1">
        <f t="shared" si="131"/>
        <v>91.920000000000016</v>
      </c>
      <c r="F836" s="2">
        <f t="shared" si="123"/>
        <v>-1.3400969109630604E-2</v>
      </c>
      <c r="G836" s="2">
        <f t="shared" si="124"/>
        <v>-8.230452674897153E-3</v>
      </c>
      <c r="H836" t="str">
        <f t="shared" si="125"/>
        <v>QQQ</v>
      </c>
      <c r="I836">
        <f t="shared" si="126"/>
        <v>0</v>
      </c>
      <c r="J836">
        <f t="shared" si="129"/>
        <v>2</v>
      </c>
      <c r="N836" t="str">
        <f t="shared" si="130"/>
        <v>QQQ</v>
      </c>
      <c r="O836" s="5">
        <f t="shared" si="127"/>
        <v>5.1705164347334506E-3</v>
      </c>
      <c r="P836" t="str">
        <f t="shared" ref="P836:P899" si="132">IF(AND(N836="dia", O836&gt;0.005), "win", "lose")</f>
        <v>lose</v>
      </c>
      <c r="Q836" t="str">
        <f t="shared" si="128"/>
        <v>win</v>
      </c>
    </row>
    <row r="837" spans="1:17">
      <c r="A837" s="6">
        <v>43131</v>
      </c>
      <c r="B837" s="1">
        <v>261.44</v>
      </c>
      <c r="C837" s="1">
        <v>169.4</v>
      </c>
      <c r="D837" s="1">
        <f t="shared" si="131"/>
        <v>92.039999999999992</v>
      </c>
      <c r="F837" s="2">
        <f t="shared" ref="F837:F900" si="133">(B837-B836)/B836</f>
        <v>3.1463433351239089E-3</v>
      </c>
      <c r="G837" s="2">
        <f t="shared" ref="G837:G900" si="134">(C837-C836)/C836</f>
        <v>4.1493775933610973E-3</v>
      </c>
      <c r="H837" t="str">
        <f t="shared" ref="H837:H900" si="135">IF(F837&gt;G837, "DIA", "QQQ")</f>
        <v>QQQ</v>
      </c>
      <c r="I837">
        <f t="shared" ref="I837:I900" si="136">IF(H837="QQQ",0,1)</f>
        <v>0</v>
      </c>
      <c r="J837">
        <f t="shared" si="129"/>
        <v>3</v>
      </c>
      <c r="N837" t="str">
        <f t="shared" si="130"/>
        <v>QQQ</v>
      </c>
      <c r="O837" s="5">
        <f t="shared" ref="O837:O900" si="137">IF(F837&gt;G837, (F837-G837), (G837-F837))</f>
        <v>1.0030342582371884E-3</v>
      </c>
      <c r="P837" t="str">
        <f t="shared" si="132"/>
        <v>lose</v>
      </c>
      <c r="Q837" t="str">
        <f t="shared" ref="Q837:Q900" si="138">IF(AND(N837="qqq", O837&gt;0.005), "win", "lose")</f>
        <v>lose</v>
      </c>
    </row>
    <row r="838" spans="1:17">
      <c r="A838" s="6">
        <v>43132</v>
      </c>
      <c r="B838" s="1">
        <v>261.62</v>
      </c>
      <c r="C838" s="1">
        <v>167.96</v>
      </c>
      <c r="D838" s="1">
        <f t="shared" si="131"/>
        <v>93.66</v>
      </c>
      <c r="F838" s="2">
        <f t="shared" si="133"/>
        <v>6.8849449204408972E-4</v>
      </c>
      <c r="G838" s="2">
        <f t="shared" si="134"/>
        <v>-8.5005903187721239E-3</v>
      </c>
      <c r="H838" t="str">
        <f t="shared" si="135"/>
        <v>DIA</v>
      </c>
      <c r="I838">
        <f t="shared" si="136"/>
        <v>1</v>
      </c>
      <c r="J838">
        <f t="shared" si="129"/>
        <v>1</v>
      </c>
      <c r="N838" t="str">
        <f t="shared" si="130"/>
        <v>DIA</v>
      </c>
      <c r="O838" s="5">
        <f t="shared" si="137"/>
        <v>9.1890848108162129E-3</v>
      </c>
      <c r="P838" t="str">
        <f t="shared" si="132"/>
        <v>win</v>
      </c>
      <c r="Q838" t="str">
        <f t="shared" si="138"/>
        <v>lose</v>
      </c>
    </row>
    <row r="839" spans="1:17">
      <c r="A839" s="6">
        <v>43133</v>
      </c>
      <c r="B839" s="1">
        <v>254.93</v>
      </c>
      <c r="C839" s="1">
        <v>164.61</v>
      </c>
      <c r="D839" s="1">
        <f t="shared" si="131"/>
        <v>90.32</v>
      </c>
      <c r="F839" s="2">
        <f t="shared" si="133"/>
        <v>-2.5571439492393537E-2</v>
      </c>
      <c r="G839" s="2">
        <f t="shared" si="134"/>
        <v>-1.9945225053584151E-2</v>
      </c>
      <c r="H839" t="str">
        <f t="shared" si="135"/>
        <v>QQQ</v>
      </c>
      <c r="I839">
        <f t="shared" si="136"/>
        <v>0</v>
      </c>
      <c r="J839">
        <f t="shared" si="129"/>
        <v>0</v>
      </c>
      <c r="N839" t="str">
        <f t="shared" si="130"/>
        <v>QQQ</v>
      </c>
      <c r="O839" s="5">
        <f t="shared" si="137"/>
        <v>5.6262144388093856E-3</v>
      </c>
      <c r="P839" t="str">
        <f t="shared" si="132"/>
        <v>lose</v>
      </c>
      <c r="Q839" t="str">
        <f t="shared" si="138"/>
        <v>win</v>
      </c>
    </row>
    <row r="840" spans="1:17">
      <c r="A840" s="6">
        <v>43136</v>
      </c>
      <c r="B840" s="1">
        <v>243.27</v>
      </c>
      <c r="C840" s="1">
        <v>158.12</v>
      </c>
      <c r="D840" s="1">
        <f t="shared" si="131"/>
        <v>85.15</v>
      </c>
      <c r="F840" s="2">
        <f t="shared" si="133"/>
        <v>-4.5738045738045727E-2</v>
      </c>
      <c r="G840" s="2">
        <f t="shared" si="134"/>
        <v>-3.9426523297491092E-2</v>
      </c>
      <c r="H840" t="str">
        <f t="shared" si="135"/>
        <v>QQQ</v>
      </c>
      <c r="I840">
        <f t="shared" si="136"/>
        <v>0</v>
      </c>
      <c r="J840">
        <f t="shared" ref="J840:J903" si="139">IF(I839=I840,(J839+1),I840)</f>
        <v>1</v>
      </c>
      <c r="N840" t="str">
        <f t="shared" si="130"/>
        <v>QQQ</v>
      </c>
      <c r="O840" s="5">
        <f t="shared" si="137"/>
        <v>6.3115224405546344E-3</v>
      </c>
      <c r="P840" t="str">
        <f t="shared" si="132"/>
        <v>lose</v>
      </c>
      <c r="Q840" t="str">
        <f t="shared" si="138"/>
        <v>win</v>
      </c>
    </row>
    <row r="841" spans="1:17">
      <c r="A841" s="6">
        <v>43137</v>
      </c>
      <c r="B841" s="1">
        <v>248.96</v>
      </c>
      <c r="C841" s="1">
        <v>162.31</v>
      </c>
      <c r="D841" s="1">
        <f t="shared" si="131"/>
        <v>86.65</v>
      </c>
      <c r="F841" s="2">
        <f t="shared" si="133"/>
        <v>2.3389649360792526E-2</v>
      </c>
      <c r="G841" s="2">
        <f t="shared" si="134"/>
        <v>2.6498861624082961E-2</v>
      </c>
      <c r="H841" t="str">
        <f t="shared" si="135"/>
        <v>QQQ</v>
      </c>
      <c r="I841">
        <f t="shared" si="136"/>
        <v>0</v>
      </c>
      <c r="J841">
        <f t="shared" si="139"/>
        <v>2</v>
      </c>
      <c r="N841" t="str">
        <f t="shared" si="130"/>
        <v>QQQ</v>
      </c>
      <c r="O841" s="5">
        <f t="shared" si="137"/>
        <v>3.1092122632904347E-3</v>
      </c>
      <c r="P841" t="str">
        <f t="shared" si="132"/>
        <v>lose</v>
      </c>
      <c r="Q841" t="str">
        <f t="shared" si="138"/>
        <v>lose</v>
      </c>
    </row>
    <row r="842" spans="1:17">
      <c r="A842" s="6">
        <v>43138</v>
      </c>
      <c r="B842" s="1">
        <v>248.76</v>
      </c>
      <c r="C842" s="1">
        <v>160.21</v>
      </c>
      <c r="D842" s="1">
        <f t="shared" si="131"/>
        <v>88.549999999999983</v>
      </c>
      <c r="F842" s="2">
        <f t="shared" si="133"/>
        <v>-8.0334190231369311E-4</v>
      </c>
      <c r="G842" s="2">
        <f t="shared" si="134"/>
        <v>-1.2938204670075745E-2</v>
      </c>
      <c r="H842" t="str">
        <f t="shared" si="135"/>
        <v>DIA</v>
      </c>
      <c r="I842">
        <f t="shared" si="136"/>
        <v>1</v>
      </c>
      <c r="J842">
        <f t="shared" si="139"/>
        <v>1</v>
      </c>
      <c r="N842" t="str">
        <f t="shared" si="130"/>
        <v>DIA</v>
      </c>
      <c r="O842" s="5">
        <f t="shared" si="137"/>
        <v>1.2134862767762052E-2</v>
      </c>
      <c r="P842" t="str">
        <f t="shared" si="132"/>
        <v>win</v>
      </c>
      <c r="Q842" t="str">
        <f t="shared" si="138"/>
        <v>lose</v>
      </c>
    </row>
    <row r="843" spans="1:17">
      <c r="A843" s="6">
        <v>43139</v>
      </c>
      <c r="B843" s="1">
        <v>238.67</v>
      </c>
      <c r="C843" s="1">
        <v>153.44999999999999</v>
      </c>
      <c r="D843" s="1">
        <f t="shared" si="131"/>
        <v>85.22</v>
      </c>
      <c r="F843" s="2">
        <f t="shared" si="133"/>
        <v>-4.0561183470011274E-2</v>
      </c>
      <c r="G843" s="2">
        <f t="shared" si="134"/>
        <v>-4.2194619561825221E-2</v>
      </c>
      <c r="H843" t="str">
        <f t="shared" si="135"/>
        <v>DIA</v>
      </c>
      <c r="I843">
        <f t="shared" si="136"/>
        <v>1</v>
      </c>
      <c r="J843">
        <f t="shared" si="139"/>
        <v>2</v>
      </c>
      <c r="N843" t="str">
        <f t="shared" si="130"/>
        <v>DIA</v>
      </c>
      <c r="O843" s="5">
        <f t="shared" si="137"/>
        <v>1.6334360918139473E-3</v>
      </c>
      <c r="P843" t="str">
        <f t="shared" si="132"/>
        <v>lose</v>
      </c>
      <c r="Q843" t="str">
        <f t="shared" si="138"/>
        <v>lose</v>
      </c>
    </row>
    <row r="844" spans="1:17">
      <c r="A844" s="6">
        <v>43140</v>
      </c>
      <c r="B844" s="1">
        <v>242.03</v>
      </c>
      <c r="C844" s="1">
        <v>156.1</v>
      </c>
      <c r="D844" s="1">
        <f t="shared" si="131"/>
        <v>85.93</v>
      </c>
      <c r="F844" s="2">
        <f t="shared" si="133"/>
        <v>1.4078015670172262E-2</v>
      </c>
      <c r="G844" s="2">
        <f t="shared" si="134"/>
        <v>1.7269468882372147E-2</v>
      </c>
      <c r="H844" t="str">
        <f t="shared" si="135"/>
        <v>QQQ</v>
      </c>
      <c r="I844">
        <f t="shared" si="136"/>
        <v>0</v>
      </c>
      <c r="J844">
        <f t="shared" si="139"/>
        <v>0</v>
      </c>
      <c r="N844" t="str">
        <f t="shared" si="130"/>
        <v>QQQ</v>
      </c>
      <c r="O844" s="5">
        <f t="shared" si="137"/>
        <v>3.1914532121998847E-3</v>
      </c>
      <c r="P844" t="str">
        <f t="shared" si="132"/>
        <v>lose</v>
      </c>
      <c r="Q844" t="str">
        <f t="shared" si="138"/>
        <v>lose</v>
      </c>
    </row>
    <row r="845" spans="1:17">
      <c r="A845" s="6">
        <v>43143</v>
      </c>
      <c r="B845" s="1">
        <v>246.17</v>
      </c>
      <c r="C845" s="1">
        <v>158.87</v>
      </c>
      <c r="D845" s="1">
        <f t="shared" si="131"/>
        <v>87.299999999999983</v>
      </c>
      <c r="F845" s="2">
        <f t="shared" si="133"/>
        <v>1.7105317522621108E-2</v>
      </c>
      <c r="G845" s="2">
        <f t="shared" si="134"/>
        <v>1.7745035233824539E-2</v>
      </c>
      <c r="H845" t="str">
        <f t="shared" si="135"/>
        <v>QQQ</v>
      </c>
      <c r="I845">
        <f t="shared" si="136"/>
        <v>0</v>
      </c>
      <c r="J845">
        <f t="shared" si="139"/>
        <v>1</v>
      </c>
      <c r="N845" t="str">
        <f t="shared" si="130"/>
        <v>QQQ</v>
      </c>
      <c r="O845" s="5">
        <f t="shared" si="137"/>
        <v>6.3971771120343093E-4</v>
      </c>
      <c r="P845" t="str">
        <f t="shared" si="132"/>
        <v>lose</v>
      </c>
      <c r="Q845" t="str">
        <f t="shared" si="138"/>
        <v>lose</v>
      </c>
    </row>
    <row r="846" spans="1:17">
      <c r="A846" s="6">
        <v>43144</v>
      </c>
      <c r="B846" s="1">
        <v>246.57</v>
      </c>
      <c r="C846" s="1">
        <v>159.69</v>
      </c>
      <c r="D846" s="1">
        <f t="shared" si="131"/>
        <v>86.88</v>
      </c>
      <c r="F846" s="2">
        <f t="shared" si="133"/>
        <v>1.6248933663728549E-3</v>
      </c>
      <c r="G846" s="2">
        <f t="shared" si="134"/>
        <v>5.1614527601182925E-3</v>
      </c>
      <c r="H846" t="str">
        <f t="shared" si="135"/>
        <v>QQQ</v>
      </c>
      <c r="I846">
        <f t="shared" si="136"/>
        <v>0</v>
      </c>
      <c r="J846">
        <f t="shared" si="139"/>
        <v>2</v>
      </c>
      <c r="N846" t="str">
        <f t="shared" si="130"/>
        <v>QQQ</v>
      </c>
      <c r="O846" s="5">
        <f t="shared" si="137"/>
        <v>3.5365593937454376E-3</v>
      </c>
      <c r="P846" t="str">
        <f t="shared" si="132"/>
        <v>lose</v>
      </c>
      <c r="Q846" t="str">
        <f t="shared" si="138"/>
        <v>lose</v>
      </c>
    </row>
    <row r="847" spans="1:17">
      <c r="A847" s="6">
        <v>43145</v>
      </c>
      <c r="B847" s="1">
        <v>249.3</v>
      </c>
      <c r="C847" s="1">
        <v>162.68</v>
      </c>
      <c r="D847" s="1">
        <f t="shared" si="131"/>
        <v>86.62</v>
      </c>
      <c r="F847" s="2">
        <f t="shared" si="133"/>
        <v>1.1071906557975497E-2</v>
      </c>
      <c r="G847" s="2">
        <f t="shared" si="134"/>
        <v>1.8723777318554756E-2</v>
      </c>
      <c r="H847" t="str">
        <f t="shared" si="135"/>
        <v>QQQ</v>
      </c>
      <c r="I847">
        <f t="shared" si="136"/>
        <v>0</v>
      </c>
      <c r="J847">
        <f t="shared" si="139"/>
        <v>3</v>
      </c>
      <c r="N847" t="str">
        <f t="shared" si="130"/>
        <v>QQQ</v>
      </c>
      <c r="O847" s="5">
        <f t="shared" si="137"/>
        <v>7.6518707605792591E-3</v>
      </c>
      <c r="P847" t="str">
        <f t="shared" si="132"/>
        <v>lose</v>
      </c>
      <c r="Q847" t="str">
        <f t="shared" si="138"/>
        <v>win</v>
      </c>
    </row>
    <row r="848" spans="1:17">
      <c r="A848" s="6">
        <v>43146</v>
      </c>
      <c r="B848" s="1">
        <v>252.5</v>
      </c>
      <c r="C848" s="1">
        <v>165.7</v>
      </c>
      <c r="D848" s="1">
        <f t="shared" si="131"/>
        <v>86.800000000000011</v>
      </c>
      <c r="F848" s="2">
        <f t="shared" si="133"/>
        <v>1.2835940633774523E-2</v>
      </c>
      <c r="G848" s="2">
        <f t="shared" si="134"/>
        <v>1.8564052126874734E-2</v>
      </c>
      <c r="H848" t="str">
        <f t="shared" si="135"/>
        <v>QQQ</v>
      </c>
      <c r="I848">
        <f t="shared" si="136"/>
        <v>0</v>
      </c>
      <c r="J848">
        <f t="shared" si="139"/>
        <v>4</v>
      </c>
      <c r="N848" t="str">
        <f t="shared" si="130"/>
        <v>QQQ</v>
      </c>
      <c r="O848" s="5">
        <f t="shared" si="137"/>
        <v>5.728111493100211E-3</v>
      </c>
      <c r="P848" t="str">
        <f t="shared" si="132"/>
        <v>lose</v>
      </c>
      <c r="Q848" t="str">
        <f t="shared" si="138"/>
        <v>win</v>
      </c>
    </row>
    <row r="849" spans="1:17">
      <c r="A849" s="6">
        <v>43147</v>
      </c>
      <c r="B849" s="1">
        <v>251.96</v>
      </c>
      <c r="C849" s="1">
        <v>164.96</v>
      </c>
      <c r="D849" s="1">
        <f t="shared" si="131"/>
        <v>87</v>
      </c>
      <c r="F849" s="2">
        <f t="shared" si="133"/>
        <v>-2.1386138613861071E-3</v>
      </c>
      <c r="G849" s="2">
        <f t="shared" si="134"/>
        <v>-4.4659022329510004E-3</v>
      </c>
      <c r="H849" t="str">
        <f t="shared" si="135"/>
        <v>DIA</v>
      </c>
      <c r="I849">
        <f t="shared" si="136"/>
        <v>1</v>
      </c>
      <c r="J849">
        <f t="shared" si="139"/>
        <v>1</v>
      </c>
      <c r="N849" t="str">
        <f t="shared" si="130"/>
        <v>DIA</v>
      </c>
      <c r="O849" s="5">
        <f t="shared" si="137"/>
        <v>2.3272883715648933E-3</v>
      </c>
      <c r="P849" t="str">
        <f t="shared" si="132"/>
        <v>lose</v>
      </c>
      <c r="Q849" t="str">
        <f t="shared" si="138"/>
        <v>lose</v>
      </c>
    </row>
    <row r="850" spans="1:17">
      <c r="A850" s="6">
        <v>43151</v>
      </c>
      <c r="B850" s="1">
        <v>249.35</v>
      </c>
      <c r="C850" s="1">
        <v>165.29</v>
      </c>
      <c r="D850" s="1">
        <f t="shared" si="131"/>
        <v>84.06</v>
      </c>
      <c r="F850" s="2">
        <f t="shared" si="133"/>
        <v>-1.0358787109064984E-2</v>
      </c>
      <c r="G850" s="2">
        <f t="shared" si="134"/>
        <v>2.0004849660522797E-3</v>
      </c>
      <c r="H850" t="str">
        <f t="shared" si="135"/>
        <v>QQQ</v>
      </c>
      <c r="I850">
        <f t="shared" si="136"/>
        <v>0</v>
      </c>
      <c r="J850">
        <f t="shared" si="139"/>
        <v>0</v>
      </c>
      <c r="N850" t="str">
        <f t="shared" si="130"/>
        <v>QQQ</v>
      </c>
      <c r="O850" s="5">
        <f t="shared" si="137"/>
        <v>1.2359272075117264E-2</v>
      </c>
      <c r="P850" t="str">
        <f t="shared" si="132"/>
        <v>lose</v>
      </c>
      <c r="Q850" t="str">
        <f t="shared" si="138"/>
        <v>win</v>
      </c>
    </row>
    <row r="851" spans="1:17">
      <c r="A851" s="6">
        <v>43152</v>
      </c>
      <c r="B851" s="1">
        <v>247.72</v>
      </c>
      <c r="C851" s="1">
        <v>164.82</v>
      </c>
      <c r="D851" s="1">
        <f t="shared" si="131"/>
        <v>82.9</v>
      </c>
      <c r="F851" s="2">
        <f t="shared" si="133"/>
        <v>-6.5369961900942266E-3</v>
      </c>
      <c r="G851" s="2">
        <f t="shared" si="134"/>
        <v>-2.8434872043075739E-3</v>
      </c>
      <c r="H851" t="str">
        <f t="shared" si="135"/>
        <v>QQQ</v>
      </c>
      <c r="I851">
        <f t="shared" si="136"/>
        <v>0</v>
      </c>
      <c r="J851">
        <f t="shared" si="139"/>
        <v>1</v>
      </c>
      <c r="N851" t="str">
        <f t="shared" si="130"/>
        <v>QQQ</v>
      </c>
      <c r="O851" s="5">
        <f t="shared" si="137"/>
        <v>3.6935089857866527E-3</v>
      </c>
      <c r="P851" t="str">
        <f t="shared" si="132"/>
        <v>lose</v>
      </c>
      <c r="Q851" t="str">
        <f t="shared" si="138"/>
        <v>lose</v>
      </c>
    </row>
    <row r="852" spans="1:17">
      <c r="A852" s="6">
        <v>43153</v>
      </c>
      <c r="B852" s="1">
        <v>249.49</v>
      </c>
      <c r="C852" s="1">
        <v>164.8</v>
      </c>
      <c r="D852" s="1">
        <f t="shared" si="131"/>
        <v>84.69</v>
      </c>
      <c r="F852" s="2">
        <f t="shared" si="133"/>
        <v>7.1451638947198862E-3</v>
      </c>
      <c r="G852" s="2">
        <f t="shared" si="134"/>
        <v>-1.2134449702694946E-4</v>
      </c>
      <c r="H852" t="str">
        <f t="shared" si="135"/>
        <v>DIA</v>
      </c>
      <c r="I852">
        <f t="shared" si="136"/>
        <v>1</v>
      </c>
      <c r="J852">
        <f t="shared" si="139"/>
        <v>1</v>
      </c>
      <c r="N852" t="str">
        <f t="shared" si="130"/>
        <v>DIA</v>
      </c>
      <c r="O852" s="5">
        <f t="shared" si="137"/>
        <v>7.266508391746836E-3</v>
      </c>
      <c r="P852" t="str">
        <f t="shared" si="132"/>
        <v>win</v>
      </c>
      <c r="Q852" t="str">
        <f t="shared" si="138"/>
        <v>lose</v>
      </c>
    </row>
    <row r="853" spans="1:17">
      <c r="A853" s="6">
        <v>43154</v>
      </c>
      <c r="B853" s="1">
        <v>252.91</v>
      </c>
      <c r="C853" s="1">
        <v>168.17</v>
      </c>
      <c r="D853" s="1">
        <f t="shared" si="131"/>
        <v>84.740000000000009</v>
      </c>
      <c r="F853" s="2">
        <f t="shared" si="133"/>
        <v>1.3707964247063959E-2</v>
      </c>
      <c r="G853" s="2">
        <f t="shared" si="134"/>
        <v>2.0449029126213446E-2</v>
      </c>
      <c r="H853" t="str">
        <f t="shared" si="135"/>
        <v>QQQ</v>
      </c>
      <c r="I853">
        <f t="shared" si="136"/>
        <v>0</v>
      </c>
      <c r="J853">
        <f t="shared" si="139"/>
        <v>0</v>
      </c>
      <c r="N853" t="str">
        <f t="shared" si="130"/>
        <v>QQQ</v>
      </c>
      <c r="O853" s="5">
        <f t="shared" si="137"/>
        <v>6.7410648791494873E-3</v>
      </c>
      <c r="P853" t="str">
        <f t="shared" si="132"/>
        <v>lose</v>
      </c>
      <c r="Q853" t="str">
        <f t="shared" si="138"/>
        <v>win</v>
      </c>
    </row>
    <row r="854" spans="1:17">
      <c r="A854" s="6">
        <v>43157</v>
      </c>
      <c r="B854" s="1">
        <v>256.92</v>
      </c>
      <c r="C854" s="1">
        <v>170.4</v>
      </c>
      <c r="D854" s="1">
        <f t="shared" si="131"/>
        <v>86.52000000000001</v>
      </c>
      <c r="F854" s="2">
        <f t="shared" si="133"/>
        <v>1.5855442647582221E-2</v>
      </c>
      <c r="G854" s="2">
        <f t="shared" si="134"/>
        <v>1.3260391270738053E-2</v>
      </c>
      <c r="H854" t="str">
        <f t="shared" si="135"/>
        <v>DIA</v>
      </c>
      <c r="I854">
        <f t="shared" si="136"/>
        <v>1</v>
      </c>
      <c r="J854">
        <f t="shared" si="139"/>
        <v>1</v>
      </c>
      <c r="N854" t="str">
        <f t="shared" si="130"/>
        <v>DIA</v>
      </c>
      <c r="O854" s="5">
        <f t="shared" si="137"/>
        <v>2.595051376844168E-3</v>
      </c>
      <c r="P854" t="str">
        <f t="shared" si="132"/>
        <v>lose</v>
      </c>
      <c r="Q854" t="str">
        <f t="shared" si="138"/>
        <v>lose</v>
      </c>
    </row>
    <row r="855" spans="1:17">
      <c r="A855" s="6">
        <v>43158</v>
      </c>
      <c r="B855" s="1">
        <v>253.96</v>
      </c>
      <c r="C855" s="1">
        <v>168.29</v>
      </c>
      <c r="D855" s="1">
        <f t="shared" si="131"/>
        <v>85.670000000000016</v>
      </c>
      <c r="F855" s="2">
        <f t="shared" si="133"/>
        <v>-1.1521096061030701E-2</v>
      </c>
      <c r="G855" s="2">
        <f t="shared" si="134"/>
        <v>-1.23826291079813E-2</v>
      </c>
      <c r="H855" t="str">
        <f t="shared" si="135"/>
        <v>DIA</v>
      </c>
      <c r="I855">
        <f t="shared" si="136"/>
        <v>1</v>
      </c>
      <c r="J855">
        <f t="shared" si="139"/>
        <v>2</v>
      </c>
      <c r="N855" t="str">
        <f t="shared" si="130"/>
        <v>DIA</v>
      </c>
      <c r="O855" s="5">
        <f t="shared" si="137"/>
        <v>8.6153304695059905E-4</v>
      </c>
      <c r="P855" t="str">
        <f t="shared" si="132"/>
        <v>lose</v>
      </c>
      <c r="Q855" t="str">
        <f t="shared" si="138"/>
        <v>lose</v>
      </c>
    </row>
    <row r="856" spans="1:17">
      <c r="A856" s="6">
        <v>43159</v>
      </c>
      <c r="B856" s="1">
        <v>250.2</v>
      </c>
      <c r="C856" s="1">
        <v>167.21</v>
      </c>
      <c r="D856" s="1">
        <f t="shared" si="131"/>
        <v>82.989999999999981</v>
      </c>
      <c r="F856" s="2">
        <f t="shared" si="133"/>
        <v>-1.4805481178138366E-2</v>
      </c>
      <c r="G856" s="2">
        <f t="shared" si="134"/>
        <v>-6.4174936122169124E-3</v>
      </c>
      <c r="H856" t="str">
        <f t="shared" si="135"/>
        <v>QQQ</v>
      </c>
      <c r="I856">
        <f t="shared" si="136"/>
        <v>0</v>
      </c>
      <c r="J856">
        <f t="shared" si="139"/>
        <v>0</v>
      </c>
      <c r="N856" t="str">
        <f t="shared" si="130"/>
        <v>QQQ</v>
      </c>
      <c r="O856" s="5">
        <f t="shared" si="137"/>
        <v>8.3879875659214533E-3</v>
      </c>
      <c r="P856" t="str">
        <f t="shared" si="132"/>
        <v>lose</v>
      </c>
      <c r="Q856" t="str">
        <f t="shared" si="138"/>
        <v>win</v>
      </c>
    </row>
    <row r="857" spans="1:17">
      <c r="A857" s="6">
        <v>43160</v>
      </c>
      <c r="B857" s="1">
        <v>245.98</v>
      </c>
      <c r="C857" s="1">
        <v>164.48</v>
      </c>
      <c r="D857" s="1">
        <f t="shared" si="131"/>
        <v>81.5</v>
      </c>
      <c r="F857" s="2">
        <f t="shared" si="133"/>
        <v>-1.6866506794564345E-2</v>
      </c>
      <c r="G857" s="2">
        <f t="shared" si="134"/>
        <v>-1.6326774714431062E-2</v>
      </c>
      <c r="H857" t="str">
        <f t="shared" si="135"/>
        <v>QQQ</v>
      </c>
      <c r="I857">
        <f t="shared" si="136"/>
        <v>0</v>
      </c>
      <c r="J857">
        <f t="shared" si="139"/>
        <v>1</v>
      </c>
      <c r="N857" t="str">
        <f t="shared" si="130"/>
        <v>QQQ</v>
      </c>
      <c r="O857" s="5">
        <f t="shared" si="137"/>
        <v>5.3973208013328305E-4</v>
      </c>
      <c r="P857" t="str">
        <f t="shared" si="132"/>
        <v>lose</v>
      </c>
      <c r="Q857" t="str">
        <f t="shared" si="138"/>
        <v>lose</v>
      </c>
    </row>
    <row r="858" spans="1:17">
      <c r="A858" s="6">
        <v>43161</v>
      </c>
      <c r="B858" s="1">
        <v>245.35</v>
      </c>
      <c r="C858" s="1">
        <v>165.99</v>
      </c>
      <c r="D858" s="1">
        <f t="shared" si="131"/>
        <v>79.359999999999985</v>
      </c>
      <c r="F858" s="2">
        <f t="shared" si="133"/>
        <v>-2.561183836084216E-3</v>
      </c>
      <c r="G858" s="2">
        <f t="shared" si="134"/>
        <v>9.1804474708172389E-3</v>
      </c>
      <c r="H858" t="str">
        <f t="shared" si="135"/>
        <v>QQQ</v>
      </c>
      <c r="I858">
        <f t="shared" si="136"/>
        <v>0</v>
      </c>
      <c r="J858">
        <f t="shared" si="139"/>
        <v>2</v>
      </c>
      <c r="N858" t="str">
        <f t="shared" si="130"/>
        <v>QQQ</v>
      </c>
      <c r="O858" s="5">
        <f t="shared" si="137"/>
        <v>1.1741631306901455E-2</v>
      </c>
      <c r="P858" t="str">
        <f t="shared" si="132"/>
        <v>lose</v>
      </c>
      <c r="Q858" t="str">
        <f t="shared" si="138"/>
        <v>win</v>
      </c>
    </row>
    <row r="859" spans="1:17">
      <c r="A859" s="6">
        <v>43164</v>
      </c>
      <c r="B859" s="1">
        <v>248.84</v>
      </c>
      <c r="C859" s="1">
        <v>167.83</v>
      </c>
      <c r="D859" s="1">
        <f t="shared" si="131"/>
        <v>81.009999999999991</v>
      </c>
      <c r="F859" s="2">
        <f t="shared" si="133"/>
        <v>1.422457713470556E-2</v>
      </c>
      <c r="G859" s="2">
        <f t="shared" si="134"/>
        <v>1.1085005120790428E-2</v>
      </c>
      <c r="H859" t="str">
        <f t="shared" si="135"/>
        <v>DIA</v>
      </c>
      <c r="I859">
        <f t="shared" si="136"/>
        <v>1</v>
      </c>
      <c r="J859">
        <f t="shared" si="139"/>
        <v>1</v>
      </c>
      <c r="N859" t="str">
        <f t="shared" si="130"/>
        <v>DIA</v>
      </c>
      <c r="O859" s="5">
        <f t="shared" si="137"/>
        <v>3.1395720139151314E-3</v>
      </c>
      <c r="P859" t="str">
        <f t="shared" si="132"/>
        <v>lose</v>
      </c>
      <c r="Q859" t="str">
        <f t="shared" si="138"/>
        <v>lose</v>
      </c>
    </row>
    <row r="860" spans="1:17">
      <c r="A860" s="6">
        <v>43165</v>
      </c>
      <c r="B860" s="1">
        <v>248.84</v>
      </c>
      <c r="C860" s="1">
        <v>168.54</v>
      </c>
      <c r="D860" s="1">
        <f t="shared" si="131"/>
        <v>80.300000000000011</v>
      </c>
      <c r="F860" s="2">
        <f t="shared" si="133"/>
        <v>0</v>
      </c>
      <c r="G860" s="2">
        <f t="shared" si="134"/>
        <v>4.2304713102543018E-3</v>
      </c>
      <c r="H860" t="str">
        <f t="shared" si="135"/>
        <v>QQQ</v>
      </c>
      <c r="I860">
        <f t="shared" si="136"/>
        <v>0</v>
      </c>
      <c r="J860">
        <f t="shared" si="139"/>
        <v>0</v>
      </c>
      <c r="N860" t="str">
        <f t="shared" si="130"/>
        <v>QQQ</v>
      </c>
      <c r="O860" s="5">
        <f t="shared" si="137"/>
        <v>4.2304713102543018E-3</v>
      </c>
      <c r="P860" t="str">
        <f t="shared" si="132"/>
        <v>lose</v>
      </c>
      <c r="Q860" t="str">
        <f t="shared" si="138"/>
        <v>lose</v>
      </c>
    </row>
    <row r="861" spans="1:17">
      <c r="A861" s="6">
        <v>43166</v>
      </c>
      <c r="B861" s="1">
        <v>248.11</v>
      </c>
      <c r="C861" s="1">
        <v>168.93</v>
      </c>
      <c r="D861" s="1">
        <f t="shared" si="131"/>
        <v>79.180000000000007</v>
      </c>
      <c r="F861" s="2">
        <f t="shared" si="133"/>
        <v>-2.9336119594920019E-3</v>
      </c>
      <c r="G861" s="2">
        <f t="shared" si="134"/>
        <v>2.3139907440371116E-3</v>
      </c>
      <c r="H861" t="str">
        <f t="shared" si="135"/>
        <v>QQQ</v>
      </c>
      <c r="I861">
        <f t="shared" si="136"/>
        <v>0</v>
      </c>
      <c r="J861">
        <f t="shared" si="139"/>
        <v>1</v>
      </c>
      <c r="N861" t="str">
        <f t="shared" si="130"/>
        <v>QQQ</v>
      </c>
      <c r="O861" s="5">
        <f t="shared" si="137"/>
        <v>5.247602703529114E-3</v>
      </c>
      <c r="P861" t="str">
        <f t="shared" si="132"/>
        <v>lose</v>
      </c>
      <c r="Q861" t="str">
        <f t="shared" si="138"/>
        <v>win</v>
      </c>
    </row>
    <row r="862" spans="1:17">
      <c r="A862" s="6">
        <v>43167</v>
      </c>
      <c r="B862" s="1">
        <v>249.14</v>
      </c>
      <c r="C862" s="1">
        <v>169.86</v>
      </c>
      <c r="D862" s="1">
        <f t="shared" si="131"/>
        <v>79.279999999999973</v>
      </c>
      <c r="F862" s="2">
        <f t="shared" si="133"/>
        <v>4.1513844665671384E-3</v>
      </c>
      <c r="G862" s="2">
        <f t="shared" si="134"/>
        <v>5.5052388563310651E-3</v>
      </c>
      <c r="H862" t="str">
        <f t="shared" si="135"/>
        <v>QQQ</v>
      </c>
      <c r="I862">
        <f t="shared" si="136"/>
        <v>0</v>
      </c>
      <c r="J862">
        <f t="shared" si="139"/>
        <v>2</v>
      </c>
      <c r="N862" t="str">
        <f t="shared" si="130"/>
        <v>QQQ</v>
      </c>
      <c r="O862" s="5">
        <f t="shared" si="137"/>
        <v>1.3538543897639267E-3</v>
      </c>
      <c r="P862" t="str">
        <f t="shared" si="132"/>
        <v>lose</v>
      </c>
      <c r="Q862" t="str">
        <f t="shared" si="138"/>
        <v>lose</v>
      </c>
    </row>
    <row r="863" spans="1:17">
      <c r="A863" s="6">
        <v>43168</v>
      </c>
      <c r="B863" s="1">
        <v>253.56</v>
      </c>
      <c r="C863" s="1">
        <v>173.16</v>
      </c>
      <c r="D863" s="1">
        <f t="shared" si="131"/>
        <v>80.400000000000006</v>
      </c>
      <c r="F863" s="2">
        <f t="shared" si="133"/>
        <v>1.77410291402425E-2</v>
      </c>
      <c r="G863" s="2">
        <f t="shared" si="134"/>
        <v>1.9427764040974817E-2</v>
      </c>
      <c r="H863" t="str">
        <f t="shared" si="135"/>
        <v>QQQ</v>
      </c>
      <c r="I863">
        <f t="shared" si="136"/>
        <v>0</v>
      </c>
      <c r="J863">
        <f t="shared" si="139"/>
        <v>3</v>
      </c>
      <c r="N863" t="str">
        <f t="shared" si="130"/>
        <v>QQQ</v>
      </c>
      <c r="O863" s="5">
        <f t="shared" si="137"/>
        <v>1.6867349007323174E-3</v>
      </c>
      <c r="P863" t="str">
        <f t="shared" si="132"/>
        <v>lose</v>
      </c>
      <c r="Q863" t="str">
        <f t="shared" si="138"/>
        <v>lose</v>
      </c>
    </row>
    <row r="864" spans="1:17">
      <c r="A864" s="6">
        <v>43171</v>
      </c>
      <c r="B864" s="1">
        <v>251.96</v>
      </c>
      <c r="C864" s="1">
        <v>174.08</v>
      </c>
      <c r="D864" s="1">
        <f t="shared" si="131"/>
        <v>77.88</v>
      </c>
      <c r="F864" s="2">
        <f t="shared" si="133"/>
        <v>-6.3101435557658715E-3</v>
      </c>
      <c r="G864" s="2">
        <f t="shared" si="134"/>
        <v>5.3130053130054054E-3</v>
      </c>
      <c r="H864" t="str">
        <f t="shared" si="135"/>
        <v>QQQ</v>
      </c>
      <c r="I864">
        <f t="shared" si="136"/>
        <v>0</v>
      </c>
      <c r="J864">
        <f t="shared" si="139"/>
        <v>4</v>
      </c>
      <c r="N864" t="str">
        <f t="shared" si="130"/>
        <v>QQQ</v>
      </c>
      <c r="O864" s="5">
        <f t="shared" si="137"/>
        <v>1.1623148868771277E-2</v>
      </c>
      <c r="P864" t="str">
        <f t="shared" si="132"/>
        <v>lose</v>
      </c>
      <c r="Q864" t="str">
        <f t="shared" si="138"/>
        <v>win</v>
      </c>
    </row>
    <row r="865" spans="1:17">
      <c r="A865" s="6">
        <v>43172</v>
      </c>
      <c r="B865" s="1">
        <v>250.22</v>
      </c>
      <c r="C865" s="1">
        <v>171.71</v>
      </c>
      <c r="D865" s="1">
        <f t="shared" si="131"/>
        <v>78.509999999999991</v>
      </c>
      <c r="F865" s="2">
        <f t="shared" si="133"/>
        <v>-6.9058580727099899E-3</v>
      </c>
      <c r="G865" s="2">
        <f t="shared" si="134"/>
        <v>-1.3614430147058848E-2</v>
      </c>
      <c r="H865" t="str">
        <f t="shared" si="135"/>
        <v>DIA</v>
      </c>
      <c r="I865">
        <f t="shared" si="136"/>
        <v>1</v>
      </c>
      <c r="J865">
        <f t="shared" si="139"/>
        <v>1</v>
      </c>
      <c r="N865" t="str">
        <f t="shared" si="130"/>
        <v>DIA</v>
      </c>
      <c r="O865" s="5">
        <f t="shared" si="137"/>
        <v>6.7085720743488581E-3</v>
      </c>
      <c r="P865" t="str">
        <f t="shared" si="132"/>
        <v>win</v>
      </c>
      <c r="Q865" t="str">
        <f t="shared" si="138"/>
        <v>lose</v>
      </c>
    </row>
    <row r="866" spans="1:17">
      <c r="A866" s="6">
        <v>43173</v>
      </c>
      <c r="B866" s="1">
        <v>247.88</v>
      </c>
      <c r="C866" s="1">
        <v>171.68</v>
      </c>
      <c r="D866" s="1">
        <f t="shared" si="131"/>
        <v>76.199999999999989</v>
      </c>
      <c r="F866" s="2">
        <f t="shared" si="133"/>
        <v>-9.3517704420110447E-3</v>
      </c>
      <c r="G866" s="2">
        <f t="shared" si="134"/>
        <v>-1.7471317919749076E-4</v>
      </c>
      <c r="H866" t="str">
        <f t="shared" si="135"/>
        <v>QQQ</v>
      </c>
      <c r="I866">
        <f t="shared" si="136"/>
        <v>0</v>
      </c>
      <c r="J866">
        <f t="shared" si="139"/>
        <v>0</v>
      </c>
      <c r="N866" t="str">
        <f t="shared" si="130"/>
        <v>QQQ</v>
      </c>
      <c r="O866" s="5">
        <f t="shared" si="137"/>
        <v>9.1770572628135545E-3</v>
      </c>
      <c r="P866" t="str">
        <f t="shared" si="132"/>
        <v>lose</v>
      </c>
      <c r="Q866" t="str">
        <f t="shared" si="138"/>
        <v>win</v>
      </c>
    </row>
    <row r="867" spans="1:17">
      <c r="A867" s="6">
        <v>43174</v>
      </c>
      <c r="B867" s="1">
        <v>249</v>
      </c>
      <c r="C867" s="1">
        <v>171.53</v>
      </c>
      <c r="D867" s="1">
        <f t="shared" si="131"/>
        <v>77.47</v>
      </c>
      <c r="F867" s="2">
        <f t="shared" si="133"/>
        <v>4.5183153138615645E-3</v>
      </c>
      <c r="G867" s="2">
        <f t="shared" si="134"/>
        <v>-8.7371854613237229E-4</v>
      </c>
      <c r="H867" t="str">
        <f t="shared" si="135"/>
        <v>DIA</v>
      </c>
      <c r="I867">
        <f t="shared" si="136"/>
        <v>1</v>
      </c>
      <c r="J867">
        <f t="shared" si="139"/>
        <v>1</v>
      </c>
      <c r="N867" t="str">
        <f t="shared" si="130"/>
        <v>DIA</v>
      </c>
      <c r="O867" s="5">
        <f t="shared" si="137"/>
        <v>5.3920338599939364E-3</v>
      </c>
      <c r="P867" t="str">
        <f t="shared" si="132"/>
        <v>win</v>
      </c>
      <c r="Q867" t="str">
        <f t="shared" si="138"/>
        <v>lose</v>
      </c>
    </row>
    <row r="868" spans="1:17">
      <c r="A868" s="6">
        <v>43175</v>
      </c>
      <c r="B868" s="1">
        <v>249.1</v>
      </c>
      <c r="C868" s="1">
        <v>171.02</v>
      </c>
      <c r="D868" s="1">
        <f t="shared" si="131"/>
        <v>78.079999999999984</v>
      </c>
      <c r="F868" s="2">
        <f t="shared" si="133"/>
        <v>4.0160642570278844E-4</v>
      </c>
      <c r="G868" s="2">
        <f t="shared" si="134"/>
        <v>-2.9732408325073801E-3</v>
      </c>
      <c r="H868" t="str">
        <f t="shared" si="135"/>
        <v>DIA</v>
      </c>
      <c r="I868">
        <f t="shared" si="136"/>
        <v>1</v>
      </c>
      <c r="J868">
        <f t="shared" si="139"/>
        <v>2</v>
      </c>
      <c r="N868" t="str">
        <f t="shared" si="130"/>
        <v>DIA</v>
      </c>
      <c r="O868" s="5">
        <f t="shared" si="137"/>
        <v>3.3748472582101688E-3</v>
      </c>
      <c r="P868" t="str">
        <f t="shared" si="132"/>
        <v>lose</v>
      </c>
      <c r="Q868" t="str">
        <f t="shared" si="138"/>
        <v>lose</v>
      </c>
    </row>
    <row r="869" spans="1:17">
      <c r="A869" s="6">
        <v>43178</v>
      </c>
      <c r="B869" s="1">
        <v>245.91</v>
      </c>
      <c r="C869" s="1">
        <v>167.1</v>
      </c>
      <c r="D869" s="1">
        <f t="shared" si="131"/>
        <v>78.81</v>
      </c>
      <c r="F869" s="2">
        <f t="shared" si="133"/>
        <v>-1.2806101967081485E-2</v>
      </c>
      <c r="G869" s="2">
        <f t="shared" si="134"/>
        <v>-2.292129575488256E-2</v>
      </c>
      <c r="H869" t="str">
        <f t="shared" si="135"/>
        <v>DIA</v>
      </c>
      <c r="I869">
        <f t="shared" si="136"/>
        <v>1</v>
      </c>
      <c r="J869">
        <f t="shared" si="139"/>
        <v>3</v>
      </c>
      <c r="N869" t="str">
        <f t="shared" si="130"/>
        <v>DIA</v>
      </c>
      <c r="O869" s="5">
        <f t="shared" si="137"/>
        <v>1.0115193787801076E-2</v>
      </c>
      <c r="P869" t="str">
        <f t="shared" si="132"/>
        <v>win</v>
      </c>
      <c r="Q869" t="str">
        <f t="shared" si="138"/>
        <v>lose</v>
      </c>
    </row>
    <row r="870" spans="1:17">
      <c r="A870" s="6">
        <v>43179</v>
      </c>
      <c r="B870" s="1">
        <v>247.1</v>
      </c>
      <c r="C870" s="1">
        <v>167.65</v>
      </c>
      <c r="D870" s="1">
        <f t="shared" si="131"/>
        <v>79.449999999999989</v>
      </c>
      <c r="F870" s="2">
        <f t="shared" si="133"/>
        <v>4.8391688015940702E-3</v>
      </c>
      <c r="G870" s="2">
        <f t="shared" si="134"/>
        <v>3.2914422501496791E-3</v>
      </c>
      <c r="H870" t="str">
        <f t="shared" si="135"/>
        <v>DIA</v>
      </c>
      <c r="I870">
        <f t="shared" si="136"/>
        <v>1</v>
      </c>
      <c r="J870">
        <f t="shared" si="139"/>
        <v>4</v>
      </c>
      <c r="N870" t="str">
        <f t="shared" si="130"/>
        <v>DIA</v>
      </c>
      <c r="O870" s="5">
        <f t="shared" si="137"/>
        <v>1.5477265514443912E-3</v>
      </c>
      <c r="P870" t="str">
        <f t="shared" si="132"/>
        <v>lose</v>
      </c>
      <c r="Q870" t="str">
        <f t="shared" si="138"/>
        <v>lose</v>
      </c>
    </row>
    <row r="871" spans="1:17">
      <c r="A871" s="6">
        <v>43180</v>
      </c>
      <c r="B871" s="1">
        <v>246.62</v>
      </c>
      <c r="C871" s="1">
        <v>166.92</v>
      </c>
      <c r="D871" s="1">
        <f t="shared" si="131"/>
        <v>79.700000000000017</v>
      </c>
      <c r="F871" s="2">
        <f t="shared" si="133"/>
        <v>-1.9425333872925528E-3</v>
      </c>
      <c r="G871" s="2">
        <f t="shared" si="134"/>
        <v>-4.3543095735163627E-3</v>
      </c>
      <c r="H871" t="str">
        <f t="shared" si="135"/>
        <v>DIA</v>
      </c>
      <c r="I871">
        <f t="shared" si="136"/>
        <v>1</v>
      </c>
      <c r="J871">
        <f t="shared" si="139"/>
        <v>5</v>
      </c>
      <c r="N871" t="str">
        <f t="shared" si="130"/>
        <v>DIA</v>
      </c>
      <c r="O871" s="5">
        <f t="shared" si="137"/>
        <v>2.4117761862238098E-3</v>
      </c>
      <c r="P871" t="str">
        <f t="shared" si="132"/>
        <v>lose</v>
      </c>
      <c r="Q871" t="str">
        <f t="shared" si="138"/>
        <v>lose</v>
      </c>
    </row>
    <row r="872" spans="1:17">
      <c r="A872" s="6">
        <v>43181</v>
      </c>
      <c r="B872" s="1">
        <v>239.36</v>
      </c>
      <c r="C872" s="1">
        <v>162.80000000000001</v>
      </c>
      <c r="D872" s="1">
        <f t="shared" si="131"/>
        <v>76.56</v>
      </c>
      <c r="F872" s="2">
        <f t="shared" si="133"/>
        <v>-2.9438001784121284E-2</v>
      </c>
      <c r="G872" s="2">
        <f t="shared" si="134"/>
        <v>-2.4682482626407719E-2</v>
      </c>
      <c r="H872" t="str">
        <f t="shared" si="135"/>
        <v>QQQ</v>
      </c>
      <c r="I872">
        <f t="shared" si="136"/>
        <v>0</v>
      </c>
      <c r="J872">
        <f t="shared" si="139"/>
        <v>0</v>
      </c>
      <c r="N872" t="str">
        <f t="shared" si="130"/>
        <v>QQQ</v>
      </c>
      <c r="O872" s="5">
        <f t="shared" si="137"/>
        <v>4.7555191577135641E-3</v>
      </c>
      <c r="P872" t="str">
        <f t="shared" si="132"/>
        <v>lose</v>
      </c>
      <c r="Q872" t="str">
        <f t="shared" si="138"/>
        <v>lose</v>
      </c>
    </row>
    <row r="873" spans="1:17">
      <c r="A873" s="6">
        <v>43182</v>
      </c>
      <c r="B873" s="1">
        <v>235.13</v>
      </c>
      <c r="C873" s="1">
        <v>158.51</v>
      </c>
      <c r="D873" s="1">
        <f t="shared" si="131"/>
        <v>76.62</v>
      </c>
      <c r="F873" s="2">
        <f t="shared" si="133"/>
        <v>-1.7672125668449272E-2</v>
      </c>
      <c r="G873" s="2">
        <f t="shared" si="134"/>
        <v>-2.6351351351351474E-2</v>
      </c>
      <c r="H873" t="str">
        <f t="shared" si="135"/>
        <v>DIA</v>
      </c>
      <c r="I873">
        <f t="shared" si="136"/>
        <v>1</v>
      </c>
      <c r="J873">
        <f t="shared" si="139"/>
        <v>1</v>
      </c>
      <c r="N873" t="str">
        <f t="shared" si="130"/>
        <v>DIA</v>
      </c>
      <c r="O873" s="5">
        <f t="shared" si="137"/>
        <v>8.6792256829022023E-3</v>
      </c>
      <c r="P873" t="str">
        <f t="shared" si="132"/>
        <v>win</v>
      </c>
      <c r="Q873" t="str">
        <f t="shared" si="138"/>
        <v>lose</v>
      </c>
    </row>
    <row r="874" spans="1:17">
      <c r="A874" s="6">
        <v>43185</v>
      </c>
      <c r="B874" s="1">
        <v>241.82</v>
      </c>
      <c r="C874" s="1">
        <v>164.4</v>
      </c>
      <c r="D874" s="1">
        <f t="shared" si="131"/>
        <v>77.419999999999987</v>
      </c>
      <c r="F874" s="2">
        <f t="shared" si="133"/>
        <v>2.8452345510993911E-2</v>
      </c>
      <c r="G874" s="2">
        <f t="shared" si="134"/>
        <v>3.7158538893445302E-2</v>
      </c>
      <c r="H874" t="str">
        <f t="shared" si="135"/>
        <v>QQQ</v>
      </c>
      <c r="I874">
        <f t="shared" si="136"/>
        <v>0</v>
      </c>
      <c r="J874">
        <f t="shared" si="139"/>
        <v>0</v>
      </c>
      <c r="N874" t="str">
        <f t="shared" si="130"/>
        <v>QQQ</v>
      </c>
      <c r="O874" s="5">
        <f t="shared" si="137"/>
        <v>8.706193382451391E-3</v>
      </c>
      <c r="P874" t="str">
        <f t="shared" si="132"/>
        <v>lose</v>
      </c>
      <c r="Q874" t="str">
        <f t="shared" si="138"/>
        <v>win</v>
      </c>
    </row>
    <row r="875" spans="1:17">
      <c r="A875" s="6">
        <v>43186</v>
      </c>
      <c r="B875" s="1">
        <v>238.29</v>
      </c>
      <c r="C875" s="1">
        <v>159.08000000000001</v>
      </c>
      <c r="D875" s="1">
        <f t="shared" si="131"/>
        <v>79.20999999999998</v>
      </c>
      <c r="F875" s="2">
        <f t="shared" si="133"/>
        <v>-1.4597634604251101E-2</v>
      </c>
      <c r="G875" s="2">
        <f t="shared" si="134"/>
        <v>-3.2360097323600928E-2</v>
      </c>
      <c r="H875" t="str">
        <f t="shared" si="135"/>
        <v>DIA</v>
      </c>
      <c r="I875">
        <f t="shared" si="136"/>
        <v>1</v>
      </c>
      <c r="J875">
        <f t="shared" si="139"/>
        <v>1</v>
      </c>
      <c r="N875" t="str">
        <f t="shared" si="130"/>
        <v>DIA</v>
      </c>
      <c r="O875" s="5">
        <f t="shared" si="137"/>
        <v>1.7762462719349829E-2</v>
      </c>
      <c r="P875" t="str">
        <f t="shared" si="132"/>
        <v>win</v>
      </c>
      <c r="Q875" t="str">
        <f t="shared" si="138"/>
        <v>lose</v>
      </c>
    </row>
    <row r="876" spans="1:17">
      <c r="A876" s="6">
        <v>43187</v>
      </c>
      <c r="B876" s="1">
        <v>238.28</v>
      </c>
      <c r="C876" s="1">
        <v>157.25</v>
      </c>
      <c r="D876" s="1">
        <f t="shared" si="131"/>
        <v>81.03</v>
      </c>
      <c r="F876" s="2">
        <f t="shared" si="133"/>
        <v>-4.1965672080200197E-5</v>
      </c>
      <c r="G876" s="2">
        <f t="shared" si="134"/>
        <v>-1.1503645964294772E-2</v>
      </c>
      <c r="H876" t="str">
        <f t="shared" si="135"/>
        <v>DIA</v>
      </c>
      <c r="I876">
        <f t="shared" si="136"/>
        <v>1</v>
      </c>
      <c r="J876">
        <f t="shared" si="139"/>
        <v>2</v>
      </c>
      <c r="N876" t="str">
        <f t="shared" si="130"/>
        <v>DIA</v>
      </c>
      <c r="O876" s="5">
        <f t="shared" si="137"/>
        <v>1.1461680292214572E-2</v>
      </c>
      <c r="P876" t="str">
        <f t="shared" si="132"/>
        <v>win</v>
      </c>
      <c r="Q876" t="str">
        <f t="shared" si="138"/>
        <v>lose</v>
      </c>
    </row>
    <row r="877" spans="1:17">
      <c r="A877" s="6">
        <v>43188</v>
      </c>
      <c r="B877" s="1">
        <v>241.4</v>
      </c>
      <c r="C877" s="1">
        <v>160.13</v>
      </c>
      <c r="D877" s="1">
        <f t="shared" si="131"/>
        <v>81.27000000000001</v>
      </c>
      <c r="F877" s="2">
        <f t="shared" si="133"/>
        <v>1.3093839180795722E-2</v>
      </c>
      <c r="G877" s="2">
        <f t="shared" si="134"/>
        <v>1.8314785373608873E-2</v>
      </c>
      <c r="H877" t="str">
        <f t="shared" si="135"/>
        <v>QQQ</v>
      </c>
      <c r="I877">
        <f t="shared" si="136"/>
        <v>0</v>
      </c>
      <c r="J877">
        <f t="shared" si="139"/>
        <v>0</v>
      </c>
      <c r="N877" t="str">
        <f t="shared" si="130"/>
        <v>QQQ</v>
      </c>
      <c r="O877" s="5">
        <f t="shared" si="137"/>
        <v>5.2209461928131515E-3</v>
      </c>
      <c r="P877" t="str">
        <f t="shared" si="132"/>
        <v>lose</v>
      </c>
      <c r="Q877" t="str">
        <f t="shared" si="138"/>
        <v>win</v>
      </c>
    </row>
    <row r="878" spans="1:17">
      <c r="A878" s="6">
        <v>43192</v>
      </c>
      <c r="B878" s="1">
        <v>236.15</v>
      </c>
      <c r="C878" s="1">
        <v>155.51</v>
      </c>
      <c r="D878" s="1">
        <f t="shared" si="131"/>
        <v>80.640000000000015</v>
      </c>
      <c r="F878" s="2">
        <f t="shared" si="133"/>
        <v>-2.1748135874067938E-2</v>
      </c>
      <c r="G878" s="2">
        <f t="shared" si="134"/>
        <v>-2.8851558109036436E-2</v>
      </c>
      <c r="H878" t="str">
        <f t="shared" si="135"/>
        <v>DIA</v>
      </c>
      <c r="I878">
        <f t="shared" si="136"/>
        <v>1</v>
      </c>
      <c r="J878">
        <f t="shared" si="139"/>
        <v>1</v>
      </c>
      <c r="N878" t="str">
        <f t="shared" si="130"/>
        <v>DIA</v>
      </c>
      <c r="O878" s="5">
        <f t="shared" si="137"/>
        <v>7.1034222349684976E-3</v>
      </c>
      <c r="P878" t="str">
        <f t="shared" si="132"/>
        <v>win</v>
      </c>
      <c r="Q878" t="str">
        <f t="shared" si="138"/>
        <v>lose</v>
      </c>
    </row>
    <row r="879" spans="1:17">
      <c r="A879" s="6">
        <v>43193</v>
      </c>
      <c r="B879" s="1">
        <v>240.15</v>
      </c>
      <c r="C879" s="1">
        <v>157.26</v>
      </c>
      <c r="D879" s="1">
        <f t="shared" si="131"/>
        <v>82.890000000000015</v>
      </c>
      <c r="F879" s="2">
        <f t="shared" si="133"/>
        <v>1.693838661867457E-2</v>
      </c>
      <c r="G879" s="2">
        <f t="shared" si="134"/>
        <v>1.1253295607999486E-2</v>
      </c>
      <c r="H879" t="str">
        <f t="shared" si="135"/>
        <v>DIA</v>
      </c>
      <c r="I879">
        <f t="shared" si="136"/>
        <v>1</v>
      </c>
      <c r="J879">
        <f t="shared" si="139"/>
        <v>2</v>
      </c>
      <c r="N879" t="str">
        <f t="shared" si="130"/>
        <v>DIA</v>
      </c>
      <c r="O879" s="5">
        <f t="shared" si="137"/>
        <v>5.6850910106750838E-3</v>
      </c>
      <c r="P879" t="str">
        <f t="shared" si="132"/>
        <v>win</v>
      </c>
      <c r="Q879" t="str">
        <f t="shared" si="138"/>
        <v>lose</v>
      </c>
    </row>
    <row r="880" spans="1:17">
      <c r="A880" s="6">
        <v>43194</v>
      </c>
      <c r="B880" s="1">
        <v>242.46</v>
      </c>
      <c r="C880" s="1">
        <v>159.74</v>
      </c>
      <c r="D880" s="1">
        <f t="shared" si="131"/>
        <v>82.72</v>
      </c>
      <c r="F880" s="2">
        <f t="shared" si="133"/>
        <v>9.6189881324172492E-3</v>
      </c>
      <c r="G880" s="2">
        <f t="shared" si="134"/>
        <v>1.5770062317181855E-2</v>
      </c>
      <c r="H880" t="str">
        <f t="shared" si="135"/>
        <v>QQQ</v>
      </c>
      <c r="I880">
        <f t="shared" si="136"/>
        <v>0</v>
      </c>
      <c r="J880">
        <f t="shared" si="139"/>
        <v>0</v>
      </c>
      <c r="N880" t="str">
        <f t="shared" si="130"/>
        <v>QQQ</v>
      </c>
      <c r="O880" s="5">
        <f t="shared" si="137"/>
        <v>6.1510741847646058E-3</v>
      </c>
      <c r="P880" t="str">
        <f t="shared" si="132"/>
        <v>lose</v>
      </c>
      <c r="Q880" t="str">
        <f t="shared" si="138"/>
        <v>win</v>
      </c>
    </row>
    <row r="881" spans="1:17">
      <c r="A881" s="6">
        <v>43195</v>
      </c>
      <c r="B881" s="1">
        <v>244.91</v>
      </c>
      <c r="C881" s="1">
        <v>160.65</v>
      </c>
      <c r="D881" s="1">
        <f t="shared" si="131"/>
        <v>84.259999999999991</v>
      </c>
      <c r="F881" s="2">
        <f t="shared" si="133"/>
        <v>1.0104759547966628E-2</v>
      </c>
      <c r="G881" s="2">
        <f t="shared" si="134"/>
        <v>5.6967572304995398E-3</v>
      </c>
      <c r="H881" t="str">
        <f t="shared" si="135"/>
        <v>DIA</v>
      </c>
      <c r="I881">
        <f t="shared" si="136"/>
        <v>1</v>
      </c>
      <c r="J881">
        <f t="shared" si="139"/>
        <v>1</v>
      </c>
      <c r="N881" t="str">
        <f t="shared" si="130"/>
        <v>DIA</v>
      </c>
      <c r="O881" s="5">
        <f t="shared" si="137"/>
        <v>4.4080023174670885E-3</v>
      </c>
      <c r="P881" t="str">
        <f t="shared" si="132"/>
        <v>lose</v>
      </c>
      <c r="Q881" t="str">
        <f t="shared" si="138"/>
        <v>lose</v>
      </c>
    </row>
    <row r="882" spans="1:17">
      <c r="A882" s="6">
        <v>43196</v>
      </c>
      <c r="B882" s="1">
        <v>239.13</v>
      </c>
      <c r="C882" s="1">
        <v>156.63</v>
      </c>
      <c r="D882" s="1">
        <f t="shared" si="131"/>
        <v>82.5</v>
      </c>
      <c r="F882" s="2">
        <f t="shared" si="133"/>
        <v>-2.360050630843984E-2</v>
      </c>
      <c r="G882" s="2">
        <f t="shared" si="134"/>
        <v>-2.5023342670401558E-2</v>
      </c>
      <c r="H882" t="str">
        <f t="shared" si="135"/>
        <v>DIA</v>
      </c>
      <c r="I882">
        <f t="shared" si="136"/>
        <v>1</v>
      </c>
      <c r="J882">
        <f t="shared" si="139"/>
        <v>2</v>
      </c>
      <c r="N882" t="str">
        <f t="shared" si="130"/>
        <v>DIA</v>
      </c>
      <c r="O882" s="5">
        <f t="shared" si="137"/>
        <v>1.4228363619617178E-3</v>
      </c>
      <c r="P882" t="str">
        <f t="shared" si="132"/>
        <v>lose</v>
      </c>
      <c r="Q882" t="str">
        <f t="shared" si="138"/>
        <v>lose</v>
      </c>
    </row>
    <row r="883" spans="1:17">
      <c r="A883" s="6">
        <v>43199</v>
      </c>
      <c r="B883" s="1">
        <v>239.73</v>
      </c>
      <c r="C883" s="1">
        <v>157.72999999999999</v>
      </c>
      <c r="D883" s="1">
        <f t="shared" si="131"/>
        <v>82</v>
      </c>
      <c r="F883" s="2">
        <f t="shared" si="133"/>
        <v>2.509095471082651E-3</v>
      </c>
      <c r="G883" s="2">
        <f t="shared" si="134"/>
        <v>7.022920257932672E-3</v>
      </c>
      <c r="H883" t="str">
        <f t="shared" si="135"/>
        <v>QQQ</v>
      </c>
      <c r="I883">
        <f t="shared" si="136"/>
        <v>0</v>
      </c>
      <c r="J883">
        <f t="shared" si="139"/>
        <v>0</v>
      </c>
      <c r="N883" t="str">
        <f t="shared" si="130"/>
        <v>QQQ</v>
      </c>
      <c r="O883" s="5">
        <f t="shared" si="137"/>
        <v>4.5138247868500205E-3</v>
      </c>
      <c r="P883" t="str">
        <f t="shared" si="132"/>
        <v>lose</v>
      </c>
      <c r="Q883" t="str">
        <f t="shared" si="138"/>
        <v>lose</v>
      </c>
    </row>
    <row r="884" spans="1:17">
      <c r="A884" s="6">
        <v>43200</v>
      </c>
      <c r="B884" s="1">
        <v>244.01</v>
      </c>
      <c r="C884" s="1">
        <v>161.21</v>
      </c>
      <c r="D884" s="1">
        <f t="shared" si="131"/>
        <v>82.799999999999983</v>
      </c>
      <c r="F884" s="2">
        <f t="shared" si="133"/>
        <v>1.7853418429066039E-2</v>
      </c>
      <c r="G884" s="2">
        <f t="shared" si="134"/>
        <v>2.2063019083243634E-2</v>
      </c>
      <c r="H884" t="str">
        <f t="shared" si="135"/>
        <v>QQQ</v>
      </c>
      <c r="I884">
        <f t="shared" si="136"/>
        <v>0</v>
      </c>
      <c r="J884">
        <f t="shared" si="139"/>
        <v>1</v>
      </c>
      <c r="N884" t="str">
        <f t="shared" si="130"/>
        <v>QQQ</v>
      </c>
      <c r="O884" s="5">
        <f t="shared" si="137"/>
        <v>4.2096006541775949E-3</v>
      </c>
      <c r="P884" t="str">
        <f t="shared" si="132"/>
        <v>lose</v>
      </c>
      <c r="Q884" t="str">
        <f t="shared" si="138"/>
        <v>lose</v>
      </c>
    </row>
    <row r="885" spans="1:17">
      <c r="A885" s="6">
        <v>43201</v>
      </c>
      <c r="B885" s="1">
        <v>241.88</v>
      </c>
      <c r="C885" s="1">
        <v>160.28</v>
      </c>
      <c r="D885" s="1">
        <f t="shared" si="131"/>
        <v>81.599999999999994</v>
      </c>
      <c r="F885" s="2">
        <f t="shared" si="133"/>
        <v>-8.7291504446538899E-3</v>
      </c>
      <c r="G885" s="2">
        <f t="shared" si="134"/>
        <v>-5.7688728987035963E-3</v>
      </c>
      <c r="H885" t="str">
        <f t="shared" si="135"/>
        <v>QQQ</v>
      </c>
      <c r="I885">
        <f t="shared" si="136"/>
        <v>0</v>
      </c>
      <c r="J885">
        <f t="shared" si="139"/>
        <v>2</v>
      </c>
      <c r="N885" t="str">
        <f t="shared" si="130"/>
        <v>QQQ</v>
      </c>
      <c r="O885" s="5">
        <f t="shared" si="137"/>
        <v>2.9602775459502935E-3</v>
      </c>
      <c r="P885" t="str">
        <f t="shared" si="132"/>
        <v>lose</v>
      </c>
      <c r="Q885" t="str">
        <f t="shared" si="138"/>
        <v>lose</v>
      </c>
    </row>
    <row r="886" spans="1:17">
      <c r="A886" s="6">
        <v>43202</v>
      </c>
      <c r="B886" s="1">
        <v>244.81</v>
      </c>
      <c r="C886" s="1">
        <v>162.21</v>
      </c>
      <c r="D886" s="1">
        <f t="shared" si="131"/>
        <v>82.6</v>
      </c>
      <c r="F886" s="2">
        <f t="shared" si="133"/>
        <v>1.2113444683314068E-2</v>
      </c>
      <c r="G886" s="2">
        <f t="shared" si="134"/>
        <v>1.2041427501871767E-2</v>
      </c>
      <c r="H886" t="str">
        <f t="shared" si="135"/>
        <v>DIA</v>
      </c>
      <c r="I886">
        <f t="shared" si="136"/>
        <v>1</v>
      </c>
      <c r="J886">
        <f t="shared" si="139"/>
        <v>1</v>
      </c>
      <c r="N886" t="str">
        <f t="shared" si="130"/>
        <v>DIA</v>
      </c>
      <c r="O886" s="5">
        <f t="shared" si="137"/>
        <v>7.2017181442301029E-5</v>
      </c>
      <c r="P886" t="str">
        <f t="shared" si="132"/>
        <v>lose</v>
      </c>
      <c r="Q886" t="str">
        <f t="shared" si="138"/>
        <v>lose</v>
      </c>
    </row>
    <row r="887" spans="1:17">
      <c r="A887" s="6">
        <v>43203</v>
      </c>
      <c r="B887" s="1">
        <v>243.58</v>
      </c>
      <c r="C887" s="1">
        <v>161.37</v>
      </c>
      <c r="D887" s="1">
        <f t="shared" si="131"/>
        <v>82.210000000000008</v>
      </c>
      <c r="F887" s="2">
        <f t="shared" si="133"/>
        <v>-5.0243045627220689E-3</v>
      </c>
      <c r="G887" s="2">
        <f t="shared" si="134"/>
        <v>-5.1784723506565775E-3</v>
      </c>
      <c r="H887" t="str">
        <f t="shared" si="135"/>
        <v>DIA</v>
      </c>
      <c r="I887">
        <f t="shared" si="136"/>
        <v>1</v>
      </c>
      <c r="J887">
        <f t="shared" si="139"/>
        <v>2</v>
      </c>
      <c r="N887" t="str">
        <f t="shared" si="130"/>
        <v>DIA</v>
      </c>
      <c r="O887" s="5">
        <f t="shared" si="137"/>
        <v>1.5416778793450863E-4</v>
      </c>
      <c r="P887" t="str">
        <f t="shared" si="132"/>
        <v>lose</v>
      </c>
      <c r="Q887" t="str">
        <f t="shared" si="138"/>
        <v>lose</v>
      </c>
    </row>
    <row r="888" spans="1:17">
      <c r="A888" s="6">
        <v>43206</v>
      </c>
      <c r="B888" s="1">
        <v>245.62</v>
      </c>
      <c r="C888" s="1">
        <v>162.6</v>
      </c>
      <c r="D888" s="1">
        <f t="shared" si="131"/>
        <v>83.02000000000001</v>
      </c>
      <c r="F888" s="2">
        <f t="shared" si="133"/>
        <v>8.375071844979029E-3</v>
      </c>
      <c r="G888" s="2">
        <f t="shared" si="134"/>
        <v>7.6222346160995831E-3</v>
      </c>
      <c r="H888" t="str">
        <f t="shared" si="135"/>
        <v>DIA</v>
      </c>
      <c r="I888">
        <f t="shared" si="136"/>
        <v>1</v>
      </c>
      <c r="J888">
        <f t="shared" si="139"/>
        <v>3</v>
      </c>
      <c r="N888" t="str">
        <f t="shared" si="130"/>
        <v>DIA</v>
      </c>
      <c r="O888" s="5">
        <f t="shared" si="137"/>
        <v>7.528372288794459E-4</v>
      </c>
      <c r="P888" t="str">
        <f t="shared" si="132"/>
        <v>lose</v>
      </c>
      <c r="Q888" t="str">
        <f t="shared" si="138"/>
        <v>lose</v>
      </c>
    </row>
    <row r="889" spans="1:17">
      <c r="A889" s="6">
        <v>43207</v>
      </c>
      <c r="B889" s="1">
        <v>247.8</v>
      </c>
      <c r="C889" s="1">
        <v>166.1</v>
      </c>
      <c r="D889" s="1">
        <f t="shared" si="131"/>
        <v>81.700000000000017</v>
      </c>
      <c r="F889" s="2">
        <f t="shared" si="133"/>
        <v>8.8754987378878211E-3</v>
      </c>
      <c r="G889" s="2">
        <f t="shared" si="134"/>
        <v>2.1525215252152521E-2</v>
      </c>
      <c r="H889" t="str">
        <f t="shared" si="135"/>
        <v>QQQ</v>
      </c>
      <c r="I889">
        <f t="shared" si="136"/>
        <v>0</v>
      </c>
      <c r="J889">
        <f t="shared" si="139"/>
        <v>0</v>
      </c>
      <c r="N889" t="str">
        <f t="shared" si="130"/>
        <v>QQQ</v>
      </c>
      <c r="O889" s="5">
        <f t="shared" si="137"/>
        <v>1.26497165142647E-2</v>
      </c>
      <c r="P889" t="str">
        <f t="shared" si="132"/>
        <v>lose</v>
      </c>
      <c r="Q889" t="str">
        <f t="shared" si="138"/>
        <v>win</v>
      </c>
    </row>
    <row r="890" spans="1:17">
      <c r="A890" s="6">
        <v>43208</v>
      </c>
      <c r="B890" s="1">
        <v>247.38</v>
      </c>
      <c r="C890" s="1">
        <v>166.44</v>
      </c>
      <c r="D890" s="1">
        <f t="shared" si="131"/>
        <v>80.94</v>
      </c>
      <c r="F890" s="2">
        <f t="shared" si="133"/>
        <v>-1.6949152542373523E-3</v>
      </c>
      <c r="G890" s="2">
        <f t="shared" si="134"/>
        <v>2.0469596628537234E-3</v>
      </c>
      <c r="H890" t="str">
        <f t="shared" si="135"/>
        <v>QQQ</v>
      </c>
      <c r="I890">
        <f t="shared" si="136"/>
        <v>0</v>
      </c>
      <c r="J890">
        <f t="shared" si="139"/>
        <v>1</v>
      </c>
      <c r="N890" t="str">
        <f t="shared" si="130"/>
        <v>QQQ</v>
      </c>
      <c r="O890" s="5">
        <f t="shared" si="137"/>
        <v>3.7418749170910759E-3</v>
      </c>
      <c r="P890" t="str">
        <f t="shared" si="132"/>
        <v>lose</v>
      </c>
      <c r="Q890" t="str">
        <f t="shared" si="138"/>
        <v>lose</v>
      </c>
    </row>
    <row r="891" spans="1:17">
      <c r="A891" s="6">
        <v>43209</v>
      </c>
      <c r="B891" s="1">
        <v>246.57</v>
      </c>
      <c r="C891" s="1">
        <v>164.91</v>
      </c>
      <c r="D891" s="1">
        <f t="shared" si="131"/>
        <v>81.66</v>
      </c>
      <c r="F891" s="2">
        <f t="shared" si="133"/>
        <v>-3.2743148193063397E-3</v>
      </c>
      <c r="G891" s="2">
        <f t="shared" si="134"/>
        <v>-9.1925018024513402E-3</v>
      </c>
      <c r="H891" t="str">
        <f t="shared" si="135"/>
        <v>DIA</v>
      </c>
      <c r="I891">
        <f t="shared" si="136"/>
        <v>1</v>
      </c>
      <c r="J891">
        <f t="shared" si="139"/>
        <v>1</v>
      </c>
      <c r="N891" t="str">
        <f t="shared" si="130"/>
        <v>DIA</v>
      </c>
      <c r="O891" s="5">
        <f t="shared" si="137"/>
        <v>5.9181869831450001E-3</v>
      </c>
      <c r="P891" t="str">
        <f t="shared" si="132"/>
        <v>win</v>
      </c>
      <c r="Q891" t="str">
        <f t="shared" si="138"/>
        <v>lose</v>
      </c>
    </row>
    <row r="892" spans="1:17">
      <c r="A892" s="6">
        <v>43210</v>
      </c>
      <c r="B892" s="1">
        <v>244.48</v>
      </c>
      <c r="C892" s="1">
        <v>162.30000000000001</v>
      </c>
      <c r="D892" s="1">
        <f t="shared" si="131"/>
        <v>82.179999999999978</v>
      </c>
      <c r="F892" s="2">
        <f t="shared" si="133"/>
        <v>-8.4762947641643487E-3</v>
      </c>
      <c r="G892" s="2">
        <f t="shared" si="134"/>
        <v>-1.5826814626159633E-2</v>
      </c>
      <c r="H892" t="str">
        <f t="shared" si="135"/>
        <v>DIA</v>
      </c>
      <c r="I892">
        <f t="shared" si="136"/>
        <v>1</v>
      </c>
      <c r="J892">
        <f t="shared" si="139"/>
        <v>2</v>
      </c>
      <c r="N892" t="str">
        <f t="shared" si="130"/>
        <v>DIA</v>
      </c>
      <c r="O892" s="5">
        <f t="shared" si="137"/>
        <v>7.350519861995284E-3</v>
      </c>
      <c r="P892" t="str">
        <f t="shared" si="132"/>
        <v>win</v>
      </c>
      <c r="Q892" t="str">
        <f t="shared" si="138"/>
        <v>lose</v>
      </c>
    </row>
    <row r="893" spans="1:17">
      <c r="A893" s="6">
        <v>43213</v>
      </c>
      <c r="B893" s="1">
        <v>244.35</v>
      </c>
      <c r="C893" s="1">
        <v>161.88999999999999</v>
      </c>
      <c r="D893" s="1">
        <f t="shared" si="131"/>
        <v>82.460000000000008</v>
      </c>
      <c r="F893" s="2">
        <f t="shared" si="133"/>
        <v>-5.3174083769631645E-4</v>
      </c>
      <c r="G893" s="2">
        <f t="shared" si="134"/>
        <v>-2.5261860751695933E-3</v>
      </c>
      <c r="H893" t="str">
        <f t="shared" si="135"/>
        <v>DIA</v>
      </c>
      <c r="I893">
        <f t="shared" si="136"/>
        <v>1</v>
      </c>
      <c r="J893">
        <f t="shared" si="139"/>
        <v>3</v>
      </c>
      <c r="N893" t="str">
        <f t="shared" si="130"/>
        <v>DIA</v>
      </c>
      <c r="O893" s="5">
        <f t="shared" si="137"/>
        <v>1.9944452374732768E-3</v>
      </c>
      <c r="P893" t="str">
        <f t="shared" si="132"/>
        <v>lose</v>
      </c>
      <c r="Q893" t="str">
        <f t="shared" si="138"/>
        <v>lose</v>
      </c>
    </row>
    <row r="894" spans="1:17">
      <c r="A894" s="6">
        <v>43214</v>
      </c>
      <c r="B894" s="1">
        <v>240.09</v>
      </c>
      <c r="C894" s="1">
        <v>158.46</v>
      </c>
      <c r="D894" s="1">
        <f t="shared" si="131"/>
        <v>81.63</v>
      </c>
      <c r="F894" s="2">
        <f t="shared" si="133"/>
        <v>-1.7434008594229552E-2</v>
      </c>
      <c r="G894" s="2">
        <f t="shared" si="134"/>
        <v>-2.118722589412551E-2</v>
      </c>
      <c r="H894" t="str">
        <f t="shared" si="135"/>
        <v>DIA</v>
      </c>
      <c r="I894">
        <f t="shared" si="136"/>
        <v>1</v>
      </c>
      <c r="J894">
        <f t="shared" si="139"/>
        <v>4</v>
      </c>
      <c r="N894" t="str">
        <f t="shared" si="130"/>
        <v>DIA</v>
      </c>
      <c r="O894" s="5">
        <f t="shared" si="137"/>
        <v>3.7532172998959584E-3</v>
      </c>
      <c r="P894" t="str">
        <f t="shared" si="132"/>
        <v>lose</v>
      </c>
      <c r="Q894" t="str">
        <f t="shared" si="138"/>
        <v>lose</v>
      </c>
    </row>
    <row r="895" spans="1:17">
      <c r="A895" s="6">
        <v>43215</v>
      </c>
      <c r="B895" s="1">
        <v>240.7</v>
      </c>
      <c r="C895" s="1">
        <v>158.65</v>
      </c>
      <c r="D895" s="1">
        <f t="shared" si="131"/>
        <v>82.049999999999983</v>
      </c>
      <c r="F895" s="2">
        <f t="shared" si="133"/>
        <v>2.5407138989544972E-3</v>
      </c>
      <c r="G895" s="2">
        <f t="shared" si="134"/>
        <v>1.1990407673860767E-3</v>
      </c>
      <c r="H895" t="str">
        <f t="shared" si="135"/>
        <v>DIA</v>
      </c>
      <c r="I895">
        <f t="shared" si="136"/>
        <v>1</v>
      </c>
      <c r="J895">
        <f t="shared" si="139"/>
        <v>5</v>
      </c>
      <c r="N895" t="str">
        <f t="shared" si="130"/>
        <v>DIA</v>
      </c>
      <c r="O895" s="5">
        <f t="shared" si="137"/>
        <v>1.3416731315684205E-3</v>
      </c>
      <c r="P895" t="str">
        <f t="shared" si="132"/>
        <v>lose</v>
      </c>
      <c r="Q895" t="str">
        <f t="shared" si="138"/>
        <v>lose</v>
      </c>
    </row>
    <row r="896" spans="1:17">
      <c r="A896" s="6">
        <v>43216</v>
      </c>
      <c r="B896" s="1">
        <v>243.12</v>
      </c>
      <c r="C896" s="1">
        <v>161.99</v>
      </c>
      <c r="D896" s="1">
        <f t="shared" si="131"/>
        <v>81.13</v>
      </c>
      <c r="F896" s="2">
        <f t="shared" si="133"/>
        <v>1.0054009140008376E-2</v>
      </c>
      <c r="G896" s="2">
        <f t="shared" si="134"/>
        <v>2.1052631578947389E-2</v>
      </c>
      <c r="H896" t="str">
        <f t="shared" si="135"/>
        <v>QQQ</v>
      </c>
      <c r="I896">
        <f t="shared" si="136"/>
        <v>0</v>
      </c>
      <c r="J896">
        <f t="shared" si="139"/>
        <v>0</v>
      </c>
      <c r="N896" t="str">
        <f t="shared" si="130"/>
        <v>QQQ</v>
      </c>
      <c r="O896" s="5">
        <f t="shared" si="137"/>
        <v>1.0998622438939013E-2</v>
      </c>
      <c r="P896" t="str">
        <f t="shared" si="132"/>
        <v>lose</v>
      </c>
      <c r="Q896" t="str">
        <f t="shared" si="138"/>
        <v>win</v>
      </c>
    </row>
    <row r="897" spans="1:17">
      <c r="A897" s="6">
        <v>43217</v>
      </c>
      <c r="B897" s="1">
        <v>242.95</v>
      </c>
      <c r="C897" s="1">
        <v>162.09</v>
      </c>
      <c r="D897" s="1">
        <f t="shared" si="131"/>
        <v>80.859999999999985</v>
      </c>
      <c r="F897" s="2">
        <f t="shared" si="133"/>
        <v>-6.9924317209614972E-4</v>
      </c>
      <c r="G897" s="2">
        <f t="shared" si="134"/>
        <v>6.1732205691705853E-4</v>
      </c>
      <c r="H897" t="str">
        <f t="shared" si="135"/>
        <v>QQQ</v>
      </c>
      <c r="I897">
        <f t="shared" si="136"/>
        <v>0</v>
      </c>
      <c r="J897">
        <f t="shared" si="139"/>
        <v>1</v>
      </c>
      <c r="N897" t="str">
        <f t="shared" ref="N897:N960" si="140">IF(F897&gt;G897, "DIA", "QQQ")</f>
        <v>QQQ</v>
      </c>
      <c r="O897" s="5">
        <f t="shared" si="137"/>
        <v>1.3165652290132081E-3</v>
      </c>
      <c r="P897" t="str">
        <f t="shared" si="132"/>
        <v>lose</v>
      </c>
      <c r="Q897" t="str">
        <f t="shared" si="138"/>
        <v>lose</v>
      </c>
    </row>
    <row r="898" spans="1:17">
      <c r="A898" s="6">
        <v>43220</v>
      </c>
      <c r="B898" s="1">
        <v>241.54</v>
      </c>
      <c r="C898" s="1">
        <v>160.94</v>
      </c>
      <c r="D898" s="1">
        <f t="shared" si="131"/>
        <v>80.599999999999994</v>
      </c>
      <c r="F898" s="2">
        <f t="shared" si="133"/>
        <v>-5.8036633052068187E-3</v>
      </c>
      <c r="G898" s="2">
        <f t="shared" si="134"/>
        <v>-7.0948238632858639E-3</v>
      </c>
      <c r="H898" t="str">
        <f t="shared" si="135"/>
        <v>DIA</v>
      </c>
      <c r="I898">
        <f t="shared" si="136"/>
        <v>1</v>
      </c>
      <c r="J898">
        <f t="shared" si="139"/>
        <v>1</v>
      </c>
      <c r="N898" t="str">
        <f t="shared" si="140"/>
        <v>DIA</v>
      </c>
      <c r="O898" s="5">
        <f t="shared" si="137"/>
        <v>1.2911605580790452E-3</v>
      </c>
      <c r="P898" t="str">
        <f t="shared" si="132"/>
        <v>lose</v>
      </c>
      <c r="Q898" t="str">
        <f t="shared" si="138"/>
        <v>lose</v>
      </c>
    </row>
    <row r="899" spans="1:17">
      <c r="A899" s="6">
        <v>43221</v>
      </c>
      <c r="B899" s="1">
        <v>240.76</v>
      </c>
      <c r="C899" s="1">
        <v>162.78</v>
      </c>
      <c r="D899" s="1">
        <f t="shared" ref="D899:D962" si="141">B899-C899</f>
        <v>77.97999999999999</v>
      </c>
      <c r="F899" s="2">
        <f t="shared" si="133"/>
        <v>-3.2292787944025883E-3</v>
      </c>
      <c r="G899" s="2">
        <f t="shared" si="134"/>
        <v>1.1432832111345865E-2</v>
      </c>
      <c r="H899" t="str">
        <f t="shared" si="135"/>
        <v>QQQ</v>
      </c>
      <c r="I899">
        <f t="shared" si="136"/>
        <v>0</v>
      </c>
      <c r="J899">
        <f t="shared" si="139"/>
        <v>0</v>
      </c>
      <c r="N899" t="str">
        <f t="shared" si="140"/>
        <v>QQQ</v>
      </c>
      <c r="O899" s="5">
        <f t="shared" si="137"/>
        <v>1.4662110905748454E-2</v>
      </c>
      <c r="P899" t="str">
        <f t="shared" si="132"/>
        <v>lose</v>
      </c>
      <c r="Q899" t="str">
        <f t="shared" si="138"/>
        <v>win</v>
      </c>
    </row>
    <row r="900" spans="1:17">
      <c r="A900" s="6">
        <v>43222</v>
      </c>
      <c r="B900" s="1">
        <v>239.11</v>
      </c>
      <c r="C900" s="1">
        <v>161.82</v>
      </c>
      <c r="D900" s="1">
        <f t="shared" si="141"/>
        <v>77.29000000000002</v>
      </c>
      <c r="F900" s="2">
        <f t="shared" si="133"/>
        <v>-6.8532978900148582E-3</v>
      </c>
      <c r="G900" s="2">
        <f t="shared" si="134"/>
        <v>-5.8975304091412207E-3</v>
      </c>
      <c r="H900" t="str">
        <f t="shared" si="135"/>
        <v>QQQ</v>
      </c>
      <c r="I900">
        <f t="shared" si="136"/>
        <v>0</v>
      </c>
      <c r="J900">
        <f t="shared" si="139"/>
        <v>1</v>
      </c>
      <c r="N900" t="str">
        <f t="shared" si="140"/>
        <v>QQQ</v>
      </c>
      <c r="O900" s="5">
        <f t="shared" si="137"/>
        <v>9.5576748087363751E-4</v>
      </c>
      <c r="P900" t="str">
        <f t="shared" ref="P900:P963" si="142">IF(AND(N900="dia", O900&gt;0.005), "win", "lose")</f>
        <v>lose</v>
      </c>
      <c r="Q900" t="str">
        <f t="shared" si="138"/>
        <v>lose</v>
      </c>
    </row>
    <row r="901" spans="1:17">
      <c r="A901" s="6">
        <v>43223</v>
      </c>
      <c r="B901" s="1">
        <v>239.1</v>
      </c>
      <c r="C901" s="1">
        <v>161.80000000000001</v>
      </c>
      <c r="D901" s="1">
        <f t="shared" si="141"/>
        <v>77.299999999999983</v>
      </c>
      <c r="F901" s="2">
        <f t="shared" ref="F901:F964" si="143">(B901-B900)/B900</f>
        <v>-4.1821755677384157E-5</v>
      </c>
      <c r="G901" s="2">
        <f t="shared" ref="G901:G964" si="144">(C901-C900)/C900</f>
        <v>-1.2359411691992221E-4</v>
      </c>
      <c r="H901" t="str">
        <f t="shared" ref="H901:H964" si="145">IF(F901&gt;G901, "DIA", "QQQ")</f>
        <v>DIA</v>
      </c>
      <c r="I901">
        <f t="shared" ref="I901:I964" si="146">IF(H901="QQQ",0,1)</f>
        <v>1</v>
      </c>
      <c r="J901">
        <f t="shared" si="139"/>
        <v>1</v>
      </c>
      <c r="N901" t="str">
        <f t="shared" si="140"/>
        <v>DIA</v>
      </c>
      <c r="O901" s="5">
        <f t="shared" ref="O901:O964" si="147">IF(F901&gt;G901, (F901-G901), (G901-F901))</f>
        <v>8.1772361242538055E-5</v>
      </c>
      <c r="P901" t="str">
        <f t="shared" si="142"/>
        <v>lose</v>
      </c>
      <c r="Q901" t="str">
        <f t="shared" ref="Q901:Q964" si="148">IF(AND(N901="qqq", O901&gt;0.005), "win", "lose")</f>
        <v>lose</v>
      </c>
    </row>
    <row r="902" spans="1:17">
      <c r="A902" s="6">
        <v>43224</v>
      </c>
      <c r="B902" s="1">
        <v>242.52</v>
      </c>
      <c r="C902" s="1">
        <v>164.87</v>
      </c>
      <c r="D902" s="1">
        <f t="shared" si="141"/>
        <v>77.650000000000006</v>
      </c>
      <c r="F902" s="2">
        <f t="shared" si="143"/>
        <v>1.4303638644918511E-2</v>
      </c>
      <c r="G902" s="2">
        <f t="shared" si="144"/>
        <v>1.8974042027194025E-2</v>
      </c>
      <c r="H902" t="str">
        <f t="shared" si="145"/>
        <v>QQQ</v>
      </c>
      <c r="I902">
        <f t="shared" si="146"/>
        <v>0</v>
      </c>
      <c r="J902">
        <f t="shared" si="139"/>
        <v>0</v>
      </c>
      <c r="N902" t="str">
        <f t="shared" si="140"/>
        <v>QQQ</v>
      </c>
      <c r="O902" s="5">
        <f t="shared" si="147"/>
        <v>4.6704033822755134E-3</v>
      </c>
      <c r="P902" t="str">
        <f t="shared" si="142"/>
        <v>lose</v>
      </c>
      <c r="Q902" t="str">
        <f t="shared" si="148"/>
        <v>lose</v>
      </c>
    </row>
    <row r="903" spans="1:17">
      <c r="A903" s="6">
        <v>43227</v>
      </c>
      <c r="B903" s="1">
        <v>243.42</v>
      </c>
      <c r="C903" s="1">
        <v>166.24</v>
      </c>
      <c r="D903" s="1">
        <f t="shared" si="141"/>
        <v>77.179999999999978</v>
      </c>
      <c r="F903" s="2">
        <f t="shared" si="143"/>
        <v>3.7110341415140082E-3</v>
      </c>
      <c r="G903" s="2">
        <f t="shared" si="144"/>
        <v>8.3095772426760757E-3</v>
      </c>
      <c r="H903" t="str">
        <f t="shared" si="145"/>
        <v>QQQ</v>
      </c>
      <c r="I903">
        <f t="shared" si="146"/>
        <v>0</v>
      </c>
      <c r="J903">
        <f t="shared" si="139"/>
        <v>1</v>
      </c>
      <c r="N903" t="str">
        <f t="shared" si="140"/>
        <v>QQQ</v>
      </c>
      <c r="O903" s="5">
        <f t="shared" si="147"/>
        <v>4.5985431011620675E-3</v>
      </c>
      <c r="P903" t="str">
        <f t="shared" si="142"/>
        <v>lose</v>
      </c>
      <c r="Q903" t="str">
        <f t="shared" si="148"/>
        <v>lose</v>
      </c>
    </row>
    <row r="904" spans="1:17">
      <c r="A904" s="6">
        <v>43228</v>
      </c>
      <c r="B904" s="1">
        <v>243.42</v>
      </c>
      <c r="C904" s="1">
        <v>166.07</v>
      </c>
      <c r="D904" s="1">
        <f t="shared" si="141"/>
        <v>77.349999999999994</v>
      </c>
      <c r="F904" s="2">
        <f t="shared" si="143"/>
        <v>0</v>
      </c>
      <c r="G904" s="2">
        <f t="shared" si="144"/>
        <v>-1.0226179018287772E-3</v>
      </c>
      <c r="H904" t="str">
        <f t="shared" si="145"/>
        <v>DIA</v>
      </c>
      <c r="I904">
        <f t="shared" si="146"/>
        <v>1</v>
      </c>
      <c r="J904">
        <f t="shared" ref="J904:J967" si="149">IF(I903=I904,(J903+1),I904)</f>
        <v>1</v>
      </c>
      <c r="N904" t="str">
        <f t="shared" si="140"/>
        <v>DIA</v>
      </c>
      <c r="O904" s="5">
        <f t="shared" si="147"/>
        <v>1.0226179018287772E-3</v>
      </c>
      <c r="P904" t="str">
        <f t="shared" si="142"/>
        <v>lose</v>
      </c>
      <c r="Q904" t="str">
        <f t="shared" si="148"/>
        <v>lose</v>
      </c>
    </row>
    <row r="905" spans="1:17">
      <c r="A905" s="6">
        <v>43229</v>
      </c>
      <c r="B905" s="1">
        <v>245.4</v>
      </c>
      <c r="C905" s="1">
        <v>167.88</v>
      </c>
      <c r="D905" s="1">
        <f t="shared" si="141"/>
        <v>77.52000000000001</v>
      </c>
      <c r="F905" s="2">
        <f t="shared" si="143"/>
        <v>8.1340892284940368E-3</v>
      </c>
      <c r="G905" s="2">
        <f t="shared" si="144"/>
        <v>1.089901848618054E-2</v>
      </c>
      <c r="H905" t="str">
        <f t="shared" si="145"/>
        <v>QQQ</v>
      </c>
      <c r="I905">
        <f t="shared" si="146"/>
        <v>0</v>
      </c>
      <c r="J905">
        <f t="shared" si="149"/>
        <v>0</v>
      </c>
      <c r="N905" t="str">
        <f t="shared" si="140"/>
        <v>QQQ</v>
      </c>
      <c r="O905" s="5">
        <f t="shared" si="147"/>
        <v>2.7649292576865034E-3</v>
      </c>
      <c r="P905" t="str">
        <f t="shared" si="142"/>
        <v>lose</v>
      </c>
      <c r="Q905" t="str">
        <f t="shared" si="148"/>
        <v>lose</v>
      </c>
    </row>
    <row r="906" spans="1:17">
      <c r="A906" s="6">
        <v>43230</v>
      </c>
      <c r="B906" s="1">
        <v>247.46</v>
      </c>
      <c r="C906" s="1">
        <v>169.62</v>
      </c>
      <c r="D906" s="1">
        <f t="shared" si="141"/>
        <v>77.84</v>
      </c>
      <c r="F906" s="2">
        <f t="shared" si="143"/>
        <v>8.3944580277098713E-3</v>
      </c>
      <c r="G906" s="2">
        <f t="shared" si="144"/>
        <v>1.0364546104360313E-2</v>
      </c>
      <c r="H906" t="str">
        <f t="shared" si="145"/>
        <v>QQQ</v>
      </c>
      <c r="I906">
        <f t="shared" si="146"/>
        <v>0</v>
      </c>
      <c r="J906">
        <f t="shared" si="149"/>
        <v>1</v>
      </c>
      <c r="N906" t="str">
        <f t="shared" si="140"/>
        <v>QQQ</v>
      </c>
      <c r="O906" s="5">
        <f t="shared" si="147"/>
        <v>1.9700880766504413E-3</v>
      </c>
      <c r="P906" t="str">
        <f t="shared" si="142"/>
        <v>lose</v>
      </c>
      <c r="Q906" t="str">
        <f t="shared" si="148"/>
        <v>lose</v>
      </c>
    </row>
    <row r="907" spans="1:17">
      <c r="A907" s="6">
        <v>43231</v>
      </c>
      <c r="B907" s="1">
        <v>248.54</v>
      </c>
      <c r="C907" s="1">
        <v>169.46</v>
      </c>
      <c r="D907" s="1">
        <f t="shared" si="141"/>
        <v>79.079999999999984</v>
      </c>
      <c r="F907" s="2">
        <f t="shared" si="143"/>
        <v>4.36434171179174E-3</v>
      </c>
      <c r="G907" s="2">
        <f t="shared" si="144"/>
        <v>-9.4328498997757687E-4</v>
      </c>
      <c r="H907" t="str">
        <f t="shared" si="145"/>
        <v>DIA</v>
      </c>
      <c r="I907">
        <f t="shared" si="146"/>
        <v>1</v>
      </c>
      <c r="J907">
        <f t="shared" si="149"/>
        <v>1</v>
      </c>
      <c r="N907" t="str">
        <f t="shared" si="140"/>
        <v>DIA</v>
      </c>
      <c r="O907" s="5">
        <f t="shared" si="147"/>
        <v>5.3076267017693173E-3</v>
      </c>
      <c r="P907" t="str">
        <f t="shared" si="142"/>
        <v>win</v>
      </c>
      <c r="Q907" t="str">
        <f t="shared" si="148"/>
        <v>lose</v>
      </c>
    </row>
    <row r="908" spans="1:17">
      <c r="A908" s="6">
        <v>43234</v>
      </c>
      <c r="B908" s="1">
        <v>249.27</v>
      </c>
      <c r="C908" s="1">
        <v>169.75</v>
      </c>
      <c r="D908" s="1">
        <f t="shared" si="141"/>
        <v>79.52000000000001</v>
      </c>
      <c r="F908" s="2">
        <f t="shared" si="143"/>
        <v>2.9371529733645215E-3</v>
      </c>
      <c r="G908" s="2">
        <f t="shared" si="144"/>
        <v>1.711318305204721E-3</v>
      </c>
      <c r="H908" t="str">
        <f t="shared" si="145"/>
        <v>DIA</v>
      </c>
      <c r="I908">
        <f t="shared" si="146"/>
        <v>1</v>
      </c>
      <c r="J908">
        <f t="shared" si="149"/>
        <v>2</v>
      </c>
      <c r="N908" t="str">
        <f t="shared" si="140"/>
        <v>DIA</v>
      </c>
      <c r="O908" s="5">
        <f t="shared" si="147"/>
        <v>1.2258346681598006E-3</v>
      </c>
      <c r="P908" t="str">
        <f t="shared" si="142"/>
        <v>lose</v>
      </c>
      <c r="Q908" t="str">
        <f t="shared" si="148"/>
        <v>lose</v>
      </c>
    </row>
    <row r="909" spans="1:17">
      <c r="A909" s="6">
        <v>43235</v>
      </c>
      <c r="B909" s="1">
        <v>247.31</v>
      </c>
      <c r="C909" s="1">
        <v>167.87</v>
      </c>
      <c r="D909" s="1">
        <f t="shared" si="141"/>
        <v>79.44</v>
      </c>
      <c r="F909" s="2">
        <f t="shared" si="143"/>
        <v>-7.8629598427408347E-3</v>
      </c>
      <c r="G909" s="2">
        <f t="shared" si="144"/>
        <v>-1.1075110456553728E-2</v>
      </c>
      <c r="H909" t="str">
        <f t="shared" si="145"/>
        <v>DIA</v>
      </c>
      <c r="I909">
        <f t="shared" si="146"/>
        <v>1</v>
      </c>
      <c r="J909">
        <f t="shared" si="149"/>
        <v>3</v>
      </c>
      <c r="N909" t="str">
        <f t="shared" si="140"/>
        <v>DIA</v>
      </c>
      <c r="O909" s="5">
        <f t="shared" si="147"/>
        <v>3.2121506138128933E-3</v>
      </c>
      <c r="P909" t="str">
        <f t="shared" si="142"/>
        <v>lose</v>
      </c>
      <c r="Q909" t="str">
        <f t="shared" si="148"/>
        <v>lose</v>
      </c>
    </row>
    <row r="910" spans="1:17">
      <c r="A910" s="6">
        <v>43236</v>
      </c>
      <c r="B910" s="1">
        <v>247.97</v>
      </c>
      <c r="C910" s="1">
        <v>168.98</v>
      </c>
      <c r="D910" s="1">
        <f t="shared" si="141"/>
        <v>78.990000000000009</v>
      </c>
      <c r="F910" s="2">
        <f t="shared" si="143"/>
        <v>2.6687153774614717E-3</v>
      </c>
      <c r="G910" s="2">
        <f t="shared" si="144"/>
        <v>6.612259486507328E-3</v>
      </c>
      <c r="H910" t="str">
        <f t="shared" si="145"/>
        <v>QQQ</v>
      </c>
      <c r="I910">
        <f t="shared" si="146"/>
        <v>0</v>
      </c>
      <c r="J910">
        <f t="shared" si="149"/>
        <v>0</v>
      </c>
      <c r="N910" t="str">
        <f t="shared" si="140"/>
        <v>QQQ</v>
      </c>
      <c r="O910" s="5">
        <f t="shared" si="147"/>
        <v>3.9435441090458559E-3</v>
      </c>
      <c r="P910" t="str">
        <f t="shared" si="142"/>
        <v>lose</v>
      </c>
      <c r="Q910" t="str">
        <f t="shared" si="148"/>
        <v>lose</v>
      </c>
    </row>
    <row r="911" spans="1:17">
      <c r="A911" s="6">
        <v>43237</v>
      </c>
      <c r="B911" s="1">
        <v>247.74</v>
      </c>
      <c r="C911" s="1">
        <v>168.33</v>
      </c>
      <c r="D911" s="1">
        <f t="shared" si="141"/>
        <v>79.41</v>
      </c>
      <c r="F911" s="2">
        <f t="shared" si="143"/>
        <v>-9.2753155623660028E-4</v>
      </c>
      <c r="G911" s="2">
        <f t="shared" si="144"/>
        <v>-3.8466090661615415E-3</v>
      </c>
      <c r="H911" t="str">
        <f t="shared" si="145"/>
        <v>DIA</v>
      </c>
      <c r="I911">
        <f t="shared" si="146"/>
        <v>1</v>
      </c>
      <c r="J911">
        <f t="shared" si="149"/>
        <v>1</v>
      </c>
      <c r="N911" t="str">
        <f t="shared" si="140"/>
        <v>DIA</v>
      </c>
      <c r="O911" s="5">
        <f t="shared" si="147"/>
        <v>2.9190775099249412E-3</v>
      </c>
      <c r="P911" t="str">
        <f t="shared" si="142"/>
        <v>lose</v>
      </c>
      <c r="Q911" t="str">
        <f t="shared" si="148"/>
        <v>lose</v>
      </c>
    </row>
    <row r="912" spans="1:17">
      <c r="A912" s="6">
        <v>43238</v>
      </c>
      <c r="B912" s="1">
        <v>247</v>
      </c>
      <c r="C912" s="1">
        <v>167.46</v>
      </c>
      <c r="D912" s="1">
        <f t="shared" si="141"/>
        <v>79.539999999999992</v>
      </c>
      <c r="F912" s="2">
        <f t="shared" si="143"/>
        <v>-2.987002502623755E-3</v>
      </c>
      <c r="G912" s="2">
        <f t="shared" si="144"/>
        <v>-5.1684191766173853E-3</v>
      </c>
      <c r="H912" t="str">
        <f t="shared" si="145"/>
        <v>DIA</v>
      </c>
      <c r="I912">
        <f t="shared" si="146"/>
        <v>1</v>
      </c>
      <c r="J912">
        <f t="shared" si="149"/>
        <v>2</v>
      </c>
      <c r="N912" t="str">
        <f t="shared" si="140"/>
        <v>DIA</v>
      </c>
      <c r="O912" s="5">
        <f t="shared" si="147"/>
        <v>2.1814166739936303E-3</v>
      </c>
      <c r="P912" t="str">
        <f t="shared" si="142"/>
        <v>lose</v>
      </c>
      <c r="Q912" t="str">
        <f t="shared" si="148"/>
        <v>lose</v>
      </c>
    </row>
    <row r="913" spans="1:17">
      <c r="A913" s="6">
        <v>43241</v>
      </c>
      <c r="B913" s="1">
        <v>249.94</v>
      </c>
      <c r="C913" s="1">
        <v>168.4</v>
      </c>
      <c r="D913" s="1">
        <f t="shared" si="141"/>
        <v>81.539999999999992</v>
      </c>
      <c r="F913" s="2">
        <f t="shared" si="143"/>
        <v>1.1902834008097158E-2</v>
      </c>
      <c r="G913" s="2">
        <f t="shared" si="144"/>
        <v>5.613280783470666E-3</v>
      </c>
      <c r="H913" t="str">
        <f t="shared" si="145"/>
        <v>DIA</v>
      </c>
      <c r="I913">
        <f t="shared" si="146"/>
        <v>1</v>
      </c>
      <c r="J913">
        <f t="shared" si="149"/>
        <v>3</v>
      </c>
      <c r="N913" t="str">
        <f t="shared" si="140"/>
        <v>DIA</v>
      </c>
      <c r="O913" s="5">
        <f t="shared" si="147"/>
        <v>6.2895532246264917E-3</v>
      </c>
      <c r="P913" t="str">
        <f t="shared" si="142"/>
        <v>win</v>
      </c>
      <c r="Q913" t="str">
        <f t="shared" si="148"/>
        <v>lose</v>
      </c>
    </row>
    <row r="914" spans="1:17">
      <c r="A914" s="6">
        <v>43242</v>
      </c>
      <c r="B914" s="1">
        <v>248.18</v>
      </c>
      <c r="C914" s="1">
        <v>168.18</v>
      </c>
      <c r="D914" s="1">
        <f t="shared" si="141"/>
        <v>80</v>
      </c>
      <c r="F914" s="2">
        <f t="shared" si="143"/>
        <v>-7.0416900056013082E-3</v>
      </c>
      <c r="G914" s="2">
        <f t="shared" si="144"/>
        <v>-1.3064133016627011E-3</v>
      </c>
      <c r="H914" t="str">
        <f t="shared" si="145"/>
        <v>QQQ</v>
      </c>
      <c r="I914">
        <f t="shared" si="146"/>
        <v>0</v>
      </c>
      <c r="J914">
        <f t="shared" si="149"/>
        <v>0</v>
      </c>
      <c r="N914" t="str">
        <f t="shared" si="140"/>
        <v>QQQ</v>
      </c>
      <c r="O914" s="5">
        <f t="shared" si="147"/>
        <v>5.7352767039386071E-3</v>
      </c>
      <c r="P914" t="str">
        <f t="shared" si="142"/>
        <v>lose</v>
      </c>
      <c r="Q914" t="str">
        <f t="shared" si="148"/>
        <v>win</v>
      </c>
    </row>
    <row r="915" spans="1:17">
      <c r="A915" s="6">
        <v>43243</v>
      </c>
      <c r="B915" s="1">
        <v>248.63</v>
      </c>
      <c r="C915" s="1">
        <v>169.6</v>
      </c>
      <c r="D915" s="1">
        <f t="shared" si="141"/>
        <v>79.03</v>
      </c>
      <c r="F915" s="2">
        <f t="shared" si="143"/>
        <v>1.8132000967039593E-3</v>
      </c>
      <c r="G915" s="2">
        <f t="shared" si="144"/>
        <v>8.4433345225353035E-3</v>
      </c>
      <c r="H915" t="str">
        <f t="shared" si="145"/>
        <v>QQQ</v>
      </c>
      <c r="I915">
        <f t="shared" si="146"/>
        <v>0</v>
      </c>
      <c r="J915">
        <f t="shared" si="149"/>
        <v>1</v>
      </c>
      <c r="N915" t="str">
        <f t="shared" si="140"/>
        <v>QQQ</v>
      </c>
      <c r="O915" s="5">
        <f t="shared" si="147"/>
        <v>6.6301344258313443E-3</v>
      </c>
      <c r="P915" t="str">
        <f t="shared" si="142"/>
        <v>lose</v>
      </c>
      <c r="Q915" t="str">
        <f t="shared" si="148"/>
        <v>win</v>
      </c>
    </row>
    <row r="916" spans="1:17">
      <c r="A916" s="6">
        <v>43244</v>
      </c>
      <c r="B916" s="1">
        <v>247.91</v>
      </c>
      <c r="C916" s="1">
        <v>169.55</v>
      </c>
      <c r="D916" s="1">
        <f t="shared" si="141"/>
        <v>78.359999999999985</v>
      </c>
      <c r="F916" s="2">
        <f t="shared" si="143"/>
        <v>-2.8958693641153478E-3</v>
      </c>
      <c r="G916" s="2">
        <f t="shared" si="144"/>
        <v>-2.9481132075461646E-4</v>
      </c>
      <c r="H916" t="str">
        <f t="shared" si="145"/>
        <v>QQQ</v>
      </c>
      <c r="I916">
        <f t="shared" si="146"/>
        <v>0</v>
      </c>
      <c r="J916">
        <f t="shared" si="149"/>
        <v>2</v>
      </c>
      <c r="N916" t="str">
        <f t="shared" si="140"/>
        <v>QQQ</v>
      </c>
      <c r="O916" s="5">
        <f t="shared" si="147"/>
        <v>2.6010580433607315E-3</v>
      </c>
      <c r="P916" t="str">
        <f t="shared" si="142"/>
        <v>lose</v>
      </c>
      <c r="Q916" t="str">
        <f t="shared" si="148"/>
        <v>lose</v>
      </c>
    </row>
    <row r="917" spans="1:17">
      <c r="A917" s="6">
        <v>43245</v>
      </c>
      <c r="B917" s="1">
        <v>247.37</v>
      </c>
      <c r="C917" s="1">
        <v>169.72</v>
      </c>
      <c r="D917" s="1">
        <f t="shared" si="141"/>
        <v>77.650000000000006</v>
      </c>
      <c r="F917" s="2">
        <f t="shared" si="143"/>
        <v>-2.1782098342139973E-3</v>
      </c>
      <c r="G917" s="2">
        <f t="shared" si="144"/>
        <v>1.0026540843408286E-3</v>
      </c>
      <c r="H917" t="str">
        <f t="shared" si="145"/>
        <v>QQQ</v>
      </c>
      <c r="I917">
        <f t="shared" si="146"/>
        <v>0</v>
      </c>
      <c r="J917">
        <f t="shared" si="149"/>
        <v>3</v>
      </c>
      <c r="N917" t="str">
        <f t="shared" si="140"/>
        <v>QQQ</v>
      </c>
      <c r="O917" s="5">
        <f t="shared" si="147"/>
        <v>3.1808639185548259E-3</v>
      </c>
      <c r="P917" t="str">
        <f t="shared" si="142"/>
        <v>lose</v>
      </c>
      <c r="Q917" t="str">
        <f t="shared" si="148"/>
        <v>lose</v>
      </c>
    </row>
    <row r="918" spans="1:17">
      <c r="A918" s="6">
        <v>43249</v>
      </c>
      <c r="B918" s="1">
        <v>243.45</v>
      </c>
      <c r="C918" s="1">
        <v>168.97</v>
      </c>
      <c r="D918" s="1">
        <f t="shared" si="141"/>
        <v>74.47999999999999</v>
      </c>
      <c r="F918" s="2">
        <f t="shared" si="143"/>
        <v>-1.5846707361442437E-2</v>
      </c>
      <c r="G918" s="2">
        <f t="shared" si="144"/>
        <v>-4.4190431298609476E-3</v>
      </c>
      <c r="H918" t="str">
        <f t="shared" si="145"/>
        <v>QQQ</v>
      </c>
      <c r="I918">
        <f t="shared" si="146"/>
        <v>0</v>
      </c>
      <c r="J918">
        <f t="shared" si="149"/>
        <v>4</v>
      </c>
      <c r="N918" t="str">
        <f t="shared" si="140"/>
        <v>QQQ</v>
      </c>
      <c r="O918" s="5">
        <f t="shared" si="147"/>
        <v>1.1427664231581489E-2</v>
      </c>
      <c r="P918" t="str">
        <f t="shared" si="142"/>
        <v>lose</v>
      </c>
      <c r="Q918" t="str">
        <f t="shared" si="148"/>
        <v>win</v>
      </c>
    </row>
    <row r="919" spans="1:17">
      <c r="A919" s="6">
        <v>43250</v>
      </c>
      <c r="B919" s="1">
        <v>246.7</v>
      </c>
      <c r="C919" s="1">
        <v>170.18</v>
      </c>
      <c r="D919" s="1">
        <f t="shared" si="141"/>
        <v>76.519999999999982</v>
      </c>
      <c r="F919" s="2">
        <f t="shared" si="143"/>
        <v>1.3349763811871021E-2</v>
      </c>
      <c r="G919" s="2">
        <f t="shared" si="144"/>
        <v>7.16103450316629E-3</v>
      </c>
      <c r="H919" t="str">
        <f t="shared" si="145"/>
        <v>DIA</v>
      </c>
      <c r="I919">
        <f t="shared" si="146"/>
        <v>1</v>
      </c>
      <c r="J919">
        <f t="shared" si="149"/>
        <v>1</v>
      </c>
      <c r="N919" t="str">
        <f t="shared" si="140"/>
        <v>DIA</v>
      </c>
      <c r="O919" s="5">
        <f t="shared" si="147"/>
        <v>6.1887293087047306E-3</v>
      </c>
      <c r="P919" t="str">
        <f t="shared" si="142"/>
        <v>win</v>
      </c>
      <c r="Q919" t="str">
        <f t="shared" si="148"/>
        <v>lose</v>
      </c>
    </row>
    <row r="920" spans="1:17">
      <c r="A920" s="6">
        <v>43251</v>
      </c>
      <c r="B920" s="1">
        <v>244.18</v>
      </c>
      <c r="C920" s="1">
        <v>170.07</v>
      </c>
      <c r="D920" s="1">
        <f t="shared" si="141"/>
        <v>74.110000000000014</v>
      </c>
      <c r="F920" s="2">
        <f t="shared" si="143"/>
        <v>-1.0214835832995468E-2</v>
      </c>
      <c r="G920" s="2">
        <f t="shared" si="144"/>
        <v>-6.4637442707729249E-4</v>
      </c>
      <c r="H920" t="str">
        <f t="shared" si="145"/>
        <v>QQQ</v>
      </c>
      <c r="I920">
        <f t="shared" si="146"/>
        <v>0</v>
      </c>
      <c r="J920">
        <f t="shared" si="149"/>
        <v>0</v>
      </c>
      <c r="N920" t="str">
        <f t="shared" si="140"/>
        <v>QQQ</v>
      </c>
      <c r="O920" s="5">
        <f t="shared" si="147"/>
        <v>9.5684614059181761E-3</v>
      </c>
      <c r="P920" t="str">
        <f t="shared" si="142"/>
        <v>lose</v>
      </c>
      <c r="Q920" t="str">
        <f t="shared" si="148"/>
        <v>win</v>
      </c>
    </row>
    <row r="921" spans="1:17">
      <c r="A921" s="6">
        <v>43252</v>
      </c>
      <c r="B921" s="1">
        <v>246.36</v>
      </c>
      <c r="C921" s="1">
        <v>172.74</v>
      </c>
      <c r="D921" s="1">
        <f t="shared" si="141"/>
        <v>73.62</v>
      </c>
      <c r="F921" s="2">
        <f t="shared" si="143"/>
        <v>8.9278401179458053E-3</v>
      </c>
      <c r="G921" s="2">
        <f t="shared" si="144"/>
        <v>1.5699417886752609E-2</v>
      </c>
      <c r="H921" t="str">
        <f t="shared" si="145"/>
        <v>QQQ</v>
      </c>
      <c r="I921">
        <f t="shared" si="146"/>
        <v>0</v>
      </c>
      <c r="J921">
        <f t="shared" si="149"/>
        <v>1</v>
      </c>
      <c r="N921" t="str">
        <f t="shared" si="140"/>
        <v>QQQ</v>
      </c>
      <c r="O921" s="5">
        <f t="shared" si="147"/>
        <v>6.7715777688068038E-3</v>
      </c>
      <c r="P921" t="str">
        <f t="shared" si="142"/>
        <v>lose</v>
      </c>
      <c r="Q921" t="str">
        <f t="shared" si="148"/>
        <v>win</v>
      </c>
    </row>
    <row r="922" spans="1:17">
      <c r="A922" s="6">
        <v>43255</v>
      </c>
      <c r="B922" s="1">
        <v>248.2</v>
      </c>
      <c r="C922" s="1">
        <v>174.3</v>
      </c>
      <c r="D922" s="1">
        <f t="shared" si="141"/>
        <v>73.899999999999977</v>
      </c>
      <c r="F922" s="2">
        <f t="shared" si="143"/>
        <v>7.4687449261242687E-3</v>
      </c>
      <c r="G922" s="2">
        <f t="shared" si="144"/>
        <v>9.0309135116359972E-3</v>
      </c>
      <c r="H922" t="str">
        <f t="shared" si="145"/>
        <v>QQQ</v>
      </c>
      <c r="I922">
        <f t="shared" si="146"/>
        <v>0</v>
      </c>
      <c r="J922">
        <f t="shared" si="149"/>
        <v>2</v>
      </c>
      <c r="N922" t="str">
        <f t="shared" si="140"/>
        <v>QQQ</v>
      </c>
      <c r="O922" s="5">
        <f t="shared" si="147"/>
        <v>1.5621685855117286E-3</v>
      </c>
      <c r="P922" t="str">
        <f t="shared" si="142"/>
        <v>lose</v>
      </c>
      <c r="Q922" t="str">
        <f t="shared" si="148"/>
        <v>lose</v>
      </c>
    </row>
    <row r="923" spans="1:17">
      <c r="A923" s="6">
        <v>43256</v>
      </c>
      <c r="B923" s="1">
        <v>248.15</v>
      </c>
      <c r="C923" s="1">
        <v>174.84</v>
      </c>
      <c r="D923" s="1">
        <f t="shared" si="141"/>
        <v>73.31</v>
      </c>
      <c r="F923" s="2">
        <f t="shared" si="143"/>
        <v>-2.0145044319090633E-4</v>
      </c>
      <c r="G923" s="2">
        <f t="shared" si="144"/>
        <v>3.0981067125644981E-3</v>
      </c>
      <c r="H923" t="str">
        <f t="shared" si="145"/>
        <v>QQQ</v>
      </c>
      <c r="I923">
        <f t="shared" si="146"/>
        <v>0</v>
      </c>
      <c r="J923">
        <f t="shared" si="149"/>
        <v>3</v>
      </c>
      <c r="N923" t="str">
        <f t="shared" si="140"/>
        <v>QQQ</v>
      </c>
      <c r="O923" s="5">
        <f t="shared" si="147"/>
        <v>3.2995571557554045E-3</v>
      </c>
      <c r="P923" t="str">
        <f t="shared" si="142"/>
        <v>lose</v>
      </c>
      <c r="Q923" t="str">
        <f t="shared" si="148"/>
        <v>lose</v>
      </c>
    </row>
    <row r="924" spans="1:17">
      <c r="A924" s="6">
        <v>43257</v>
      </c>
      <c r="B924" s="1">
        <v>251.52</v>
      </c>
      <c r="C924" s="1">
        <v>175.86</v>
      </c>
      <c r="D924" s="1">
        <f t="shared" si="141"/>
        <v>75.66</v>
      </c>
      <c r="F924" s="2">
        <f t="shared" si="143"/>
        <v>1.3580495667942795E-2</v>
      </c>
      <c r="G924" s="2">
        <f t="shared" si="144"/>
        <v>5.8339052848319049E-3</v>
      </c>
      <c r="H924" t="str">
        <f t="shared" si="145"/>
        <v>DIA</v>
      </c>
      <c r="I924">
        <f t="shared" si="146"/>
        <v>1</v>
      </c>
      <c r="J924">
        <f t="shared" si="149"/>
        <v>1</v>
      </c>
      <c r="N924" t="str">
        <f t="shared" si="140"/>
        <v>DIA</v>
      </c>
      <c r="O924" s="5">
        <f t="shared" si="147"/>
        <v>7.7465903831108896E-3</v>
      </c>
      <c r="P924" t="str">
        <f t="shared" si="142"/>
        <v>win</v>
      </c>
      <c r="Q924" t="str">
        <f t="shared" si="148"/>
        <v>lose</v>
      </c>
    </row>
    <row r="925" spans="1:17">
      <c r="A925" s="6">
        <v>43258</v>
      </c>
      <c r="B925" s="1">
        <v>252.53</v>
      </c>
      <c r="C925" s="1">
        <v>174.43</v>
      </c>
      <c r="D925" s="1">
        <f t="shared" si="141"/>
        <v>78.099999999999994</v>
      </c>
      <c r="F925" s="2">
        <f t="shared" si="143"/>
        <v>4.0155852417302438E-3</v>
      </c>
      <c r="G925" s="2">
        <f t="shared" si="144"/>
        <v>-8.1314682133515684E-3</v>
      </c>
      <c r="H925" t="str">
        <f t="shared" si="145"/>
        <v>DIA</v>
      </c>
      <c r="I925">
        <f t="shared" si="146"/>
        <v>1</v>
      </c>
      <c r="J925">
        <f t="shared" si="149"/>
        <v>2</v>
      </c>
      <c r="N925" t="str">
        <f t="shared" si="140"/>
        <v>DIA</v>
      </c>
      <c r="O925" s="5">
        <f t="shared" si="147"/>
        <v>1.2147053455081812E-2</v>
      </c>
      <c r="P925" t="str">
        <f t="shared" si="142"/>
        <v>win</v>
      </c>
      <c r="Q925" t="str">
        <f t="shared" si="148"/>
        <v>lose</v>
      </c>
    </row>
    <row r="926" spans="1:17">
      <c r="A926" s="6">
        <v>43259</v>
      </c>
      <c r="B926" s="1">
        <v>253.27</v>
      </c>
      <c r="C926" s="1">
        <v>174.44</v>
      </c>
      <c r="D926" s="1">
        <f t="shared" si="141"/>
        <v>78.830000000000013</v>
      </c>
      <c r="F926" s="2">
        <f t="shared" si="143"/>
        <v>2.9303449095157371E-3</v>
      </c>
      <c r="G926" s="2">
        <f t="shared" si="144"/>
        <v>5.7329587800211573E-5</v>
      </c>
      <c r="H926" t="str">
        <f t="shared" si="145"/>
        <v>DIA</v>
      </c>
      <c r="I926">
        <f t="shared" si="146"/>
        <v>1</v>
      </c>
      <c r="J926">
        <f t="shared" si="149"/>
        <v>3</v>
      </c>
      <c r="N926" t="str">
        <f t="shared" si="140"/>
        <v>DIA</v>
      </c>
      <c r="O926" s="5">
        <f t="shared" si="147"/>
        <v>2.8730153217155253E-3</v>
      </c>
      <c r="P926" t="str">
        <f t="shared" si="142"/>
        <v>lose</v>
      </c>
      <c r="Q926" t="str">
        <f t="shared" si="148"/>
        <v>lose</v>
      </c>
    </row>
    <row r="927" spans="1:17">
      <c r="A927" s="6">
        <v>43262</v>
      </c>
      <c r="B927" s="1">
        <v>253.39</v>
      </c>
      <c r="C927" s="1">
        <v>174.91</v>
      </c>
      <c r="D927" s="1">
        <f t="shared" si="141"/>
        <v>78.47999999999999</v>
      </c>
      <c r="F927" s="2">
        <f t="shared" si="143"/>
        <v>4.738026611915194E-4</v>
      </c>
      <c r="G927" s="2">
        <f t="shared" si="144"/>
        <v>2.6943361614308581E-3</v>
      </c>
      <c r="H927" t="str">
        <f t="shared" si="145"/>
        <v>QQQ</v>
      </c>
      <c r="I927">
        <f t="shared" si="146"/>
        <v>0</v>
      </c>
      <c r="J927">
        <f t="shared" si="149"/>
        <v>0</v>
      </c>
      <c r="N927" t="str">
        <f t="shared" si="140"/>
        <v>QQQ</v>
      </c>
      <c r="O927" s="5">
        <f t="shared" si="147"/>
        <v>2.2205335002393389E-3</v>
      </c>
      <c r="P927" t="str">
        <f t="shared" si="142"/>
        <v>lose</v>
      </c>
      <c r="Q927" t="str">
        <f t="shared" si="148"/>
        <v>lose</v>
      </c>
    </row>
    <row r="928" spans="1:17">
      <c r="A928" s="6">
        <v>43263</v>
      </c>
      <c r="B928" s="1">
        <v>253.3</v>
      </c>
      <c r="C928" s="1">
        <v>175.83</v>
      </c>
      <c r="D928" s="1">
        <f t="shared" si="141"/>
        <v>77.47</v>
      </c>
      <c r="F928" s="2">
        <f t="shared" si="143"/>
        <v>-3.5518370890711944E-4</v>
      </c>
      <c r="G928" s="2">
        <f t="shared" si="144"/>
        <v>5.2598479217884396E-3</v>
      </c>
      <c r="H928" t="str">
        <f t="shared" si="145"/>
        <v>QQQ</v>
      </c>
      <c r="I928">
        <f t="shared" si="146"/>
        <v>0</v>
      </c>
      <c r="J928">
        <f t="shared" si="149"/>
        <v>1</v>
      </c>
      <c r="N928" t="str">
        <f t="shared" si="140"/>
        <v>QQQ</v>
      </c>
      <c r="O928" s="5">
        <f t="shared" si="147"/>
        <v>5.6150316306955595E-3</v>
      </c>
      <c r="P928" t="str">
        <f t="shared" si="142"/>
        <v>lose</v>
      </c>
      <c r="Q928" t="str">
        <f t="shared" si="148"/>
        <v>win</v>
      </c>
    </row>
    <row r="929" spans="1:17">
      <c r="A929" s="6">
        <v>43264</v>
      </c>
      <c r="B929" s="1">
        <v>252.18</v>
      </c>
      <c r="C929" s="1">
        <v>175.82</v>
      </c>
      <c r="D929" s="1">
        <f t="shared" si="141"/>
        <v>76.360000000000014</v>
      </c>
      <c r="F929" s="2">
        <f t="shared" si="143"/>
        <v>-4.4216344255823313E-3</v>
      </c>
      <c r="G929" s="2">
        <f t="shared" si="144"/>
        <v>-5.6873116078139826E-5</v>
      </c>
      <c r="H929" t="str">
        <f t="shared" si="145"/>
        <v>QQQ</v>
      </c>
      <c r="I929">
        <f t="shared" si="146"/>
        <v>0</v>
      </c>
      <c r="J929">
        <f t="shared" si="149"/>
        <v>2</v>
      </c>
      <c r="N929" t="str">
        <f t="shared" si="140"/>
        <v>QQQ</v>
      </c>
      <c r="O929" s="5">
        <f t="shared" si="147"/>
        <v>4.3647613095041914E-3</v>
      </c>
      <c r="P929" t="str">
        <f t="shared" si="142"/>
        <v>lose</v>
      </c>
      <c r="Q929" t="str">
        <f t="shared" si="148"/>
        <v>lose</v>
      </c>
    </row>
    <row r="930" spans="1:17">
      <c r="A930" s="6">
        <v>43265</v>
      </c>
      <c r="B930" s="1">
        <v>251.99</v>
      </c>
      <c r="C930" s="1">
        <v>177.6</v>
      </c>
      <c r="D930" s="1">
        <f t="shared" si="141"/>
        <v>74.390000000000015</v>
      </c>
      <c r="F930" s="2">
        <f t="shared" si="143"/>
        <v>-7.5343008961851739E-4</v>
      </c>
      <c r="G930" s="2">
        <f t="shared" si="144"/>
        <v>1.012399044477307E-2</v>
      </c>
      <c r="H930" t="str">
        <f t="shared" si="145"/>
        <v>QQQ</v>
      </c>
      <c r="I930">
        <f t="shared" si="146"/>
        <v>0</v>
      </c>
      <c r="J930">
        <f t="shared" si="149"/>
        <v>3</v>
      </c>
      <c r="N930" t="str">
        <f t="shared" si="140"/>
        <v>QQQ</v>
      </c>
      <c r="O930" s="5">
        <f t="shared" si="147"/>
        <v>1.0877420534391587E-2</v>
      </c>
      <c r="P930" t="str">
        <f t="shared" si="142"/>
        <v>lose</v>
      </c>
      <c r="Q930" t="str">
        <f t="shared" si="148"/>
        <v>win</v>
      </c>
    </row>
    <row r="931" spans="1:17">
      <c r="A931" s="6">
        <v>43266</v>
      </c>
      <c r="B931" s="1">
        <v>250.74</v>
      </c>
      <c r="C931" s="1">
        <v>176.98</v>
      </c>
      <c r="D931" s="1">
        <f t="shared" si="141"/>
        <v>73.760000000000019</v>
      </c>
      <c r="F931" s="2">
        <f t="shared" si="143"/>
        <v>-4.9605143061232588E-3</v>
      </c>
      <c r="G931" s="2">
        <f t="shared" si="144"/>
        <v>-3.4909909909910169E-3</v>
      </c>
      <c r="H931" t="str">
        <f t="shared" si="145"/>
        <v>QQQ</v>
      </c>
      <c r="I931">
        <f t="shared" si="146"/>
        <v>0</v>
      </c>
      <c r="J931">
        <f t="shared" si="149"/>
        <v>4</v>
      </c>
      <c r="N931" t="str">
        <f t="shared" si="140"/>
        <v>QQQ</v>
      </c>
      <c r="O931" s="5">
        <f t="shared" si="147"/>
        <v>1.4695233151322418E-3</v>
      </c>
      <c r="P931" t="str">
        <f t="shared" si="142"/>
        <v>lose</v>
      </c>
      <c r="Q931" t="str">
        <f t="shared" si="148"/>
        <v>lose</v>
      </c>
    </row>
    <row r="932" spans="1:17">
      <c r="A932" s="6">
        <v>43269</v>
      </c>
      <c r="B932" s="1">
        <v>249.73</v>
      </c>
      <c r="C932" s="1">
        <v>176.5</v>
      </c>
      <c r="D932" s="1">
        <f t="shared" si="141"/>
        <v>73.22999999999999</v>
      </c>
      <c r="F932" s="2">
        <f t="shared" si="143"/>
        <v>-4.0280768923985771E-3</v>
      </c>
      <c r="G932" s="2">
        <f t="shared" si="144"/>
        <v>-2.7121708667645484E-3</v>
      </c>
      <c r="H932" t="str">
        <f t="shared" si="145"/>
        <v>QQQ</v>
      </c>
      <c r="I932">
        <f t="shared" si="146"/>
        <v>0</v>
      </c>
      <c r="J932">
        <f t="shared" si="149"/>
        <v>5</v>
      </c>
      <c r="N932" t="str">
        <f t="shared" si="140"/>
        <v>QQQ</v>
      </c>
      <c r="O932" s="5">
        <f t="shared" si="147"/>
        <v>1.3159060256340287E-3</v>
      </c>
      <c r="P932" t="str">
        <f t="shared" si="142"/>
        <v>lose</v>
      </c>
      <c r="Q932" t="str">
        <f t="shared" si="148"/>
        <v>lose</v>
      </c>
    </row>
    <row r="933" spans="1:17">
      <c r="A933" s="6">
        <v>43270</v>
      </c>
      <c r="B933" s="1">
        <v>246.88</v>
      </c>
      <c r="C933" s="1">
        <v>176</v>
      </c>
      <c r="D933" s="1">
        <f t="shared" si="141"/>
        <v>70.88</v>
      </c>
      <c r="F933" s="2">
        <f t="shared" si="143"/>
        <v>-1.1412325311336222E-2</v>
      </c>
      <c r="G933" s="2">
        <f t="shared" si="144"/>
        <v>-2.8328611898016999E-3</v>
      </c>
      <c r="H933" t="str">
        <f t="shared" si="145"/>
        <v>QQQ</v>
      </c>
      <c r="I933">
        <f t="shared" si="146"/>
        <v>0</v>
      </c>
      <c r="J933">
        <f t="shared" si="149"/>
        <v>6</v>
      </c>
      <c r="N933" t="str">
        <f t="shared" si="140"/>
        <v>QQQ</v>
      </c>
      <c r="O933" s="5">
        <f t="shared" si="147"/>
        <v>8.5794641215345222E-3</v>
      </c>
      <c r="P933" t="str">
        <f t="shared" si="142"/>
        <v>lose</v>
      </c>
      <c r="Q933" t="str">
        <f t="shared" si="148"/>
        <v>win</v>
      </c>
    </row>
    <row r="934" spans="1:17">
      <c r="A934" s="6">
        <v>43271</v>
      </c>
      <c r="B934" s="1">
        <v>246.46</v>
      </c>
      <c r="C934" s="1">
        <v>177.25</v>
      </c>
      <c r="D934" s="1">
        <f t="shared" si="141"/>
        <v>69.210000000000008</v>
      </c>
      <c r="F934" s="2">
        <f t="shared" si="143"/>
        <v>-1.7012313674659248E-3</v>
      </c>
      <c r="G934" s="2">
        <f t="shared" si="144"/>
        <v>7.102272727272727E-3</v>
      </c>
      <c r="H934" t="str">
        <f t="shared" si="145"/>
        <v>QQQ</v>
      </c>
      <c r="I934">
        <f t="shared" si="146"/>
        <v>0</v>
      </c>
      <c r="J934">
        <f t="shared" si="149"/>
        <v>7</v>
      </c>
      <c r="N934" t="str">
        <f t="shared" si="140"/>
        <v>QQQ</v>
      </c>
      <c r="O934" s="5">
        <f t="shared" si="147"/>
        <v>8.8035040947386511E-3</v>
      </c>
      <c r="P934" t="str">
        <f t="shared" si="142"/>
        <v>lose</v>
      </c>
      <c r="Q934" t="str">
        <f t="shared" si="148"/>
        <v>win</v>
      </c>
    </row>
    <row r="935" spans="1:17">
      <c r="A935" s="6">
        <v>43272</v>
      </c>
      <c r="B935" s="1">
        <v>244.5</v>
      </c>
      <c r="C935" s="1">
        <v>175.71</v>
      </c>
      <c r="D935" s="1">
        <f t="shared" si="141"/>
        <v>68.789999999999992</v>
      </c>
      <c r="F935" s="2">
        <f t="shared" si="143"/>
        <v>-7.952608942627639E-3</v>
      </c>
      <c r="G935" s="2">
        <f t="shared" si="144"/>
        <v>-8.6882933709449481E-3</v>
      </c>
      <c r="H935" t="str">
        <f t="shared" si="145"/>
        <v>DIA</v>
      </c>
      <c r="I935">
        <f t="shared" si="146"/>
        <v>1</v>
      </c>
      <c r="J935">
        <f t="shared" si="149"/>
        <v>1</v>
      </c>
      <c r="N935" t="str">
        <f t="shared" si="140"/>
        <v>DIA</v>
      </c>
      <c r="O935" s="5">
        <f t="shared" si="147"/>
        <v>7.3568442831730904E-4</v>
      </c>
      <c r="P935" t="str">
        <f t="shared" si="142"/>
        <v>lose</v>
      </c>
      <c r="Q935" t="str">
        <f t="shared" si="148"/>
        <v>lose</v>
      </c>
    </row>
    <row r="936" spans="1:17">
      <c r="A936" s="6">
        <v>43273</v>
      </c>
      <c r="B936" s="1">
        <v>245.69</v>
      </c>
      <c r="C936" s="1">
        <v>175.32</v>
      </c>
      <c r="D936" s="1">
        <f t="shared" si="141"/>
        <v>70.37</v>
      </c>
      <c r="F936" s="2">
        <f t="shared" si="143"/>
        <v>4.8670756646216678E-3</v>
      </c>
      <c r="G936" s="2">
        <f t="shared" si="144"/>
        <v>-2.2195663308862031E-3</v>
      </c>
      <c r="H936" t="str">
        <f t="shared" si="145"/>
        <v>DIA</v>
      </c>
      <c r="I936">
        <f t="shared" si="146"/>
        <v>1</v>
      </c>
      <c r="J936">
        <f t="shared" si="149"/>
        <v>2</v>
      </c>
      <c r="N936" t="str">
        <f t="shared" si="140"/>
        <v>DIA</v>
      </c>
      <c r="O936" s="5">
        <f t="shared" si="147"/>
        <v>7.0866419955078709E-3</v>
      </c>
      <c r="P936" t="str">
        <f t="shared" si="142"/>
        <v>win</v>
      </c>
      <c r="Q936" t="str">
        <f t="shared" si="148"/>
        <v>lose</v>
      </c>
    </row>
    <row r="937" spans="1:17">
      <c r="A937" s="6">
        <v>43276</v>
      </c>
      <c r="B937" s="1">
        <v>242.31</v>
      </c>
      <c r="C937" s="1">
        <v>171.37</v>
      </c>
      <c r="D937" s="1">
        <f t="shared" si="141"/>
        <v>70.94</v>
      </c>
      <c r="F937" s="2">
        <f t="shared" si="143"/>
        <v>-1.3757173674142193E-2</v>
      </c>
      <c r="G937" s="2">
        <f t="shared" si="144"/>
        <v>-2.2530230435774519E-2</v>
      </c>
      <c r="H937" t="str">
        <f t="shared" si="145"/>
        <v>DIA</v>
      </c>
      <c r="I937">
        <f t="shared" si="146"/>
        <v>1</v>
      </c>
      <c r="J937">
        <f t="shared" si="149"/>
        <v>3</v>
      </c>
      <c r="N937" t="str">
        <f t="shared" si="140"/>
        <v>DIA</v>
      </c>
      <c r="O937" s="5">
        <f t="shared" si="147"/>
        <v>8.7730567616323262E-3</v>
      </c>
      <c r="P937" t="str">
        <f t="shared" si="142"/>
        <v>win</v>
      </c>
      <c r="Q937" t="str">
        <f t="shared" si="148"/>
        <v>lose</v>
      </c>
    </row>
    <row r="938" spans="1:17">
      <c r="A938" s="6">
        <v>43277</v>
      </c>
      <c r="B938" s="1">
        <v>242.67</v>
      </c>
      <c r="C938" s="1">
        <v>172.07</v>
      </c>
      <c r="D938" s="1">
        <f t="shared" si="141"/>
        <v>70.599999999999994</v>
      </c>
      <c r="F938" s="2">
        <f t="shared" si="143"/>
        <v>1.4857001361891181E-3</v>
      </c>
      <c r="G938" s="2">
        <f t="shared" si="144"/>
        <v>4.084728949057528E-3</v>
      </c>
      <c r="H938" t="str">
        <f t="shared" si="145"/>
        <v>QQQ</v>
      </c>
      <c r="I938">
        <f t="shared" si="146"/>
        <v>0</v>
      </c>
      <c r="J938">
        <f t="shared" si="149"/>
        <v>0</v>
      </c>
      <c r="N938" t="str">
        <f t="shared" si="140"/>
        <v>QQQ</v>
      </c>
      <c r="O938" s="5">
        <f t="shared" si="147"/>
        <v>2.5990288128684099E-3</v>
      </c>
      <c r="P938" t="str">
        <f t="shared" si="142"/>
        <v>lose</v>
      </c>
      <c r="Q938" t="str">
        <f t="shared" si="148"/>
        <v>lose</v>
      </c>
    </row>
    <row r="939" spans="1:17">
      <c r="A939" s="6">
        <v>43278</v>
      </c>
      <c r="B939" s="1">
        <v>241.12</v>
      </c>
      <c r="C939" s="1">
        <v>169.73</v>
      </c>
      <c r="D939" s="1">
        <f t="shared" si="141"/>
        <v>71.390000000000015</v>
      </c>
      <c r="F939" s="2">
        <f t="shared" si="143"/>
        <v>-6.3872749000699839E-3</v>
      </c>
      <c r="G939" s="2">
        <f t="shared" si="144"/>
        <v>-1.3599116638577343E-2</v>
      </c>
      <c r="H939" t="str">
        <f t="shared" si="145"/>
        <v>DIA</v>
      </c>
      <c r="I939">
        <f t="shared" si="146"/>
        <v>1</v>
      </c>
      <c r="J939">
        <f t="shared" si="149"/>
        <v>1</v>
      </c>
      <c r="N939" t="str">
        <f t="shared" si="140"/>
        <v>DIA</v>
      </c>
      <c r="O939" s="5">
        <f t="shared" si="147"/>
        <v>7.2118417385073595E-3</v>
      </c>
      <c r="P939" t="str">
        <f t="shared" si="142"/>
        <v>win</v>
      </c>
      <c r="Q939" t="str">
        <f t="shared" si="148"/>
        <v>lose</v>
      </c>
    </row>
    <row r="940" spans="1:17">
      <c r="A940" s="6">
        <v>43279</v>
      </c>
      <c r="B940" s="1">
        <v>242.08</v>
      </c>
      <c r="C940" s="1">
        <v>171.19</v>
      </c>
      <c r="D940" s="1">
        <f t="shared" si="141"/>
        <v>70.890000000000015</v>
      </c>
      <c r="F940" s="2">
        <f t="shared" si="143"/>
        <v>3.9814200398142329E-3</v>
      </c>
      <c r="G940" s="2">
        <f t="shared" si="144"/>
        <v>8.6018971307371007E-3</v>
      </c>
      <c r="H940" t="str">
        <f t="shared" si="145"/>
        <v>QQQ</v>
      </c>
      <c r="I940">
        <f t="shared" si="146"/>
        <v>0</v>
      </c>
      <c r="J940">
        <f t="shared" si="149"/>
        <v>0</v>
      </c>
      <c r="N940" t="str">
        <f t="shared" si="140"/>
        <v>QQQ</v>
      </c>
      <c r="O940" s="5">
        <f t="shared" si="147"/>
        <v>4.6204770909228678E-3</v>
      </c>
      <c r="P940" t="str">
        <f t="shared" si="142"/>
        <v>lose</v>
      </c>
      <c r="Q940" t="str">
        <f t="shared" si="148"/>
        <v>lose</v>
      </c>
    </row>
    <row r="941" spans="1:17">
      <c r="A941" s="6">
        <v>43280</v>
      </c>
      <c r="B941" s="1">
        <v>242.73</v>
      </c>
      <c r="C941" s="1">
        <v>171.65</v>
      </c>
      <c r="D941" s="1">
        <f t="shared" si="141"/>
        <v>71.079999999999984</v>
      </c>
      <c r="F941" s="2">
        <f t="shared" si="143"/>
        <v>2.6850627891605141E-3</v>
      </c>
      <c r="G941" s="2">
        <f t="shared" si="144"/>
        <v>2.6870728430399438E-3</v>
      </c>
      <c r="H941" t="str">
        <f t="shared" si="145"/>
        <v>QQQ</v>
      </c>
      <c r="I941">
        <f t="shared" si="146"/>
        <v>0</v>
      </c>
      <c r="J941">
        <f t="shared" si="149"/>
        <v>1</v>
      </c>
      <c r="N941" t="str">
        <f t="shared" si="140"/>
        <v>QQQ</v>
      </c>
      <c r="O941" s="5">
        <f t="shared" si="147"/>
        <v>2.0100538794297698E-6</v>
      </c>
      <c r="P941" t="str">
        <f t="shared" si="142"/>
        <v>lose</v>
      </c>
      <c r="Q941" t="str">
        <f t="shared" si="148"/>
        <v>lose</v>
      </c>
    </row>
    <row r="942" spans="1:17">
      <c r="A942" s="6">
        <v>43283</v>
      </c>
      <c r="B942" s="1">
        <v>242.73</v>
      </c>
      <c r="C942" s="1">
        <v>172.8</v>
      </c>
      <c r="D942" s="1">
        <f t="shared" si="141"/>
        <v>69.929999999999978</v>
      </c>
      <c r="F942" s="2">
        <f t="shared" si="143"/>
        <v>0</v>
      </c>
      <c r="G942" s="2">
        <f t="shared" si="144"/>
        <v>6.6996795805418334E-3</v>
      </c>
      <c r="H942" t="str">
        <f t="shared" si="145"/>
        <v>QQQ</v>
      </c>
      <c r="I942">
        <f t="shared" si="146"/>
        <v>0</v>
      </c>
      <c r="J942">
        <f t="shared" si="149"/>
        <v>2</v>
      </c>
      <c r="N942" t="str">
        <f t="shared" si="140"/>
        <v>QQQ</v>
      </c>
      <c r="O942" s="5">
        <f t="shared" si="147"/>
        <v>6.6996795805418334E-3</v>
      </c>
      <c r="P942" t="str">
        <f t="shared" si="142"/>
        <v>lose</v>
      </c>
      <c r="Q942" t="str">
        <f t="shared" si="148"/>
        <v>win</v>
      </c>
    </row>
    <row r="943" spans="1:17">
      <c r="A943" s="6">
        <v>43284</v>
      </c>
      <c r="B943" s="1">
        <v>241.66</v>
      </c>
      <c r="C943" s="1">
        <v>170.8</v>
      </c>
      <c r="D943" s="1">
        <f t="shared" si="141"/>
        <v>70.859999999999985</v>
      </c>
      <c r="F943" s="2">
        <f t="shared" si="143"/>
        <v>-4.4081901701478734E-3</v>
      </c>
      <c r="G943" s="2">
        <f t="shared" si="144"/>
        <v>-1.1574074074074073E-2</v>
      </c>
      <c r="H943" t="str">
        <f t="shared" si="145"/>
        <v>DIA</v>
      </c>
      <c r="I943">
        <f t="shared" si="146"/>
        <v>1</v>
      </c>
      <c r="J943">
        <f t="shared" si="149"/>
        <v>1</v>
      </c>
      <c r="N943" t="str">
        <f t="shared" si="140"/>
        <v>DIA</v>
      </c>
      <c r="O943" s="5">
        <f t="shared" si="147"/>
        <v>7.1658839039262E-3</v>
      </c>
      <c r="P943" t="str">
        <f t="shared" si="142"/>
        <v>win</v>
      </c>
      <c r="Q943" t="str">
        <f t="shared" si="148"/>
        <v>lose</v>
      </c>
    </row>
    <row r="944" spans="1:17">
      <c r="A944" s="6">
        <v>43286</v>
      </c>
      <c r="B944" s="1">
        <v>243.55</v>
      </c>
      <c r="C944" s="1">
        <v>172.92</v>
      </c>
      <c r="D944" s="1">
        <f t="shared" si="141"/>
        <v>70.630000000000024</v>
      </c>
      <c r="F944" s="2">
        <f t="shared" si="143"/>
        <v>7.8209054042870756E-3</v>
      </c>
      <c r="G944" s="2">
        <f t="shared" si="144"/>
        <v>1.2412177985948337E-2</v>
      </c>
      <c r="H944" t="str">
        <f t="shared" si="145"/>
        <v>QQQ</v>
      </c>
      <c r="I944">
        <f t="shared" si="146"/>
        <v>0</v>
      </c>
      <c r="J944">
        <f t="shared" si="149"/>
        <v>0</v>
      </c>
      <c r="N944" t="str">
        <f t="shared" si="140"/>
        <v>QQQ</v>
      </c>
      <c r="O944" s="5">
        <f t="shared" si="147"/>
        <v>4.5912725816612612E-3</v>
      </c>
      <c r="P944" t="str">
        <f t="shared" si="142"/>
        <v>lose</v>
      </c>
      <c r="Q944" t="str">
        <f t="shared" si="148"/>
        <v>lose</v>
      </c>
    </row>
    <row r="945" spans="1:17">
      <c r="A945" s="6">
        <v>43287</v>
      </c>
      <c r="B945" s="1">
        <v>244.6</v>
      </c>
      <c r="C945" s="1">
        <v>175.61</v>
      </c>
      <c r="D945" s="1">
        <f t="shared" si="141"/>
        <v>68.989999999999981</v>
      </c>
      <c r="F945" s="2">
        <f t="shared" si="143"/>
        <v>4.3112297269553802E-3</v>
      </c>
      <c r="G945" s="2">
        <f t="shared" si="144"/>
        <v>1.5556326625029067E-2</v>
      </c>
      <c r="H945" t="str">
        <f t="shared" si="145"/>
        <v>QQQ</v>
      </c>
      <c r="I945">
        <f t="shared" si="146"/>
        <v>0</v>
      </c>
      <c r="J945">
        <f t="shared" si="149"/>
        <v>1</v>
      </c>
      <c r="N945" t="str">
        <f t="shared" si="140"/>
        <v>QQQ</v>
      </c>
      <c r="O945" s="5">
        <f t="shared" si="147"/>
        <v>1.1245096898073688E-2</v>
      </c>
      <c r="P945" t="str">
        <f t="shared" si="142"/>
        <v>lose</v>
      </c>
      <c r="Q945" t="str">
        <f t="shared" si="148"/>
        <v>win</v>
      </c>
    </row>
    <row r="946" spans="1:17">
      <c r="A946" s="6">
        <v>43290</v>
      </c>
      <c r="B946" s="1">
        <v>247.84</v>
      </c>
      <c r="C946" s="1">
        <v>177.19</v>
      </c>
      <c r="D946" s="1">
        <f t="shared" si="141"/>
        <v>70.650000000000006</v>
      </c>
      <c r="F946" s="2">
        <f t="shared" si="143"/>
        <v>1.3246116107931354E-2</v>
      </c>
      <c r="G946" s="2">
        <f t="shared" si="144"/>
        <v>8.997209726097511E-3</v>
      </c>
      <c r="H946" t="str">
        <f t="shared" si="145"/>
        <v>DIA</v>
      </c>
      <c r="I946">
        <f t="shared" si="146"/>
        <v>1</v>
      </c>
      <c r="J946">
        <f t="shared" si="149"/>
        <v>1</v>
      </c>
      <c r="N946" t="str">
        <f t="shared" si="140"/>
        <v>DIA</v>
      </c>
      <c r="O946" s="5">
        <f t="shared" si="147"/>
        <v>4.2489063818338425E-3</v>
      </c>
      <c r="P946" t="str">
        <f t="shared" si="142"/>
        <v>lose</v>
      </c>
      <c r="Q946" t="str">
        <f t="shared" si="148"/>
        <v>lose</v>
      </c>
    </row>
    <row r="947" spans="1:17">
      <c r="A947" s="6">
        <v>43291</v>
      </c>
      <c r="B947" s="1">
        <v>249.23</v>
      </c>
      <c r="C947" s="1">
        <v>177.32</v>
      </c>
      <c r="D947" s="1">
        <f t="shared" si="141"/>
        <v>71.91</v>
      </c>
      <c r="F947" s="2">
        <f t="shared" si="143"/>
        <v>5.6084570690767685E-3</v>
      </c>
      <c r="G947" s="2">
        <f t="shared" si="144"/>
        <v>7.3367571533379679E-4</v>
      </c>
      <c r="H947" t="str">
        <f t="shared" si="145"/>
        <v>DIA</v>
      </c>
      <c r="I947">
        <f t="shared" si="146"/>
        <v>1</v>
      </c>
      <c r="J947">
        <f t="shared" si="149"/>
        <v>2</v>
      </c>
      <c r="N947" t="str">
        <f t="shared" si="140"/>
        <v>DIA</v>
      </c>
      <c r="O947" s="5">
        <f t="shared" si="147"/>
        <v>4.8747813537429715E-3</v>
      </c>
      <c r="P947" t="str">
        <f t="shared" si="142"/>
        <v>lose</v>
      </c>
      <c r="Q947" t="str">
        <f t="shared" si="148"/>
        <v>lose</v>
      </c>
    </row>
    <row r="948" spans="1:17">
      <c r="A948" s="6">
        <v>43292</v>
      </c>
      <c r="B948" s="1">
        <v>247.08</v>
      </c>
      <c r="C948" s="1">
        <v>176.42</v>
      </c>
      <c r="D948" s="1">
        <f t="shared" si="141"/>
        <v>70.660000000000025</v>
      </c>
      <c r="F948" s="2">
        <f t="shared" si="143"/>
        <v>-8.6265698350919927E-3</v>
      </c>
      <c r="G948" s="2">
        <f t="shared" si="144"/>
        <v>-5.0755695916986565E-3</v>
      </c>
      <c r="H948" t="str">
        <f t="shared" si="145"/>
        <v>QQQ</v>
      </c>
      <c r="I948">
        <f t="shared" si="146"/>
        <v>0</v>
      </c>
      <c r="J948">
        <f t="shared" si="149"/>
        <v>0</v>
      </c>
      <c r="N948" t="str">
        <f t="shared" si="140"/>
        <v>QQQ</v>
      </c>
      <c r="O948" s="5">
        <f t="shared" si="147"/>
        <v>3.5510002433933362E-3</v>
      </c>
      <c r="P948" t="str">
        <f t="shared" si="142"/>
        <v>lose</v>
      </c>
      <c r="Q948" t="str">
        <f t="shared" si="148"/>
        <v>lose</v>
      </c>
    </row>
    <row r="949" spans="1:17">
      <c r="A949" s="6">
        <v>43293</v>
      </c>
      <c r="B949" s="1">
        <v>249.3</v>
      </c>
      <c r="C949" s="1">
        <v>179.46</v>
      </c>
      <c r="D949" s="1">
        <f t="shared" si="141"/>
        <v>69.84</v>
      </c>
      <c r="F949" s="2">
        <f t="shared" si="143"/>
        <v>8.9849441476444834E-3</v>
      </c>
      <c r="G949" s="2">
        <f t="shared" si="144"/>
        <v>1.7231606393833015E-2</v>
      </c>
      <c r="H949" t="str">
        <f t="shared" si="145"/>
        <v>QQQ</v>
      </c>
      <c r="I949">
        <f t="shared" si="146"/>
        <v>0</v>
      </c>
      <c r="J949">
        <f t="shared" si="149"/>
        <v>1</v>
      </c>
      <c r="N949" t="str">
        <f t="shared" si="140"/>
        <v>QQQ</v>
      </c>
      <c r="O949" s="5">
        <f t="shared" si="147"/>
        <v>8.2466622461885315E-3</v>
      </c>
      <c r="P949" t="str">
        <f t="shared" si="142"/>
        <v>lose</v>
      </c>
      <c r="Q949" t="str">
        <f t="shared" si="148"/>
        <v>win</v>
      </c>
    </row>
    <row r="950" spans="1:17">
      <c r="A950" s="6">
        <v>43294</v>
      </c>
      <c r="B950" s="1">
        <v>250.2</v>
      </c>
      <c r="C950" s="1">
        <v>179.61</v>
      </c>
      <c r="D950" s="1">
        <f t="shared" si="141"/>
        <v>70.589999999999975</v>
      </c>
      <c r="F950" s="2">
        <f t="shared" si="143"/>
        <v>3.6101083032490061E-3</v>
      </c>
      <c r="G950" s="2">
        <f t="shared" si="144"/>
        <v>8.3584085590106803E-4</v>
      </c>
      <c r="H950" t="str">
        <f t="shared" si="145"/>
        <v>DIA</v>
      </c>
      <c r="I950">
        <f t="shared" si="146"/>
        <v>1</v>
      </c>
      <c r="J950">
        <f t="shared" si="149"/>
        <v>1</v>
      </c>
      <c r="N950" t="str">
        <f t="shared" si="140"/>
        <v>DIA</v>
      </c>
      <c r="O950" s="5">
        <f t="shared" si="147"/>
        <v>2.7742674473479382E-3</v>
      </c>
      <c r="P950" t="str">
        <f t="shared" si="142"/>
        <v>lose</v>
      </c>
      <c r="Q950" t="str">
        <f t="shared" si="148"/>
        <v>lose</v>
      </c>
    </row>
    <row r="951" spans="1:17">
      <c r="A951" s="6">
        <v>43297</v>
      </c>
      <c r="B951" s="1">
        <v>250.67</v>
      </c>
      <c r="C951" s="1">
        <v>179.18</v>
      </c>
      <c r="D951" s="1">
        <f t="shared" si="141"/>
        <v>71.489999999999981</v>
      </c>
      <c r="F951" s="2">
        <f t="shared" si="143"/>
        <v>1.8784972022382049E-3</v>
      </c>
      <c r="G951" s="2">
        <f t="shared" si="144"/>
        <v>-2.3940760536718822E-3</v>
      </c>
      <c r="H951" t="str">
        <f t="shared" si="145"/>
        <v>DIA</v>
      </c>
      <c r="I951">
        <f t="shared" si="146"/>
        <v>1</v>
      </c>
      <c r="J951">
        <f t="shared" si="149"/>
        <v>2</v>
      </c>
      <c r="N951" t="str">
        <f t="shared" si="140"/>
        <v>DIA</v>
      </c>
      <c r="O951" s="5">
        <f t="shared" si="147"/>
        <v>4.2725732559100874E-3</v>
      </c>
      <c r="P951" t="str">
        <f t="shared" si="142"/>
        <v>lose</v>
      </c>
      <c r="Q951" t="str">
        <f t="shared" si="148"/>
        <v>lose</v>
      </c>
    </row>
    <row r="952" spans="1:17">
      <c r="A952" s="6">
        <v>43298</v>
      </c>
      <c r="B952" s="1">
        <v>251.28</v>
      </c>
      <c r="C952" s="1">
        <v>180.27</v>
      </c>
      <c r="D952" s="1">
        <f t="shared" si="141"/>
        <v>71.009999999999991</v>
      </c>
      <c r="F952" s="2">
        <f t="shared" si="143"/>
        <v>2.43347827821444E-3</v>
      </c>
      <c r="G952" s="2">
        <f t="shared" si="144"/>
        <v>6.0832682218997843E-3</v>
      </c>
      <c r="H952" t="str">
        <f t="shared" si="145"/>
        <v>QQQ</v>
      </c>
      <c r="I952">
        <f t="shared" si="146"/>
        <v>0</v>
      </c>
      <c r="J952">
        <f t="shared" si="149"/>
        <v>0</v>
      </c>
      <c r="N952" t="str">
        <f t="shared" si="140"/>
        <v>QQQ</v>
      </c>
      <c r="O952" s="5">
        <f t="shared" si="147"/>
        <v>3.6497899436853443E-3</v>
      </c>
      <c r="P952" t="str">
        <f t="shared" si="142"/>
        <v>lose</v>
      </c>
      <c r="Q952" t="str">
        <f t="shared" si="148"/>
        <v>lose</v>
      </c>
    </row>
    <row r="953" spans="1:17">
      <c r="A953" s="6">
        <v>43299</v>
      </c>
      <c r="B953" s="1">
        <v>252.03</v>
      </c>
      <c r="C953" s="1">
        <v>179.93</v>
      </c>
      <c r="D953" s="1">
        <f t="shared" si="141"/>
        <v>72.099999999999994</v>
      </c>
      <c r="F953" s="2">
        <f t="shared" si="143"/>
        <v>2.9847182425978987E-3</v>
      </c>
      <c r="G953" s="2">
        <f t="shared" si="144"/>
        <v>-1.8860597991901225E-3</v>
      </c>
      <c r="H953" t="str">
        <f t="shared" si="145"/>
        <v>DIA</v>
      </c>
      <c r="I953">
        <f t="shared" si="146"/>
        <v>1</v>
      </c>
      <c r="J953">
        <f t="shared" si="149"/>
        <v>1</v>
      </c>
      <c r="N953" t="str">
        <f t="shared" si="140"/>
        <v>DIA</v>
      </c>
      <c r="O953" s="5">
        <f t="shared" si="147"/>
        <v>4.870778041788021E-3</v>
      </c>
      <c r="P953" t="str">
        <f t="shared" si="142"/>
        <v>lose</v>
      </c>
      <c r="Q953" t="str">
        <f t="shared" si="148"/>
        <v>lose</v>
      </c>
    </row>
    <row r="954" spans="1:17">
      <c r="A954" s="6">
        <v>43300</v>
      </c>
      <c r="B954" s="1">
        <v>250.79</v>
      </c>
      <c r="C954" s="1">
        <v>179.03</v>
      </c>
      <c r="D954" s="1">
        <f t="shared" si="141"/>
        <v>71.759999999999991</v>
      </c>
      <c r="F954" s="2">
        <f t="shared" si="143"/>
        <v>-4.9200492004920406E-3</v>
      </c>
      <c r="G954" s="2">
        <f t="shared" si="144"/>
        <v>-5.0019452009114973E-3</v>
      </c>
      <c r="H954" t="str">
        <f t="shared" si="145"/>
        <v>DIA</v>
      </c>
      <c r="I954">
        <f t="shared" si="146"/>
        <v>1</v>
      </c>
      <c r="J954">
        <f t="shared" si="149"/>
        <v>2</v>
      </c>
      <c r="N954" t="str">
        <f t="shared" si="140"/>
        <v>DIA</v>
      </c>
      <c r="O954" s="5">
        <f t="shared" si="147"/>
        <v>8.1896000419456709E-5</v>
      </c>
      <c r="P954" t="str">
        <f t="shared" si="142"/>
        <v>lose</v>
      </c>
      <c r="Q954" t="str">
        <f t="shared" si="148"/>
        <v>lose</v>
      </c>
    </row>
    <row r="955" spans="1:17">
      <c r="A955" s="6">
        <v>43301</v>
      </c>
      <c r="B955" s="1">
        <v>250.44</v>
      </c>
      <c r="C955" s="1">
        <v>178.99</v>
      </c>
      <c r="D955" s="1">
        <f t="shared" si="141"/>
        <v>71.449999999999989</v>
      </c>
      <c r="F955" s="2">
        <f t="shared" si="143"/>
        <v>-1.3955899358028404E-3</v>
      </c>
      <c r="G955" s="2">
        <f t="shared" si="144"/>
        <v>-2.234262414120094E-4</v>
      </c>
      <c r="H955" t="str">
        <f t="shared" si="145"/>
        <v>QQQ</v>
      </c>
      <c r="I955">
        <f t="shared" si="146"/>
        <v>0</v>
      </c>
      <c r="J955">
        <f t="shared" si="149"/>
        <v>0</v>
      </c>
      <c r="N955" t="str">
        <f t="shared" si="140"/>
        <v>QQQ</v>
      </c>
      <c r="O955" s="5">
        <f t="shared" si="147"/>
        <v>1.172163694390831E-3</v>
      </c>
      <c r="P955" t="str">
        <f t="shared" si="142"/>
        <v>lose</v>
      </c>
      <c r="Q955" t="str">
        <f t="shared" si="148"/>
        <v>lose</v>
      </c>
    </row>
    <row r="956" spans="1:17">
      <c r="A956" s="6">
        <v>43304</v>
      </c>
      <c r="B956" s="1">
        <v>250.26</v>
      </c>
      <c r="C956" s="1">
        <v>179.56</v>
      </c>
      <c r="D956" s="1">
        <f t="shared" si="141"/>
        <v>70.699999999999989</v>
      </c>
      <c r="F956" s="2">
        <f t="shared" si="143"/>
        <v>-7.1873502635364493E-4</v>
      </c>
      <c r="G956" s="2">
        <f t="shared" si="144"/>
        <v>3.1845354489077218E-3</v>
      </c>
      <c r="H956" t="str">
        <f t="shared" si="145"/>
        <v>QQQ</v>
      </c>
      <c r="I956">
        <f t="shared" si="146"/>
        <v>0</v>
      </c>
      <c r="J956">
        <f t="shared" si="149"/>
        <v>1</v>
      </c>
      <c r="N956" t="str">
        <f t="shared" si="140"/>
        <v>QQQ</v>
      </c>
      <c r="O956" s="5">
        <f t="shared" si="147"/>
        <v>3.9032704752613666E-3</v>
      </c>
      <c r="P956" t="str">
        <f t="shared" si="142"/>
        <v>lose</v>
      </c>
      <c r="Q956" t="str">
        <f t="shared" si="148"/>
        <v>lose</v>
      </c>
    </row>
    <row r="957" spans="1:17">
      <c r="A957" s="6">
        <v>43305</v>
      </c>
      <c r="B957" s="1">
        <v>252.21</v>
      </c>
      <c r="C957" s="1">
        <v>180.3</v>
      </c>
      <c r="D957" s="1">
        <f t="shared" si="141"/>
        <v>71.91</v>
      </c>
      <c r="F957" s="2">
        <f t="shared" si="143"/>
        <v>7.7918964277152447E-3</v>
      </c>
      <c r="G957" s="2">
        <f t="shared" si="144"/>
        <v>4.1211851191802693E-3</v>
      </c>
      <c r="H957" t="str">
        <f t="shared" si="145"/>
        <v>DIA</v>
      </c>
      <c r="I957">
        <f t="shared" si="146"/>
        <v>1</v>
      </c>
      <c r="J957">
        <f t="shared" si="149"/>
        <v>1</v>
      </c>
      <c r="N957" t="str">
        <f t="shared" si="140"/>
        <v>DIA</v>
      </c>
      <c r="O957" s="5">
        <f t="shared" si="147"/>
        <v>3.6707113085349755E-3</v>
      </c>
      <c r="P957" t="str">
        <f t="shared" si="142"/>
        <v>lose</v>
      </c>
      <c r="Q957" t="str">
        <f t="shared" si="148"/>
        <v>lose</v>
      </c>
    </row>
    <row r="958" spans="1:17">
      <c r="A958" s="6">
        <v>43306</v>
      </c>
      <c r="B958" s="1">
        <v>254.02</v>
      </c>
      <c r="C958" s="1">
        <v>182.82</v>
      </c>
      <c r="D958" s="1">
        <f t="shared" si="141"/>
        <v>71.200000000000017</v>
      </c>
      <c r="F958" s="2">
        <f t="shared" si="143"/>
        <v>7.1765592165259195E-3</v>
      </c>
      <c r="G958" s="2">
        <f t="shared" si="144"/>
        <v>1.3976705490848484E-2</v>
      </c>
      <c r="H958" t="str">
        <f t="shared" si="145"/>
        <v>QQQ</v>
      </c>
      <c r="I958">
        <f t="shared" si="146"/>
        <v>0</v>
      </c>
      <c r="J958">
        <f t="shared" si="149"/>
        <v>0</v>
      </c>
      <c r="N958" t="str">
        <f t="shared" si="140"/>
        <v>QQQ</v>
      </c>
      <c r="O958" s="5">
        <f t="shared" si="147"/>
        <v>6.8001462743225646E-3</v>
      </c>
      <c r="P958" t="str">
        <f t="shared" si="142"/>
        <v>lose</v>
      </c>
      <c r="Q958" t="str">
        <f t="shared" si="148"/>
        <v>win</v>
      </c>
    </row>
    <row r="959" spans="1:17">
      <c r="A959" s="6">
        <v>43307</v>
      </c>
      <c r="B959" s="1">
        <v>255.12</v>
      </c>
      <c r="C959" s="1">
        <v>180.05</v>
      </c>
      <c r="D959" s="1">
        <f t="shared" si="141"/>
        <v>75.069999999999993</v>
      </c>
      <c r="F959" s="2">
        <f t="shared" si="143"/>
        <v>4.3303676875836323E-3</v>
      </c>
      <c r="G959" s="2">
        <f t="shared" si="144"/>
        <v>-1.5151515151515053E-2</v>
      </c>
      <c r="H959" t="str">
        <f t="shared" si="145"/>
        <v>DIA</v>
      </c>
      <c r="I959">
        <f t="shared" si="146"/>
        <v>1</v>
      </c>
      <c r="J959">
        <f t="shared" si="149"/>
        <v>1</v>
      </c>
      <c r="N959" t="str">
        <f t="shared" si="140"/>
        <v>DIA</v>
      </c>
      <c r="O959" s="5">
        <f t="shared" si="147"/>
        <v>1.9481882839098685E-2</v>
      </c>
      <c r="P959" t="str">
        <f t="shared" si="142"/>
        <v>win</v>
      </c>
      <c r="Q959" t="str">
        <f t="shared" si="148"/>
        <v>lose</v>
      </c>
    </row>
    <row r="960" spans="1:17">
      <c r="A960" s="6">
        <v>43308</v>
      </c>
      <c r="B960" s="1">
        <v>254.26</v>
      </c>
      <c r="C960" s="1">
        <v>177.62</v>
      </c>
      <c r="D960" s="1">
        <f t="shared" si="141"/>
        <v>76.639999999999986</v>
      </c>
      <c r="F960" s="2">
        <f t="shared" si="143"/>
        <v>-3.3709626842270838E-3</v>
      </c>
      <c r="G960" s="2">
        <f t="shared" si="144"/>
        <v>-1.3496251041377432E-2</v>
      </c>
      <c r="H960" t="str">
        <f t="shared" si="145"/>
        <v>DIA</v>
      </c>
      <c r="I960">
        <f t="shared" si="146"/>
        <v>1</v>
      </c>
      <c r="J960">
        <f t="shared" si="149"/>
        <v>2</v>
      </c>
      <c r="N960" t="str">
        <f t="shared" si="140"/>
        <v>DIA</v>
      </c>
      <c r="O960" s="5">
        <f t="shared" si="147"/>
        <v>1.0125288357150347E-2</v>
      </c>
      <c r="P960" t="str">
        <f t="shared" si="142"/>
        <v>win</v>
      </c>
      <c r="Q960" t="str">
        <f t="shared" si="148"/>
        <v>lose</v>
      </c>
    </row>
    <row r="961" spans="1:17">
      <c r="A961" s="6">
        <v>43311</v>
      </c>
      <c r="B961" s="1">
        <v>252.87</v>
      </c>
      <c r="C961" s="1">
        <v>175.11</v>
      </c>
      <c r="D961" s="1">
        <f t="shared" si="141"/>
        <v>77.759999999999991</v>
      </c>
      <c r="F961" s="2">
        <f t="shared" si="143"/>
        <v>-5.4668449618500209E-3</v>
      </c>
      <c r="G961" s="2">
        <f t="shared" si="144"/>
        <v>-1.4131291521225036E-2</v>
      </c>
      <c r="H961" t="str">
        <f t="shared" si="145"/>
        <v>DIA</v>
      </c>
      <c r="I961">
        <f t="shared" si="146"/>
        <v>1</v>
      </c>
      <c r="J961">
        <f t="shared" si="149"/>
        <v>3</v>
      </c>
      <c r="N961" t="str">
        <f t="shared" ref="N961:N1024" si="150">IF(F961&gt;G961, "DIA", "QQQ")</f>
        <v>DIA</v>
      </c>
      <c r="O961" s="5">
        <f t="shared" si="147"/>
        <v>8.6644465593750143E-3</v>
      </c>
      <c r="P961" t="str">
        <f t="shared" si="142"/>
        <v>win</v>
      </c>
      <c r="Q961" t="str">
        <f t="shared" si="148"/>
        <v>lose</v>
      </c>
    </row>
    <row r="962" spans="1:17">
      <c r="A962" s="6">
        <v>43312</v>
      </c>
      <c r="B962" s="1">
        <v>254.17</v>
      </c>
      <c r="C962" s="1">
        <v>176.45</v>
      </c>
      <c r="D962" s="1">
        <f t="shared" si="141"/>
        <v>77.72</v>
      </c>
      <c r="F962" s="2">
        <f t="shared" si="143"/>
        <v>5.1409815320124291E-3</v>
      </c>
      <c r="G962" s="2">
        <f t="shared" si="144"/>
        <v>7.652332819370538E-3</v>
      </c>
      <c r="H962" t="str">
        <f t="shared" si="145"/>
        <v>QQQ</v>
      </c>
      <c r="I962">
        <f t="shared" si="146"/>
        <v>0</v>
      </c>
      <c r="J962">
        <f t="shared" si="149"/>
        <v>0</v>
      </c>
      <c r="N962" t="str">
        <f t="shared" si="150"/>
        <v>QQQ</v>
      </c>
      <c r="O962" s="5">
        <f t="shared" si="147"/>
        <v>2.5113512873581089E-3</v>
      </c>
      <c r="P962" t="str">
        <f t="shared" si="142"/>
        <v>lose</v>
      </c>
      <c r="Q962" t="str">
        <f t="shared" si="148"/>
        <v>lose</v>
      </c>
    </row>
    <row r="963" spans="1:17">
      <c r="A963" s="6">
        <v>43313</v>
      </c>
      <c r="B963" s="1">
        <v>253.11</v>
      </c>
      <c r="C963" s="1">
        <v>177.12</v>
      </c>
      <c r="D963" s="1">
        <f t="shared" ref="D963:D1026" si="151">B963-C963</f>
        <v>75.990000000000009</v>
      </c>
      <c r="F963" s="2">
        <f t="shared" si="143"/>
        <v>-4.1704371090214186E-3</v>
      </c>
      <c r="G963" s="2">
        <f t="shared" si="144"/>
        <v>3.797109662794083E-3</v>
      </c>
      <c r="H963" t="str">
        <f t="shared" si="145"/>
        <v>QQQ</v>
      </c>
      <c r="I963">
        <f t="shared" si="146"/>
        <v>0</v>
      </c>
      <c r="J963">
        <f t="shared" si="149"/>
        <v>1</v>
      </c>
      <c r="N963" t="str">
        <f t="shared" si="150"/>
        <v>QQQ</v>
      </c>
      <c r="O963" s="5">
        <f t="shared" si="147"/>
        <v>7.9675467718155011E-3</v>
      </c>
      <c r="P963" t="str">
        <f t="shared" si="142"/>
        <v>lose</v>
      </c>
      <c r="Q963" t="str">
        <f t="shared" si="148"/>
        <v>win</v>
      </c>
    </row>
    <row r="964" spans="1:17">
      <c r="A964" s="6">
        <v>43314</v>
      </c>
      <c r="B964" s="1">
        <v>253.1</v>
      </c>
      <c r="C964" s="1">
        <v>179.53</v>
      </c>
      <c r="D964" s="1">
        <f t="shared" si="151"/>
        <v>73.569999999999993</v>
      </c>
      <c r="F964" s="2">
        <f t="shared" si="143"/>
        <v>-3.9508514084861623E-5</v>
      </c>
      <c r="G964" s="2">
        <f t="shared" si="144"/>
        <v>1.3606594399277307E-2</v>
      </c>
      <c r="H964" t="str">
        <f t="shared" si="145"/>
        <v>QQQ</v>
      </c>
      <c r="I964">
        <f t="shared" si="146"/>
        <v>0</v>
      </c>
      <c r="J964">
        <f t="shared" si="149"/>
        <v>2</v>
      </c>
      <c r="N964" t="str">
        <f t="shared" si="150"/>
        <v>QQQ</v>
      </c>
      <c r="O964" s="5">
        <f t="shared" si="147"/>
        <v>1.3646102913362169E-2</v>
      </c>
      <c r="P964" t="str">
        <f t="shared" ref="P964:P1027" si="152">IF(AND(N964="dia", O964&gt;0.005), "win", "lose")</f>
        <v>lose</v>
      </c>
      <c r="Q964" t="str">
        <f t="shared" si="148"/>
        <v>win</v>
      </c>
    </row>
    <row r="965" spans="1:17">
      <c r="A965" s="6">
        <v>43315</v>
      </c>
      <c r="B965" s="1">
        <v>254.39</v>
      </c>
      <c r="C965" s="1">
        <v>180.08</v>
      </c>
      <c r="D965" s="1">
        <f t="shared" si="151"/>
        <v>74.309999999999974</v>
      </c>
      <c r="F965" s="2">
        <f t="shared" ref="F965:F1028" si="153">(B965-B964)/B964</f>
        <v>5.0967996839193681E-3</v>
      </c>
      <c r="G965" s="2">
        <f t="shared" ref="G965:G1028" si="154">(C965-C964)/C964</f>
        <v>3.0635548376316568E-3</v>
      </c>
      <c r="H965" t="str">
        <f t="shared" ref="H965:H1028" si="155">IF(F965&gt;G965, "DIA", "QQQ")</f>
        <v>DIA</v>
      </c>
      <c r="I965">
        <f t="shared" ref="I965:I1028" si="156">IF(H965="QQQ",0,1)</f>
        <v>1</v>
      </c>
      <c r="J965">
        <f t="shared" si="149"/>
        <v>1</v>
      </c>
      <c r="N965" t="str">
        <f t="shared" si="150"/>
        <v>DIA</v>
      </c>
      <c r="O965" s="5">
        <f t="shared" ref="O965:O1028" si="157">IF(F965&gt;G965, (F965-G965), (G965-F965))</f>
        <v>2.0332448462877114E-3</v>
      </c>
      <c r="P965" t="str">
        <f t="shared" si="152"/>
        <v>lose</v>
      </c>
      <c r="Q965" t="str">
        <f t="shared" ref="Q965:Q1028" si="158">IF(AND(N965="qqq", O965&gt;0.005), "win", "lose")</f>
        <v>lose</v>
      </c>
    </row>
    <row r="966" spans="1:17">
      <c r="A966" s="6">
        <v>43318</v>
      </c>
      <c r="B966" s="1">
        <v>254.85</v>
      </c>
      <c r="C966" s="1">
        <v>181.14</v>
      </c>
      <c r="D966" s="1">
        <f t="shared" si="151"/>
        <v>73.710000000000008</v>
      </c>
      <c r="F966" s="2">
        <f t="shared" si="153"/>
        <v>1.8082471795275285E-3</v>
      </c>
      <c r="G966" s="2">
        <f t="shared" si="154"/>
        <v>5.8862727676586724E-3</v>
      </c>
      <c r="H966" t="str">
        <f t="shared" si="155"/>
        <v>QQQ</v>
      </c>
      <c r="I966">
        <f t="shared" si="156"/>
        <v>0</v>
      </c>
      <c r="J966">
        <f t="shared" si="149"/>
        <v>0</v>
      </c>
      <c r="N966" t="str">
        <f t="shared" si="150"/>
        <v>QQQ</v>
      </c>
      <c r="O966" s="5">
        <f t="shared" si="157"/>
        <v>4.0780255881311435E-3</v>
      </c>
      <c r="P966" t="str">
        <f t="shared" si="152"/>
        <v>lose</v>
      </c>
      <c r="Q966" t="str">
        <f t="shared" si="158"/>
        <v>lose</v>
      </c>
    </row>
    <row r="967" spans="1:17">
      <c r="A967" s="6">
        <v>43319</v>
      </c>
      <c r="B967" s="1">
        <v>256.12</v>
      </c>
      <c r="C967" s="1">
        <v>181.8</v>
      </c>
      <c r="D967" s="1">
        <f t="shared" si="151"/>
        <v>74.319999999999993</v>
      </c>
      <c r="F967" s="2">
        <f t="shared" si="153"/>
        <v>4.983323523641398E-3</v>
      </c>
      <c r="G967" s="2">
        <f t="shared" si="154"/>
        <v>3.6435905929116984E-3</v>
      </c>
      <c r="H967" t="str">
        <f t="shared" si="155"/>
        <v>DIA</v>
      </c>
      <c r="I967">
        <f t="shared" si="156"/>
        <v>1</v>
      </c>
      <c r="J967">
        <f t="shared" si="149"/>
        <v>1</v>
      </c>
      <c r="N967" t="str">
        <f t="shared" si="150"/>
        <v>DIA</v>
      </c>
      <c r="O967" s="5">
        <f t="shared" si="157"/>
        <v>1.3397329307296996E-3</v>
      </c>
      <c r="P967" t="str">
        <f t="shared" si="152"/>
        <v>lose</v>
      </c>
      <c r="Q967" t="str">
        <f t="shared" si="158"/>
        <v>lose</v>
      </c>
    </row>
    <row r="968" spans="1:17">
      <c r="A968" s="6">
        <v>43320</v>
      </c>
      <c r="B968" s="1">
        <v>255.62</v>
      </c>
      <c r="C968" s="1">
        <v>182.02</v>
      </c>
      <c r="D968" s="1">
        <f t="shared" si="151"/>
        <v>73.599999999999994</v>
      </c>
      <c r="F968" s="2">
        <f t="shared" si="153"/>
        <v>-1.952209901608621E-3</v>
      </c>
      <c r="G968" s="2">
        <f t="shared" si="154"/>
        <v>1.2101210121012037E-3</v>
      </c>
      <c r="H968" t="str">
        <f t="shared" si="155"/>
        <v>QQQ</v>
      </c>
      <c r="I968">
        <f t="shared" si="156"/>
        <v>0</v>
      </c>
      <c r="J968">
        <f t="shared" ref="J968:J1031" si="159">IF(I967=I968,(J967+1),I968)</f>
        <v>0</v>
      </c>
      <c r="N968" t="str">
        <f t="shared" si="150"/>
        <v>QQQ</v>
      </c>
      <c r="O968" s="5">
        <f t="shared" si="157"/>
        <v>3.1623309137098245E-3</v>
      </c>
      <c r="P968" t="str">
        <f t="shared" si="152"/>
        <v>lose</v>
      </c>
      <c r="Q968" t="str">
        <f t="shared" si="158"/>
        <v>lose</v>
      </c>
    </row>
    <row r="969" spans="1:17">
      <c r="A969" s="6">
        <v>43321</v>
      </c>
      <c r="B969" s="1">
        <v>255.16</v>
      </c>
      <c r="C969" s="1">
        <v>181.91</v>
      </c>
      <c r="D969" s="1">
        <f t="shared" si="151"/>
        <v>73.25</v>
      </c>
      <c r="F969" s="2">
        <f t="shared" si="153"/>
        <v>-1.7995462013927234E-3</v>
      </c>
      <c r="G969" s="2">
        <f t="shared" si="154"/>
        <v>-6.0432919459407557E-4</v>
      </c>
      <c r="H969" t="str">
        <f t="shared" si="155"/>
        <v>QQQ</v>
      </c>
      <c r="I969">
        <f t="shared" si="156"/>
        <v>0</v>
      </c>
      <c r="J969">
        <f t="shared" si="159"/>
        <v>1</v>
      </c>
      <c r="N969" t="str">
        <f t="shared" si="150"/>
        <v>QQQ</v>
      </c>
      <c r="O969" s="5">
        <f t="shared" si="157"/>
        <v>1.1952170067986477E-3</v>
      </c>
      <c r="P969" t="str">
        <f t="shared" si="152"/>
        <v>lose</v>
      </c>
      <c r="Q969" t="str">
        <f t="shared" si="158"/>
        <v>lose</v>
      </c>
    </row>
    <row r="970" spans="1:17">
      <c r="A970" s="6">
        <v>43322</v>
      </c>
      <c r="B970" s="1">
        <v>253.3</v>
      </c>
      <c r="C970" s="1">
        <v>180.52</v>
      </c>
      <c r="D970" s="1">
        <f t="shared" si="151"/>
        <v>72.78</v>
      </c>
      <c r="F970" s="2">
        <f t="shared" si="153"/>
        <v>-7.289543815645028E-3</v>
      </c>
      <c r="G970" s="2">
        <f t="shared" si="154"/>
        <v>-7.6411412236819659E-3</v>
      </c>
      <c r="H970" t="str">
        <f t="shared" si="155"/>
        <v>DIA</v>
      </c>
      <c r="I970">
        <f t="shared" si="156"/>
        <v>1</v>
      </c>
      <c r="J970">
        <f t="shared" si="159"/>
        <v>1</v>
      </c>
      <c r="N970" t="str">
        <f t="shared" si="150"/>
        <v>DIA</v>
      </c>
      <c r="O970" s="5">
        <f t="shared" si="157"/>
        <v>3.5159740803693794E-4</v>
      </c>
      <c r="P970" t="str">
        <f t="shared" si="152"/>
        <v>lose</v>
      </c>
      <c r="Q970" t="str">
        <f t="shared" si="158"/>
        <v>lose</v>
      </c>
    </row>
    <row r="971" spans="1:17">
      <c r="A971" s="6">
        <v>43325</v>
      </c>
      <c r="B971" s="1">
        <v>252.04</v>
      </c>
      <c r="C971" s="1">
        <v>180.32</v>
      </c>
      <c r="D971" s="1">
        <f t="shared" si="151"/>
        <v>71.72</v>
      </c>
      <c r="F971" s="2">
        <f t="shared" si="153"/>
        <v>-4.9743387287801786E-3</v>
      </c>
      <c r="G971" s="2">
        <f t="shared" si="154"/>
        <v>-1.1079104808332432E-3</v>
      </c>
      <c r="H971" t="str">
        <f t="shared" si="155"/>
        <v>QQQ</v>
      </c>
      <c r="I971">
        <f t="shared" si="156"/>
        <v>0</v>
      </c>
      <c r="J971">
        <f t="shared" si="159"/>
        <v>0</v>
      </c>
      <c r="N971" t="str">
        <f t="shared" si="150"/>
        <v>QQQ</v>
      </c>
      <c r="O971" s="5">
        <f t="shared" si="157"/>
        <v>3.8664282479469354E-3</v>
      </c>
      <c r="P971" t="str">
        <f t="shared" si="152"/>
        <v>lose</v>
      </c>
      <c r="Q971" t="str">
        <f t="shared" si="158"/>
        <v>lose</v>
      </c>
    </row>
    <row r="972" spans="1:17">
      <c r="A972" s="6">
        <v>43326</v>
      </c>
      <c r="B972" s="1">
        <v>253.21</v>
      </c>
      <c r="C972" s="1">
        <v>181.45</v>
      </c>
      <c r="D972" s="1">
        <f t="shared" si="151"/>
        <v>71.760000000000019</v>
      </c>
      <c r="F972" s="2">
        <f t="shared" si="153"/>
        <v>4.6421202983654023E-3</v>
      </c>
      <c r="G972" s="2">
        <f t="shared" si="154"/>
        <v>6.266637089618431E-3</v>
      </c>
      <c r="H972" t="str">
        <f t="shared" si="155"/>
        <v>QQQ</v>
      </c>
      <c r="I972">
        <f t="shared" si="156"/>
        <v>0</v>
      </c>
      <c r="J972">
        <f t="shared" si="159"/>
        <v>1</v>
      </c>
      <c r="N972" t="str">
        <f t="shared" si="150"/>
        <v>QQQ</v>
      </c>
      <c r="O972" s="5">
        <f t="shared" si="157"/>
        <v>1.6245167912530287E-3</v>
      </c>
      <c r="P972" t="str">
        <f t="shared" si="152"/>
        <v>lose</v>
      </c>
      <c r="Q972" t="str">
        <f t="shared" si="158"/>
        <v>lose</v>
      </c>
    </row>
    <row r="973" spans="1:17">
      <c r="A973" s="6">
        <v>43327</v>
      </c>
      <c r="B973" s="1">
        <v>251.76</v>
      </c>
      <c r="C973" s="1">
        <v>179.23</v>
      </c>
      <c r="D973" s="1">
        <f t="shared" si="151"/>
        <v>72.53</v>
      </c>
      <c r="F973" s="2">
        <f t="shared" si="153"/>
        <v>-5.7264720982584299E-3</v>
      </c>
      <c r="G973" s="2">
        <f t="shared" si="154"/>
        <v>-1.2234775420225953E-2</v>
      </c>
      <c r="H973" t="str">
        <f t="shared" si="155"/>
        <v>DIA</v>
      </c>
      <c r="I973">
        <f t="shared" si="156"/>
        <v>1</v>
      </c>
      <c r="J973">
        <f t="shared" si="159"/>
        <v>1</v>
      </c>
      <c r="N973" t="str">
        <f t="shared" si="150"/>
        <v>DIA</v>
      </c>
      <c r="O973" s="5">
        <f t="shared" si="157"/>
        <v>6.508303321967523E-3</v>
      </c>
      <c r="P973" t="str">
        <f t="shared" si="152"/>
        <v>win</v>
      </c>
      <c r="Q973" t="str">
        <f t="shared" si="158"/>
        <v>lose</v>
      </c>
    </row>
    <row r="974" spans="1:17">
      <c r="A974" s="6">
        <v>43328</v>
      </c>
      <c r="B974" s="1">
        <v>255.94</v>
      </c>
      <c r="C974" s="1">
        <v>179.82</v>
      </c>
      <c r="D974" s="1">
        <f t="shared" si="151"/>
        <v>76.12</v>
      </c>
      <c r="F974" s="2">
        <f t="shared" si="153"/>
        <v>1.660311407689866E-2</v>
      </c>
      <c r="G974" s="2">
        <f t="shared" si="154"/>
        <v>3.2918596217151341E-3</v>
      </c>
      <c r="H974" t="str">
        <f t="shared" si="155"/>
        <v>DIA</v>
      </c>
      <c r="I974">
        <f t="shared" si="156"/>
        <v>1</v>
      </c>
      <c r="J974">
        <f t="shared" si="159"/>
        <v>2</v>
      </c>
      <c r="N974" t="str">
        <f t="shared" si="150"/>
        <v>DIA</v>
      </c>
      <c r="O974" s="5">
        <f t="shared" si="157"/>
        <v>1.3311254455183526E-2</v>
      </c>
      <c r="P974" t="str">
        <f t="shared" si="152"/>
        <v>win</v>
      </c>
      <c r="Q974" t="str">
        <f t="shared" si="158"/>
        <v>lose</v>
      </c>
    </row>
    <row r="975" spans="1:17">
      <c r="A975" s="6">
        <v>43329</v>
      </c>
      <c r="B975" s="1">
        <v>256.51</v>
      </c>
      <c r="C975" s="1">
        <v>179.86</v>
      </c>
      <c r="D975" s="1">
        <f t="shared" si="151"/>
        <v>76.649999999999977</v>
      </c>
      <c r="F975" s="2">
        <f t="shared" si="153"/>
        <v>2.2270844729233149E-3</v>
      </c>
      <c r="G975" s="2">
        <f t="shared" si="154"/>
        <v>2.2244466688922513E-4</v>
      </c>
      <c r="H975" t="str">
        <f t="shared" si="155"/>
        <v>DIA</v>
      </c>
      <c r="I975">
        <f t="shared" si="156"/>
        <v>1</v>
      </c>
      <c r="J975">
        <f t="shared" si="159"/>
        <v>3</v>
      </c>
      <c r="N975" t="str">
        <f t="shared" si="150"/>
        <v>DIA</v>
      </c>
      <c r="O975" s="5">
        <f t="shared" si="157"/>
        <v>2.0046398060340896E-3</v>
      </c>
      <c r="P975" t="str">
        <f t="shared" si="152"/>
        <v>lose</v>
      </c>
      <c r="Q975" t="str">
        <f t="shared" si="158"/>
        <v>lose</v>
      </c>
    </row>
    <row r="976" spans="1:17">
      <c r="A976" s="6">
        <v>43332</v>
      </c>
      <c r="B976" s="1">
        <v>257.43</v>
      </c>
      <c r="C976" s="1">
        <v>179.7</v>
      </c>
      <c r="D976" s="1">
        <f t="shared" si="151"/>
        <v>77.730000000000018</v>
      </c>
      <c r="F976" s="2">
        <f t="shared" si="153"/>
        <v>3.5866048107286888E-3</v>
      </c>
      <c r="G976" s="2">
        <f t="shared" si="154"/>
        <v>-8.8958078505518184E-4</v>
      </c>
      <c r="H976" t="str">
        <f t="shared" si="155"/>
        <v>DIA</v>
      </c>
      <c r="I976">
        <f t="shared" si="156"/>
        <v>1</v>
      </c>
      <c r="J976">
        <f t="shared" si="159"/>
        <v>4</v>
      </c>
      <c r="N976" t="str">
        <f t="shared" si="150"/>
        <v>DIA</v>
      </c>
      <c r="O976" s="5">
        <f t="shared" si="157"/>
        <v>4.4761855957838707E-3</v>
      </c>
      <c r="P976" t="str">
        <f t="shared" si="152"/>
        <v>lose</v>
      </c>
      <c r="Q976" t="str">
        <f t="shared" si="158"/>
        <v>lose</v>
      </c>
    </row>
    <row r="977" spans="1:17">
      <c r="A977" s="6">
        <v>43333</v>
      </c>
      <c r="B977" s="1">
        <v>258.07</v>
      </c>
      <c r="C977" s="1">
        <v>180.36</v>
      </c>
      <c r="D977" s="1">
        <f t="shared" si="151"/>
        <v>77.70999999999998</v>
      </c>
      <c r="F977" s="2">
        <f t="shared" si="153"/>
        <v>2.486112729674033E-3</v>
      </c>
      <c r="G977" s="2">
        <f t="shared" si="154"/>
        <v>3.6727879799667504E-3</v>
      </c>
      <c r="H977" t="str">
        <f t="shared" si="155"/>
        <v>QQQ</v>
      </c>
      <c r="I977">
        <f t="shared" si="156"/>
        <v>0</v>
      </c>
      <c r="J977">
        <f t="shared" si="159"/>
        <v>0</v>
      </c>
      <c r="N977" t="str">
        <f t="shared" si="150"/>
        <v>QQQ</v>
      </c>
      <c r="O977" s="5">
        <f t="shared" si="157"/>
        <v>1.1866752502927174E-3</v>
      </c>
      <c r="P977" t="str">
        <f t="shared" si="152"/>
        <v>lose</v>
      </c>
      <c r="Q977" t="str">
        <f t="shared" si="158"/>
        <v>lose</v>
      </c>
    </row>
    <row r="978" spans="1:17">
      <c r="A978" s="6">
        <v>43334</v>
      </c>
      <c r="B978" s="1">
        <v>257.18</v>
      </c>
      <c r="C978" s="1">
        <v>181.06</v>
      </c>
      <c r="D978" s="1">
        <f t="shared" si="151"/>
        <v>76.12</v>
      </c>
      <c r="F978" s="2">
        <f t="shared" si="153"/>
        <v>-3.4486767156197405E-3</v>
      </c>
      <c r="G978" s="2">
        <f t="shared" si="154"/>
        <v>3.8811266356175902E-3</v>
      </c>
      <c r="H978" t="str">
        <f t="shared" si="155"/>
        <v>QQQ</v>
      </c>
      <c r="I978">
        <f t="shared" si="156"/>
        <v>0</v>
      </c>
      <c r="J978">
        <f t="shared" si="159"/>
        <v>1</v>
      </c>
      <c r="N978" t="str">
        <f t="shared" si="150"/>
        <v>QQQ</v>
      </c>
      <c r="O978" s="5">
        <f t="shared" si="157"/>
        <v>7.3298033512373302E-3</v>
      </c>
      <c r="P978" t="str">
        <f t="shared" si="152"/>
        <v>lose</v>
      </c>
      <c r="Q978" t="str">
        <f t="shared" si="158"/>
        <v>win</v>
      </c>
    </row>
    <row r="979" spans="1:17">
      <c r="A979" s="6">
        <v>43335</v>
      </c>
      <c r="B979" s="1">
        <v>256.49</v>
      </c>
      <c r="C979" s="1">
        <v>180.8</v>
      </c>
      <c r="D979" s="1">
        <f t="shared" si="151"/>
        <v>75.69</v>
      </c>
      <c r="F979" s="2">
        <f t="shared" si="153"/>
        <v>-2.682945796718243E-3</v>
      </c>
      <c r="G979" s="2">
        <f t="shared" si="154"/>
        <v>-1.4359880702529046E-3</v>
      </c>
      <c r="H979" t="str">
        <f t="shared" si="155"/>
        <v>QQQ</v>
      </c>
      <c r="I979">
        <f t="shared" si="156"/>
        <v>0</v>
      </c>
      <c r="J979">
        <f t="shared" si="159"/>
        <v>2</v>
      </c>
      <c r="N979" t="str">
        <f t="shared" si="150"/>
        <v>QQQ</v>
      </c>
      <c r="O979" s="5">
        <f t="shared" si="157"/>
        <v>1.2469577264653383E-3</v>
      </c>
      <c r="P979" t="str">
        <f t="shared" si="152"/>
        <v>lose</v>
      </c>
      <c r="Q979" t="str">
        <f t="shared" si="158"/>
        <v>lose</v>
      </c>
    </row>
    <row r="980" spans="1:17">
      <c r="A980" s="6">
        <v>43336</v>
      </c>
      <c r="B980" s="1">
        <v>257.85000000000002</v>
      </c>
      <c r="C980" s="1">
        <v>182.48</v>
      </c>
      <c r="D980" s="1">
        <f t="shared" si="151"/>
        <v>75.370000000000033</v>
      </c>
      <c r="F980" s="2">
        <f t="shared" si="153"/>
        <v>5.3023509688487408E-3</v>
      </c>
      <c r="G980" s="2">
        <f t="shared" si="154"/>
        <v>9.2920353982299687E-3</v>
      </c>
      <c r="H980" t="str">
        <f t="shared" si="155"/>
        <v>QQQ</v>
      </c>
      <c r="I980">
        <f t="shared" si="156"/>
        <v>0</v>
      </c>
      <c r="J980">
        <f t="shared" si="159"/>
        <v>3</v>
      </c>
      <c r="N980" t="str">
        <f t="shared" si="150"/>
        <v>QQQ</v>
      </c>
      <c r="O980" s="5">
        <f t="shared" si="157"/>
        <v>3.9896844293812279E-3</v>
      </c>
      <c r="P980" t="str">
        <f t="shared" si="152"/>
        <v>lose</v>
      </c>
      <c r="Q980" t="str">
        <f t="shared" si="158"/>
        <v>lose</v>
      </c>
    </row>
    <row r="981" spans="1:17">
      <c r="A981" s="6">
        <v>43339</v>
      </c>
      <c r="B981" s="1">
        <v>260.58</v>
      </c>
      <c r="C981" s="1">
        <v>184.34</v>
      </c>
      <c r="D981" s="1">
        <f t="shared" si="151"/>
        <v>76.239999999999981</v>
      </c>
      <c r="F981" s="2">
        <f t="shared" si="153"/>
        <v>1.0587550901686877E-2</v>
      </c>
      <c r="G981" s="2">
        <f t="shared" si="154"/>
        <v>1.0192897851819453E-2</v>
      </c>
      <c r="H981" t="str">
        <f t="shared" si="155"/>
        <v>DIA</v>
      </c>
      <c r="I981">
        <f t="shared" si="156"/>
        <v>1</v>
      </c>
      <c r="J981">
        <f t="shared" si="159"/>
        <v>1</v>
      </c>
      <c r="N981" t="str">
        <f t="shared" si="150"/>
        <v>DIA</v>
      </c>
      <c r="O981" s="5">
        <f t="shared" si="157"/>
        <v>3.9465304986742444E-4</v>
      </c>
      <c r="P981" t="str">
        <f t="shared" si="152"/>
        <v>lose</v>
      </c>
      <c r="Q981" t="str">
        <f t="shared" si="158"/>
        <v>lose</v>
      </c>
    </row>
    <row r="982" spans="1:17">
      <c r="A982" s="6">
        <v>43340</v>
      </c>
      <c r="B982" s="1">
        <v>260.64</v>
      </c>
      <c r="C982" s="1">
        <v>184.61</v>
      </c>
      <c r="D982" s="1">
        <f t="shared" si="151"/>
        <v>76.029999999999973</v>
      </c>
      <c r="F982" s="2">
        <f t="shared" si="153"/>
        <v>2.3025558369791342E-4</v>
      </c>
      <c r="G982" s="2">
        <f t="shared" si="154"/>
        <v>1.4646848215254975E-3</v>
      </c>
      <c r="H982" t="str">
        <f t="shared" si="155"/>
        <v>QQQ</v>
      </c>
      <c r="I982">
        <f t="shared" si="156"/>
        <v>0</v>
      </c>
      <c r="J982">
        <f t="shared" si="159"/>
        <v>0</v>
      </c>
      <c r="N982" t="str">
        <f t="shared" si="150"/>
        <v>QQQ</v>
      </c>
      <c r="O982" s="5">
        <f t="shared" si="157"/>
        <v>1.234429237827584E-3</v>
      </c>
      <c r="P982" t="str">
        <f t="shared" si="152"/>
        <v>lose</v>
      </c>
      <c r="Q982" t="str">
        <f t="shared" si="158"/>
        <v>lose</v>
      </c>
    </row>
    <row r="983" spans="1:17">
      <c r="A983" s="6">
        <v>43341</v>
      </c>
      <c r="B983" s="1">
        <v>261.33</v>
      </c>
      <c r="C983" s="1">
        <v>186.74</v>
      </c>
      <c r="D983" s="1">
        <f t="shared" si="151"/>
        <v>74.589999999999975</v>
      </c>
      <c r="F983" s="2">
        <f t="shared" si="153"/>
        <v>2.6473296500920725E-3</v>
      </c>
      <c r="G983" s="2">
        <f t="shared" si="154"/>
        <v>1.1537836520231815E-2</v>
      </c>
      <c r="H983" t="str">
        <f t="shared" si="155"/>
        <v>QQQ</v>
      </c>
      <c r="I983">
        <f t="shared" si="156"/>
        <v>0</v>
      </c>
      <c r="J983">
        <f t="shared" si="159"/>
        <v>1</v>
      </c>
      <c r="N983" t="str">
        <f t="shared" si="150"/>
        <v>QQQ</v>
      </c>
      <c r="O983" s="5">
        <f t="shared" si="157"/>
        <v>8.8905068701397427E-3</v>
      </c>
      <c r="P983" t="str">
        <f t="shared" si="152"/>
        <v>lose</v>
      </c>
      <c r="Q983" t="str">
        <f t="shared" si="158"/>
        <v>win</v>
      </c>
    </row>
    <row r="984" spans="1:17">
      <c r="A984" s="6">
        <v>43342</v>
      </c>
      <c r="B984" s="1">
        <v>260.01</v>
      </c>
      <c r="C984" s="1">
        <v>186.41</v>
      </c>
      <c r="D984" s="1">
        <f t="shared" si="151"/>
        <v>73.599999999999994</v>
      </c>
      <c r="F984" s="2">
        <f t="shared" si="153"/>
        <v>-5.0510848352657298E-3</v>
      </c>
      <c r="G984" s="2">
        <f t="shared" si="154"/>
        <v>-1.7671629002892391E-3</v>
      </c>
      <c r="H984" t="str">
        <f t="shared" si="155"/>
        <v>QQQ</v>
      </c>
      <c r="I984">
        <f t="shared" si="156"/>
        <v>0</v>
      </c>
      <c r="J984">
        <f t="shared" si="159"/>
        <v>2</v>
      </c>
      <c r="N984" t="str">
        <f t="shared" si="150"/>
        <v>QQQ</v>
      </c>
      <c r="O984" s="5">
        <f t="shared" si="157"/>
        <v>3.2839219349764907E-3</v>
      </c>
      <c r="P984" t="str">
        <f t="shared" si="152"/>
        <v>lose</v>
      </c>
      <c r="Q984" t="str">
        <f t="shared" si="158"/>
        <v>lose</v>
      </c>
    </row>
    <row r="985" spans="1:17">
      <c r="A985" s="6">
        <v>43343</v>
      </c>
      <c r="B985" s="1">
        <v>259.85000000000002</v>
      </c>
      <c r="C985" s="1">
        <v>186.65</v>
      </c>
      <c r="D985" s="1">
        <f t="shared" si="151"/>
        <v>73.200000000000017</v>
      </c>
      <c r="F985" s="2">
        <f t="shared" si="153"/>
        <v>-6.1536094765573699E-4</v>
      </c>
      <c r="G985" s="2">
        <f t="shared" si="154"/>
        <v>1.28748457700772E-3</v>
      </c>
      <c r="H985" t="str">
        <f t="shared" si="155"/>
        <v>QQQ</v>
      </c>
      <c r="I985">
        <f t="shared" si="156"/>
        <v>0</v>
      </c>
      <c r="J985">
        <f t="shared" si="159"/>
        <v>3</v>
      </c>
      <c r="N985" t="str">
        <f t="shared" si="150"/>
        <v>QQQ</v>
      </c>
      <c r="O985" s="5">
        <f t="shared" si="157"/>
        <v>1.902845524663457E-3</v>
      </c>
      <c r="P985" t="str">
        <f t="shared" si="152"/>
        <v>lose</v>
      </c>
      <c r="Q985" t="str">
        <f t="shared" si="158"/>
        <v>lose</v>
      </c>
    </row>
    <row r="986" spans="1:17">
      <c r="A986" s="6">
        <v>43347</v>
      </c>
      <c r="B986" s="1">
        <v>259.73</v>
      </c>
      <c r="C986" s="1">
        <v>185.85</v>
      </c>
      <c r="D986" s="1">
        <f t="shared" si="151"/>
        <v>73.880000000000024</v>
      </c>
      <c r="F986" s="2">
        <f t="shared" si="153"/>
        <v>-4.6180488743507617E-4</v>
      </c>
      <c r="G986" s="2">
        <f t="shared" si="154"/>
        <v>-4.2860969729440739E-3</v>
      </c>
      <c r="H986" t="str">
        <f t="shared" si="155"/>
        <v>DIA</v>
      </c>
      <c r="I986">
        <f t="shared" si="156"/>
        <v>1</v>
      </c>
      <c r="J986">
        <f t="shared" si="159"/>
        <v>1</v>
      </c>
      <c r="N986" t="str">
        <f t="shared" si="150"/>
        <v>DIA</v>
      </c>
      <c r="O986" s="5">
        <f t="shared" si="157"/>
        <v>3.8242920855089979E-3</v>
      </c>
      <c r="P986" t="str">
        <f t="shared" si="152"/>
        <v>lose</v>
      </c>
      <c r="Q986" t="str">
        <f t="shared" si="158"/>
        <v>lose</v>
      </c>
    </row>
    <row r="987" spans="1:17">
      <c r="A987" s="6">
        <v>43348</v>
      </c>
      <c r="B987" s="1">
        <v>259.92</v>
      </c>
      <c r="C987" s="1">
        <v>183.45</v>
      </c>
      <c r="D987" s="1">
        <f t="shared" si="151"/>
        <v>76.470000000000027</v>
      </c>
      <c r="F987" s="2">
        <f t="shared" si="153"/>
        <v>7.315288953913591E-4</v>
      </c>
      <c r="G987" s="2">
        <f t="shared" si="154"/>
        <v>-1.2913640032284131E-2</v>
      </c>
      <c r="H987" t="str">
        <f t="shared" si="155"/>
        <v>DIA</v>
      </c>
      <c r="I987">
        <f t="shared" si="156"/>
        <v>1</v>
      </c>
      <c r="J987">
        <f t="shared" si="159"/>
        <v>2</v>
      </c>
      <c r="N987" t="str">
        <f t="shared" si="150"/>
        <v>DIA</v>
      </c>
      <c r="O987" s="5">
        <f t="shared" si="157"/>
        <v>1.3645168927675489E-2</v>
      </c>
      <c r="P987" t="str">
        <f t="shared" si="152"/>
        <v>win</v>
      </c>
      <c r="Q987" t="str">
        <f t="shared" si="158"/>
        <v>lose</v>
      </c>
    </row>
    <row r="988" spans="1:17">
      <c r="A988" s="6">
        <v>43349</v>
      </c>
      <c r="B988" s="1">
        <v>260.29000000000002</v>
      </c>
      <c r="C988" s="1">
        <v>181.81</v>
      </c>
      <c r="D988" s="1">
        <f t="shared" si="151"/>
        <v>78.480000000000018</v>
      </c>
      <c r="F988" s="2">
        <f t="shared" si="153"/>
        <v>1.4235149276700697E-3</v>
      </c>
      <c r="G988" s="2">
        <f t="shared" si="154"/>
        <v>-8.9397656037066581E-3</v>
      </c>
      <c r="H988" t="str">
        <f t="shared" si="155"/>
        <v>DIA</v>
      </c>
      <c r="I988">
        <f t="shared" si="156"/>
        <v>1</v>
      </c>
      <c r="J988">
        <f t="shared" si="159"/>
        <v>3</v>
      </c>
      <c r="N988" t="str">
        <f t="shared" si="150"/>
        <v>DIA</v>
      </c>
      <c r="O988" s="5">
        <f t="shared" si="157"/>
        <v>1.0363280531376728E-2</v>
      </c>
      <c r="P988" t="str">
        <f t="shared" si="152"/>
        <v>win</v>
      </c>
      <c r="Q988" t="str">
        <f t="shared" si="158"/>
        <v>lose</v>
      </c>
    </row>
    <row r="989" spans="1:17">
      <c r="A989" s="6">
        <v>43350</v>
      </c>
      <c r="B989" s="1">
        <v>259.54000000000002</v>
      </c>
      <c r="C989" s="1">
        <v>181.11</v>
      </c>
      <c r="D989" s="1">
        <f t="shared" si="151"/>
        <v>78.430000000000007</v>
      </c>
      <c r="F989" s="2">
        <f t="shared" si="153"/>
        <v>-2.8814015136962618E-3</v>
      </c>
      <c r="G989" s="2">
        <f t="shared" si="154"/>
        <v>-3.8501732577965382E-3</v>
      </c>
      <c r="H989" t="str">
        <f t="shared" si="155"/>
        <v>DIA</v>
      </c>
      <c r="I989">
        <f t="shared" si="156"/>
        <v>1</v>
      </c>
      <c r="J989">
        <f t="shared" si="159"/>
        <v>4</v>
      </c>
      <c r="N989" t="str">
        <f t="shared" si="150"/>
        <v>DIA</v>
      </c>
      <c r="O989" s="5">
        <f t="shared" si="157"/>
        <v>9.687717441002764E-4</v>
      </c>
      <c r="P989" t="str">
        <f t="shared" si="152"/>
        <v>lose</v>
      </c>
      <c r="Q989" t="str">
        <f t="shared" si="158"/>
        <v>lose</v>
      </c>
    </row>
    <row r="990" spans="1:17">
      <c r="A990" s="6">
        <v>43353</v>
      </c>
      <c r="B990" s="1">
        <v>258.94</v>
      </c>
      <c r="C990" s="1">
        <v>181.72</v>
      </c>
      <c r="D990" s="1">
        <f t="shared" si="151"/>
        <v>77.22</v>
      </c>
      <c r="F990" s="2">
        <f t="shared" si="153"/>
        <v>-2.3117823842183196E-3</v>
      </c>
      <c r="G990" s="2">
        <f t="shared" si="154"/>
        <v>3.3681188228147818E-3</v>
      </c>
      <c r="H990" t="str">
        <f t="shared" si="155"/>
        <v>QQQ</v>
      </c>
      <c r="I990">
        <f t="shared" si="156"/>
        <v>0</v>
      </c>
      <c r="J990">
        <f t="shared" si="159"/>
        <v>0</v>
      </c>
      <c r="N990" t="str">
        <f t="shared" si="150"/>
        <v>QQQ</v>
      </c>
      <c r="O990" s="5">
        <f t="shared" si="157"/>
        <v>5.6799012070331018E-3</v>
      </c>
      <c r="P990" t="str">
        <f t="shared" si="152"/>
        <v>lose</v>
      </c>
      <c r="Q990" t="str">
        <f t="shared" si="158"/>
        <v>win</v>
      </c>
    </row>
    <row r="991" spans="1:17">
      <c r="A991" s="6">
        <v>43354</v>
      </c>
      <c r="B991" s="1">
        <v>260.02999999999997</v>
      </c>
      <c r="C991" s="1">
        <v>183.12</v>
      </c>
      <c r="D991" s="1">
        <f t="shared" si="151"/>
        <v>76.909999999999968</v>
      </c>
      <c r="F991" s="2">
        <f t="shared" si="153"/>
        <v>4.2094693751447247E-3</v>
      </c>
      <c r="G991" s="2">
        <f t="shared" si="154"/>
        <v>7.7041602465331592E-3</v>
      </c>
      <c r="H991" t="str">
        <f t="shared" si="155"/>
        <v>QQQ</v>
      </c>
      <c r="I991">
        <f t="shared" si="156"/>
        <v>0</v>
      </c>
      <c r="J991">
        <f t="shared" si="159"/>
        <v>1</v>
      </c>
      <c r="N991" t="str">
        <f t="shared" si="150"/>
        <v>QQQ</v>
      </c>
      <c r="O991" s="5">
        <f t="shared" si="157"/>
        <v>3.4946908713884344E-3</v>
      </c>
      <c r="P991" t="str">
        <f t="shared" si="152"/>
        <v>lose</v>
      </c>
      <c r="Q991" t="str">
        <f t="shared" si="158"/>
        <v>lose</v>
      </c>
    </row>
    <row r="992" spans="1:17">
      <c r="A992" s="6">
        <v>43355</v>
      </c>
      <c r="B992" s="1">
        <v>260.25</v>
      </c>
      <c r="C992" s="1">
        <v>182.58</v>
      </c>
      <c r="D992" s="1">
        <f t="shared" si="151"/>
        <v>77.669999999999987</v>
      </c>
      <c r="F992" s="2">
        <f t="shared" si="153"/>
        <v>8.4605622428191864E-4</v>
      </c>
      <c r="G992" s="2">
        <f t="shared" si="154"/>
        <v>-2.9488859764088687E-3</v>
      </c>
      <c r="H992" t="str">
        <f t="shared" si="155"/>
        <v>DIA</v>
      </c>
      <c r="I992">
        <f t="shared" si="156"/>
        <v>1</v>
      </c>
      <c r="J992">
        <f t="shared" si="159"/>
        <v>1</v>
      </c>
      <c r="N992" t="str">
        <f t="shared" si="150"/>
        <v>DIA</v>
      </c>
      <c r="O992" s="5">
        <f t="shared" si="157"/>
        <v>3.7949422006907873E-3</v>
      </c>
      <c r="P992" t="str">
        <f t="shared" si="152"/>
        <v>lose</v>
      </c>
      <c r="Q992" t="str">
        <f t="shared" si="158"/>
        <v>lose</v>
      </c>
    </row>
    <row r="993" spans="1:17">
      <c r="A993" s="6">
        <v>43356</v>
      </c>
      <c r="B993" s="1">
        <v>261.77999999999997</v>
      </c>
      <c r="C993" s="1">
        <v>184.53</v>
      </c>
      <c r="D993" s="1">
        <f t="shared" si="151"/>
        <v>77.249999999999972</v>
      </c>
      <c r="F993" s="2">
        <f t="shared" si="153"/>
        <v>5.8789625360229497E-3</v>
      </c>
      <c r="G993" s="2">
        <f t="shared" si="154"/>
        <v>1.0680249753532635E-2</v>
      </c>
      <c r="H993" t="str">
        <f t="shared" si="155"/>
        <v>QQQ</v>
      </c>
      <c r="I993">
        <f t="shared" si="156"/>
        <v>0</v>
      </c>
      <c r="J993">
        <f t="shared" si="159"/>
        <v>0</v>
      </c>
      <c r="N993" t="str">
        <f t="shared" si="150"/>
        <v>QQQ</v>
      </c>
      <c r="O993" s="5">
        <f t="shared" si="157"/>
        <v>4.8012872175096852E-3</v>
      </c>
      <c r="P993" t="str">
        <f t="shared" si="152"/>
        <v>lose</v>
      </c>
      <c r="Q993" t="str">
        <f t="shared" si="158"/>
        <v>lose</v>
      </c>
    </row>
    <row r="994" spans="1:17">
      <c r="A994" s="6">
        <v>43357</v>
      </c>
      <c r="B994" s="1">
        <v>261.89</v>
      </c>
      <c r="C994" s="1">
        <v>183.99</v>
      </c>
      <c r="D994" s="1">
        <f t="shared" si="151"/>
        <v>77.899999999999977</v>
      </c>
      <c r="F994" s="2">
        <f t="shared" si="153"/>
        <v>4.202001680801194E-4</v>
      </c>
      <c r="G994" s="2">
        <f t="shared" si="154"/>
        <v>-2.9263534384652472E-3</v>
      </c>
      <c r="H994" t="str">
        <f t="shared" si="155"/>
        <v>DIA</v>
      </c>
      <c r="I994">
        <f t="shared" si="156"/>
        <v>1</v>
      </c>
      <c r="J994">
        <f t="shared" si="159"/>
        <v>1</v>
      </c>
      <c r="N994" t="str">
        <f t="shared" si="150"/>
        <v>DIA</v>
      </c>
      <c r="O994" s="5">
        <f t="shared" si="157"/>
        <v>3.3465536065453664E-3</v>
      </c>
      <c r="P994" t="str">
        <f t="shared" si="152"/>
        <v>lose</v>
      </c>
      <c r="Q994" t="str">
        <f t="shared" si="158"/>
        <v>lose</v>
      </c>
    </row>
    <row r="995" spans="1:17">
      <c r="A995" s="6">
        <v>43360</v>
      </c>
      <c r="B995" s="1">
        <v>260.98</v>
      </c>
      <c r="C995" s="1">
        <v>181.34</v>
      </c>
      <c r="D995" s="1">
        <f t="shared" si="151"/>
        <v>79.640000000000015</v>
      </c>
      <c r="F995" s="2">
        <f t="shared" si="153"/>
        <v>-3.4747413036006272E-3</v>
      </c>
      <c r="G995" s="2">
        <f t="shared" si="154"/>
        <v>-1.4402956682428423E-2</v>
      </c>
      <c r="H995" t="str">
        <f t="shared" si="155"/>
        <v>DIA</v>
      </c>
      <c r="I995">
        <f t="shared" si="156"/>
        <v>1</v>
      </c>
      <c r="J995">
        <f t="shared" si="159"/>
        <v>2</v>
      </c>
      <c r="N995" t="str">
        <f t="shared" si="150"/>
        <v>DIA</v>
      </c>
      <c r="O995" s="5">
        <f t="shared" si="157"/>
        <v>1.0928215378827795E-2</v>
      </c>
      <c r="P995" t="str">
        <f t="shared" si="152"/>
        <v>win</v>
      </c>
      <c r="Q995" t="str">
        <f t="shared" si="158"/>
        <v>lose</v>
      </c>
    </row>
    <row r="996" spans="1:17">
      <c r="A996" s="6">
        <v>43361</v>
      </c>
      <c r="B996" s="1">
        <v>262.91000000000003</v>
      </c>
      <c r="C996" s="1">
        <v>182.84</v>
      </c>
      <c r="D996" s="1">
        <f t="shared" si="151"/>
        <v>80.070000000000022</v>
      </c>
      <c r="F996" s="2">
        <f t="shared" si="153"/>
        <v>7.3952026975247402E-3</v>
      </c>
      <c r="G996" s="2">
        <f t="shared" si="154"/>
        <v>8.2717547149001869E-3</v>
      </c>
      <c r="H996" t="str">
        <f t="shared" si="155"/>
        <v>QQQ</v>
      </c>
      <c r="I996">
        <f t="shared" si="156"/>
        <v>0</v>
      </c>
      <c r="J996">
        <f t="shared" si="159"/>
        <v>0</v>
      </c>
      <c r="N996" t="str">
        <f t="shared" si="150"/>
        <v>QQQ</v>
      </c>
      <c r="O996" s="5">
        <f t="shared" si="157"/>
        <v>8.7655201737544663E-4</v>
      </c>
      <c r="P996" t="str">
        <f t="shared" si="152"/>
        <v>lose</v>
      </c>
      <c r="Q996" t="str">
        <f t="shared" si="158"/>
        <v>lose</v>
      </c>
    </row>
    <row r="997" spans="1:17">
      <c r="A997" s="6">
        <v>43362</v>
      </c>
      <c r="B997" s="1">
        <v>264.42</v>
      </c>
      <c r="C997" s="1">
        <v>182.7</v>
      </c>
      <c r="D997" s="1">
        <f t="shared" si="151"/>
        <v>81.720000000000027</v>
      </c>
      <c r="F997" s="2">
        <f t="shared" si="153"/>
        <v>5.7434102924954957E-3</v>
      </c>
      <c r="G997" s="2">
        <f t="shared" si="154"/>
        <v>-7.656967840735877E-4</v>
      </c>
      <c r="H997" t="str">
        <f t="shared" si="155"/>
        <v>DIA</v>
      </c>
      <c r="I997">
        <f t="shared" si="156"/>
        <v>1</v>
      </c>
      <c r="J997">
        <f t="shared" si="159"/>
        <v>1</v>
      </c>
      <c r="N997" t="str">
        <f t="shared" si="150"/>
        <v>DIA</v>
      </c>
      <c r="O997" s="5">
        <f t="shared" si="157"/>
        <v>6.5091070765690836E-3</v>
      </c>
      <c r="P997" t="str">
        <f t="shared" si="152"/>
        <v>win</v>
      </c>
      <c r="Q997" t="str">
        <f t="shared" si="158"/>
        <v>lose</v>
      </c>
    </row>
    <row r="998" spans="1:17">
      <c r="A998" s="6">
        <v>43363</v>
      </c>
      <c r="B998" s="1">
        <v>267.04000000000002</v>
      </c>
      <c r="C998" s="1">
        <v>184.72</v>
      </c>
      <c r="D998" s="1">
        <f t="shared" si="151"/>
        <v>82.320000000000022</v>
      </c>
      <c r="F998" s="2">
        <f t="shared" si="153"/>
        <v>9.9084789350276248E-3</v>
      </c>
      <c r="G998" s="2">
        <f t="shared" si="154"/>
        <v>1.105637657361801E-2</v>
      </c>
      <c r="H998" t="str">
        <f t="shared" si="155"/>
        <v>QQQ</v>
      </c>
      <c r="I998">
        <f t="shared" si="156"/>
        <v>0</v>
      </c>
      <c r="J998">
        <f t="shared" si="159"/>
        <v>0</v>
      </c>
      <c r="N998" t="str">
        <f t="shared" si="150"/>
        <v>QQQ</v>
      </c>
      <c r="O998" s="5">
        <f t="shared" si="157"/>
        <v>1.1478976385903856E-3</v>
      </c>
      <c r="P998" t="str">
        <f t="shared" si="152"/>
        <v>lose</v>
      </c>
      <c r="Q998" t="str">
        <f t="shared" si="158"/>
        <v>lose</v>
      </c>
    </row>
    <row r="999" spans="1:17">
      <c r="A999" s="6">
        <v>43364</v>
      </c>
      <c r="B999" s="1">
        <v>267.12</v>
      </c>
      <c r="C999" s="1">
        <v>183.71</v>
      </c>
      <c r="D999" s="1">
        <f t="shared" si="151"/>
        <v>83.41</v>
      </c>
      <c r="F999" s="2">
        <f t="shared" si="153"/>
        <v>2.9958058717789124E-4</v>
      </c>
      <c r="G999" s="2">
        <f t="shared" si="154"/>
        <v>-5.4677349501948405E-3</v>
      </c>
      <c r="H999" t="str">
        <f t="shared" si="155"/>
        <v>DIA</v>
      </c>
      <c r="I999">
        <f t="shared" si="156"/>
        <v>1</v>
      </c>
      <c r="J999">
        <f t="shared" si="159"/>
        <v>1</v>
      </c>
      <c r="N999" t="str">
        <f t="shared" si="150"/>
        <v>DIA</v>
      </c>
      <c r="O999" s="5">
        <f t="shared" si="157"/>
        <v>5.7673155373727317E-3</v>
      </c>
      <c r="P999" t="str">
        <f t="shared" si="152"/>
        <v>win</v>
      </c>
      <c r="Q999" t="str">
        <f t="shared" si="158"/>
        <v>lose</v>
      </c>
    </row>
    <row r="1000" spans="1:17">
      <c r="A1000" s="6">
        <v>43367</v>
      </c>
      <c r="B1000" s="1">
        <v>265.42</v>
      </c>
      <c r="C1000" s="1">
        <v>183.89</v>
      </c>
      <c r="D1000" s="1">
        <f t="shared" si="151"/>
        <v>81.53000000000003</v>
      </c>
      <c r="F1000" s="2">
        <f t="shared" si="153"/>
        <v>-6.3641808924827367E-3</v>
      </c>
      <c r="G1000" s="2">
        <f t="shared" si="154"/>
        <v>9.7980512764671702E-4</v>
      </c>
      <c r="H1000" t="str">
        <f t="shared" si="155"/>
        <v>QQQ</v>
      </c>
      <c r="I1000">
        <f t="shared" si="156"/>
        <v>0</v>
      </c>
      <c r="J1000">
        <f t="shared" si="159"/>
        <v>0</v>
      </c>
      <c r="N1000" t="str">
        <f t="shared" si="150"/>
        <v>QQQ</v>
      </c>
      <c r="O1000" s="5">
        <f t="shared" si="157"/>
        <v>7.3439860201294539E-3</v>
      </c>
      <c r="P1000" t="str">
        <f t="shared" si="152"/>
        <v>lose</v>
      </c>
      <c r="Q1000" t="str">
        <f t="shared" si="158"/>
        <v>win</v>
      </c>
    </row>
    <row r="1001" spans="1:17">
      <c r="A1001" s="6">
        <v>43368</v>
      </c>
      <c r="B1001" s="1">
        <v>264.73</v>
      </c>
      <c r="C1001" s="1">
        <v>184.14</v>
      </c>
      <c r="D1001" s="1">
        <f t="shared" si="151"/>
        <v>80.590000000000032</v>
      </c>
      <c r="F1001" s="2">
        <f t="shared" si="153"/>
        <v>-2.5996533795493845E-3</v>
      </c>
      <c r="G1001" s="2">
        <f t="shared" si="154"/>
        <v>1.3595084017619229E-3</v>
      </c>
      <c r="H1001" t="str">
        <f t="shared" si="155"/>
        <v>QQQ</v>
      </c>
      <c r="I1001">
        <f t="shared" si="156"/>
        <v>0</v>
      </c>
      <c r="J1001">
        <f t="shared" si="159"/>
        <v>1</v>
      </c>
      <c r="N1001" t="str">
        <f t="shared" si="150"/>
        <v>QQQ</v>
      </c>
      <c r="O1001" s="5">
        <f t="shared" si="157"/>
        <v>3.9591617813113074E-3</v>
      </c>
      <c r="P1001" t="str">
        <f t="shared" si="152"/>
        <v>lose</v>
      </c>
      <c r="Q1001" t="str">
        <f t="shared" si="158"/>
        <v>lose</v>
      </c>
    </row>
    <row r="1002" spans="1:17">
      <c r="A1002" s="6">
        <v>43369</v>
      </c>
      <c r="B1002" s="1">
        <v>263.77999999999997</v>
      </c>
      <c r="C1002" s="1">
        <v>184.27</v>
      </c>
      <c r="D1002" s="1">
        <f t="shared" si="151"/>
        <v>79.509999999999962</v>
      </c>
      <c r="F1002" s="2">
        <f t="shared" si="153"/>
        <v>-3.5885619310242339E-3</v>
      </c>
      <c r="G1002" s="2">
        <f t="shared" si="154"/>
        <v>7.0598457695244859E-4</v>
      </c>
      <c r="H1002" t="str">
        <f t="shared" si="155"/>
        <v>QQQ</v>
      </c>
      <c r="I1002">
        <f t="shared" si="156"/>
        <v>0</v>
      </c>
      <c r="J1002">
        <f t="shared" si="159"/>
        <v>2</v>
      </c>
      <c r="N1002" t="str">
        <f t="shared" si="150"/>
        <v>QQQ</v>
      </c>
      <c r="O1002" s="5">
        <f t="shared" si="157"/>
        <v>4.2945465079766822E-3</v>
      </c>
      <c r="P1002" t="str">
        <f t="shared" si="152"/>
        <v>lose</v>
      </c>
      <c r="Q1002" t="str">
        <f t="shared" si="158"/>
        <v>lose</v>
      </c>
    </row>
    <row r="1003" spans="1:17">
      <c r="A1003" s="6">
        <v>43370</v>
      </c>
      <c r="B1003" s="1">
        <v>264.25</v>
      </c>
      <c r="C1003" s="1">
        <v>185.83</v>
      </c>
      <c r="D1003" s="1">
        <f t="shared" si="151"/>
        <v>78.419999999999987</v>
      </c>
      <c r="F1003" s="2">
        <f t="shared" si="153"/>
        <v>1.7817878535143958E-3</v>
      </c>
      <c r="G1003" s="2">
        <f t="shared" si="154"/>
        <v>8.465838172247258E-3</v>
      </c>
      <c r="H1003" t="str">
        <f t="shared" si="155"/>
        <v>QQQ</v>
      </c>
      <c r="I1003">
        <f t="shared" si="156"/>
        <v>0</v>
      </c>
      <c r="J1003">
        <f t="shared" si="159"/>
        <v>3</v>
      </c>
      <c r="N1003" t="str">
        <f t="shared" si="150"/>
        <v>QQQ</v>
      </c>
      <c r="O1003" s="5">
        <f t="shared" si="157"/>
        <v>6.6840503187328617E-3</v>
      </c>
      <c r="P1003" t="str">
        <f t="shared" si="152"/>
        <v>lose</v>
      </c>
      <c r="Q1003" t="str">
        <f t="shared" si="158"/>
        <v>win</v>
      </c>
    </row>
    <row r="1004" spans="1:17">
      <c r="A1004" s="6">
        <v>43371</v>
      </c>
      <c r="B1004" s="1">
        <v>264.39999999999998</v>
      </c>
      <c r="C1004" s="1">
        <v>185.79</v>
      </c>
      <c r="D1004" s="1">
        <f t="shared" si="151"/>
        <v>78.609999999999985</v>
      </c>
      <c r="F1004" s="2">
        <f t="shared" si="153"/>
        <v>5.6764427625346169E-4</v>
      </c>
      <c r="G1004" s="2">
        <f t="shared" si="154"/>
        <v>-2.152504977668862E-4</v>
      </c>
      <c r="H1004" t="str">
        <f t="shared" si="155"/>
        <v>DIA</v>
      </c>
      <c r="I1004">
        <f t="shared" si="156"/>
        <v>1</v>
      </c>
      <c r="J1004">
        <f t="shared" si="159"/>
        <v>1</v>
      </c>
      <c r="N1004" t="str">
        <f t="shared" si="150"/>
        <v>DIA</v>
      </c>
      <c r="O1004" s="5">
        <f t="shared" si="157"/>
        <v>7.8289477402034794E-4</v>
      </c>
      <c r="P1004" t="str">
        <f t="shared" si="152"/>
        <v>lose</v>
      </c>
      <c r="Q1004" t="str">
        <f t="shared" si="158"/>
        <v>lose</v>
      </c>
    </row>
    <row r="1005" spans="1:17">
      <c r="A1005" s="6">
        <v>43374</v>
      </c>
      <c r="B1005" s="1">
        <v>266.73</v>
      </c>
      <c r="C1005" s="1">
        <v>186.17</v>
      </c>
      <c r="D1005" s="1">
        <f t="shared" si="151"/>
        <v>80.560000000000031</v>
      </c>
      <c r="F1005" s="2">
        <f t="shared" si="153"/>
        <v>8.8124054462936502E-3</v>
      </c>
      <c r="G1005" s="2">
        <f t="shared" si="154"/>
        <v>2.0453199849291967E-3</v>
      </c>
      <c r="H1005" t="str">
        <f t="shared" si="155"/>
        <v>DIA</v>
      </c>
      <c r="I1005">
        <f t="shared" si="156"/>
        <v>1</v>
      </c>
      <c r="J1005">
        <f t="shared" si="159"/>
        <v>2</v>
      </c>
      <c r="N1005" t="str">
        <f t="shared" si="150"/>
        <v>DIA</v>
      </c>
      <c r="O1005" s="5">
        <f t="shared" si="157"/>
        <v>6.7670854613644535E-3</v>
      </c>
      <c r="P1005" t="str">
        <f t="shared" si="152"/>
        <v>win</v>
      </c>
      <c r="Q1005" t="str">
        <f t="shared" si="158"/>
        <v>lose</v>
      </c>
    </row>
    <row r="1006" spans="1:17">
      <c r="A1006" s="6">
        <v>43375</v>
      </c>
      <c r="B1006" s="1">
        <v>267.57</v>
      </c>
      <c r="C1006" s="1">
        <v>185.75</v>
      </c>
      <c r="D1006" s="1">
        <f t="shared" si="151"/>
        <v>81.819999999999993</v>
      </c>
      <c r="F1006" s="2">
        <f t="shared" si="153"/>
        <v>3.1492520526374048E-3</v>
      </c>
      <c r="G1006" s="2">
        <f t="shared" si="154"/>
        <v>-2.2560025782885937E-3</v>
      </c>
      <c r="H1006" t="str">
        <f t="shared" si="155"/>
        <v>DIA</v>
      </c>
      <c r="I1006">
        <f t="shared" si="156"/>
        <v>1</v>
      </c>
      <c r="J1006">
        <f t="shared" si="159"/>
        <v>3</v>
      </c>
      <c r="N1006" t="str">
        <f t="shared" si="150"/>
        <v>DIA</v>
      </c>
      <c r="O1006" s="5">
        <f t="shared" si="157"/>
        <v>5.4052546309259989E-3</v>
      </c>
      <c r="P1006" t="str">
        <f t="shared" si="152"/>
        <v>win</v>
      </c>
      <c r="Q1006" t="str">
        <f t="shared" si="158"/>
        <v>lose</v>
      </c>
    </row>
    <row r="1007" spans="1:17">
      <c r="A1007" s="6">
        <v>43376</v>
      </c>
      <c r="B1007" s="1">
        <v>267.95</v>
      </c>
      <c r="C1007" s="1">
        <v>185.95</v>
      </c>
      <c r="D1007" s="1">
        <f t="shared" si="151"/>
        <v>82</v>
      </c>
      <c r="F1007" s="2">
        <f t="shared" si="153"/>
        <v>1.4201891093919179E-3</v>
      </c>
      <c r="G1007" s="2">
        <f t="shared" si="154"/>
        <v>1.076716016150679E-3</v>
      </c>
      <c r="H1007" t="str">
        <f t="shared" si="155"/>
        <v>DIA</v>
      </c>
      <c r="I1007">
        <f t="shared" si="156"/>
        <v>1</v>
      </c>
      <c r="J1007">
        <f t="shared" si="159"/>
        <v>4</v>
      </c>
      <c r="N1007" t="str">
        <f t="shared" si="150"/>
        <v>DIA</v>
      </c>
      <c r="O1007" s="5">
        <f t="shared" si="157"/>
        <v>3.434730932412389E-4</v>
      </c>
      <c r="P1007" t="str">
        <f t="shared" si="152"/>
        <v>lose</v>
      </c>
      <c r="Q1007" t="str">
        <f t="shared" si="158"/>
        <v>lose</v>
      </c>
    </row>
    <row r="1008" spans="1:17">
      <c r="A1008" s="6">
        <v>43377</v>
      </c>
      <c r="B1008" s="1">
        <v>266.25</v>
      </c>
      <c r="C1008" s="1">
        <v>182.38</v>
      </c>
      <c r="D1008" s="1">
        <f t="shared" si="151"/>
        <v>83.87</v>
      </c>
      <c r="F1008" s="2">
        <f t="shared" si="153"/>
        <v>-6.3444672513528226E-3</v>
      </c>
      <c r="G1008" s="2">
        <f t="shared" si="154"/>
        <v>-1.9198709330465143E-2</v>
      </c>
      <c r="H1008" t="str">
        <f t="shared" si="155"/>
        <v>DIA</v>
      </c>
      <c r="I1008">
        <f t="shared" si="156"/>
        <v>1</v>
      </c>
      <c r="J1008">
        <f t="shared" si="159"/>
        <v>5</v>
      </c>
      <c r="N1008" t="str">
        <f t="shared" si="150"/>
        <v>DIA</v>
      </c>
      <c r="O1008" s="5">
        <f t="shared" si="157"/>
        <v>1.2854242079112319E-2</v>
      </c>
      <c r="P1008" t="str">
        <f t="shared" si="152"/>
        <v>win</v>
      </c>
      <c r="Q1008" t="str">
        <f t="shared" si="158"/>
        <v>lose</v>
      </c>
    </row>
    <row r="1009" spans="1:17">
      <c r="A1009" s="6">
        <v>43378</v>
      </c>
      <c r="B1009" s="1">
        <v>264.32</v>
      </c>
      <c r="C1009" s="1">
        <v>180.15</v>
      </c>
      <c r="D1009" s="1">
        <f t="shared" si="151"/>
        <v>84.169999999999987</v>
      </c>
      <c r="F1009" s="2">
        <f t="shared" si="153"/>
        <v>-7.2488262910798381E-3</v>
      </c>
      <c r="G1009" s="2">
        <f t="shared" si="154"/>
        <v>-1.2227217896699144E-2</v>
      </c>
      <c r="H1009" t="str">
        <f t="shared" si="155"/>
        <v>DIA</v>
      </c>
      <c r="I1009">
        <f t="shared" si="156"/>
        <v>1</v>
      </c>
      <c r="J1009">
        <f t="shared" si="159"/>
        <v>6</v>
      </c>
      <c r="N1009" t="str">
        <f t="shared" si="150"/>
        <v>DIA</v>
      </c>
      <c r="O1009" s="5">
        <f t="shared" si="157"/>
        <v>4.978391605619306E-3</v>
      </c>
      <c r="P1009" t="str">
        <f t="shared" si="152"/>
        <v>lose</v>
      </c>
      <c r="Q1009" t="str">
        <f t="shared" si="158"/>
        <v>lose</v>
      </c>
    </row>
    <row r="1010" spans="1:17">
      <c r="A1010" s="6">
        <v>43381</v>
      </c>
      <c r="B1010" s="1">
        <v>264.83</v>
      </c>
      <c r="C1010" s="1">
        <v>179.05</v>
      </c>
      <c r="D1010" s="1">
        <f t="shared" si="151"/>
        <v>85.779999999999973</v>
      </c>
      <c r="F1010" s="2">
        <f t="shared" si="153"/>
        <v>1.9294794188861643E-3</v>
      </c>
      <c r="G1010" s="2">
        <f t="shared" si="154"/>
        <v>-6.1060227588120696E-3</v>
      </c>
      <c r="H1010" t="str">
        <f t="shared" si="155"/>
        <v>DIA</v>
      </c>
      <c r="I1010">
        <f t="shared" si="156"/>
        <v>1</v>
      </c>
      <c r="J1010">
        <f t="shared" si="159"/>
        <v>7</v>
      </c>
      <c r="N1010" t="str">
        <f t="shared" si="150"/>
        <v>DIA</v>
      </c>
      <c r="O1010" s="5">
        <f t="shared" si="157"/>
        <v>8.0355021776982345E-3</v>
      </c>
      <c r="P1010" t="str">
        <f t="shared" si="152"/>
        <v>win</v>
      </c>
      <c r="Q1010" t="str">
        <f t="shared" si="158"/>
        <v>lose</v>
      </c>
    </row>
    <row r="1011" spans="1:17">
      <c r="A1011" s="6">
        <v>43382</v>
      </c>
      <c r="B1011" s="1">
        <v>264.23</v>
      </c>
      <c r="C1011" s="1">
        <v>179.63</v>
      </c>
      <c r="D1011" s="1">
        <f t="shared" si="151"/>
        <v>84.600000000000023</v>
      </c>
      <c r="F1011" s="2">
        <f t="shared" si="153"/>
        <v>-2.2656043499602232E-3</v>
      </c>
      <c r="G1011" s="2">
        <f t="shared" si="154"/>
        <v>3.239318626082011E-3</v>
      </c>
      <c r="H1011" t="str">
        <f t="shared" si="155"/>
        <v>QQQ</v>
      </c>
      <c r="I1011">
        <f t="shared" si="156"/>
        <v>0</v>
      </c>
      <c r="J1011">
        <f t="shared" si="159"/>
        <v>0</v>
      </c>
      <c r="N1011" t="str">
        <f t="shared" si="150"/>
        <v>QQQ</v>
      </c>
      <c r="O1011" s="5">
        <f t="shared" si="157"/>
        <v>5.5049229760422338E-3</v>
      </c>
      <c r="P1011" t="str">
        <f t="shared" si="152"/>
        <v>lose</v>
      </c>
      <c r="Q1011" t="str">
        <f t="shared" si="158"/>
        <v>win</v>
      </c>
    </row>
    <row r="1012" spans="1:17">
      <c r="A1012" s="6">
        <v>43383</v>
      </c>
      <c r="B1012" s="1">
        <v>256.06</v>
      </c>
      <c r="C1012" s="1">
        <v>171.73</v>
      </c>
      <c r="D1012" s="1">
        <f t="shared" si="151"/>
        <v>84.330000000000013</v>
      </c>
      <c r="F1012" s="2">
        <f t="shared" si="153"/>
        <v>-3.0920031790485619E-2</v>
      </c>
      <c r="G1012" s="2">
        <f t="shared" si="154"/>
        <v>-4.397929076434897E-2</v>
      </c>
      <c r="H1012" t="str">
        <f t="shared" si="155"/>
        <v>DIA</v>
      </c>
      <c r="I1012">
        <f t="shared" si="156"/>
        <v>1</v>
      </c>
      <c r="J1012">
        <f t="shared" si="159"/>
        <v>1</v>
      </c>
      <c r="N1012" t="str">
        <f t="shared" si="150"/>
        <v>DIA</v>
      </c>
      <c r="O1012" s="5">
        <f t="shared" si="157"/>
        <v>1.3059258973863352E-2</v>
      </c>
      <c r="P1012" t="str">
        <f t="shared" si="152"/>
        <v>win</v>
      </c>
      <c r="Q1012" t="str">
        <f t="shared" si="158"/>
        <v>lose</v>
      </c>
    </row>
    <row r="1013" spans="1:17">
      <c r="A1013" s="6">
        <v>43384</v>
      </c>
      <c r="B1013" s="1">
        <v>250.27</v>
      </c>
      <c r="C1013" s="1">
        <v>169.6</v>
      </c>
      <c r="D1013" s="1">
        <f t="shared" si="151"/>
        <v>80.670000000000016</v>
      </c>
      <c r="F1013" s="2">
        <f t="shared" si="153"/>
        <v>-2.2611887838787752E-2</v>
      </c>
      <c r="G1013" s="2">
        <f t="shared" si="154"/>
        <v>-1.2403191055726988E-2</v>
      </c>
      <c r="H1013" t="str">
        <f t="shared" si="155"/>
        <v>QQQ</v>
      </c>
      <c r="I1013">
        <f t="shared" si="156"/>
        <v>0</v>
      </c>
      <c r="J1013">
        <f t="shared" si="159"/>
        <v>0</v>
      </c>
      <c r="N1013" t="str">
        <f t="shared" si="150"/>
        <v>QQQ</v>
      </c>
      <c r="O1013" s="5">
        <f t="shared" si="157"/>
        <v>1.0208696783060764E-2</v>
      </c>
      <c r="P1013" t="str">
        <f t="shared" si="152"/>
        <v>lose</v>
      </c>
      <c r="Q1013" t="str">
        <f t="shared" si="158"/>
        <v>win</v>
      </c>
    </row>
    <row r="1014" spans="1:17">
      <c r="A1014" s="6">
        <v>43385</v>
      </c>
      <c r="B1014" s="1">
        <v>253.3</v>
      </c>
      <c r="C1014" s="1">
        <v>174.32</v>
      </c>
      <c r="D1014" s="1">
        <f t="shared" si="151"/>
        <v>78.980000000000018</v>
      </c>
      <c r="F1014" s="2">
        <f t="shared" si="153"/>
        <v>1.2106924521516765E-2</v>
      </c>
      <c r="G1014" s="2">
        <f t="shared" si="154"/>
        <v>2.7830188679245277E-2</v>
      </c>
      <c r="H1014" t="str">
        <f t="shared" si="155"/>
        <v>QQQ</v>
      </c>
      <c r="I1014">
        <f t="shared" si="156"/>
        <v>0</v>
      </c>
      <c r="J1014">
        <f t="shared" si="159"/>
        <v>1</v>
      </c>
      <c r="N1014" t="str">
        <f t="shared" si="150"/>
        <v>QQQ</v>
      </c>
      <c r="O1014" s="5">
        <f t="shared" si="157"/>
        <v>1.5723264157728511E-2</v>
      </c>
      <c r="P1014" t="str">
        <f t="shared" si="152"/>
        <v>lose</v>
      </c>
      <c r="Q1014" t="str">
        <f t="shared" si="158"/>
        <v>win</v>
      </c>
    </row>
    <row r="1015" spans="1:17">
      <c r="A1015" s="6">
        <v>43388</v>
      </c>
      <c r="B1015" s="1">
        <v>252.34</v>
      </c>
      <c r="C1015" s="1">
        <v>172.21</v>
      </c>
      <c r="D1015" s="1">
        <f t="shared" si="151"/>
        <v>80.13</v>
      </c>
      <c r="F1015" s="2">
        <f t="shared" si="153"/>
        <v>-3.7899723647848715E-3</v>
      </c>
      <c r="G1015" s="2">
        <f t="shared" si="154"/>
        <v>-1.2104176227627267E-2</v>
      </c>
      <c r="H1015" t="str">
        <f t="shared" si="155"/>
        <v>DIA</v>
      </c>
      <c r="I1015">
        <f t="shared" si="156"/>
        <v>1</v>
      </c>
      <c r="J1015">
        <f t="shared" si="159"/>
        <v>1</v>
      </c>
      <c r="N1015" t="str">
        <f t="shared" si="150"/>
        <v>DIA</v>
      </c>
      <c r="O1015" s="5">
        <f t="shared" si="157"/>
        <v>8.3142038628423957E-3</v>
      </c>
      <c r="P1015" t="str">
        <f t="shared" si="152"/>
        <v>win</v>
      </c>
      <c r="Q1015" t="str">
        <f t="shared" si="158"/>
        <v>lose</v>
      </c>
    </row>
    <row r="1016" spans="1:17">
      <c r="A1016" s="6">
        <v>43389</v>
      </c>
      <c r="B1016" s="1">
        <v>257.92</v>
      </c>
      <c r="C1016" s="1">
        <v>177.22</v>
      </c>
      <c r="D1016" s="1">
        <f t="shared" si="151"/>
        <v>80.700000000000017</v>
      </c>
      <c r="F1016" s="2">
        <f t="shared" si="153"/>
        <v>2.2113022113022161E-2</v>
      </c>
      <c r="G1016" s="2">
        <f t="shared" si="154"/>
        <v>2.9092387201672322E-2</v>
      </c>
      <c r="H1016" t="str">
        <f t="shared" si="155"/>
        <v>QQQ</v>
      </c>
      <c r="I1016">
        <f t="shared" si="156"/>
        <v>0</v>
      </c>
      <c r="J1016">
        <f t="shared" si="159"/>
        <v>0</v>
      </c>
      <c r="N1016" t="str">
        <f t="shared" si="150"/>
        <v>QQQ</v>
      </c>
      <c r="O1016" s="5">
        <f t="shared" si="157"/>
        <v>6.9793650886501614E-3</v>
      </c>
      <c r="P1016" t="str">
        <f t="shared" si="152"/>
        <v>lose</v>
      </c>
      <c r="Q1016" t="str">
        <f t="shared" si="158"/>
        <v>win</v>
      </c>
    </row>
    <row r="1017" spans="1:17">
      <c r="A1017" s="6">
        <v>43390</v>
      </c>
      <c r="B1017" s="1">
        <v>256.97000000000003</v>
      </c>
      <c r="C1017" s="1">
        <v>177.29</v>
      </c>
      <c r="D1017" s="1">
        <f t="shared" si="151"/>
        <v>79.680000000000035</v>
      </c>
      <c r="F1017" s="2">
        <f t="shared" si="153"/>
        <v>-3.6833126550868045E-3</v>
      </c>
      <c r="G1017" s="2">
        <f t="shared" si="154"/>
        <v>3.9498927886239237E-4</v>
      </c>
      <c r="H1017" t="str">
        <f t="shared" si="155"/>
        <v>QQQ</v>
      </c>
      <c r="I1017">
        <f t="shared" si="156"/>
        <v>0</v>
      </c>
      <c r="J1017">
        <f t="shared" si="159"/>
        <v>1</v>
      </c>
      <c r="N1017" t="str">
        <f t="shared" si="150"/>
        <v>QQQ</v>
      </c>
      <c r="O1017" s="5">
        <f t="shared" si="157"/>
        <v>4.0783019339491969E-3</v>
      </c>
      <c r="P1017" t="str">
        <f t="shared" si="152"/>
        <v>lose</v>
      </c>
      <c r="Q1017" t="str">
        <f t="shared" si="158"/>
        <v>lose</v>
      </c>
    </row>
    <row r="1018" spans="1:17">
      <c r="A1018" s="6">
        <v>43391</v>
      </c>
      <c r="B1018" s="1">
        <v>253.68</v>
      </c>
      <c r="C1018" s="1">
        <v>173.18</v>
      </c>
      <c r="D1018" s="1">
        <f t="shared" si="151"/>
        <v>80.5</v>
      </c>
      <c r="F1018" s="2">
        <f t="shared" si="153"/>
        <v>-1.2803050939798498E-2</v>
      </c>
      <c r="G1018" s="2">
        <f t="shared" si="154"/>
        <v>-2.3182356590896191E-2</v>
      </c>
      <c r="H1018" t="str">
        <f t="shared" si="155"/>
        <v>DIA</v>
      </c>
      <c r="I1018">
        <f t="shared" si="156"/>
        <v>1</v>
      </c>
      <c r="J1018">
        <f t="shared" si="159"/>
        <v>1</v>
      </c>
      <c r="N1018" t="str">
        <f t="shared" si="150"/>
        <v>DIA</v>
      </c>
      <c r="O1018" s="5">
        <f t="shared" si="157"/>
        <v>1.0379305651097693E-2</v>
      </c>
      <c r="P1018" t="str">
        <f t="shared" si="152"/>
        <v>win</v>
      </c>
      <c r="Q1018" t="str">
        <f t="shared" si="158"/>
        <v>lose</v>
      </c>
    </row>
    <row r="1019" spans="1:17">
      <c r="A1019" s="6">
        <v>43392</v>
      </c>
      <c r="B1019" s="1">
        <v>254.32</v>
      </c>
      <c r="C1019" s="1">
        <v>173.02</v>
      </c>
      <c r="D1019" s="1">
        <f t="shared" si="151"/>
        <v>81.299999999999983</v>
      </c>
      <c r="F1019" s="2">
        <f t="shared" si="153"/>
        <v>2.5228634500157141E-3</v>
      </c>
      <c r="G1019" s="2">
        <f t="shared" si="154"/>
        <v>-9.2389421411246439E-4</v>
      </c>
      <c r="H1019" t="str">
        <f t="shared" si="155"/>
        <v>DIA</v>
      </c>
      <c r="I1019">
        <f t="shared" si="156"/>
        <v>1</v>
      </c>
      <c r="J1019">
        <f t="shared" si="159"/>
        <v>2</v>
      </c>
      <c r="N1019" t="str">
        <f t="shared" si="150"/>
        <v>DIA</v>
      </c>
      <c r="O1019" s="5">
        <f t="shared" si="157"/>
        <v>3.4467576641281786E-3</v>
      </c>
      <c r="P1019" t="str">
        <f t="shared" si="152"/>
        <v>lose</v>
      </c>
      <c r="Q1019" t="str">
        <f t="shared" si="158"/>
        <v>lose</v>
      </c>
    </row>
    <row r="1020" spans="1:17">
      <c r="A1020" s="6">
        <v>43395</v>
      </c>
      <c r="B1020" s="1">
        <v>253.04</v>
      </c>
      <c r="C1020" s="1">
        <v>173.91</v>
      </c>
      <c r="D1020" s="1">
        <f t="shared" si="151"/>
        <v>79.13</v>
      </c>
      <c r="F1020" s="2">
        <f t="shared" si="153"/>
        <v>-5.0330292544825466E-3</v>
      </c>
      <c r="G1020" s="2">
        <f t="shared" si="154"/>
        <v>5.1439139983816108E-3</v>
      </c>
      <c r="H1020" t="str">
        <f t="shared" si="155"/>
        <v>QQQ</v>
      </c>
      <c r="I1020">
        <f t="shared" si="156"/>
        <v>0</v>
      </c>
      <c r="J1020">
        <f t="shared" si="159"/>
        <v>0</v>
      </c>
      <c r="N1020" t="str">
        <f t="shared" si="150"/>
        <v>QQQ</v>
      </c>
      <c r="O1020" s="5">
        <f t="shared" si="157"/>
        <v>1.0176943252864157E-2</v>
      </c>
      <c r="P1020" t="str">
        <f t="shared" si="152"/>
        <v>lose</v>
      </c>
      <c r="Q1020" t="str">
        <f t="shared" si="158"/>
        <v>win</v>
      </c>
    </row>
    <row r="1021" spans="1:17">
      <c r="A1021" s="6">
        <v>43396</v>
      </c>
      <c r="B1021" s="1">
        <v>251.67</v>
      </c>
      <c r="C1021" s="1">
        <v>173.27</v>
      </c>
      <c r="D1021" s="1">
        <f t="shared" si="151"/>
        <v>78.399999999999977</v>
      </c>
      <c r="F1021" s="2">
        <f t="shared" si="153"/>
        <v>-5.4141637685741562E-3</v>
      </c>
      <c r="G1021" s="2">
        <f t="shared" si="154"/>
        <v>-3.6800644011269414E-3</v>
      </c>
      <c r="H1021" t="str">
        <f t="shared" si="155"/>
        <v>QQQ</v>
      </c>
      <c r="I1021">
        <f t="shared" si="156"/>
        <v>0</v>
      </c>
      <c r="J1021">
        <f t="shared" si="159"/>
        <v>1</v>
      </c>
      <c r="N1021" t="str">
        <f t="shared" si="150"/>
        <v>QQQ</v>
      </c>
      <c r="O1021" s="5">
        <f t="shared" si="157"/>
        <v>1.7340993674472148E-3</v>
      </c>
      <c r="P1021" t="str">
        <f t="shared" si="152"/>
        <v>lose</v>
      </c>
      <c r="Q1021" t="str">
        <f t="shared" si="158"/>
        <v>lose</v>
      </c>
    </row>
    <row r="1022" spans="1:17">
      <c r="A1022" s="6">
        <v>43397</v>
      </c>
      <c r="B1022" s="1">
        <v>245.64</v>
      </c>
      <c r="C1022" s="1">
        <v>165.34</v>
      </c>
      <c r="D1022" s="1">
        <f t="shared" si="151"/>
        <v>80.299999999999983</v>
      </c>
      <c r="F1022" s="2">
        <f t="shared" si="153"/>
        <v>-2.3959947550363576E-2</v>
      </c>
      <c r="G1022" s="2">
        <f t="shared" si="154"/>
        <v>-4.576672245628214E-2</v>
      </c>
      <c r="H1022" t="str">
        <f t="shared" si="155"/>
        <v>DIA</v>
      </c>
      <c r="I1022">
        <f t="shared" si="156"/>
        <v>1</v>
      </c>
      <c r="J1022">
        <f t="shared" si="159"/>
        <v>1</v>
      </c>
      <c r="N1022" t="str">
        <f t="shared" si="150"/>
        <v>DIA</v>
      </c>
      <c r="O1022" s="5">
        <f t="shared" si="157"/>
        <v>2.1806774905918563E-2</v>
      </c>
      <c r="P1022" t="str">
        <f t="shared" si="152"/>
        <v>win</v>
      </c>
      <c r="Q1022" t="str">
        <f t="shared" si="158"/>
        <v>lose</v>
      </c>
    </row>
    <row r="1023" spans="1:17">
      <c r="A1023" s="6">
        <v>43398</v>
      </c>
      <c r="B1023" s="1">
        <v>249.77</v>
      </c>
      <c r="C1023" s="1">
        <v>171.06</v>
      </c>
      <c r="D1023" s="1">
        <f t="shared" si="151"/>
        <v>78.710000000000008</v>
      </c>
      <c r="F1023" s="2">
        <f t="shared" si="153"/>
        <v>1.6813222602182154E-2</v>
      </c>
      <c r="G1023" s="2">
        <f t="shared" si="154"/>
        <v>3.4595379218579886E-2</v>
      </c>
      <c r="H1023" t="str">
        <f t="shared" si="155"/>
        <v>QQQ</v>
      </c>
      <c r="I1023">
        <f t="shared" si="156"/>
        <v>0</v>
      </c>
      <c r="J1023">
        <f t="shared" si="159"/>
        <v>0</v>
      </c>
      <c r="N1023" t="str">
        <f t="shared" si="150"/>
        <v>QQQ</v>
      </c>
      <c r="O1023" s="5">
        <f t="shared" si="157"/>
        <v>1.7782156616397732E-2</v>
      </c>
      <c r="P1023" t="str">
        <f t="shared" si="152"/>
        <v>lose</v>
      </c>
      <c r="Q1023" t="str">
        <f t="shared" si="158"/>
        <v>win</v>
      </c>
    </row>
    <row r="1024" spans="1:17">
      <c r="A1024" s="6">
        <v>43399</v>
      </c>
      <c r="B1024" s="1">
        <v>246.53</v>
      </c>
      <c r="C1024" s="1">
        <v>166.66</v>
      </c>
      <c r="D1024" s="1">
        <f t="shared" si="151"/>
        <v>79.87</v>
      </c>
      <c r="F1024" s="2">
        <f t="shared" si="153"/>
        <v>-1.2971934179445125E-2</v>
      </c>
      <c r="G1024" s="2">
        <f t="shared" si="154"/>
        <v>-2.5721968899801273E-2</v>
      </c>
      <c r="H1024" t="str">
        <f t="shared" si="155"/>
        <v>DIA</v>
      </c>
      <c r="I1024">
        <f t="shared" si="156"/>
        <v>1</v>
      </c>
      <c r="J1024">
        <f t="shared" si="159"/>
        <v>1</v>
      </c>
      <c r="N1024" t="str">
        <f t="shared" si="150"/>
        <v>DIA</v>
      </c>
      <c r="O1024" s="5">
        <f t="shared" si="157"/>
        <v>1.2750034720356148E-2</v>
      </c>
      <c r="P1024" t="str">
        <f t="shared" si="152"/>
        <v>win</v>
      </c>
      <c r="Q1024" t="str">
        <f t="shared" si="158"/>
        <v>lose</v>
      </c>
    </row>
    <row r="1025" spans="1:17">
      <c r="A1025" s="6">
        <v>43402</v>
      </c>
      <c r="B1025" s="1">
        <v>244.47</v>
      </c>
      <c r="C1025" s="1">
        <v>163.22999999999999</v>
      </c>
      <c r="D1025" s="1">
        <f t="shared" si="151"/>
        <v>81.240000000000009</v>
      </c>
      <c r="F1025" s="2">
        <f t="shared" si="153"/>
        <v>-8.3559810165091553E-3</v>
      </c>
      <c r="G1025" s="2">
        <f t="shared" si="154"/>
        <v>-2.0580823232929358E-2</v>
      </c>
      <c r="H1025" t="str">
        <f t="shared" si="155"/>
        <v>DIA</v>
      </c>
      <c r="I1025">
        <f t="shared" si="156"/>
        <v>1</v>
      </c>
      <c r="J1025">
        <f t="shared" si="159"/>
        <v>2</v>
      </c>
      <c r="N1025" t="str">
        <f t="shared" ref="N1025:N1088" si="160">IF(F1025&gt;G1025, "DIA", "QQQ")</f>
        <v>DIA</v>
      </c>
      <c r="O1025" s="5">
        <f t="shared" si="157"/>
        <v>1.2224842216420203E-2</v>
      </c>
      <c r="P1025" t="str">
        <f t="shared" si="152"/>
        <v>win</v>
      </c>
      <c r="Q1025" t="str">
        <f t="shared" si="158"/>
        <v>lose</v>
      </c>
    </row>
    <row r="1026" spans="1:17">
      <c r="A1026" s="6">
        <v>43403</v>
      </c>
      <c r="B1026" s="1">
        <v>248.7</v>
      </c>
      <c r="C1026" s="1">
        <v>165.92</v>
      </c>
      <c r="D1026" s="1">
        <f t="shared" si="151"/>
        <v>82.78</v>
      </c>
      <c r="F1026" s="2">
        <f t="shared" si="153"/>
        <v>1.7302736532089785E-2</v>
      </c>
      <c r="G1026" s="2">
        <f t="shared" si="154"/>
        <v>1.6479813759725528E-2</v>
      </c>
      <c r="H1026" t="str">
        <f t="shared" si="155"/>
        <v>DIA</v>
      </c>
      <c r="I1026">
        <f t="shared" si="156"/>
        <v>1</v>
      </c>
      <c r="J1026">
        <f t="shared" si="159"/>
        <v>3</v>
      </c>
      <c r="N1026" t="str">
        <f t="shared" si="160"/>
        <v>DIA</v>
      </c>
      <c r="O1026" s="5">
        <f t="shared" si="157"/>
        <v>8.2292277236425612E-4</v>
      </c>
      <c r="P1026" t="str">
        <f t="shared" si="152"/>
        <v>lose</v>
      </c>
      <c r="Q1026" t="str">
        <f t="shared" si="158"/>
        <v>lose</v>
      </c>
    </row>
    <row r="1027" spans="1:17">
      <c r="A1027" s="6">
        <v>43404</v>
      </c>
      <c r="B1027" s="1">
        <v>251.19</v>
      </c>
      <c r="C1027" s="1">
        <v>169.82</v>
      </c>
      <c r="D1027" s="1">
        <f t="shared" ref="D1027:D1090" si="161">B1027-C1027</f>
        <v>81.37</v>
      </c>
      <c r="F1027" s="2">
        <f t="shared" si="153"/>
        <v>1.0012062726176153E-2</v>
      </c>
      <c r="G1027" s="2">
        <f t="shared" si="154"/>
        <v>2.3505303760848639E-2</v>
      </c>
      <c r="H1027" t="str">
        <f t="shared" si="155"/>
        <v>QQQ</v>
      </c>
      <c r="I1027">
        <f t="shared" si="156"/>
        <v>0</v>
      </c>
      <c r="J1027">
        <f t="shared" si="159"/>
        <v>0</v>
      </c>
      <c r="N1027" t="str">
        <f t="shared" si="160"/>
        <v>QQQ</v>
      </c>
      <c r="O1027" s="5">
        <f t="shared" si="157"/>
        <v>1.3493241034672487E-2</v>
      </c>
      <c r="P1027" t="str">
        <f t="shared" si="152"/>
        <v>lose</v>
      </c>
      <c r="Q1027" t="str">
        <f t="shared" si="158"/>
        <v>win</v>
      </c>
    </row>
    <row r="1028" spans="1:17">
      <c r="A1028" s="6">
        <v>43405</v>
      </c>
      <c r="B1028" s="1">
        <v>253.73</v>
      </c>
      <c r="C1028" s="1">
        <v>172.06</v>
      </c>
      <c r="D1028" s="1">
        <f t="shared" si="161"/>
        <v>81.669999999999987</v>
      </c>
      <c r="F1028" s="2">
        <f t="shared" si="153"/>
        <v>1.0111867510649278E-2</v>
      </c>
      <c r="G1028" s="2">
        <f t="shared" si="154"/>
        <v>1.3190436933223467E-2</v>
      </c>
      <c r="H1028" t="str">
        <f t="shared" si="155"/>
        <v>QQQ</v>
      </c>
      <c r="I1028">
        <f t="shared" si="156"/>
        <v>0</v>
      </c>
      <c r="J1028">
        <f t="shared" si="159"/>
        <v>1</v>
      </c>
      <c r="N1028" t="str">
        <f t="shared" si="160"/>
        <v>QQQ</v>
      </c>
      <c r="O1028" s="5">
        <f t="shared" si="157"/>
        <v>3.0785694225741889E-3</v>
      </c>
      <c r="P1028" t="str">
        <f t="shared" ref="P1028:P1091" si="162">IF(AND(N1028="dia", O1028&gt;0.005), "win", "lose")</f>
        <v>lose</v>
      </c>
      <c r="Q1028" t="str">
        <f t="shared" si="158"/>
        <v>lose</v>
      </c>
    </row>
    <row r="1029" spans="1:17">
      <c r="A1029" s="6">
        <v>43406</v>
      </c>
      <c r="B1029" s="1">
        <v>252.46</v>
      </c>
      <c r="C1029" s="1">
        <v>169.38</v>
      </c>
      <c r="D1029" s="1">
        <f t="shared" si="161"/>
        <v>83.080000000000013</v>
      </c>
      <c r="F1029" s="2">
        <f t="shared" ref="F1029:F1092" si="163">(B1029-B1028)/B1028</f>
        <v>-5.0053206164031921E-3</v>
      </c>
      <c r="G1029" s="2">
        <f t="shared" ref="G1029:G1092" si="164">(C1029-C1028)/C1028</f>
        <v>-1.5575961873765006E-2</v>
      </c>
      <c r="H1029" t="str">
        <f t="shared" ref="H1029:H1092" si="165">IF(F1029&gt;G1029, "DIA", "QQQ")</f>
        <v>DIA</v>
      </c>
      <c r="I1029">
        <f t="shared" ref="I1029:I1092" si="166">IF(H1029="QQQ",0,1)</f>
        <v>1</v>
      </c>
      <c r="J1029">
        <f t="shared" si="159"/>
        <v>1</v>
      </c>
      <c r="N1029" t="str">
        <f t="shared" si="160"/>
        <v>DIA</v>
      </c>
      <c r="O1029" s="5">
        <f t="shared" ref="O1029:O1092" si="167">IF(F1029&gt;G1029, (F1029-G1029), (G1029-F1029))</f>
        <v>1.0570641257361815E-2</v>
      </c>
      <c r="P1029" t="str">
        <f t="shared" si="162"/>
        <v>win</v>
      </c>
      <c r="Q1029" t="str">
        <f t="shared" ref="Q1029:Q1092" si="168">IF(AND(N1029="qqq", O1029&gt;0.005), "win", "lose")</f>
        <v>lose</v>
      </c>
    </row>
    <row r="1030" spans="1:17">
      <c r="A1030" s="6">
        <v>43409</v>
      </c>
      <c r="B1030" s="1">
        <v>254.48</v>
      </c>
      <c r="C1030" s="1">
        <v>168.96</v>
      </c>
      <c r="D1030" s="1">
        <f t="shared" si="161"/>
        <v>85.519999999999982</v>
      </c>
      <c r="F1030" s="2">
        <f t="shared" si="163"/>
        <v>8.0012675275290407E-3</v>
      </c>
      <c r="G1030" s="2">
        <f t="shared" si="164"/>
        <v>-2.4796315975911414E-3</v>
      </c>
      <c r="H1030" t="str">
        <f t="shared" si="165"/>
        <v>DIA</v>
      </c>
      <c r="I1030">
        <f t="shared" si="166"/>
        <v>1</v>
      </c>
      <c r="J1030">
        <f t="shared" si="159"/>
        <v>2</v>
      </c>
      <c r="N1030" t="str">
        <f t="shared" si="160"/>
        <v>DIA</v>
      </c>
      <c r="O1030" s="5">
        <f t="shared" si="167"/>
        <v>1.0480899125120182E-2</v>
      </c>
      <c r="P1030" t="str">
        <f t="shared" si="162"/>
        <v>win</v>
      </c>
      <c r="Q1030" t="str">
        <f t="shared" si="168"/>
        <v>lose</v>
      </c>
    </row>
    <row r="1031" spans="1:17">
      <c r="A1031" s="6">
        <v>43410</v>
      </c>
      <c r="B1031" s="1">
        <v>256.23</v>
      </c>
      <c r="C1031" s="1">
        <v>170.24</v>
      </c>
      <c r="D1031" s="1">
        <f t="shared" si="161"/>
        <v>85.990000000000009</v>
      </c>
      <c r="F1031" s="2">
        <f t="shared" si="163"/>
        <v>6.8767683118517312E-3</v>
      </c>
      <c r="G1031" s="2">
        <f t="shared" si="164"/>
        <v>7.575757575757582E-3</v>
      </c>
      <c r="H1031" t="str">
        <f t="shared" si="165"/>
        <v>QQQ</v>
      </c>
      <c r="I1031">
        <f t="shared" si="166"/>
        <v>0</v>
      </c>
      <c r="J1031">
        <f t="shared" si="159"/>
        <v>0</v>
      </c>
      <c r="N1031" t="str">
        <f t="shared" si="160"/>
        <v>QQQ</v>
      </c>
      <c r="O1031" s="5">
        <f t="shared" si="167"/>
        <v>6.9898926390585085E-4</v>
      </c>
      <c r="P1031" t="str">
        <f t="shared" si="162"/>
        <v>lose</v>
      </c>
      <c r="Q1031" t="str">
        <f t="shared" si="168"/>
        <v>lose</v>
      </c>
    </row>
    <row r="1032" spans="1:17">
      <c r="A1032" s="6">
        <v>43411</v>
      </c>
      <c r="B1032" s="1">
        <v>261.77999999999997</v>
      </c>
      <c r="C1032" s="1">
        <v>175.58</v>
      </c>
      <c r="D1032" s="1">
        <f t="shared" si="161"/>
        <v>86.19999999999996</v>
      </c>
      <c r="F1032" s="2">
        <f t="shared" si="163"/>
        <v>2.1660227139679016E-2</v>
      </c>
      <c r="G1032" s="2">
        <f t="shared" si="164"/>
        <v>3.1367481203007537E-2</v>
      </c>
      <c r="H1032" t="str">
        <f t="shared" si="165"/>
        <v>QQQ</v>
      </c>
      <c r="I1032">
        <f t="shared" si="166"/>
        <v>0</v>
      </c>
      <c r="J1032">
        <f t="shared" ref="J1032:J1095" si="169">IF(I1031=I1032,(J1031+1),I1032)</f>
        <v>1</v>
      </c>
      <c r="N1032" t="str">
        <f t="shared" si="160"/>
        <v>QQQ</v>
      </c>
      <c r="O1032" s="5">
        <f t="shared" si="167"/>
        <v>9.7072540633285215E-3</v>
      </c>
      <c r="P1032" t="str">
        <f t="shared" si="162"/>
        <v>lose</v>
      </c>
      <c r="Q1032" t="str">
        <f t="shared" si="168"/>
        <v>win</v>
      </c>
    </row>
    <row r="1033" spans="1:17">
      <c r="A1033" s="6">
        <v>43412</v>
      </c>
      <c r="B1033" s="1">
        <v>262.10000000000002</v>
      </c>
      <c r="C1033" s="1">
        <v>174.46</v>
      </c>
      <c r="D1033" s="1">
        <f t="shared" si="161"/>
        <v>87.640000000000015</v>
      </c>
      <c r="F1033" s="2">
        <f t="shared" si="163"/>
        <v>1.2224004889603867E-3</v>
      </c>
      <c r="G1033" s="2">
        <f t="shared" si="164"/>
        <v>-6.3788586399362371E-3</v>
      </c>
      <c r="H1033" t="str">
        <f t="shared" si="165"/>
        <v>DIA</v>
      </c>
      <c r="I1033">
        <f t="shared" si="166"/>
        <v>1</v>
      </c>
      <c r="J1033">
        <f t="shared" si="169"/>
        <v>1</v>
      </c>
      <c r="N1033" t="str">
        <f t="shared" si="160"/>
        <v>DIA</v>
      </c>
      <c r="O1033" s="5">
        <f t="shared" si="167"/>
        <v>7.6012591288966234E-3</v>
      </c>
      <c r="P1033" t="str">
        <f t="shared" si="162"/>
        <v>win</v>
      </c>
      <c r="Q1033" t="str">
        <f t="shared" si="168"/>
        <v>lose</v>
      </c>
    </row>
    <row r="1034" spans="1:17">
      <c r="A1034" s="6">
        <v>43413</v>
      </c>
      <c r="B1034" s="1">
        <v>260.08999999999997</v>
      </c>
      <c r="C1034" s="1">
        <v>171.52</v>
      </c>
      <c r="D1034" s="1">
        <f t="shared" si="161"/>
        <v>88.569999999999965</v>
      </c>
      <c r="F1034" s="2">
        <f t="shared" si="163"/>
        <v>-7.668828691339365E-3</v>
      </c>
      <c r="G1034" s="2">
        <f t="shared" si="164"/>
        <v>-1.6852000458557823E-2</v>
      </c>
      <c r="H1034" t="str">
        <f t="shared" si="165"/>
        <v>DIA</v>
      </c>
      <c r="I1034">
        <f t="shared" si="166"/>
        <v>1</v>
      </c>
      <c r="J1034">
        <f t="shared" si="169"/>
        <v>2</v>
      </c>
      <c r="N1034" t="str">
        <f t="shared" si="160"/>
        <v>DIA</v>
      </c>
      <c r="O1034" s="5">
        <f t="shared" si="167"/>
        <v>9.1831717672184576E-3</v>
      </c>
      <c r="P1034" t="str">
        <f t="shared" si="162"/>
        <v>win</v>
      </c>
      <c r="Q1034" t="str">
        <f t="shared" si="168"/>
        <v>lose</v>
      </c>
    </row>
    <row r="1035" spans="1:17">
      <c r="A1035" s="6">
        <v>43416</v>
      </c>
      <c r="B1035" s="1">
        <v>254.22</v>
      </c>
      <c r="C1035" s="1">
        <v>166.33</v>
      </c>
      <c r="D1035" s="1">
        <f t="shared" si="161"/>
        <v>87.889999999999986</v>
      </c>
      <c r="F1035" s="2">
        <f t="shared" si="163"/>
        <v>-2.2569110692452522E-2</v>
      </c>
      <c r="G1035" s="2">
        <f t="shared" si="164"/>
        <v>-3.0258861940298493E-2</v>
      </c>
      <c r="H1035" t="str">
        <f t="shared" si="165"/>
        <v>DIA</v>
      </c>
      <c r="I1035">
        <f t="shared" si="166"/>
        <v>1</v>
      </c>
      <c r="J1035">
        <f t="shared" si="169"/>
        <v>3</v>
      </c>
      <c r="N1035" t="str">
        <f t="shared" si="160"/>
        <v>DIA</v>
      </c>
      <c r="O1035" s="5">
        <f t="shared" si="167"/>
        <v>7.6897512478459711E-3</v>
      </c>
      <c r="P1035" t="str">
        <f t="shared" si="162"/>
        <v>win</v>
      </c>
      <c r="Q1035" t="str">
        <f t="shared" si="168"/>
        <v>lose</v>
      </c>
    </row>
    <row r="1036" spans="1:17">
      <c r="A1036" s="6">
        <v>43417</v>
      </c>
      <c r="B1036" s="1">
        <v>253.06</v>
      </c>
      <c r="C1036" s="1">
        <v>166.47</v>
      </c>
      <c r="D1036" s="1">
        <f t="shared" si="161"/>
        <v>86.59</v>
      </c>
      <c r="F1036" s="2">
        <f t="shared" si="163"/>
        <v>-4.5629769490991923E-3</v>
      </c>
      <c r="G1036" s="2">
        <f t="shared" si="164"/>
        <v>8.4170023447355464E-4</v>
      </c>
      <c r="H1036" t="str">
        <f t="shared" si="165"/>
        <v>QQQ</v>
      </c>
      <c r="I1036">
        <f t="shared" si="166"/>
        <v>0</v>
      </c>
      <c r="J1036">
        <f t="shared" si="169"/>
        <v>0</v>
      </c>
      <c r="N1036" t="str">
        <f t="shared" si="160"/>
        <v>QQQ</v>
      </c>
      <c r="O1036" s="5">
        <f t="shared" si="167"/>
        <v>5.4046771835727474E-3</v>
      </c>
      <c r="P1036" t="str">
        <f t="shared" si="162"/>
        <v>lose</v>
      </c>
      <c r="Q1036" t="str">
        <f t="shared" si="168"/>
        <v>win</v>
      </c>
    </row>
    <row r="1037" spans="1:17">
      <c r="A1037" s="6">
        <v>43418</v>
      </c>
      <c r="B1037" s="1">
        <v>250.91</v>
      </c>
      <c r="C1037" s="1">
        <v>165.2</v>
      </c>
      <c r="D1037" s="1">
        <f t="shared" si="161"/>
        <v>85.710000000000008</v>
      </c>
      <c r="F1037" s="2">
        <f t="shared" si="163"/>
        <v>-8.4960088516557557E-3</v>
      </c>
      <c r="G1037" s="2">
        <f t="shared" si="164"/>
        <v>-7.6290022226227563E-3</v>
      </c>
      <c r="H1037" t="str">
        <f t="shared" si="165"/>
        <v>QQQ</v>
      </c>
      <c r="I1037">
        <f t="shared" si="166"/>
        <v>0</v>
      </c>
      <c r="J1037">
        <f t="shared" si="169"/>
        <v>1</v>
      </c>
      <c r="N1037" t="str">
        <f t="shared" si="160"/>
        <v>QQQ</v>
      </c>
      <c r="O1037" s="5">
        <f t="shared" si="167"/>
        <v>8.6700662903299933E-4</v>
      </c>
      <c r="P1037" t="str">
        <f t="shared" si="162"/>
        <v>lose</v>
      </c>
      <c r="Q1037" t="str">
        <f t="shared" si="168"/>
        <v>lose</v>
      </c>
    </row>
    <row r="1038" spans="1:17">
      <c r="A1038" s="6">
        <v>43419</v>
      </c>
      <c r="B1038" s="1">
        <v>253.22</v>
      </c>
      <c r="C1038" s="1">
        <v>168.09</v>
      </c>
      <c r="D1038" s="1">
        <f t="shared" si="161"/>
        <v>85.13</v>
      </c>
      <c r="F1038" s="2">
        <f t="shared" si="163"/>
        <v>9.2064883822884792E-3</v>
      </c>
      <c r="G1038" s="2">
        <f t="shared" si="164"/>
        <v>1.7493946731234958E-2</v>
      </c>
      <c r="H1038" t="str">
        <f t="shared" si="165"/>
        <v>QQQ</v>
      </c>
      <c r="I1038">
        <f t="shared" si="166"/>
        <v>0</v>
      </c>
      <c r="J1038">
        <f t="shared" si="169"/>
        <v>2</v>
      </c>
      <c r="N1038" t="str">
        <f t="shared" si="160"/>
        <v>QQQ</v>
      </c>
      <c r="O1038" s="5">
        <f t="shared" si="167"/>
        <v>8.2874583489464786E-3</v>
      </c>
      <c r="P1038" t="str">
        <f t="shared" si="162"/>
        <v>lose</v>
      </c>
      <c r="Q1038" t="str">
        <f t="shared" si="168"/>
        <v>win</v>
      </c>
    </row>
    <row r="1039" spans="1:17">
      <c r="A1039" s="6">
        <v>43420</v>
      </c>
      <c r="B1039" s="1">
        <v>254.05</v>
      </c>
      <c r="C1039" s="1">
        <v>167.5</v>
      </c>
      <c r="D1039" s="1">
        <f t="shared" si="161"/>
        <v>86.550000000000011</v>
      </c>
      <c r="F1039" s="2">
        <f t="shared" si="163"/>
        <v>3.2777821657057598E-3</v>
      </c>
      <c r="G1039" s="2">
        <f t="shared" si="164"/>
        <v>-3.5100243916949456E-3</v>
      </c>
      <c r="H1039" t="str">
        <f t="shared" si="165"/>
        <v>DIA</v>
      </c>
      <c r="I1039">
        <f t="shared" si="166"/>
        <v>1</v>
      </c>
      <c r="J1039">
        <f t="shared" si="169"/>
        <v>1</v>
      </c>
      <c r="N1039" t="str">
        <f t="shared" si="160"/>
        <v>DIA</v>
      </c>
      <c r="O1039" s="5">
        <f t="shared" si="167"/>
        <v>6.7878065574007058E-3</v>
      </c>
      <c r="P1039" t="str">
        <f t="shared" si="162"/>
        <v>win</v>
      </c>
      <c r="Q1039" t="str">
        <f t="shared" si="168"/>
        <v>lose</v>
      </c>
    </row>
    <row r="1040" spans="1:17">
      <c r="A1040" s="6">
        <v>43423</v>
      </c>
      <c r="B1040" s="1">
        <v>249.86</v>
      </c>
      <c r="C1040" s="1">
        <v>162.06</v>
      </c>
      <c r="D1040" s="1">
        <f t="shared" si="161"/>
        <v>87.800000000000011</v>
      </c>
      <c r="F1040" s="2">
        <f t="shared" si="163"/>
        <v>-1.6492816374729373E-2</v>
      </c>
      <c r="G1040" s="2">
        <f t="shared" si="164"/>
        <v>-3.2477611940298495E-2</v>
      </c>
      <c r="H1040" t="str">
        <f t="shared" si="165"/>
        <v>DIA</v>
      </c>
      <c r="I1040">
        <f t="shared" si="166"/>
        <v>1</v>
      </c>
      <c r="J1040">
        <f t="shared" si="169"/>
        <v>2</v>
      </c>
      <c r="N1040" t="str">
        <f t="shared" si="160"/>
        <v>DIA</v>
      </c>
      <c r="O1040" s="5">
        <f t="shared" si="167"/>
        <v>1.5984795565569122E-2</v>
      </c>
      <c r="P1040" t="str">
        <f t="shared" si="162"/>
        <v>win</v>
      </c>
      <c r="Q1040" t="str">
        <f t="shared" si="168"/>
        <v>lose</v>
      </c>
    </row>
    <row r="1041" spans="1:17">
      <c r="A1041" s="6">
        <v>43424</v>
      </c>
      <c r="B1041" s="1">
        <v>244.5</v>
      </c>
      <c r="C1041" s="1">
        <v>159.16</v>
      </c>
      <c r="D1041" s="1">
        <f t="shared" si="161"/>
        <v>85.34</v>
      </c>
      <c r="F1041" s="2">
        <f t="shared" si="163"/>
        <v>-2.1452013127351371E-2</v>
      </c>
      <c r="G1041" s="2">
        <f t="shared" si="164"/>
        <v>-1.7894606935702859E-2</v>
      </c>
      <c r="H1041" t="str">
        <f t="shared" si="165"/>
        <v>QQQ</v>
      </c>
      <c r="I1041">
        <f t="shared" si="166"/>
        <v>0</v>
      </c>
      <c r="J1041">
        <f t="shared" si="169"/>
        <v>0</v>
      </c>
      <c r="N1041" t="str">
        <f t="shared" si="160"/>
        <v>QQQ</v>
      </c>
      <c r="O1041" s="5">
        <f t="shared" si="167"/>
        <v>3.5574061916485121E-3</v>
      </c>
      <c r="P1041" t="str">
        <f t="shared" si="162"/>
        <v>lose</v>
      </c>
      <c r="Q1041" t="str">
        <f t="shared" si="168"/>
        <v>lose</v>
      </c>
    </row>
    <row r="1042" spans="1:17">
      <c r="A1042" s="6">
        <v>43425</v>
      </c>
      <c r="B1042" s="1">
        <v>244.65</v>
      </c>
      <c r="C1042" s="1">
        <v>160.37</v>
      </c>
      <c r="D1042" s="1">
        <f t="shared" si="161"/>
        <v>84.28</v>
      </c>
      <c r="F1042" s="2">
        <f t="shared" si="163"/>
        <v>6.1349693251536066E-4</v>
      </c>
      <c r="G1042" s="2">
        <f t="shared" si="164"/>
        <v>7.6024126664991703E-3</v>
      </c>
      <c r="H1042" t="str">
        <f t="shared" si="165"/>
        <v>QQQ</v>
      </c>
      <c r="I1042">
        <f t="shared" si="166"/>
        <v>0</v>
      </c>
      <c r="J1042">
        <f t="shared" si="169"/>
        <v>1</v>
      </c>
      <c r="N1042" t="str">
        <f t="shared" si="160"/>
        <v>QQQ</v>
      </c>
      <c r="O1042" s="5">
        <f t="shared" si="167"/>
        <v>6.9889157339838096E-3</v>
      </c>
      <c r="P1042" t="str">
        <f t="shared" si="162"/>
        <v>lose</v>
      </c>
      <c r="Q1042" t="str">
        <f t="shared" si="168"/>
        <v>win</v>
      </c>
    </row>
    <row r="1043" spans="1:17">
      <c r="A1043" s="6">
        <v>43427</v>
      </c>
      <c r="B1043" s="1">
        <v>242.81</v>
      </c>
      <c r="C1043" s="1">
        <v>159.21</v>
      </c>
      <c r="D1043" s="1">
        <f t="shared" si="161"/>
        <v>83.6</v>
      </c>
      <c r="F1043" s="2">
        <f t="shared" si="163"/>
        <v>-7.5209482934804964E-3</v>
      </c>
      <c r="G1043" s="2">
        <f t="shared" si="164"/>
        <v>-7.2332730560578451E-3</v>
      </c>
      <c r="H1043" t="str">
        <f t="shared" si="165"/>
        <v>QQQ</v>
      </c>
      <c r="I1043">
        <f t="shared" si="166"/>
        <v>0</v>
      </c>
      <c r="J1043">
        <f t="shared" si="169"/>
        <v>2</v>
      </c>
      <c r="N1043" t="str">
        <f t="shared" si="160"/>
        <v>QQQ</v>
      </c>
      <c r="O1043" s="5">
        <f t="shared" si="167"/>
        <v>2.8767523742265124E-4</v>
      </c>
      <c r="P1043" t="str">
        <f t="shared" si="162"/>
        <v>lose</v>
      </c>
      <c r="Q1043" t="str">
        <f t="shared" si="168"/>
        <v>lose</v>
      </c>
    </row>
    <row r="1044" spans="1:17">
      <c r="A1044" s="6">
        <v>43430</v>
      </c>
      <c r="B1044" s="1">
        <v>246.39</v>
      </c>
      <c r="C1044" s="1">
        <v>162.88999999999999</v>
      </c>
      <c r="D1044" s="1">
        <f t="shared" si="161"/>
        <v>83.5</v>
      </c>
      <c r="F1044" s="2">
        <f t="shared" si="163"/>
        <v>1.4744038548659379E-2</v>
      </c>
      <c r="G1044" s="2">
        <f t="shared" si="164"/>
        <v>2.3114125997110598E-2</v>
      </c>
      <c r="H1044" t="str">
        <f t="shared" si="165"/>
        <v>QQQ</v>
      </c>
      <c r="I1044">
        <f t="shared" si="166"/>
        <v>0</v>
      </c>
      <c r="J1044">
        <f t="shared" si="169"/>
        <v>3</v>
      </c>
      <c r="N1044" t="str">
        <f t="shared" si="160"/>
        <v>QQQ</v>
      </c>
      <c r="O1044" s="5">
        <f t="shared" si="167"/>
        <v>8.3700874484512189E-3</v>
      </c>
      <c r="P1044" t="str">
        <f t="shared" si="162"/>
        <v>lose</v>
      </c>
      <c r="Q1044" t="str">
        <f t="shared" si="168"/>
        <v>win</v>
      </c>
    </row>
    <row r="1045" spans="1:17">
      <c r="A1045" s="6">
        <v>43431</v>
      </c>
      <c r="B1045" s="1">
        <v>247.5</v>
      </c>
      <c r="C1045" s="1">
        <v>163.44</v>
      </c>
      <c r="D1045" s="1">
        <f t="shared" si="161"/>
        <v>84.06</v>
      </c>
      <c r="F1045" s="2">
        <f t="shared" si="163"/>
        <v>4.5050529648119394E-3</v>
      </c>
      <c r="G1045" s="2">
        <f t="shared" si="164"/>
        <v>3.3765117564000945E-3</v>
      </c>
      <c r="H1045" t="str">
        <f t="shared" si="165"/>
        <v>DIA</v>
      </c>
      <c r="I1045">
        <f t="shared" si="166"/>
        <v>1</v>
      </c>
      <c r="J1045">
        <f t="shared" si="169"/>
        <v>1</v>
      </c>
      <c r="N1045" t="str">
        <f t="shared" si="160"/>
        <v>DIA</v>
      </c>
      <c r="O1045" s="5">
        <f t="shared" si="167"/>
        <v>1.1285412084118449E-3</v>
      </c>
      <c r="P1045" t="str">
        <f t="shared" si="162"/>
        <v>lose</v>
      </c>
      <c r="Q1045" t="str">
        <f t="shared" si="168"/>
        <v>lose</v>
      </c>
    </row>
    <row r="1046" spans="1:17">
      <c r="A1046" s="6">
        <v>43432</v>
      </c>
      <c r="B1046" s="1">
        <v>253.84</v>
      </c>
      <c r="C1046" s="1">
        <v>168.7</v>
      </c>
      <c r="D1046" s="1">
        <f t="shared" si="161"/>
        <v>85.140000000000015</v>
      </c>
      <c r="F1046" s="2">
        <f t="shared" si="163"/>
        <v>2.5616161616161631E-2</v>
      </c>
      <c r="G1046" s="2">
        <f t="shared" si="164"/>
        <v>3.2183064121390055E-2</v>
      </c>
      <c r="H1046" t="str">
        <f t="shared" si="165"/>
        <v>QQQ</v>
      </c>
      <c r="I1046">
        <f t="shared" si="166"/>
        <v>0</v>
      </c>
      <c r="J1046">
        <f t="shared" si="169"/>
        <v>0</v>
      </c>
      <c r="N1046" t="str">
        <f t="shared" si="160"/>
        <v>QQQ</v>
      </c>
      <c r="O1046" s="5">
        <f t="shared" si="167"/>
        <v>6.5669025052284245E-3</v>
      </c>
      <c r="P1046" t="str">
        <f t="shared" si="162"/>
        <v>lose</v>
      </c>
      <c r="Q1046" t="str">
        <f t="shared" si="168"/>
        <v>win</v>
      </c>
    </row>
    <row r="1047" spans="1:17">
      <c r="A1047" s="6">
        <v>43433</v>
      </c>
      <c r="B1047" s="1">
        <v>253.59</v>
      </c>
      <c r="C1047" s="1">
        <v>168.15</v>
      </c>
      <c r="D1047" s="1">
        <f t="shared" si="161"/>
        <v>85.44</v>
      </c>
      <c r="F1047" s="2">
        <f t="shared" si="163"/>
        <v>-9.8487236054207376E-4</v>
      </c>
      <c r="G1047" s="2">
        <f t="shared" si="164"/>
        <v>-3.2602252519263958E-3</v>
      </c>
      <c r="H1047" t="str">
        <f t="shared" si="165"/>
        <v>DIA</v>
      </c>
      <c r="I1047">
        <f t="shared" si="166"/>
        <v>1</v>
      </c>
      <c r="J1047">
        <f t="shared" si="169"/>
        <v>1</v>
      </c>
      <c r="N1047" t="str">
        <f t="shared" si="160"/>
        <v>DIA</v>
      </c>
      <c r="O1047" s="5">
        <f t="shared" si="167"/>
        <v>2.2753528913843218E-3</v>
      </c>
      <c r="P1047" t="str">
        <f t="shared" si="162"/>
        <v>lose</v>
      </c>
      <c r="Q1047" t="str">
        <f t="shared" si="168"/>
        <v>lose</v>
      </c>
    </row>
    <row r="1048" spans="1:17">
      <c r="A1048" s="6">
        <v>43434</v>
      </c>
      <c r="B1048" s="1">
        <v>255.51</v>
      </c>
      <c r="C1048" s="1">
        <v>169.37</v>
      </c>
      <c r="D1048" s="1">
        <f t="shared" si="161"/>
        <v>86.139999999999986</v>
      </c>
      <c r="F1048" s="2">
        <f t="shared" si="163"/>
        <v>7.5712764698922961E-3</v>
      </c>
      <c r="G1048" s="2">
        <f t="shared" si="164"/>
        <v>7.2554267023490857E-3</v>
      </c>
      <c r="H1048" t="str">
        <f t="shared" si="165"/>
        <v>DIA</v>
      </c>
      <c r="I1048">
        <f t="shared" si="166"/>
        <v>1</v>
      </c>
      <c r="J1048">
        <f t="shared" si="169"/>
        <v>2</v>
      </c>
      <c r="N1048" t="str">
        <f t="shared" si="160"/>
        <v>DIA</v>
      </c>
      <c r="O1048" s="5">
        <f t="shared" si="167"/>
        <v>3.158497675432104E-4</v>
      </c>
      <c r="P1048" t="str">
        <f t="shared" si="162"/>
        <v>lose</v>
      </c>
      <c r="Q1048" t="str">
        <f t="shared" si="168"/>
        <v>lose</v>
      </c>
    </row>
    <row r="1049" spans="1:17">
      <c r="A1049" s="6">
        <v>43437</v>
      </c>
      <c r="B1049" s="1">
        <v>258.73</v>
      </c>
      <c r="C1049" s="1">
        <v>172.33</v>
      </c>
      <c r="D1049" s="1">
        <f t="shared" si="161"/>
        <v>86.4</v>
      </c>
      <c r="F1049" s="2">
        <f t="shared" si="163"/>
        <v>1.260224648741743E-2</v>
      </c>
      <c r="G1049" s="2">
        <f t="shared" si="164"/>
        <v>1.7476530672492222E-2</v>
      </c>
      <c r="H1049" t="str">
        <f t="shared" si="165"/>
        <v>QQQ</v>
      </c>
      <c r="I1049">
        <f t="shared" si="166"/>
        <v>0</v>
      </c>
      <c r="J1049">
        <f t="shared" si="169"/>
        <v>0</v>
      </c>
      <c r="N1049" t="str">
        <f t="shared" si="160"/>
        <v>QQQ</v>
      </c>
      <c r="O1049" s="5">
        <f t="shared" si="167"/>
        <v>4.8742841850747919E-3</v>
      </c>
      <c r="P1049" t="str">
        <f t="shared" si="162"/>
        <v>lose</v>
      </c>
      <c r="Q1049" t="str">
        <f t="shared" si="168"/>
        <v>lose</v>
      </c>
    </row>
    <row r="1050" spans="1:17">
      <c r="A1050" s="6">
        <v>43438</v>
      </c>
      <c r="B1050" s="1">
        <v>250.73</v>
      </c>
      <c r="C1050" s="1">
        <v>165.72</v>
      </c>
      <c r="D1050" s="1">
        <f t="shared" si="161"/>
        <v>85.009999999999991</v>
      </c>
      <c r="F1050" s="2">
        <f t="shared" si="163"/>
        <v>-3.0920264368260456E-2</v>
      </c>
      <c r="G1050" s="2">
        <f t="shared" si="164"/>
        <v>-3.8356641327685334E-2</v>
      </c>
      <c r="H1050" t="str">
        <f t="shared" si="165"/>
        <v>DIA</v>
      </c>
      <c r="I1050">
        <f t="shared" si="166"/>
        <v>1</v>
      </c>
      <c r="J1050">
        <f t="shared" si="169"/>
        <v>1</v>
      </c>
      <c r="N1050" t="str">
        <f t="shared" si="160"/>
        <v>DIA</v>
      </c>
      <c r="O1050" s="5">
        <f t="shared" si="167"/>
        <v>7.4363769594248778E-3</v>
      </c>
      <c r="P1050" t="str">
        <f t="shared" si="162"/>
        <v>win</v>
      </c>
      <c r="Q1050" t="str">
        <f t="shared" si="168"/>
        <v>lose</v>
      </c>
    </row>
    <row r="1051" spans="1:17">
      <c r="A1051" s="6">
        <v>43440</v>
      </c>
      <c r="B1051" s="1">
        <v>249.72</v>
      </c>
      <c r="C1051" s="1">
        <v>166.89</v>
      </c>
      <c r="D1051" s="1">
        <f t="shared" si="161"/>
        <v>82.830000000000013</v>
      </c>
      <c r="F1051" s="2">
        <f t="shared" si="163"/>
        <v>-4.0282375463645791E-3</v>
      </c>
      <c r="G1051" s="2">
        <f t="shared" si="164"/>
        <v>7.0601013758145514E-3</v>
      </c>
      <c r="H1051" t="str">
        <f t="shared" si="165"/>
        <v>QQQ</v>
      </c>
      <c r="I1051">
        <f t="shared" si="166"/>
        <v>0</v>
      </c>
      <c r="J1051">
        <f t="shared" si="169"/>
        <v>0</v>
      </c>
      <c r="N1051" t="str">
        <f t="shared" si="160"/>
        <v>QQQ</v>
      </c>
      <c r="O1051" s="5">
        <f t="shared" si="167"/>
        <v>1.1088338922179131E-2</v>
      </c>
      <c r="P1051" t="str">
        <f t="shared" si="162"/>
        <v>lose</v>
      </c>
      <c r="Q1051" t="str">
        <f t="shared" si="168"/>
        <v>win</v>
      </c>
    </row>
    <row r="1052" spans="1:17">
      <c r="A1052" s="6">
        <v>43441</v>
      </c>
      <c r="B1052" s="1">
        <v>244.31</v>
      </c>
      <c r="C1052" s="1">
        <v>161.38</v>
      </c>
      <c r="D1052" s="1">
        <f t="shared" si="161"/>
        <v>82.93</v>
      </c>
      <c r="F1052" s="2">
        <f t="shared" si="163"/>
        <v>-2.1664263975652718E-2</v>
      </c>
      <c r="G1052" s="2">
        <f t="shared" si="164"/>
        <v>-3.3015758883096602E-2</v>
      </c>
      <c r="H1052" t="str">
        <f t="shared" si="165"/>
        <v>DIA</v>
      </c>
      <c r="I1052">
        <f t="shared" si="166"/>
        <v>1</v>
      </c>
      <c r="J1052">
        <f t="shared" si="169"/>
        <v>1</v>
      </c>
      <c r="N1052" t="str">
        <f t="shared" si="160"/>
        <v>DIA</v>
      </c>
      <c r="O1052" s="5">
        <f t="shared" si="167"/>
        <v>1.1351494907443884E-2</v>
      </c>
      <c r="P1052" t="str">
        <f t="shared" si="162"/>
        <v>win</v>
      </c>
      <c r="Q1052" t="str">
        <f t="shared" si="168"/>
        <v>lose</v>
      </c>
    </row>
    <row r="1053" spans="1:17">
      <c r="A1053" s="6">
        <v>43444</v>
      </c>
      <c r="B1053" s="1">
        <v>244.71</v>
      </c>
      <c r="C1053" s="1">
        <v>163.07</v>
      </c>
      <c r="D1053" s="1">
        <f t="shared" si="161"/>
        <v>81.640000000000015</v>
      </c>
      <c r="F1053" s="2">
        <f t="shared" si="163"/>
        <v>1.6372641316360595E-3</v>
      </c>
      <c r="G1053" s="2">
        <f t="shared" si="164"/>
        <v>1.047217746932704E-2</v>
      </c>
      <c r="H1053" t="str">
        <f t="shared" si="165"/>
        <v>QQQ</v>
      </c>
      <c r="I1053">
        <f t="shared" si="166"/>
        <v>0</v>
      </c>
      <c r="J1053">
        <f t="shared" si="169"/>
        <v>0</v>
      </c>
      <c r="N1053" t="str">
        <f t="shared" si="160"/>
        <v>QQQ</v>
      </c>
      <c r="O1053" s="5">
        <f t="shared" si="167"/>
        <v>8.8349133376909809E-3</v>
      </c>
      <c r="P1053" t="str">
        <f t="shared" si="162"/>
        <v>lose</v>
      </c>
      <c r="Q1053" t="str">
        <f t="shared" si="168"/>
        <v>win</v>
      </c>
    </row>
    <row r="1054" spans="1:17">
      <c r="A1054" s="6">
        <v>43445</v>
      </c>
      <c r="B1054" s="1">
        <v>244.23</v>
      </c>
      <c r="C1054" s="1">
        <v>163.61000000000001</v>
      </c>
      <c r="D1054" s="1">
        <f t="shared" si="161"/>
        <v>80.619999999999976</v>
      </c>
      <c r="F1054" s="2">
        <f t="shared" si="163"/>
        <v>-1.9615054554371221E-3</v>
      </c>
      <c r="G1054" s="2">
        <f t="shared" si="164"/>
        <v>3.3114613356228645E-3</v>
      </c>
      <c r="H1054" t="str">
        <f t="shared" si="165"/>
        <v>QQQ</v>
      </c>
      <c r="I1054">
        <f t="shared" si="166"/>
        <v>0</v>
      </c>
      <c r="J1054">
        <f t="shared" si="169"/>
        <v>1</v>
      </c>
      <c r="N1054" t="str">
        <f t="shared" si="160"/>
        <v>QQQ</v>
      </c>
      <c r="O1054" s="5">
        <f t="shared" si="167"/>
        <v>5.2729667910599871E-3</v>
      </c>
      <c r="P1054" t="str">
        <f t="shared" si="162"/>
        <v>lose</v>
      </c>
      <c r="Q1054" t="str">
        <f t="shared" si="168"/>
        <v>win</v>
      </c>
    </row>
    <row r="1055" spans="1:17">
      <c r="A1055" s="6">
        <v>43446</v>
      </c>
      <c r="B1055" s="1">
        <v>245.88</v>
      </c>
      <c r="C1055" s="1">
        <v>165.05</v>
      </c>
      <c r="D1055" s="1">
        <f t="shared" si="161"/>
        <v>80.829999999999984</v>
      </c>
      <c r="F1055" s="2">
        <f t="shared" si="163"/>
        <v>6.755926790320623E-3</v>
      </c>
      <c r="G1055" s="2">
        <f t="shared" si="164"/>
        <v>8.8014180062343239E-3</v>
      </c>
      <c r="H1055" t="str">
        <f t="shared" si="165"/>
        <v>QQQ</v>
      </c>
      <c r="I1055">
        <f t="shared" si="166"/>
        <v>0</v>
      </c>
      <c r="J1055">
        <f t="shared" si="169"/>
        <v>2</v>
      </c>
      <c r="N1055" t="str">
        <f t="shared" si="160"/>
        <v>QQQ</v>
      </c>
      <c r="O1055" s="5">
        <f t="shared" si="167"/>
        <v>2.045491215913701E-3</v>
      </c>
      <c r="P1055" t="str">
        <f t="shared" si="162"/>
        <v>lose</v>
      </c>
      <c r="Q1055" t="str">
        <f t="shared" si="168"/>
        <v>lose</v>
      </c>
    </row>
    <row r="1056" spans="1:17">
      <c r="A1056" s="6">
        <v>43447</v>
      </c>
      <c r="B1056" s="1">
        <v>246.27</v>
      </c>
      <c r="C1056" s="1">
        <v>165.1</v>
      </c>
      <c r="D1056" s="1">
        <f t="shared" si="161"/>
        <v>81.170000000000016</v>
      </c>
      <c r="F1056" s="2">
        <f t="shared" si="163"/>
        <v>1.586139580283125E-3</v>
      </c>
      <c r="G1056" s="2">
        <f t="shared" si="164"/>
        <v>3.0293850348368947E-4</v>
      </c>
      <c r="H1056" t="str">
        <f t="shared" si="165"/>
        <v>DIA</v>
      </c>
      <c r="I1056">
        <f t="shared" si="166"/>
        <v>1</v>
      </c>
      <c r="J1056">
        <f t="shared" si="169"/>
        <v>1</v>
      </c>
      <c r="N1056" t="str">
        <f t="shared" si="160"/>
        <v>DIA</v>
      </c>
      <c r="O1056" s="5">
        <f t="shared" si="167"/>
        <v>1.2832010767994356E-3</v>
      </c>
      <c r="P1056" t="str">
        <f t="shared" si="162"/>
        <v>lose</v>
      </c>
      <c r="Q1056" t="str">
        <f t="shared" si="168"/>
        <v>lose</v>
      </c>
    </row>
    <row r="1057" spans="1:17">
      <c r="A1057" s="6">
        <v>43448</v>
      </c>
      <c r="B1057" s="1">
        <v>241.42</v>
      </c>
      <c r="C1057" s="1">
        <v>161.08000000000001</v>
      </c>
      <c r="D1057" s="1">
        <f t="shared" si="161"/>
        <v>80.339999999999975</v>
      </c>
      <c r="F1057" s="2">
        <f t="shared" si="163"/>
        <v>-1.9693831973037815E-2</v>
      </c>
      <c r="G1057" s="2">
        <f t="shared" si="164"/>
        <v>-2.4348879466989593E-2</v>
      </c>
      <c r="H1057" t="str">
        <f t="shared" si="165"/>
        <v>DIA</v>
      </c>
      <c r="I1057">
        <f t="shared" si="166"/>
        <v>1</v>
      </c>
      <c r="J1057">
        <f t="shared" si="169"/>
        <v>2</v>
      </c>
      <c r="N1057" t="str">
        <f t="shared" si="160"/>
        <v>DIA</v>
      </c>
      <c r="O1057" s="5">
        <f t="shared" si="167"/>
        <v>4.6550474939517777E-3</v>
      </c>
      <c r="P1057" t="str">
        <f t="shared" si="162"/>
        <v>lose</v>
      </c>
      <c r="Q1057" t="str">
        <f t="shared" si="168"/>
        <v>lose</v>
      </c>
    </row>
    <row r="1058" spans="1:17">
      <c r="A1058" s="6">
        <v>43451</v>
      </c>
      <c r="B1058" s="1">
        <v>236.43</v>
      </c>
      <c r="C1058" s="1">
        <v>157.43</v>
      </c>
      <c r="D1058" s="1">
        <f t="shared" si="161"/>
        <v>79</v>
      </c>
      <c r="F1058" s="2">
        <f t="shared" si="163"/>
        <v>-2.0669372877143488E-2</v>
      </c>
      <c r="G1058" s="2">
        <f t="shared" si="164"/>
        <v>-2.265954805065809E-2</v>
      </c>
      <c r="H1058" t="str">
        <f t="shared" si="165"/>
        <v>DIA</v>
      </c>
      <c r="I1058">
        <f t="shared" si="166"/>
        <v>1</v>
      </c>
      <c r="J1058">
        <f t="shared" si="169"/>
        <v>3</v>
      </c>
      <c r="N1058" t="str">
        <f t="shared" si="160"/>
        <v>DIA</v>
      </c>
      <c r="O1058" s="5">
        <f t="shared" si="167"/>
        <v>1.9901751735146023E-3</v>
      </c>
      <c r="P1058" t="str">
        <f t="shared" si="162"/>
        <v>lose</v>
      </c>
      <c r="Q1058" t="str">
        <f t="shared" si="168"/>
        <v>lose</v>
      </c>
    </row>
    <row r="1059" spans="1:17">
      <c r="A1059" s="6">
        <v>43452</v>
      </c>
      <c r="B1059" s="1">
        <v>237.36</v>
      </c>
      <c r="C1059" s="1">
        <v>158.41999999999999</v>
      </c>
      <c r="D1059" s="1">
        <f t="shared" si="161"/>
        <v>78.940000000000026</v>
      </c>
      <c r="F1059" s="2">
        <f t="shared" si="163"/>
        <v>3.9335109757645259E-3</v>
      </c>
      <c r="G1059" s="2">
        <f t="shared" si="164"/>
        <v>6.2885091786824658E-3</v>
      </c>
      <c r="H1059" t="str">
        <f t="shared" si="165"/>
        <v>QQQ</v>
      </c>
      <c r="I1059">
        <f t="shared" si="166"/>
        <v>0</v>
      </c>
      <c r="J1059">
        <f t="shared" si="169"/>
        <v>0</v>
      </c>
      <c r="N1059" t="str">
        <f t="shared" si="160"/>
        <v>QQQ</v>
      </c>
      <c r="O1059" s="5">
        <f t="shared" si="167"/>
        <v>2.3549982029179399E-3</v>
      </c>
      <c r="P1059" t="str">
        <f t="shared" si="162"/>
        <v>lose</v>
      </c>
      <c r="Q1059" t="str">
        <f t="shared" si="168"/>
        <v>lose</v>
      </c>
    </row>
    <row r="1060" spans="1:17">
      <c r="A1060" s="6">
        <v>43453</v>
      </c>
      <c r="B1060" s="1">
        <v>233.42</v>
      </c>
      <c r="C1060" s="1">
        <v>154.53</v>
      </c>
      <c r="D1060" s="1">
        <f t="shared" si="161"/>
        <v>78.889999999999986</v>
      </c>
      <c r="F1060" s="2">
        <f t="shared" si="163"/>
        <v>-1.6599258510279852E-2</v>
      </c>
      <c r="G1060" s="2">
        <f t="shared" si="164"/>
        <v>-2.455498043176358E-2</v>
      </c>
      <c r="H1060" t="str">
        <f t="shared" si="165"/>
        <v>DIA</v>
      </c>
      <c r="I1060">
        <f t="shared" si="166"/>
        <v>1</v>
      </c>
      <c r="J1060">
        <f t="shared" si="169"/>
        <v>1</v>
      </c>
      <c r="N1060" t="str">
        <f t="shared" si="160"/>
        <v>DIA</v>
      </c>
      <c r="O1060" s="5">
        <f t="shared" si="167"/>
        <v>7.9557219214837285E-3</v>
      </c>
      <c r="P1060" t="str">
        <f t="shared" si="162"/>
        <v>win</v>
      </c>
      <c r="Q1060" t="str">
        <f t="shared" si="168"/>
        <v>lose</v>
      </c>
    </row>
    <row r="1061" spans="1:17">
      <c r="A1061" s="6">
        <v>43454</v>
      </c>
      <c r="B1061" s="1">
        <v>228.89</v>
      </c>
      <c r="C1061" s="1">
        <v>152.29</v>
      </c>
      <c r="D1061" s="1">
        <f t="shared" si="161"/>
        <v>76.599999999999994</v>
      </c>
      <c r="F1061" s="2">
        <f t="shared" si="163"/>
        <v>-1.940707737126211E-2</v>
      </c>
      <c r="G1061" s="2">
        <f t="shared" si="164"/>
        <v>-1.449556720377926E-2</v>
      </c>
      <c r="H1061" t="str">
        <f t="shared" si="165"/>
        <v>QQQ</v>
      </c>
      <c r="I1061">
        <f t="shared" si="166"/>
        <v>0</v>
      </c>
      <c r="J1061">
        <f t="shared" si="169"/>
        <v>0</v>
      </c>
      <c r="N1061" t="str">
        <f t="shared" si="160"/>
        <v>QQQ</v>
      </c>
      <c r="O1061" s="5">
        <f t="shared" si="167"/>
        <v>4.9115101674828496E-3</v>
      </c>
      <c r="P1061" t="str">
        <f t="shared" si="162"/>
        <v>lose</v>
      </c>
      <c r="Q1061" t="str">
        <f t="shared" si="168"/>
        <v>lose</v>
      </c>
    </row>
    <row r="1062" spans="1:17">
      <c r="A1062" s="6">
        <v>43455</v>
      </c>
      <c r="B1062" s="1">
        <v>224.09</v>
      </c>
      <c r="C1062" s="1">
        <v>147.57</v>
      </c>
      <c r="D1062" s="1">
        <f t="shared" si="161"/>
        <v>76.52000000000001</v>
      </c>
      <c r="F1062" s="2">
        <f t="shared" si="163"/>
        <v>-2.0970771986543683E-2</v>
      </c>
      <c r="G1062" s="2">
        <f t="shared" si="164"/>
        <v>-3.099349924486177E-2</v>
      </c>
      <c r="H1062" t="str">
        <f t="shared" si="165"/>
        <v>DIA</v>
      </c>
      <c r="I1062">
        <f t="shared" si="166"/>
        <v>1</v>
      </c>
      <c r="J1062">
        <f t="shared" si="169"/>
        <v>1</v>
      </c>
      <c r="N1062" t="str">
        <f t="shared" si="160"/>
        <v>DIA</v>
      </c>
      <c r="O1062" s="5">
        <f t="shared" si="167"/>
        <v>1.0022727258318088E-2</v>
      </c>
      <c r="P1062" t="str">
        <f t="shared" si="162"/>
        <v>win</v>
      </c>
      <c r="Q1062" t="str">
        <f t="shared" si="168"/>
        <v>lose</v>
      </c>
    </row>
    <row r="1063" spans="1:17">
      <c r="A1063" s="6">
        <v>43458</v>
      </c>
      <c r="B1063" s="1">
        <v>218.1</v>
      </c>
      <c r="C1063" s="1">
        <v>143.5</v>
      </c>
      <c r="D1063" s="1">
        <f t="shared" si="161"/>
        <v>74.599999999999994</v>
      </c>
      <c r="F1063" s="2">
        <f t="shared" si="163"/>
        <v>-2.6730331563211251E-2</v>
      </c>
      <c r="G1063" s="2">
        <f t="shared" si="164"/>
        <v>-2.7580131463034448E-2</v>
      </c>
      <c r="H1063" t="str">
        <f t="shared" si="165"/>
        <v>DIA</v>
      </c>
      <c r="I1063">
        <f t="shared" si="166"/>
        <v>1</v>
      </c>
      <c r="J1063">
        <f t="shared" si="169"/>
        <v>2</v>
      </c>
      <c r="N1063" t="str">
        <f t="shared" si="160"/>
        <v>DIA</v>
      </c>
      <c r="O1063" s="5">
        <f t="shared" si="167"/>
        <v>8.497998998231969E-4</v>
      </c>
      <c r="P1063" t="str">
        <f t="shared" si="162"/>
        <v>lose</v>
      </c>
      <c r="Q1063" t="str">
        <f t="shared" si="168"/>
        <v>lose</v>
      </c>
    </row>
    <row r="1064" spans="1:17">
      <c r="A1064" s="6">
        <v>43460</v>
      </c>
      <c r="B1064" s="1">
        <v>228.71</v>
      </c>
      <c r="C1064" s="1">
        <v>152.46</v>
      </c>
      <c r="D1064" s="1">
        <f t="shared" si="161"/>
        <v>76.25</v>
      </c>
      <c r="F1064" s="2">
        <f t="shared" si="163"/>
        <v>4.8647409445208685E-2</v>
      </c>
      <c r="G1064" s="2">
        <f t="shared" si="164"/>
        <v>6.2439024390243958E-2</v>
      </c>
      <c r="H1064" t="str">
        <f t="shared" si="165"/>
        <v>QQQ</v>
      </c>
      <c r="I1064">
        <f t="shared" si="166"/>
        <v>0</v>
      </c>
      <c r="J1064">
        <f t="shared" si="169"/>
        <v>0</v>
      </c>
      <c r="N1064" t="str">
        <f t="shared" si="160"/>
        <v>QQQ</v>
      </c>
      <c r="O1064" s="5">
        <f t="shared" si="167"/>
        <v>1.3791614945035273E-2</v>
      </c>
      <c r="P1064" t="str">
        <f t="shared" si="162"/>
        <v>lose</v>
      </c>
      <c r="Q1064" t="str">
        <f t="shared" si="168"/>
        <v>win</v>
      </c>
    </row>
    <row r="1065" spans="1:17">
      <c r="A1065" s="6">
        <v>43461</v>
      </c>
      <c r="B1065" s="1">
        <v>231.26</v>
      </c>
      <c r="C1065" s="1">
        <v>153.05000000000001</v>
      </c>
      <c r="D1065" s="1">
        <f t="shared" si="161"/>
        <v>78.20999999999998</v>
      </c>
      <c r="F1065" s="2">
        <f t="shared" si="163"/>
        <v>1.1149490621310756E-2</v>
      </c>
      <c r="G1065" s="2">
        <f t="shared" si="164"/>
        <v>3.8698675062311646E-3</v>
      </c>
      <c r="H1065" t="str">
        <f t="shared" si="165"/>
        <v>DIA</v>
      </c>
      <c r="I1065">
        <f t="shared" si="166"/>
        <v>1</v>
      </c>
      <c r="J1065">
        <f t="shared" si="169"/>
        <v>1</v>
      </c>
      <c r="N1065" t="str">
        <f t="shared" si="160"/>
        <v>DIA</v>
      </c>
      <c r="O1065" s="5">
        <f t="shared" si="167"/>
        <v>7.2796231150795915E-3</v>
      </c>
      <c r="P1065" t="str">
        <f t="shared" si="162"/>
        <v>win</v>
      </c>
      <c r="Q1065" t="str">
        <f t="shared" si="168"/>
        <v>lose</v>
      </c>
    </row>
    <row r="1066" spans="1:17">
      <c r="A1066" s="6">
        <v>43462</v>
      </c>
      <c r="B1066" s="1">
        <v>230.48</v>
      </c>
      <c r="C1066" s="1">
        <v>152.97</v>
      </c>
      <c r="D1066" s="1">
        <f t="shared" si="161"/>
        <v>77.509999999999991</v>
      </c>
      <c r="F1066" s="2">
        <f t="shared" si="163"/>
        <v>-3.3728271209893675E-3</v>
      </c>
      <c r="G1066" s="2">
        <f t="shared" si="164"/>
        <v>-5.2270499836662855E-4</v>
      </c>
      <c r="H1066" t="str">
        <f t="shared" si="165"/>
        <v>QQQ</v>
      </c>
      <c r="I1066">
        <f t="shared" si="166"/>
        <v>0</v>
      </c>
      <c r="J1066">
        <f t="shared" si="169"/>
        <v>0</v>
      </c>
      <c r="N1066" t="str">
        <f t="shared" si="160"/>
        <v>QQQ</v>
      </c>
      <c r="O1066" s="5">
        <f t="shared" si="167"/>
        <v>2.8501221226227389E-3</v>
      </c>
      <c r="P1066" t="str">
        <f t="shared" si="162"/>
        <v>lose</v>
      </c>
      <c r="Q1066" t="str">
        <f t="shared" si="168"/>
        <v>lose</v>
      </c>
    </row>
    <row r="1067" spans="1:17">
      <c r="A1067" s="6">
        <v>43465</v>
      </c>
      <c r="B1067" s="1">
        <v>233.2</v>
      </c>
      <c r="C1067" s="1">
        <v>154.26</v>
      </c>
      <c r="D1067" s="1">
        <f t="shared" si="161"/>
        <v>78.94</v>
      </c>
      <c r="F1067" s="2">
        <f t="shared" si="163"/>
        <v>1.1801457827143348E-2</v>
      </c>
      <c r="G1067" s="2">
        <f t="shared" si="164"/>
        <v>8.4330260835457412E-3</v>
      </c>
      <c r="H1067" t="str">
        <f t="shared" si="165"/>
        <v>DIA</v>
      </c>
      <c r="I1067">
        <f t="shared" si="166"/>
        <v>1</v>
      </c>
      <c r="J1067">
        <f t="shared" si="169"/>
        <v>1</v>
      </c>
      <c r="N1067" t="str">
        <f t="shared" si="160"/>
        <v>DIA</v>
      </c>
      <c r="O1067" s="5">
        <f t="shared" si="167"/>
        <v>3.368431743597607E-3</v>
      </c>
      <c r="P1067" t="str">
        <f t="shared" si="162"/>
        <v>lose</v>
      </c>
      <c r="Q1067" t="str">
        <f t="shared" si="168"/>
        <v>lose</v>
      </c>
    </row>
    <row r="1068" spans="1:17">
      <c r="A1068" s="6">
        <v>43467</v>
      </c>
      <c r="B1068" s="1">
        <v>233.36</v>
      </c>
      <c r="C1068" s="1">
        <v>154.88</v>
      </c>
      <c r="D1068" s="1">
        <f t="shared" si="161"/>
        <v>78.480000000000018</v>
      </c>
      <c r="F1068" s="2">
        <f t="shared" si="163"/>
        <v>6.8610634648381226E-4</v>
      </c>
      <c r="G1068" s="2">
        <f t="shared" si="164"/>
        <v>4.0191883832490895E-3</v>
      </c>
      <c r="H1068" t="str">
        <f t="shared" si="165"/>
        <v>QQQ</v>
      </c>
      <c r="I1068">
        <f t="shared" si="166"/>
        <v>0</v>
      </c>
      <c r="J1068">
        <f t="shared" si="169"/>
        <v>0</v>
      </c>
      <c r="N1068" t="str">
        <f t="shared" si="160"/>
        <v>QQQ</v>
      </c>
      <c r="O1068" s="5">
        <f t="shared" si="167"/>
        <v>3.3330820367652773E-3</v>
      </c>
      <c r="P1068" t="str">
        <f t="shared" si="162"/>
        <v>lose</v>
      </c>
      <c r="Q1068" t="str">
        <f t="shared" si="168"/>
        <v>lose</v>
      </c>
    </row>
    <row r="1069" spans="1:17">
      <c r="A1069" s="6">
        <v>43468</v>
      </c>
      <c r="B1069" s="1">
        <v>226.72</v>
      </c>
      <c r="C1069" s="1">
        <v>149.82</v>
      </c>
      <c r="D1069" s="1">
        <f t="shared" si="161"/>
        <v>76.900000000000006</v>
      </c>
      <c r="F1069" s="2">
        <f t="shared" si="163"/>
        <v>-2.8453890983887616E-2</v>
      </c>
      <c r="G1069" s="2">
        <f t="shared" si="164"/>
        <v>-3.2670454545454558E-2</v>
      </c>
      <c r="H1069" t="str">
        <f t="shared" si="165"/>
        <v>DIA</v>
      </c>
      <c r="I1069">
        <f t="shared" si="166"/>
        <v>1</v>
      </c>
      <c r="J1069">
        <f t="shared" si="169"/>
        <v>1</v>
      </c>
      <c r="N1069" t="str">
        <f t="shared" si="160"/>
        <v>DIA</v>
      </c>
      <c r="O1069" s="5">
        <f t="shared" si="167"/>
        <v>4.2165635615669418E-3</v>
      </c>
      <c r="P1069" t="str">
        <f t="shared" si="162"/>
        <v>lose</v>
      </c>
      <c r="Q1069" t="str">
        <f t="shared" si="168"/>
        <v>lose</v>
      </c>
    </row>
    <row r="1070" spans="1:17">
      <c r="A1070" s="6">
        <v>43469</v>
      </c>
      <c r="B1070" s="1">
        <v>234.28</v>
      </c>
      <c r="C1070" s="1">
        <v>156.22999999999999</v>
      </c>
      <c r="D1070" s="1">
        <f t="shared" si="161"/>
        <v>78.050000000000011</v>
      </c>
      <c r="F1070" s="2">
        <f t="shared" si="163"/>
        <v>3.3345095271700785E-2</v>
      </c>
      <c r="G1070" s="2">
        <f t="shared" si="164"/>
        <v>4.2784674943265232E-2</v>
      </c>
      <c r="H1070" t="str">
        <f t="shared" si="165"/>
        <v>QQQ</v>
      </c>
      <c r="I1070">
        <f t="shared" si="166"/>
        <v>0</v>
      </c>
      <c r="J1070">
        <f t="shared" si="169"/>
        <v>0</v>
      </c>
      <c r="N1070" t="str">
        <f t="shared" si="160"/>
        <v>QQQ</v>
      </c>
      <c r="O1070" s="5">
        <f t="shared" si="167"/>
        <v>9.4395796715644464E-3</v>
      </c>
      <c r="P1070" t="str">
        <f t="shared" si="162"/>
        <v>lose</v>
      </c>
      <c r="Q1070" t="str">
        <f t="shared" si="168"/>
        <v>win</v>
      </c>
    </row>
    <row r="1071" spans="1:17">
      <c r="A1071" s="6">
        <v>43472</v>
      </c>
      <c r="B1071" s="1">
        <v>235.36</v>
      </c>
      <c r="C1071" s="1">
        <v>158.09</v>
      </c>
      <c r="D1071" s="1">
        <f t="shared" si="161"/>
        <v>77.27000000000001</v>
      </c>
      <c r="F1071" s="2">
        <f t="shared" si="163"/>
        <v>4.6098685333789162E-3</v>
      </c>
      <c r="G1071" s="2">
        <f t="shared" si="164"/>
        <v>1.1905523907060192E-2</v>
      </c>
      <c r="H1071" t="str">
        <f t="shared" si="165"/>
        <v>QQQ</v>
      </c>
      <c r="I1071">
        <f t="shared" si="166"/>
        <v>0</v>
      </c>
      <c r="J1071">
        <f t="shared" si="169"/>
        <v>1</v>
      </c>
      <c r="N1071" t="str">
        <f t="shared" si="160"/>
        <v>QQQ</v>
      </c>
      <c r="O1071" s="5">
        <f t="shared" si="167"/>
        <v>7.2956553736812759E-3</v>
      </c>
      <c r="P1071" t="str">
        <f t="shared" si="162"/>
        <v>lose</v>
      </c>
      <c r="Q1071" t="str">
        <f t="shared" si="168"/>
        <v>win</v>
      </c>
    </row>
    <row r="1072" spans="1:17">
      <c r="A1072" s="6">
        <v>43473</v>
      </c>
      <c r="B1072" s="1">
        <v>237.92</v>
      </c>
      <c r="C1072" s="1">
        <v>159.52000000000001</v>
      </c>
      <c r="D1072" s="1">
        <f t="shared" si="161"/>
        <v>78.399999999999977</v>
      </c>
      <c r="F1072" s="2">
        <f t="shared" si="163"/>
        <v>1.0876954452753117E-2</v>
      </c>
      <c r="G1072" s="2">
        <f t="shared" si="164"/>
        <v>9.0454804225441627E-3</v>
      </c>
      <c r="H1072" t="str">
        <f t="shared" si="165"/>
        <v>DIA</v>
      </c>
      <c r="I1072">
        <f t="shared" si="166"/>
        <v>1</v>
      </c>
      <c r="J1072">
        <f t="shared" si="169"/>
        <v>1</v>
      </c>
      <c r="N1072" t="str">
        <f t="shared" si="160"/>
        <v>DIA</v>
      </c>
      <c r="O1072" s="5">
        <f t="shared" si="167"/>
        <v>1.8314740302089547E-3</v>
      </c>
      <c r="P1072" t="str">
        <f t="shared" si="162"/>
        <v>lose</v>
      </c>
      <c r="Q1072" t="str">
        <f t="shared" si="168"/>
        <v>lose</v>
      </c>
    </row>
    <row r="1073" spans="1:17">
      <c r="A1073" s="6">
        <v>43474</v>
      </c>
      <c r="B1073" s="1">
        <v>238.92</v>
      </c>
      <c r="C1073" s="1">
        <v>160.82</v>
      </c>
      <c r="D1073" s="1">
        <f t="shared" si="161"/>
        <v>78.099999999999994</v>
      </c>
      <c r="F1073" s="2">
        <f t="shared" si="163"/>
        <v>4.2030934767989239E-3</v>
      </c>
      <c r="G1073" s="2">
        <f t="shared" si="164"/>
        <v>8.1494483450349972E-3</v>
      </c>
      <c r="H1073" t="str">
        <f t="shared" si="165"/>
        <v>QQQ</v>
      </c>
      <c r="I1073">
        <f t="shared" si="166"/>
        <v>0</v>
      </c>
      <c r="J1073">
        <f t="shared" si="169"/>
        <v>0</v>
      </c>
      <c r="N1073" t="str">
        <f t="shared" si="160"/>
        <v>QQQ</v>
      </c>
      <c r="O1073" s="5">
        <f t="shared" si="167"/>
        <v>3.9463548682360733E-3</v>
      </c>
      <c r="P1073" t="str">
        <f t="shared" si="162"/>
        <v>lose</v>
      </c>
      <c r="Q1073" t="str">
        <f t="shared" si="168"/>
        <v>lose</v>
      </c>
    </row>
    <row r="1074" spans="1:17">
      <c r="A1074" s="6">
        <v>43475</v>
      </c>
      <c r="B1074" s="1">
        <v>240</v>
      </c>
      <c r="C1074" s="1">
        <v>161.28</v>
      </c>
      <c r="D1074" s="1">
        <f t="shared" si="161"/>
        <v>78.72</v>
      </c>
      <c r="F1074" s="2">
        <f t="shared" si="163"/>
        <v>4.5203415369161754E-3</v>
      </c>
      <c r="G1074" s="2">
        <f t="shared" si="164"/>
        <v>2.8603407536376569E-3</v>
      </c>
      <c r="H1074" t="str">
        <f t="shared" si="165"/>
        <v>DIA</v>
      </c>
      <c r="I1074">
        <f t="shared" si="166"/>
        <v>1</v>
      </c>
      <c r="J1074">
        <f t="shared" si="169"/>
        <v>1</v>
      </c>
      <c r="N1074" t="str">
        <f t="shared" si="160"/>
        <v>DIA</v>
      </c>
      <c r="O1074" s="5">
        <f t="shared" si="167"/>
        <v>1.6600007832785185E-3</v>
      </c>
      <c r="P1074" t="str">
        <f t="shared" si="162"/>
        <v>lose</v>
      </c>
      <c r="Q1074" t="str">
        <f t="shared" si="168"/>
        <v>lose</v>
      </c>
    </row>
    <row r="1075" spans="1:17">
      <c r="A1075" s="6">
        <v>43476</v>
      </c>
      <c r="B1075" s="1">
        <v>239.88</v>
      </c>
      <c r="C1075" s="1">
        <v>160.69</v>
      </c>
      <c r="D1075" s="1">
        <f t="shared" si="161"/>
        <v>79.19</v>
      </c>
      <c r="F1075" s="2">
        <f t="shared" si="163"/>
        <v>-5.0000000000001898E-4</v>
      </c>
      <c r="G1075" s="2">
        <f t="shared" si="164"/>
        <v>-3.6582341269841482E-3</v>
      </c>
      <c r="H1075" t="str">
        <f t="shared" si="165"/>
        <v>DIA</v>
      </c>
      <c r="I1075">
        <f t="shared" si="166"/>
        <v>1</v>
      </c>
      <c r="J1075">
        <f t="shared" si="169"/>
        <v>2</v>
      </c>
      <c r="N1075" t="str">
        <f t="shared" si="160"/>
        <v>DIA</v>
      </c>
      <c r="O1075" s="5">
        <f t="shared" si="167"/>
        <v>3.1582341269841292E-3</v>
      </c>
      <c r="P1075" t="str">
        <f t="shared" si="162"/>
        <v>lose</v>
      </c>
      <c r="Q1075" t="str">
        <f t="shared" si="168"/>
        <v>lose</v>
      </c>
    </row>
    <row r="1076" spans="1:17">
      <c r="A1076" s="6">
        <v>43479</v>
      </c>
      <c r="B1076" s="1">
        <v>238.94</v>
      </c>
      <c r="C1076" s="1">
        <v>159.27000000000001</v>
      </c>
      <c r="D1076" s="1">
        <f t="shared" si="161"/>
        <v>79.669999999999987</v>
      </c>
      <c r="F1076" s="2">
        <f t="shared" si="163"/>
        <v>-3.9186259796564855E-3</v>
      </c>
      <c r="G1076" s="2">
        <f t="shared" si="164"/>
        <v>-8.8368909079593466E-3</v>
      </c>
      <c r="H1076" t="str">
        <f t="shared" si="165"/>
        <v>DIA</v>
      </c>
      <c r="I1076">
        <f t="shared" si="166"/>
        <v>1</v>
      </c>
      <c r="J1076">
        <f t="shared" si="169"/>
        <v>3</v>
      </c>
      <c r="N1076" t="str">
        <f t="shared" si="160"/>
        <v>DIA</v>
      </c>
      <c r="O1076" s="5">
        <f t="shared" si="167"/>
        <v>4.9182649283028611E-3</v>
      </c>
      <c r="P1076" t="str">
        <f t="shared" si="162"/>
        <v>lose</v>
      </c>
      <c r="Q1076" t="str">
        <f t="shared" si="168"/>
        <v>lose</v>
      </c>
    </row>
    <row r="1077" spans="1:17">
      <c r="A1077" s="6">
        <v>43480</v>
      </c>
      <c r="B1077" s="1">
        <v>240.64</v>
      </c>
      <c r="C1077" s="1">
        <v>162.38</v>
      </c>
      <c r="D1077" s="1">
        <f t="shared" si="161"/>
        <v>78.259999999999991</v>
      </c>
      <c r="F1077" s="2">
        <f t="shared" si="163"/>
        <v>7.1147568427219745E-3</v>
      </c>
      <c r="G1077" s="2">
        <f t="shared" si="164"/>
        <v>1.952659006718142E-2</v>
      </c>
      <c r="H1077" t="str">
        <f t="shared" si="165"/>
        <v>QQQ</v>
      </c>
      <c r="I1077">
        <f t="shared" si="166"/>
        <v>0</v>
      </c>
      <c r="J1077">
        <f t="shared" si="169"/>
        <v>0</v>
      </c>
      <c r="N1077" t="str">
        <f t="shared" si="160"/>
        <v>QQQ</v>
      </c>
      <c r="O1077" s="5">
        <f t="shared" si="167"/>
        <v>1.2411833224459445E-2</v>
      </c>
      <c r="P1077" t="str">
        <f t="shared" si="162"/>
        <v>lose</v>
      </c>
      <c r="Q1077" t="str">
        <f t="shared" si="168"/>
        <v>win</v>
      </c>
    </row>
    <row r="1078" spans="1:17">
      <c r="A1078" s="6">
        <v>43481</v>
      </c>
      <c r="B1078" s="1">
        <v>241.86</v>
      </c>
      <c r="C1078" s="1">
        <v>162.35</v>
      </c>
      <c r="D1078" s="1">
        <f t="shared" si="161"/>
        <v>79.510000000000019</v>
      </c>
      <c r="F1078" s="2">
        <f t="shared" si="163"/>
        <v>5.0698138297873476E-3</v>
      </c>
      <c r="G1078" s="2">
        <f t="shared" si="164"/>
        <v>-1.8475181672620482E-4</v>
      </c>
      <c r="H1078" t="str">
        <f t="shared" si="165"/>
        <v>DIA</v>
      </c>
      <c r="I1078">
        <f t="shared" si="166"/>
        <v>1</v>
      </c>
      <c r="J1078">
        <f t="shared" si="169"/>
        <v>1</v>
      </c>
      <c r="N1078" t="str">
        <f t="shared" si="160"/>
        <v>DIA</v>
      </c>
      <c r="O1078" s="5">
        <f t="shared" si="167"/>
        <v>5.254565646513552E-3</v>
      </c>
      <c r="P1078" t="str">
        <f t="shared" si="162"/>
        <v>win</v>
      </c>
      <c r="Q1078" t="str">
        <f t="shared" si="168"/>
        <v>lose</v>
      </c>
    </row>
    <row r="1079" spans="1:17">
      <c r="A1079" s="6">
        <v>43482</v>
      </c>
      <c r="B1079" s="1">
        <v>243.8</v>
      </c>
      <c r="C1079" s="1">
        <v>163.63</v>
      </c>
      <c r="D1079" s="1">
        <f t="shared" si="161"/>
        <v>80.170000000000016</v>
      </c>
      <c r="F1079" s="2">
        <f t="shared" si="163"/>
        <v>8.021169271479358E-3</v>
      </c>
      <c r="G1079" s="2">
        <f t="shared" si="164"/>
        <v>7.8842008007391513E-3</v>
      </c>
      <c r="H1079" t="str">
        <f t="shared" si="165"/>
        <v>DIA</v>
      </c>
      <c r="I1079">
        <f t="shared" si="166"/>
        <v>1</v>
      </c>
      <c r="J1079">
        <f t="shared" si="169"/>
        <v>2</v>
      </c>
      <c r="N1079" t="str">
        <f t="shared" si="160"/>
        <v>DIA</v>
      </c>
      <c r="O1079" s="5">
        <f t="shared" si="167"/>
        <v>1.369684707402067E-4</v>
      </c>
      <c r="P1079" t="str">
        <f t="shared" si="162"/>
        <v>lose</v>
      </c>
      <c r="Q1079" t="str">
        <f t="shared" si="168"/>
        <v>lose</v>
      </c>
    </row>
    <row r="1080" spans="1:17">
      <c r="A1080" s="6">
        <v>43483</v>
      </c>
      <c r="B1080" s="1">
        <v>247.05</v>
      </c>
      <c r="C1080" s="1">
        <v>165.25</v>
      </c>
      <c r="D1080" s="1">
        <f t="shared" si="161"/>
        <v>81.800000000000011</v>
      </c>
      <c r="F1080" s="2">
        <f t="shared" si="163"/>
        <v>1.3330598851517637E-2</v>
      </c>
      <c r="G1080" s="2">
        <f t="shared" si="164"/>
        <v>9.9003850149728331E-3</v>
      </c>
      <c r="H1080" t="str">
        <f t="shared" si="165"/>
        <v>DIA</v>
      </c>
      <c r="I1080">
        <f t="shared" si="166"/>
        <v>1</v>
      </c>
      <c r="J1080">
        <f t="shared" si="169"/>
        <v>3</v>
      </c>
      <c r="N1080" t="str">
        <f t="shared" si="160"/>
        <v>DIA</v>
      </c>
      <c r="O1080" s="5">
        <f t="shared" si="167"/>
        <v>3.4302138365448036E-3</v>
      </c>
      <c r="P1080" t="str">
        <f t="shared" si="162"/>
        <v>lose</v>
      </c>
      <c r="Q1080" t="str">
        <f t="shared" si="168"/>
        <v>lose</v>
      </c>
    </row>
    <row r="1081" spans="1:17">
      <c r="A1081" s="6">
        <v>43487</v>
      </c>
      <c r="B1081" s="1">
        <v>244</v>
      </c>
      <c r="C1081" s="1">
        <v>161.94</v>
      </c>
      <c r="D1081" s="1">
        <f t="shared" si="161"/>
        <v>82.06</v>
      </c>
      <c r="F1081" s="2">
        <f t="shared" si="163"/>
        <v>-1.2345679012345725E-2</v>
      </c>
      <c r="G1081" s="2">
        <f t="shared" si="164"/>
        <v>-2.0030257186081708E-2</v>
      </c>
      <c r="H1081" t="str">
        <f t="shared" si="165"/>
        <v>DIA</v>
      </c>
      <c r="I1081">
        <f t="shared" si="166"/>
        <v>1</v>
      </c>
      <c r="J1081">
        <f t="shared" si="169"/>
        <v>4</v>
      </c>
      <c r="N1081" t="str">
        <f t="shared" si="160"/>
        <v>DIA</v>
      </c>
      <c r="O1081" s="5">
        <f t="shared" si="167"/>
        <v>7.6845781737359831E-3</v>
      </c>
      <c r="P1081" t="str">
        <f t="shared" si="162"/>
        <v>win</v>
      </c>
      <c r="Q1081" t="str">
        <f t="shared" si="168"/>
        <v>lose</v>
      </c>
    </row>
    <row r="1082" spans="1:17">
      <c r="A1082" s="6">
        <v>43488</v>
      </c>
      <c r="B1082" s="1">
        <v>245.72</v>
      </c>
      <c r="C1082" s="1">
        <v>162.15</v>
      </c>
      <c r="D1082" s="1">
        <f t="shared" si="161"/>
        <v>83.57</v>
      </c>
      <c r="F1082" s="2">
        <f t="shared" si="163"/>
        <v>7.0491803278688479E-3</v>
      </c>
      <c r="G1082" s="2">
        <f t="shared" si="164"/>
        <v>1.2967765839200195E-3</v>
      </c>
      <c r="H1082" t="str">
        <f t="shared" si="165"/>
        <v>DIA</v>
      </c>
      <c r="I1082">
        <f t="shared" si="166"/>
        <v>1</v>
      </c>
      <c r="J1082">
        <f t="shared" si="169"/>
        <v>5</v>
      </c>
      <c r="N1082" t="str">
        <f t="shared" si="160"/>
        <v>DIA</v>
      </c>
      <c r="O1082" s="5">
        <f t="shared" si="167"/>
        <v>5.7524037439488284E-3</v>
      </c>
      <c r="P1082" t="str">
        <f t="shared" si="162"/>
        <v>win</v>
      </c>
      <c r="Q1082" t="str">
        <f t="shared" si="168"/>
        <v>lose</v>
      </c>
    </row>
    <row r="1083" spans="1:17">
      <c r="A1083" s="6">
        <v>43489</v>
      </c>
      <c r="B1083" s="1">
        <v>245.47</v>
      </c>
      <c r="C1083" s="1">
        <v>163.19999999999999</v>
      </c>
      <c r="D1083" s="1">
        <f t="shared" si="161"/>
        <v>82.27000000000001</v>
      </c>
      <c r="F1083" s="2">
        <f t="shared" si="163"/>
        <v>-1.017418199576754E-3</v>
      </c>
      <c r="G1083" s="2">
        <f t="shared" si="164"/>
        <v>6.4754856614245015E-3</v>
      </c>
      <c r="H1083" t="str">
        <f t="shared" si="165"/>
        <v>QQQ</v>
      </c>
      <c r="I1083">
        <f t="shared" si="166"/>
        <v>0</v>
      </c>
      <c r="J1083">
        <f t="shared" si="169"/>
        <v>0</v>
      </c>
      <c r="N1083" t="str">
        <f t="shared" si="160"/>
        <v>QQQ</v>
      </c>
      <c r="O1083" s="5">
        <f t="shared" si="167"/>
        <v>7.4929038610012551E-3</v>
      </c>
      <c r="P1083" t="str">
        <f t="shared" si="162"/>
        <v>lose</v>
      </c>
      <c r="Q1083" t="str">
        <f t="shared" si="168"/>
        <v>win</v>
      </c>
    </row>
    <row r="1084" spans="1:17">
      <c r="A1084" s="6">
        <v>43490</v>
      </c>
      <c r="B1084" s="1">
        <v>247.39</v>
      </c>
      <c r="C1084" s="1">
        <v>165.15</v>
      </c>
      <c r="D1084" s="1">
        <f t="shared" si="161"/>
        <v>82.239999999999981</v>
      </c>
      <c r="F1084" s="2">
        <f t="shared" si="163"/>
        <v>7.8217297429420598E-3</v>
      </c>
      <c r="G1084" s="2">
        <f t="shared" si="164"/>
        <v>1.1948529411764811E-2</v>
      </c>
      <c r="H1084" t="str">
        <f t="shared" si="165"/>
        <v>QQQ</v>
      </c>
      <c r="I1084">
        <f t="shared" si="166"/>
        <v>0</v>
      </c>
      <c r="J1084">
        <f t="shared" si="169"/>
        <v>1</v>
      </c>
      <c r="N1084" t="str">
        <f t="shared" si="160"/>
        <v>QQQ</v>
      </c>
      <c r="O1084" s="5">
        <f t="shared" si="167"/>
        <v>4.1267996688227511E-3</v>
      </c>
      <c r="P1084" t="str">
        <f t="shared" si="162"/>
        <v>lose</v>
      </c>
      <c r="Q1084" t="str">
        <f t="shared" si="168"/>
        <v>lose</v>
      </c>
    </row>
    <row r="1085" spans="1:17">
      <c r="A1085" s="6">
        <v>43493</v>
      </c>
      <c r="B1085" s="1">
        <v>245.1</v>
      </c>
      <c r="C1085" s="1">
        <v>163.11000000000001</v>
      </c>
      <c r="D1085" s="1">
        <f t="shared" si="161"/>
        <v>81.989999999999981</v>
      </c>
      <c r="F1085" s="2">
        <f t="shared" si="163"/>
        <v>-9.2566393144427501E-3</v>
      </c>
      <c r="G1085" s="2">
        <f t="shared" si="164"/>
        <v>-1.2352406902815574E-2</v>
      </c>
      <c r="H1085" t="str">
        <f t="shared" si="165"/>
        <v>DIA</v>
      </c>
      <c r="I1085">
        <f t="shared" si="166"/>
        <v>1</v>
      </c>
      <c r="J1085">
        <f t="shared" si="169"/>
        <v>1</v>
      </c>
      <c r="N1085" t="str">
        <f t="shared" si="160"/>
        <v>DIA</v>
      </c>
      <c r="O1085" s="5">
        <f t="shared" si="167"/>
        <v>3.0957675883728237E-3</v>
      </c>
      <c r="P1085" t="str">
        <f t="shared" si="162"/>
        <v>lose</v>
      </c>
      <c r="Q1085" t="str">
        <f t="shared" si="168"/>
        <v>lose</v>
      </c>
    </row>
    <row r="1086" spans="1:17">
      <c r="A1086" s="6">
        <v>43494</v>
      </c>
      <c r="B1086" s="1">
        <v>245.71</v>
      </c>
      <c r="C1086" s="1">
        <v>161.57</v>
      </c>
      <c r="D1086" s="1">
        <f t="shared" si="161"/>
        <v>84.140000000000015</v>
      </c>
      <c r="F1086" s="2">
        <f t="shared" si="163"/>
        <v>2.4887800897593374E-3</v>
      </c>
      <c r="G1086" s="2">
        <f t="shared" si="164"/>
        <v>-9.4414812090001868E-3</v>
      </c>
      <c r="H1086" t="str">
        <f t="shared" si="165"/>
        <v>DIA</v>
      </c>
      <c r="I1086">
        <f t="shared" si="166"/>
        <v>1</v>
      </c>
      <c r="J1086">
        <f t="shared" si="169"/>
        <v>2</v>
      </c>
      <c r="N1086" t="str">
        <f t="shared" si="160"/>
        <v>DIA</v>
      </c>
      <c r="O1086" s="5">
        <f t="shared" si="167"/>
        <v>1.1930261298759525E-2</v>
      </c>
      <c r="P1086" t="str">
        <f t="shared" si="162"/>
        <v>win</v>
      </c>
      <c r="Q1086" t="str">
        <f t="shared" si="168"/>
        <v>lose</v>
      </c>
    </row>
    <row r="1087" spans="1:17">
      <c r="A1087" s="6">
        <v>43495</v>
      </c>
      <c r="B1087" s="1">
        <v>250.18</v>
      </c>
      <c r="C1087" s="1">
        <v>165.68</v>
      </c>
      <c r="D1087" s="1">
        <f t="shared" si="161"/>
        <v>84.5</v>
      </c>
      <c r="F1087" s="2">
        <f t="shared" si="163"/>
        <v>1.8192177770542505E-2</v>
      </c>
      <c r="G1087" s="2">
        <f t="shared" si="164"/>
        <v>2.5437890697530569E-2</v>
      </c>
      <c r="H1087" t="str">
        <f t="shared" si="165"/>
        <v>QQQ</v>
      </c>
      <c r="I1087">
        <f t="shared" si="166"/>
        <v>0</v>
      </c>
      <c r="J1087">
        <f t="shared" si="169"/>
        <v>0</v>
      </c>
      <c r="N1087" t="str">
        <f t="shared" si="160"/>
        <v>QQQ</v>
      </c>
      <c r="O1087" s="5">
        <f t="shared" si="167"/>
        <v>7.2457129269880641E-3</v>
      </c>
      <c r="P1087" t="str">
        <f t="shared" si="162"/>
        <v>lose</v>
      </c>
      <c r="Q1087" t="str">
        <f t="shared" si="168"/>
        <v>win</v>
      </c>
    </row>
    <row r="1088" spans="1:17">
      <c r="A1088" s="6">
        <v>43496</v>
      </c>
      <c r="B1088" s="1">
        <v>250.12</v>
      </c>
      <c r="C1088" s="1">
        <v>168.16</v>
      </c>
      <c r="D1088" s="1">
        <f t="shared" si="161"/>
        <v>81.960000000000008</v>
      </c>
      <c r="F1088" s="2">
        <f t="shared" si="163"/>
        <v>-2.3982732432649401E-4</v>
      </c>
      <c r="G1088" s="2">
        <f t="shared" si="164"/>
        <v>1.4968614196040498E-2</v>
      </c>
      <c r="H1088" t="str">
        <f t="shared" si="165"/>
        <v>QQQ</v>
      </c>
      <c r="I1088">
        <f t="shared" si="166"/>
        <v>0</v>
      </c>
      <c r="J1088">
        <f t="shared" si="169"/>
        <v>1</v>
      </c>
      <c r="N1088" t="str">
        <f t="shared" si="160"/>
        <v>QQQ</v>
      </c>
      <c r="O1088" s="5">
        <f t="shared" si="167"/>
        <v>1.5208441520366992E-2</v>
      </c>
      <c r="P1088" t="str">
        <f t="shared" si="162"/>
        <v>lose</v>
      </c>
      <c r="Q1088" t="str">
        <f t="shared" si="168"/>
        <v>win</v>
      </c>
    </row>
    <row r="1089" spans="1:17">
      <c r="A1089" s="6">
        <v>43497</v>
      </c>
      <c r="B1089" s="1">
        <v>250.48</v>
      </c>
      <c r="C1089" s="1">
        <v>167.45</v>
      </c>
      <c r="D1089" s="1">
        <f t="shared" si="161"/>
        <v>83.03</v>
      </c>
      <c r="F1089" s="2">
        <f t="shared" si="163"/>
        <v>1.4393091316167647E-3</v>
      </c>
      <c r="G1089" s="2">
        <f t="shared" si="164"/>
        <v>-4.222169362511941E-3</v>
      </c>
      <c r="H1089" t="str">
        <f t="shared" si="165"/>
        <v>DIA</v>
      </c>
      <c r="I1089">
        <f t="shared" si="166"/>
        <v>1</v>
      </c>
      <c r="J1089">
        <f t="shared" si="169"/>
        <v>1</v>
      </c>
      <c r="N1089" t="str">
        <f t="shared" ref="N1089:N1152" si="170">IF(F1089&gt;G1089, "DIA", "QQQ")</f>
        <v>DIA</v>
      </c>
      <c r="O1089" s="5">
        <f t="shared" si="167"/>
        <v>5.661478494128706E-3</v>
      </c>
      <c r="P1089" t="str">
        <f t="shared" si="162"/>
        <v>win</v>
      </c>
      <c r="Q1089" t="str">
        <f t="shared" si="168"/>
        <v>lose</v>
      </c>
    </row>
    <row r="1090" spans="1:17">
      <c r="A1090" s="6">
        <v>43500</v>
      </c>
      <c r="B1090" s="1">
        <v>252.32</v>
      </c>
      <c r="C1090" s="1">
        <v>169.53</v>
      </c>
      <c r="D1090" s="1">
        <f t="shared" si="161"/>
        <v>82.789999999999992</v>
      </c>
      <c r="F1090" s="2">
        <f t="shared" si="163"/>
        <v>7.3458958799105852E-3</v>
      </c>
      <c r="G1090" s="2">
        <f t="shared" si="164"/>
        <v>1.2421618393550389E-2</v>
      </c>
      <c r="H1090" t="str">
        <f t="shared" si="165"/>
        <v>QQQ</v>
      </c>
      <c r="I1090">
        <f t="shared" si="166"/>
        <v>0</v>
      </c>
      <c r="J1090">
        <f t="shared" si="169"/>
        <v>0</v>
      </c>
      <c r="N1090" t="str">
        <f t="shared" si="170"/>
        <v>QQQ</v>
      </c>
      <c r="O1090" s="5">
        <f t="shared" si="167"/>
        <v>5.0757225136398038E-3</v>
      </c>
      <c r="P1090" t="str">
        <f t="shared" si="162"/>
        <v>lose</v>
      </c>
      <c r="Q1090" t="str">
        <f t="shared" si="168"/>
        <v>win</v>
      </c>
    </row>
    <row r="1091" spans="1:17">
      <c r="A1091" s="6">
        <v>43501</v>
      </c>
      <c r="B1091" s="1">
        <v>253.96</v>
      </c>
      <c r="C1091" s="1">
        <v>171.03</v>
      </c>
      <c r="D1091" s="1">
        <f t="shared" ref="D1091:D1154" si="171">B1091-C1091</f>
        <v>82.93</v>
      </c>
      <c r="F1091" s="2">
        <f t="shared" si="163"/>
        <v>6.4996829422955564E-3</v>
      </c>
      <c r="G1091" s="2">
        <f t="shared" si="164"/>
        <v>8.8479915059281548E-3</v>
      </c>
      <c r="H1091" t="str">
        <f t="shared" si="165"/>
        <v>QQQ</v>
      </c>
      <c r="I1091">
        <f t="shared" si="166"/>
        <v>0</v>
      </c>
      <c r="J1091">
        <f t="shared" si="169"/>
        <v>1</v>
      </c>
      <c r="N1091" t="str">
        <f t="shared" si="170"/>
        <v>QQQ</v>
      </c>
      <c r="O1091" s="5">
        <f t="shared" si="167"/>
        <v>2.3483085636325984E-3</v>
      </c>
      <c r="P1091" t="str">
        <f t="shared" si="162"/>
        <v>lose</v>
      </c>
      <c r="Q1091" t="str">
        <f t="shared" si="168"/>
        <v>lose</v>
      </c>
    </row>
    <row r="1092" spans="1:17">
      <c r="A1092" s="6">
        <v>43502</v>
      </c>
      <c r="B1092" s="1">
        <v>253.87</v>
      </c>
      <c r="C1092" s="1">
        <v>170.52</v>
      </c>
      <c r="D1092" s="1">
        <f t="shared" si="171"/>
        <v>83.35</v>
      </c>
      <c r="F1092" s="2">
        <f t="shared" si="163"/>
        <v>-3.543865175618342E-4</v>
      </c>
      <c r="G1092" s="2">
        <f t="shared" si="164"/>
        <v>-2.9819329942114888E-3</v>
      </c>
      <c r="H1092" t="str">
        <f t="shared" si="165"/>
        <v>DIA</v>
      </c>
      <c r="I1092">
        <f t="shared" si="166"/>
        <v>1</v>
      </c>
      <c r="J1092">
        <f t="shared" si="169"/>
        <v>1</v>
      </c>
      <c r="N1092" t="str">
        <f t="shared" si="170"/>
        <v>DIA</v>
      </c>
      <c r="O1092" s="5">
        <f t="shared" si="167"/>
        <v>2.6275464766496548E-3</v>
      </c>
      <c r="P1092" t="str">
        <f t="shared" ref="P1092:P1155" si="172">IF(AND(N1092="dia", O1092&gt;0.005), "win", "lose")</f>
        <v>lose</v>
      </c>
      <c r="Q1092" t="str">
        <f t="shared" si="168"/>
        <v>lose</v>
      </c>
    </row>
    <row r="1093" spans="1:17">
      <c r="A1093" s="6">
        <v>43503</v>
      </c>
      <c r="B1093" s="1">
        <v>251.9</v>
      </c>
      <c r="C1093" s="1">
        <v>168.23</v>
      </c>
      <c r="D1093" s="1">
        <f t="shared" si="171"/>
        <v>83.670000000000016</v>
      </c>
      <c r="F1093" s="2">
        <f t="shared" ref="F1093:F1156" si="173">(B1093-B1092)/B1092</f>
        <v>-7.7598771024540072E-3</v>
      </c>
      <c r="G1093" s="2">
        <f t="shared" ref="G1093:G1156" si="174">(C1093-C1092)/C1092</f>
        <v>-1.3429509734928574E-2</v>
      </c>
      <c r="H1093" t="str">
        <f t="shared" ref="H1093:H1156" si="175">IF(F1093&gt;G1093, "DIA", "QQQ")</f>
        <v>DIA</v>
      </c>
      <c r="I1093">
        <f t="shared" ref="I1093:I1156" si="176">IF(H1093="QQQ",0,1)</f>
        <v>1</v>
      </c>
      <c r="J1093">
        <f t="shared" si="169"/>
        <v>2</v>
      </c>
      <c r="N1093" t="str">
        <f t="shared" si="170"/>
        <v>DIA</v>
      </c>
      <c r="O1093" s="5">
        <f t="shared" ref="O1093:O1156" si="177">IF(F1093&gt;G1093, (F1093-G1093), (G1093-F1093))</f>
        <v>5.6696326324745666E-3</v>
      </c>
      <c r="P1093" t="str">
        <f t="shared" si="172"/>
        <v>win</v>
      </c>
      <c r="Q1093" t="str">
        <f t="shared" ref="Q1093:Q1156" si="178">IF(AND(N1093="qqq", O1093&gt;0.005), "win", "lose")</f>
        <v>lose</v>
      </c>
    </row>
    <row r="1094" spans="1:17">
      <c r="A1094" s="6">
        <v>43504</v>
      </c>
      <c r="B1094" s="1">
        <v>251.32</v>
      </c>
      <c r="C1094" s="1">
        <v>168.56</v>
      </c>
      <c r="D1094" s="1">
        <f t="shared" si="171"/>
        <v>82.759999999999991</v>
      </c>
      <c r="F1094" s="2">
        <f t="shared" si="173"/>
        <v>-2.302500992457374E-3</v>
      </c>
      <c r="G1094" s="2">
        <f t="shared" si="174"/>
        <v>1.9616001902158504E-3</v>
      </c>
      <c r="H1094" t="str">
        <f t="shared" si="175"/>
        <v>QQQ</v>
      </c>
      <c r="I1094">
        <f t="shared" si="176"/>
        <v>0</v>
      </c>
      <c r="J1094">
        <f t="shared" si="169"/>
        <v>0</v>
      </c>
      <c r="N1094" t="str">
        <f t="shared" si="170"/>
        <v>QQQ</v>
      </c>
      <c r="O1094" s="5">
        <f t="shared" si="177"/>
        <v>4.2641011826732248E-3</v>
      </c>
      <c r="P1094" t="str">
        <f t="shared" si="172"/>
        <v>lose</v>
      </c>
      <c r="Q1094" t="str">
        <f t="shared" si="178"/>
        <v>lose</v>
      </c>
    </row>
    <row r="1095" spans="1:17">
      <c r="A1095" s="6">
        <v>43507</v>
      </c>
      <c r="B1095" s="1">
        <v>250.94</v>
      </c>
      <c r="C1095" s="1">
        <v>168.4</v>
      </c>
      <c r="D1095" s="1">
        <f t="shared" si="171"/>
        <v>82.539999999999992</v>
      </c>
      <c r="F1095" s="2">
        <f t="shared" si="173"/>
        <v>-1.5120165526022421E-3</v>
      </c>
      <c r="G1095" s="2">
        <f t="shared" si="174"/>
        <v>-9.4921689606072964E-4</v>
      </c>
      <c r="H1095" t="str">
        <f t="shared" si="175"/>
        <v>QQQ</v>
      </c>
      <c r="I1095">
        <f t="shared" si="176"/>
        <v>0</v>
      </c>
      <c r="J1095">
        <f t="shared" si="169"/>
        <v>1</v>
      </c>
      <c r="N1095" t="str">
        <f t="shared" si="170"/>
        <v>QQQ</v>
      </c>
      <c r="O1095" s="5">
        <f t="shared" si="177"/>
        <v>5.6279965654151246E-4</v>
      </c>
      <c r="P1095" t="str">
        <f t="shared" si="172"/>
        <v>lose</v>
      </c>
      <c r="Q1095" t="str">
        <f t="shared" si="178"/>
        <v>lose</v>
      </c>
    </row>
    <row r="1096" spans="1:17">
      <c r="A1096" s="6">
        <v>43508</v>
      </c>
      <c r="B1096" s="1">
        <v>254.53</v>
      </c>
      <c r="C1096" s="1">
        <v>170.89</v>
      </c>
      <c r="D1096" s="1">
        <f t="shared" si="171"/>
        <v>83.640000000000015</v>
      </c>
      <c r="F1096" s="2">
        <f t="shared" si="173"/>
        <v>1.4306208655455501E-2</v>
      </c>
      <c r="G1096" s="2">
        <f t="shared" si="174"/>
        <v>1.4786223277909624E-2</v>
      </c>
      <c r="H1096" t="str">
        <f t="shared" si="175"/>
        <v>QQQ</v>
      </c>
      <c r="I1096">
        <f t="shared" si="176"/>
        <v>0</v>
      </c>
      <c r="J1096">
        <f t="shared" ref="J1096:J1159" si="179">IF(I1095=I1096,(J1095+1),I1096)</f>
        <v>2</v>
      </c>
      <c r="N1096" t="str">
        <f t="shared" si="170"/>
        <v>QQQ</v>
      </c>
      <c r="O1096" s="5">
        <f t="shared" si="177"/>
        <v>4.8001462245412206E-4</v>
      </c>
      <c r="P1096" t="str">
        <f t="shared" si="172"/>
        <v>lose</v>
      </c>
      <c r="Q1096" t="str">
        <f t="shared" si="178"/>
        <v>lose</v>
      </c>
    </row>
    <row r="1097" spans="1:17">
      <c r="A1097" s="6">
        <v>43509</v>
      </c>
      <c r="B1097" s="1">
        <v>255.8</v>
      </c>
      <c r="C1097" s="1">
        <v>171.01</v>
      </c>
      <c r="D1097" s="1">
        <f t="shared" si="171"/>
        <v>84.79000000000002</v>
      </c>
      <c r="F1097" s="2">
        <f t="shared" si="173"/>
        <v>4.9895886535968655E-3</v>
      </c>
      <c r="G1097" s="2">
        <f t="shared" si="174"/>
        <v>7.0220609748963987E-4</v>
      </c>
      <c r="H1097" t="str">
        <f t="shared" si="175"/>
        <v>DIA</v>
      </c>
      <c r="I1097">
        <f t="shared" si="176"/>
        <v>1</v>
      </c>
      <c r="J1097">
        <f t="shared" si="179"/>
        <v>1</v>
      </c>
      <c r="N1097" t="str">
        <f t="shared" si="170"/>
        <v>DIA</v>
      </c>
      <c r="O1097" s="5">
        <f t="shared" si="177"/>
        <v>4.2873825561072255E-3</v>
      </c>
      <c r="P1097" t="str">
        <f t="shared" si="172"/>
        <v>lose</v>
      </c>
      <c r="Q1097" t="str">
        <f t="shared" si="178"/>
        <v>lose</v>
      </c>
    </row>
    <row r="1098" spans="1:17">
      <c r="A1098" s="6">
        <v>43510</v>
      </c>
      <c r="B1098" s="1">
        <v>255.16</v>
      </c>
      <c r="C1098" s="1">
        <v>171.22</v>
      </c>
      <c r="D1098" s="1">
        <f t="shared" si="171"/>
        <v>83.94</v>
      </c>
      <c r="F1098" s="2">
        <f t="shared" si="173"/>
        <v>-2.5019546520719887E-3</v>
      </c>
      <c r="G1098" s="2">
        <f t="shared" si="174"/>
        <v>1.2279983626688963E-3</v>
      </c>
      <c r="H1098" t="str">
        <f t="shared" si="175"/>
        <v>QQQ</v>
      </c>
      <c r="I1098">
        <f t="shared" si="176"/>
        <v>0</v>
      </c>
      <c r="J1098">
        <f t="shared" si="179"/>
        <v>0</v>
      </c>
      <c r="N1098" t="str">
        <f t="shared" si="170"/>
        <v>QQQ</v>
      </c>
      <c r="O1098" s="5">
        <f t="shared" si="177"/>
        <v>3.729953014740885E-3</v>
      </c>
      <c r="P1098" t="str">
        <f t="shared" si="172"/>
        <v>lose</v>
      </c>
      <c r="Q1098" t="str">
        <f t="shared" si="178"/>
        <v>lose</v>
      </c>
    </row>
    <row r="1099" spans="1:17">
      <c r="A1099" s="6">
        <v>43511</v>
      </c>
      <c r="B1099" s="1">
        <v>258.64999999999998</v>
      </c>
      <c r="C1099" s="1">
        <v>171.94</v>
      </c>
      <c r="D1099" s="1">
        <f t="shared" si="171"/>
        <v>86.70999999999998</v>
      </c>
      <c r="F1099" s="2">
        <f t="shared" si="173"/>
        <v>1.3677692428280219E-2</v>
      </c>
      <c r="G1099" s="2">
        <f t="shared" si="174"/>
        <v>4.2051162247400938E-3</v>
      </c>
      <c r="H1099" t="str">
        <f t="shared" si="175"/>
        <v>DIA</v>
      </c>
      <c r="I1099">
        <f t="shared" si="176"/>
        <v>1</v>
      </c>
      <c r="J1099">
        <f t="shared" si="179"/>
        <v>1</v>
      </c>
      <c r="N1099" t="str">
        <f t="shared" si="170"/>
        <v>DIA</v>
      </c>
      <c r="O1099" s="5">
        <f t="shared" si="177"/>
        <v>9.4725762035401256E-3</v>
      </c>
      <c r="P1099" t="str">
        <f t="shared" si="172"/>
        <v>win</v>
      </c>
      <c r="Q1099" t="str">
        <f t="shared" si="178"/>
        <v>lose</v>
      </c>
    </row>
    <row r="1100" spans="1:17">
      <c r="A1100" s="6">
        <v>43515</v>
      </c>
      <c r="B1100" s="1">
        <v>258.81</v>
      </c>
      <c r="C1100" s="1">
        <v>172.28</v>
      </c>
      <c r="D1100" s="1">
        <f t="shared" si="171"/>
        <v>86.53</v>
      </c>
      <c r="F1100" s="2">
        <f t="shared" si="173"/>
        <v>6.18596559056737E-4</v>
      </c>
      <c r="G1100" s="2">
        <f t="shared" si="174"/>
        <v>1.9774339886006946E-3</v>
      </c>
      <c r="H1100" t="str">
        <f t="shared" si="175"/>
        <v>QQQ</v>
      </c>
      <c r="I1100">
        <f t="shared" si="176"/>
        <v>0</v>
      </c>
      <c r="J1100">
        <f t="shared" si="179"/>
        <v>0</v>
      </c>
      <c r="N1100" t="str">
        <f t="shared" si="170"/>
        <v>QQQ</v>
      </c>
      <c r="O1100" s="5">
        <f t="shared" si="177"/>
        <v>1.3588374295439576E-3</v>
      </c>
      <c r="P1100" t="str">
        <f t="shared" si="172"/>
        <v>lose</v>
      </c>
      <c r="Q1100" t="str">
        <f t="shared" si="178"/>
        <v>lose</v>
      </c>
    </row>
    <row r="1101" spans="1:17">
      <c r="A1101" s="6">
        <v>43516</v>
      </c>
      <c r="B1101" s="1">
        <v>259.5</v>
      </c>
      <c r="C1101" s="1">
        <v>172.25</v>
      </c>
      <c r="D1101" s="1">
        <f t="shared" si="171"/>
        <v>87.25</v>
      </c>
      <c r="F1101" s="2">
        <f t="shared" si="173"/>
        <v>2.6660484525327373E-3</v>
      </c>
      <c r="G1101" s="2">
        <f t="shared" si="174"/>
        <v>-1.7413512886000195E-4</v>
      </c>
      <c r="H1101" t="str">
        <f t="shared" si="175"/>
        <v>DIA</v>
      </c>
      <c r="I1101">
        <f t="shared" si="176"/>
        <v>1</v>
      </c>
      <c r="J1101">
        <f t="shared" si="179"/>
        <v>1</v>
      </c>
      <c r="N1101" t="str">
        <f t="shared" si="170"/>
        <v>DIA</v>
      </c>
      <c r="O1101" s="5">
        <f t="shared" si="177"/>
        <v>2.8401835813927391E-3</v>
      </c>
      <c r="P1101" t="str">
        <f t="shared" si="172"/>
        <v>lose</v>
      </c>
      <c r="Q1101" t="str">
        <f t="shared" si="178"/>
        <v>lose</v>
      </c>
    </row>
    <row r="1102" spans="1:17">
      <c r="A1102" s="6">
        <v>43517</v>
      </c>
      <c r="B1102" s="1">
        <v>258.52999999999997</v>
      </c>
      <c r="C1102" s="1">
        <v>171.62</v>
      </c>
      <c r="D1102" s="1">
        <f t="shared" si="171"/>
        <v>86.909999999999968</v>
      </c>
      <c r="F1102" s="2">
        <f t="shared" si="173"/>
        <v>-3.7379576107900857E-3</v>
      </c>
      <c r="G1102" s="2">
        <f t="shared" si="174"/>
        <v>-3.657474600870801E-3</v>
      </c>
      <c r="H1102" t="str">
        <f t="shared" si="175"/>
        <v>QQQ</v>
      </c>
      <c r="I1102">
        <f t="shared" si="176"/>
        <v>0</v>
      </c>
      <c r="J1102">
        <f t="shared" si="179"/>
        <v>0</v>
      </c>
      <c r="N1102" t="str">
        <f t="shared" si="170"/>
        <v>QQQ</v>
      </c>
      <c r="O1102" s="5">
        <f t="shared" si="177"/>
        <v>8.0483009919284695E-5</v>
      </c>
      <c r="P1102" t="str">
        <f t="shared" si="172"/>
        <v>lose</v>
      </c>
      <c r="Q1102" t="str">
        <f t="shared" si="178"/>
        <v>lose</v>
      </c>
    </row>
    <row r="1103" spans="1:17">
      <c r="A1103" s="6">
        <v>43518</v>
      </c>
      <c r="B1103" s="1">
        <v>260.17</v>
      </c>
      <c r="C1103" s="1">
        <v>172.89</v>
      </c>
      <c r="D1103" s="1">
        <f t="shared" si="171"/>
        <v>87.28000000000003</v>
      </c>
      <c r="F1103" s="2">
        <f t="shared" si="173"/>
        <v>6.3435578076047007E-3</v>
      </c>
      <c r="G1103" s="2">
        <f t="shared" si="174"/>
        <v>7.4000699219204163E-3</v>
      </c>
      <c r="H1103" t="str">
        <f t="shared" si="175"/>
        <v>QQQ</v>
      </c>
      <c r="I1103">
        <f t="shared" si="176"/>
        <v>0</v>
      </c>
      <c r="J1103">
        <f t="shared" si="179"/>
        <v>1</v>
      </c>
      <c r="N1103" t="str">
        <f t="shared" si="170"/>
        <v>QQQ</v>
      </c>
      <c r="O1103" s="5">
        <f t="shared" si="177"/>
        <v>1.0565121143157157E-3</v>
      </c>
      <c r="P1103" t="str">
        <f t="shared" si="172"/>
        <v>lose</v>
      </c>
      <c r="Q1103" t="str">
        <f t="shared" si="178"/>
        <v>lose</v>
      </c>
    </row>
    <row r="1104" spans="1:17">
      <c r="A1104" s="6">
        <v>43521</v>
      </c>
      <c r="B1104" s="1">
        <v>260.89</v>
      </c>
      <c r="C1104" s="1">
        <v>173.52</v>
      </c>
      <c r="D1104" s="1">
        <f t="shared" si="171"/>
        <v>87.369999999999976</v>
      </c>
      <c r="F1104" s="2">
        <f t="shared" si="173"/>
        <v>2.7674213014566261E-3</v>
      </c>
      <c r="G1104" s="2">
        <f t="shared" si="174"/>
        <v>3.6439354502864475E-3</v>
      </c>
      <c r="H1104" t="str">
        <f t="shared" si="175"/>
        <v>QQQ</v>
      </c>
      <c r="I1104">
        <f t="shared" si="176"/>
        <v>0</v>
      </c>
      <c r="J1104">
        <f t="shared" si="179"/>
        <v>2</v>
      </c>
      <c r="N1104" t="str">
        <f t="shared" si="170"/>
        <v>QQQ</v>
      </c>
      <c r="O1104" s="5">
        <f t="shared" si="177"/>
        <v>8.7651414882982141E-4</v>
      </c>
      <c r="P1104" t="str">
        <f t="shared" si="172"/>
        <v>lose</v>
      </c>
      <c r="Q1104" t="str">
        <f t="shared" si="178"/>
        <v>lose</v>
      </c>
    </row>
    <row r="1105" spans="1:17">
      <c r="A1105" s="6">
        <v>43522</v>
      </c>
      <c r="B1105" s="1">
        <v>260.54000000000002</v>
      </c>
      <c r="C1105" s="1">
        <v>173.7</v>
      </c>
      <c r="D1105" s="1">
        <f t="shared" si="171"/>
        <v>86.840000000000032</v>
      </c>
      <c r="F1105" s="2">
        <f t="shared" si="173"/>
        <v>-1.3415615776762846E-3</v>
      </c>
      <c r="G1105" s="2">
        <f t="shared" si="174"/>
        <v>1.0373443983401245E-3</v>
      </c>
      <c r="H1105" t="str">
        <f t="shared" si="175"/>
        <v>QQQ</v>
      </c>
      <c r="I1105">
        <f t="shared" si="176"/>
        <v>0</v>
      </c>
      <c r="J1105">
        <f t="shared" si="179"/>
        <v>3</v>
      </c>
      <c r="N1105" t="str">
        <f t="shared" si="170"/>
        <v>QQQ</v>
      </c>
      <c r="O1105" s="5">
        <f t="shared" si="177"/>
        <v>2.3789059760164089E-3</v>
      </c>
      <c r="P1105" t="str">
        <f t="shared" si="172"/>
        <v>lose</v>
      </c>
      <c r="Q1105" t="str">
        <f t="shared" si="178"/>
        <v>lose</v>
      </c>
    </row>
    <row r="1106" spans="1:17">
      <c r="A1106" s="6">
        <v>43523</v>
      </c>
      <c r="B1106" s="1">
        <v>259.87</v>
      </c>
      <c r="C1106" s="1">
        <v>173.59</v>
      </c>
      <c r="D1106" s="1">
        <f t="shared" si="171"/>
        <v>86.28</v>
      </c>
      <c r="F1106" s="2">
        <f t="shared" si="173"/>
        <v>-2.5715820987181081E-3</v>
      </c>
      <c r="G1106" s="2">
        <f t="shared" si="174"/>
        <v>-6.3327576280935657E-4</v>
      </c>
      <c r="H1106" t="str">
        <f t="shared" si="175"/>
        <v>QQQ</v>
      </c>
      <c r="I1106">
        <f t="shared" si="176"/>
        <v>0</v>
      </c>
      <c r="J1106">
        <f t="shared" si="179"/>
        <v>4</v>
      </c>
      <c r="N1106" t="str">
        <f t="shared" si="170"/>
        <v>QQQ</v>
      </c>
      <c r="O1106" s="5">
        <f t="shared" si="177"/>
        <v>1.9383063359087517E-3</v>
      </c>
      <c r="P1106" t="str">
        <f t="shared" si="172"/>
        <v>lose</v>
      </c>
      <c r="Q1106" t="str">
        <f t="shared" si="178"/>
        <v>lose</v>
      </c>
    </row>
    <row r="1107" spans="1:17">
      <c r="A1107" s="6">
        <v>43524</v>
      </c>
      <c r="B1107" s="1">
        <v>259.27999999999997</v>
      </c>
      <c r="C1107" s="1">
        <v>173.19</v>
      </c>
      <c r="D1107" s="1">
        <f t="shared" si="171"/>
        <v>86.089999999999975</v>
      </c>
      <c r="F1107" s="2">
        <f t="shared" si="173"/>
        <v>-2.270365952206995E-3</v>
      </c>
      <c r="G1107" s="2">
        <f t="shared" si="174"/>
        <v>-2.3042802004724101E-3</v>
      </c>
      <c r="H1107" t="str">
        <f t="shared" si="175"/>
        <v>DIA</v>
      </c>
      <c r="I1107">
        <f t="shared" si="176"/>
        <v>1</v>
      </c>
      <c r="J1107">
        <f t="shared" si="179"/>
        <v>1</v>
      </c>
      <c r="N1107" t="str">
        <f t="shared" si="170"/>
        <v>DIA</v>
      </c>
      <c r="O1107" s="5">
        <f t="shared" si="177"/>
        <v>3.3914248265415076E-5</v>
      </c>
      <c r="P1107" t="str">
        <f t="shared" si="172"/>
        <v>lose</v>
      </c>
      <c r="Q1107" t="str">
        <f t="shared" si="178"/>
        <v>lose</v>
      </c>
    </row>
    <row r="1108" spans="1:17">
      <c r="A1108" s="6">
        <v>43525</v>
      </c>
      <c r="B1108" s="1">
        <v>260.42</v>
      </c>
      <c r="C1108" s="1">
        <v>174.39</v>
      </c>
      <c r="D1108" s="1">
        <f t="shared" si="171"/>
        <v>86.03000000000003</v>
      </c>
      <c r="F1108" s="2">
        <f t="shared" si="173"/>
        <v>4.3967911138539156E-3</v>
      </c>
      <c r="G1108" s="2">
        <f t="shared" si="174"/>
        <v>6.9288065130780566E-3</v>
      </c>
      <c r="H1108" t="str">
        <f t="shared" si="175"/>
        <v>QQQ</v>
      </c>
      <c r="I1108">
        <f t="shared" si="176"/>
        <v>0</v>
      </c>
      <c r="J1108">
        <f t="shared" si="179"/>
        <v>0</v>
      </c>
      <c r="N1108" t="str">
        <f t="shared" si="170"/>
        <v>QQQ</v>
      </c>
      <c r="O1108" s="5">
        <f t="shared" si="177"/>
        <v>2.532015399224141E-3</v>
      </c>
      <c r="P1108" t="str">
        <f t="shared" si="172"/>
        <v>lose</v>
      </c>
      <c r="Q1108" t="str">
        <f t="shared" si="178"/>
        <v>lose</v>
      </c>
    </row>
    <row r="1109" spans="1:17">
      <c r="A1109" s="6">
        <v>43528</v>
      </c>
      <c r="B1109" s="1">
        <v>258.27999999999997</v>
      </c>
      <c r="C1109" s="1">
        <v>174.42</v>
      </c>
      <c r="D1109" s="1">
        <f t="shared" si="171"/>
        <v>83.859999999999985</v>
      </c>
      <c r="F1109" s="2">
        <f t="shared" si="173"/>
        <v>-8.2174948160665204E-3</v>
      </c>
      <c r="G1109" s="2">
        <f t="shared" si="174"/>
        <v>1.7202821262687733E-4</v>
      </c>
      <c r="H1109" t="str">
        <f t="shared" si="175"/>
        <v>QQQ</v>
      </c>
      <c r="I1109">
        <f t="shared" si="176"/>
        <v>0</v>
      </c>
      <c r="J1109">
        <f t="shared" si="179"/>
        <v>1</v>
      </c>
      <c r="N1109" t="str">
        <f t="shared" si="170"/>
        <v>QQQ</v>
      </c>
      <c r="O1109" s="5">
        <f t="shared" si="177"/>
        <v>8.3895230286933978E-3</v>
      </c>
      <c r="P1109" t="str">
        <f t="shared" si="172"/>
        <v>lose</v>
      </c>
      <c r="Q1109" t="str">
        <f t="shared" si="178"/>
        <v>win</v>
      </c>
    </row>
    <row r="1110" spans="1:17">
      <c r="A1110" s="6">
        <v>43529</v>
      </c>
      <c r="B1110" s="1">
        <v>258.19</v>
      </c>
      <c r="C1110" s="1">
        <v>174.55</v>
      </c>
      <c r="D1110" s="1">
        <f t="shared" si="171"/>
        <v>83.639999999999986</v>
      </c>
      <c r="F1110" s="2">
        <f t="shared" si="173"/>
        <v>-3.4845903670425505E-4</v>
      </c>
      <c r="G1110" s="2">
        <f t="shared" si="174"/>
        <v>7.4532737071450451E-4</v>
      </c>
      <c r="H1110" t="str">
        <f t="shared" si="175"/>
        <v>QQQ</v>
      </c>
      <c r="I1110">
        <f t="shared" si="176"/>
        <v>0</v>
      </c>
      <c r="J1110">
        <f t="shared" si="179"/>
        <v>2</v>
      </c>
      <c r="N1110" t="str">
        <f t="shared" si="170"/>
        <v>QQQ</v>
      </c>
      <c r="O1110" s="5">
        <f t="shared" si="177"/>
        <v>1.0937864074187596E-3</v>
      </c>
      <c r="P1110" t="str">
        <f t="shared" si="172"/>
        <v>lose</v>
      </c>
      <c r="Q1110" t="str">
        <f t="shared" si="178"/>
        <v>lose</v>
      </c>
    </row>
    <row r="1111" spans="1:17">
      <c r="A1111" s="6">
        <v>43530</v>
      </c>
      <c r="B1111" s="1">
        <v>256.87</v>
      </c>
      <c r="C1111" s="1">
        <v>173.56</v>
      </c>
      <c r="D1111" s="1">
        <f t="shared" si="171"/>
        <v>83.31</v>
      </c>
      <c r="F1111" s="2">
        <f t="shared" si="173"/>
        <v>-5.1125140400479999E-3</v>
      </c>
      <c r="G1111" s="2">
        <f t="shared" si="174"/>
        <v>-5.6717272987683127E-3</v>
      </c>
      <c r="H1111" t="str">
        <f t="shared" si="175"/>
        <v>DIA</v>
      </c>
      <c r="I1111">
        <f t="shared" si="176"/>
        <v>1</v>
      </c>
      <c r="J1111">
        <f t="shared" si="179"/>
        <v>1</v>
      </c>
      <c r="N1111" t="str">
        <f t="shared" si="170"/>
        <v>DIA</v>
      </c>
      <c r="O1111" s="5">
        <f t="shared" si="177"/>
        <v>5.5921325872031278E-4</v>
      </c>
      <c r="P1111" t="str">
        <f t="shared" si="172"/>
        <v>lose</v>
      </c>
      <c r="Q1111" t="str">
        <f t="shared" si="178"/>
        <v>lose</v>
      </c>
    </row>
    <row r="1112" spans="1:17">
      <c r="A1112" s="6">
        <v>43531</v>
      </c>
      <c r="B1112" s="1">
        <v>254.81</v>
      </c>
      <c r="C1112" s="1">
        <v>171.43</v>
      </c>
      <c r="D1112" s="1">
        <f t="shared" si="171"/>
        <v>83.38</v>
      </c>
      <c r="F1112" s="2">
        <f t="shared" si="173"/>
        <v>-8.0196208198699825E-3</v>
      </c>
      <c r="G1112" s="2">
        <f t="shared" si="174"/>
        <v>-1.2272412998386698E-2</v>
      </c>
      <c r="H1112" t="str">
        <f t="shared" si="175"/>
        <v>DIA</v>
      </c>
      <c r="I1112">
        <f t="shared" si="176"/>
        <v>1</v>
      </c>
      <c r="J1112">
        <f t="shared" si="179"/>
        <v>2</v>
      </c>
      <c r="N1112" t="str">
        <f t="shared" si="170"/>
        <v>DIA</v>
      </c>
      <c r="O1112" s="5">
        <f t="shared" si="177"/>
        <v>4.2527921785167153E-3</v>
      </c>
      <c r="P1112" t="str">
        <f t="shared" si="172"/>
        <v>lose</v>
      </c>
      <c r="Q1112" t="str">
        <f t="shared" si="178"/>
        <v>lose</v>
      </c>
    </row>
    <row r="1113" spans="1:17">
      <c r="A1113" s="6">
        <v>43532</v>
      </c>
      <c r="B1113" s="1">
        <v>254.71</v>
      </c>
      <c r="C1113" s="1">
        <v>171.17</v>
      </c>
      <c r="D1113" s="1">
        <f t="shared" si="171"/>
        <v>83.54000000000002</v>
      </c>
      <c r="F1113" s="2">
        <f t="shared" si="173"/>
        <v>-3.924492759310636E-4</v>
      </c>
      <c r="G1113" s="2">
        <f t="shared" si="174"/>
        <v>-1.5166540278832136E-3</v>
      </c>
      <c r="H1113" t="str">
        <f t="shared" si="175"/>
        <v>DIA</v>
      </c>
      <c r="I1113">
        <f t="shared" si="176"/>
        <v>1</v>
      </c>
      <c r="J1113">
        <f t="shared" si="179"/>
        <v>3</v>
      </c>
      <c r="N1113" t="str">
        <f t="shared" si="170"/>
        <v>DIA</v>
      </c>
      <c r="O1113" s="5">
        <f t="shared" si="177"/>
        <v>1.12420475195215E-3</v>
      </c>
      <c r="P1113" t="str">
        <f t="shared" si="172"/>
        <v>lose</v>
      </c>
      <c r="Q1113" t="str">
        <f t="shared" si="178"/>
        <v>lose</v>
      </c>
    </row>
    <row r="1114" spans="1:17">
      <c r="A1114" s="6">
        <v>43535</v>
      </c>
      <c r="B1114" s="1">
        <v>256.76</v>
      </c>
      <c r="C1114" s="1">
        <v>174.73</v>
      </c>
      <c r="D1114" s="1">
        <f t="shared" si="171"/>
        <v>82.03</v>
      </c>
      <c r="F1114" s="2">
        <f t="shared" si="173"/>
        <v>8.0483687330689131E-3</v>
      </c>
      <c r="G1114" s="2">
        <f t="shared" si="174"/>
        <v>2.0798037039200808E-2</v>
      </c>
      <c r="H1114" t="str">
        <f t="shared" si="175"/>
        <v>QQQ</v>
      </c>
      <c r="I1114">
        <f t="shared" si="176"/>
        <v>0</v>
      </c>
      <c r="J1114">
        <f t="shared" si="179"/>
        <v>0</v>
      </c>
      <c r="N1114" t="str">
        <f t="shared" si="170"/>
        <v>QQQ</v>
      </c>
      <c r="O1114" s="5">
        <f t="shared" si="177"/>
        <v>1.2749668306131895E-2</v>
      </c>
      <c r="P1114" t="str">
        <f t="shared" si="172"/>
        <v>lose</v>
      </c>
      <c r="Q1114" t="str">
        <f t="shared" si="178"/>
        <v>win</v>
      </c>
    </row>
    <row r="1115" spans="1:17">
      <c r="A1115" s="6">
        <v>43536</v>
      </c>
      <c r="B1115" s="1">
        <v>255.86</v>
      </c>
      <c r="C1115" s="1">
        <v>175.69</v>
      </c>
      <c r="D1115" s="1">
        <f t="shared" si="171"/>
        <v>80.170000000000016</v>
      </c>
      <c r="F1115" s="2">
        <f t="shared" si="173"/>
        <v>-3.5052188814456197E-3</v>
      </c>
      <c r="G1115" s="2">
        <f t="shared" si="174"/>
        <v>5.4941910376009161E-3</v>
      </c>
      <c r="H1115" t="str">
        <f t="shared" si="175"/>
        <v>QQQ</v>
      </c>
      <c r="I1115">
        <f t="shared" si="176"/>
        <v>0</v>
      </c>
      <c r="J1115">
        <f t="shared" si="179"/>
        <v>1</v>
      </c>
      <c r="N1115" t="str">
        <f t="shared" si="170"/>
        <v>QQQ</v>
      </c>
      <c r="O1115" s="5">
        <f t="shared" si="177"/>
        <v>8.9994099190465367E-3</v>
      </c>
      <c r="P1115" t="str">
        <f t="shared" si="172"/>
        <v>lose</v>
      </c>
      <c r="Q1115" t="str">
        <f t="shared" si="178"/>
        <v>win</v>
      </c>
    </row>
    <row r="1116" spans="1:17">
      <c r="A1116" s="6">
        <v>43537</v>
      </c>
      <c r="B1116" s="1">
        <v>257.35000000000002</v>
      </c>
      <c r="C1116" s="1">
        <v>177.01</v>
      </c>
      <c r="D1116" s="1">
        <f t="shared" si="171"/>
        <v>80.340000000000032</v>
      </c>
      <c r="F1116" s="2">
        <f t="shared" si="173"/>
        <v>5.8234972250449813E-3</v>
      </c>
      <c r="G1116" s="2">
        <f t="shared" si="174"/>
        <v>7.5132335363423822E-3</v>
      </c>
      <c r="H1116" t="str">
        <f t="shared" si="175"/>
        <v>QQQ</v>
      </c>
      <c r="I1116">
        <f t="shared" si="176"/>
        <v>0</v>
      </c>
      <c r="J1116">
        <f t="shared" si="179"/>
        <v>2</v>
      </c>
      <c r="N1116" t="str">
        <f t="shared" si="170"/>
        <v>QQQ</v>
      </c>
      <c r="O1116" s="5">
        <f t="shared" si="177"/>
        <v>1.6897363112974009E-3</v>
      </c>
      <c r="P1116" t="str">
        <f t="shared" si="172"/>
        <v>lose</v>
      </c>
      <c r="Q1116" t="str">
        <f t="shared" si="178"/>
        <v>lose</v>
      </c>
    </row>
    <row r="1117" spans="1:17">
      <c r="A1117" s="6">
        <v>43538</v>
      </c>
      <c r="B1117" s="1">
        <v>257.54000000000002</v>
      </c>
      <c r="C1117" s="1">
        <v>176.71</v>
      </c>
      <c r="D1117" s="1">
        <f t="shared" si="171"/>
        <v>80.830000000000013</v>
      </c>
      <c r="F1117" s="2">
        <f t="shared" si="173"/>
        <v>7.3829415193315607E-4</v>
      </c>
      <c r="G1117" s="2">
        <f t="shared" si="174"/>
        <v>-1.6948195017229702E-3</v>
      </c>
      <c r="H1117" t="str">
        <f t="shared" si="175"/>
        <v>DIA</v>
      </c>
      <c r="I1117">
        <f t="shared" si="176"/>
        <v>1</v>
      </c>
      <c r="J1117">
        <f t="shared" si="179"/>
        <v>1</v>
      </c>
      <c r="N1117" t="str">
        <f t="shared" si="170"/>
        <v>DIA</v>
      </c>
      <c r="O1117" s="5">
        <f t="shared" si="177"/>
        <v>2.4331136536561264E-3</v>
      </c>
      <c r="P1117" t="str">
        <f t="shared" si="172"/>
        <v>lose</v>
      </c>
      <c r="Q1117" t="str">
        <f t="shared" si="178"/>
        <v>lose</v>
      </c>
    </row>
    <row r="1118" spans="1:17">
      <c r="A1118" s="6">
        <v>43539</v>
      </c>
      <c r="B1118" s="1">
        <v>258.33999999999997</v>
      </c>
      <c r="C1118" s="1">
        <v>178.35</v>
      </c>
      <c r="D1118" s="1">
        <f t="shared" si="171"/>
        <v>79.989999999999981</v>
      </c>
      <c r="F1118" s="2">
        <f t="shared" si="173"/>
        <v>3.1063135823559619E-3</v>
      </c>
      <c r="G1118" s="2">
        <f t="shared" si="174"/>
        <v>9.2807424593966733E-3</v>
      </c>
      <c r="H1118" t="str">
        <f t="shared" si="175"/>
        <v>QQQ</v>
      </c>
      <c r="I1118">
        <f t="shared" si="176"/>
        <v>0</v>
      </c>
      <c r="J1118">
        <f t="shared" si="179"/>
        <v>0</v>
      </c>
      <c r="N1118" t="str">
        <f t="shared" si="170"/>
        <v>QQQ</v>
      </c>
      <c r="O1118" s="5">
        <f t="shared" si="177"/>
        <v>6.1744288770407118E-3</v>
      </c>
      <c r="P1118" t="str">
        <f t="shared" si="172"/>
        <v>lose</v>
      </c>
      <c r="Q1118" t="str">
        <f t="shared" si="178"/>
        <v>win</v>
      </c>
    </row>
    <row r="1119" spans="1:17">
      <c r="A1119" s="6">
        <v>43542</v>
      </c>
      <c r="B1119" s="1">
        <v>258.99</v>
      </c>
      <c r="C1119" s="1">
        <v>178.45</v>
      </c>
      <c r="D1119" s="1">
        <f t="shared" si="171"/>
        <v>80.54000000000002</v>
      </c>
      <c r="F1119" s="2">
        <f t="shared" si="173"/>
        <v>2.5160641015717048E-3</v>
      </c>
      <c r="G1119" s="2">
        <f t="shared" si="174"/>
        <v>5.6069526212500318E-4</v>
      </c>
      <c r="H1119" t="str">
        <f t="shared" si="175"/>
        <v>DIA</v>
      </c>
      <c r="I1119">
        <f t="shared" si="176"/>
        <v>1</v>
      </c>
      <c r="J1119">
        <f t="shared" si="179"/>
        <v>1</v>
      </c>
      <c r="N1119" t="str">
        <f t="shared" si="170"/>
        <v>DIA</v>
      </c>
      <c r="O1119" s="5">
        <f t="shared" si="177"/>
        <v>1.9553688394467017E-3</v>
      </c>
      <c r="P1119" t="str">
        <f t="shared" si="172"/>
        <v>lose</v>
      </c>
      <c r="Q1119" t="str">
        <f t="shared" si="178"/>
        <v>lose</v>
      </c>
    </row>
    <row r="1120" spans="1:17">
      <c r="A1120" s="6">
        <v>43543</v>
      </c>
      <c r="B1120" s="1">
        <v>258.88</v>
      </c>
      <c r="C1120" s="1">
        <v>179.05</v>
      </c>
      <c r="D1120" s="1">
        <f t="shared" si="171"/>
        <v>79.829999999999984</v>
      </c>
      <c r="F1120" s="2">
        <f t="shared" si="173"/>
        <v>-4.2472682342952872E-4</v>
      </c>
      <c r="G1120" s="2">
        <f t="shared" si="174"/>
        <v>3.3622863547213382E-3</v>
      </c>
      <c r="H1120" t="str">
        <f t="shared" si="175"/>
        <v>QQQ</v>
      </c>
      <c r="I1120">
        <f t="shared" si="176"/>
        <v>0</v>
      </c>
      <c r="J1120">
        <f t="shared" si="179"/>
        <v>0</v>
      </c>
      <c r="N1120" t="str">
        <f t="shared" si="170"/>
        <v>QQQ</v>
      </c>
      <c r="O1120" s="5">
        <f t="shared" si="177"/>
        <v>3.787013178150867E-3</v>
      </c>
      <c r="P1120" t="str">
        <f t="shared" si="172"/>
        <v>lose</v>
      </c>
      <c r="Q1120" t="str">
        <f t="shared" si="178"/>
        <v>lose</v>
      </c>
    </row>
    <row r="1121" spans="1:17">
      <c r="A1121" s="6">
        <v>43544</v>
      </c>
      <c r="B1121" s="1">
        <v>257.29000000000002</v>
      </c>
      <c r="C1121" s="1">
        <v>179.76</v>
      </c>
      <c r="D1121" s="1">
        <f t="shared" si="171"/>
        <v>77.53000000000003</v>
      </c>
      <c r="F1121" s="2">
        <f t="shared" si="173"/>
        <v>-6.141841779975182E-3</v>
      </c>
      <c r="G1121" s="2">
        <f t="shared" si="174"/>
        <v>3.9653728008934904E-3</v>
      </c>
      <c r="H1121" t="str">
        <f t="shared" si="175"/>
        <v>QQQ</v>
      </c>
      <c r="I1121">
        <f t="shared" si="176"/>
        <v>0</v>
      </c>
      <c r="J1121">
        <f t="shared" si="179"/>
        <v>1</v>
      </c>
      <c r="N1121" t="str">
        <f t="shared" si="170"/>
        <v>QQQ</v>
      </c>
      <c r="O1121" s="5">
        <f t="shared" si="177"/>
        <v>1.0107214580868672E-2</v>
      </c>
      <c r="P1121" t="str">
        <f t="shared" si="172"/>
        <v>lose</v>
      </c>
      <c r="Q1121" t="str">
        <f t="shared" si="178"/>
        <v>win</v>
      </c>
    </row>
    <row r="1122" spans="1:17">
      <c r="A1122" s="6">
        <v>43545</v>
      </c>
      <c r="B1122" s="1">
        <v>259.58</v>
      </c>
      <c r="C1122" s="1">
        <v>182.57</v>
      </c>
      <c r="D1122" s="1">
        <f t="shared" si="171"/>
        <v>77.009999999999991</v>
      </c>
      <c r="F1122" s="2">
        <f t="shared" si="173"/>
        <v>8.900462513117352E-3</v>
      </c>
      <c r="G1122" s="2">
        <f t="shared" si="174"/>
        <v>1.5631953716065881E-2</v>
      </c>
      <c r="H1122" t="str">
        <f t="shared" si="175"/>
        <v>QQQ</v>
      </c>
      <c r="I1122">
        <f t="shared" si="176"/>
        <v>0</v>
      </c>
      <c r="J1122">
        <f t="shared" si="179"/>
        <v>2</v>
      </c>
      <c r="N1122" t="str">
        <f t="shared" si="170"/>
        <v>QQQ</v>
      </c>
      <c r="O1122" s="5">
        <f t="shared" si="177"/>
        <v>6.7314912029485287E-3</v>
      </c>
      <c r="P1122" t="str">
        <f t="shared" si="172"/>
        <v>lose</v>
      </c>
      <c r="Q1122" t="str">
        <f t="shared" si="178"/>
        <v>win</v>
      </c>
    </row>
    <row r="1123" spans="1:17">
      <c r="A1123" s="6">
        <v>43546</v>
      </c>
      <c r="B1123" s="1">
        <v>254.96</v>
      </c>
      <c r="C1123" s="1">
        <v>178.56</v>
      </c>
      <c r="D1123" s="1">
        <f t="shared" si="171"/>
        <v>76.400000000000006</v>
      </c>
      <c r="F1123" s="2">
        <f t="shared" si="173"/>
        <v>-1.7797981354495632E-2</v>
      </c>
      <c r="G1123" s="2">
        <f t="shared" si="174"/>
        <v>-2.1964178123459445E-2</v>
      </c>
      <c r="H1123" t="str">
        <f t="shared" si="175"/>
        <v>DIA</v>
      </c>
      <c r="I1123">
        <f t="shared" si="176"/>
        <v>1</v>
      </c>
      <c r="J1123">
        <f t="shared" si="179"/>
        <v>1</v>
      </c>
      <c r="N1123" t="str">
        <f t="shared" si="170"/>
        <v>DIA</v>
      </c>
      <c r="O1123" s="5">
        <f t="shared" si="177"/>
        <v>4.1661967689638132E-3</v>
      </c>
      <c r="P1123" t="str">
        <f t="shared" si="172"/>
        <v>lose</v>
      </c>
      <c r="Q1123" t="str">
        <f t="shared" si="178"/>
        <v>lose</v>
      </c>
    </row>
    <row r="1124" spans="1:17">
      <c r="A1124" s="6">
        <v>43549</v>
      </c>
      <c r="B1124" s="1">
        <v>255.07</v>
      </c>
      <c r="C1124" s="1">
        <v>178.22</v>
      </c>
      <c r="D1124" s="1">
        <f t="shared" si="171"/>
        <v>76.849999999999994</v>
      </c>
      <c r="F1124" s="2">
        <f t="shared" si="173"/>
        <v>4.3144022591773304E-4</v>
      </c>
      <c r="G1124" s="2">
        <f t="shared" si="174"/>
        <v>-1.9041218637993022E-3</v>
      </c>
      <c r="H1124" t="str">
        <f t="shared" si="175"/>
        <v>DIA</v>
      </c>
      <c r="I1124">
        <f t="shared" si="176"/>
        <v>1</v>
      </c>
      <c r="J1124">
        <f t="shared" si="179"/>
        <v>2</v>
      </c>
      <c r="N1124" t="str">
        <f t="shared" si="170"/>
        <v>DIA</v>
      </c>
      <c r="O1124" s="5">
        <f t="shared" si="177"/>
        <v>2.3355620897170352E-3</v>
      </c>
      <c r="P1124" t="str">
        <f t="shared" si="172"/>
        <v>lose</v>
      </c>
      <c r="Q1124" t="str">
        <f t="shared" si="178"/>
        <v>lose</v>
      </c>
    </row>
    <row r="1125" spans="1:17">
      <c r="A1125" s="6">
        <v>43550</v>
      </c>
      <c r="B1125" s="1">
        <v>256.45999999999998</v>
      </c>
      <c r="C1125" s="1">
        <v>179.05</v>
      </c>
      <c r="D1125" s="1">
        <f t="shared" si="171"/>
        <v>77.409999999999968</v>
      </c>
      <c r="F1125" s="2">
        <f t="shared" si="173"/>
        <v>5.4494844552475255E-3</v>
      </c>
      <c r="G1125" s="2">
        <f t="shared" si="174"/>
        <v>4.6571653013130539E-3</v>
      </c>
      <c r="H1125" t="str">
        <f t="shared" si="175"/>
        <v>DIA</v>
      </c>
      <c r="I1125">
        <f t="shared" si="176"/>
        <v>1</v>
      </c>
      <c r="J1125">
        <f t="shared" si="179"/>
        <v>3</v>
      </c>
      <c r="N1125" t="str">
        <f t="shared" si="170"/>
        <v>DIA</v>
      </c>
      <c r="O1125" s="5">
        <f t="shared" si="177"/>
        <v>7.923191539344716E-4</v>
      </c>
      <c r="P1125" t="str">
        <f t="shared" si="172"/>
        <v>lose</v>
      </c>
      <c r="Q1125" t="str">
        <f t="shared" si="178"/>
        <v>lose</v>
      </c>
    </row>
    <row r="1126" spans="1:17">
      <c r="A1126" s="6">
        <v>43551</v>
      </c>
      <c r="B1126" s="1">
        <v>256.11</v>
      </c>
      <c r="C1126" s="1">
        <v>177.9</v>
      </c>
      <c r="D1126" s="1">
        <f t="shared" si="171"/>
        <v>78.210000000000008</v>
      </c>
      <c r="F1126" s="2">
        <f t="shared" si="173"/>
        <v>-1.3647352413630426E-3</v>
      </c>
      <c r="G1126" s="2">
        <f t="shared" si="174"/>
        <v>-6.4227869310248846E-3</v>
      </c>
      <c r="H1126" t="str">
        <f t="shared" si="175"/>
        <v>DIA</v>
      </c>
      <c r="I1126">
        <f t="shared" si="176"/>
        <v>1</v>
      </c>
      <c r="J1126">
        <f t="shared" si="179"/>
        <v>4</v>
      </c>
      <c r="N1126" t="str">
        <f t="shared" si="170"/>
        <v>DIA</v>
      </c>
      <c r="O1126" s="5">
        <f t="shared" si="177"/>
        <v>5.0580516896618424E-3</v>
      </c>
      <c r="P1126" t="str">
        <f t="shared" si="172"/>
        <v>win</v>
      </c>
      <c r="Q1126" t="str">
        <f t="shared" si="178"/>
        <v>lose</v>
      </c>
    </row>
    <row r="1127" spans="1:17">
      <c r="A1127" s="6">
        <v>43552</v>
      </c>
      <c r="B1127" s="1">
        <v>257.08</v>
      </c>
      <c r="C1127" s="1">
        <v>178.31</v>
      </c>
      <c r="D1127" s="1">
        <f t="shared" si="171"/>
        <v>78.769999999999982</v>
      </c>
      <c r="F1127" s="2">
        <f t="shared" si="173"/>
        <v>3.7874350864861598E-3</v>
      </c>
      <c r="G1127" s="2">
        <f t="shared" si="174"/>
        <v>2.3046655424395534E-3</v>
      </c>
      <c r="H1127" t="str">
        <f t="shared" si="175"/>
        <v>DIA</v>
      </c>
      <c r="I1127">
        <f t="shared" si="176"/>
        <v>1</v>
      </c>
      <c r="J1127">
        <f t="shared" si="179"/>
        <v>5</v>
      </c>
      <c r="N1127" t="str">
        <f t="shared" si="170"/>
        <v>DIA</v>
      </c>
      <c r="O1127" s="5">
        <f t="shared" si="177"/>
        <v>1.4827695440466065E-3</v>
      </c>
      <c r="P1127" t="str">
        <f t="shared" si="172"/>
        <v>lose</v>
      </c>
      <c r="Q1127" t="str">
        <f t="shared" si="178"/>
        <v>lose</v>
      </c>
    </row>
    <row r="1128" spans="1:17">
      <c r="A1128" s="6">
        <v>43553</v>
      </c>
      <c r="B1128" s="1">
        <v>259.13</v>
      </c>
      <c r="C1128" s="1">
        <v>179.66</v>
      </c>
      <c r="D1128" s="1">
        <f t="shared" si="171"/>
        <v>79.47</v>
      </c>
      <c r="F1128" s="2">
        <f t="shared" si="173"/>
        <v>7.9741714641357216E-3</v>
      </c>
      <c r="G1128" s="2">
        <f t="shared" si="174"/>
        <v>7.5710840670741644E-3</v>
      </c>
      <c r="H1128" t="str">
        <f t="shared" si="175"/>
        <v>DIA</v>
      </c>
      <c r="I1128">
        <f t="shared" si="176"/>
        <v>1</v>
      </c>
      <c r="J1128">
        <f t="shared" si="179"/>
        <v>6</v>
      </c>
      <c r="N1128" t="str">
        <f t="shared" si="170"/>
        <v>DIA</v>
      </c>
      <c r="O1128" s="5">
        <f t="shared" si="177"/>
        <v>4.0308739706155713E-4</v>
      </c>
      <c r="P1128" t="str">
        <f t="shared" si="172"/>
        <v>lose</v>
      </c>
      <c r="Q1128" t="str">
        <f t="shared" si="178"/>
        <v>lose</v>
      </c>
    </row>
    <row r="1129" spans="1:17">
      <c r="A1129" s="6">
        <v>43556</v>
      </c>
      <c r="B1129" s="1">
        <v>262.39</v>
      </c>
      <c r="C1129" s="1">
        <v>182.04</v>
      </c>
      <c r="D1129" s="1">
        <f t="shared" si="171"/>
        <v>80.349999999999994</v>
      </c>
      <c r="F1129" s="2">
        <f t="shared" si="173"/>
        <v>1.258055802107047E-2</v>
      </c>
      <c r="G1129" s="2">
        <f t="shared" si="174"/>
        <v>1.3247244795725234E-2</v>
      </c>
      <c r="H1129" t="str">
        <f t="shared" si="175"/>
        <v>QQQ</v>
      </c>
      <c r="I1129">
        <f t="shared" si="176"/>
        <v>0</v>
      </c>
      <c r="J1129">
        <f t="shared" si="179"/>
        <v>0</v>
      </c>
      <c r="N1129" t="str">
        <f t="shared" si="170"/>
        <v>QQQ</v>
      </c>
      <c r="O1129" s="5">
        <f t="shared" si="177"/>
        <v>6.6668677465476361E-4</v>
      </c>
      <c r="P1129" t="str">
        <f t="shared" si="172"/>
        <v>lose</v>
      </c>
      <c r="Q1129" t="str">
        <f t="shared" si="178"/>
        <v>lose</v>
      </c>
    </row>
    <row r="1130" spans="1:17">
      <c r="A1130" s="6">
        <v>43557</v>
      </c>
      <c r="B1130" s="1">
        <v>261.69</v>
      </c>
      <c r="C1130" s="1">
        <v>182.73</v>
      </c>
      <c r="D1130" s="1">
        <f t="shared" si="171"/>
        <v>78.960000000000008</v>
      </c>
      <c r="F1130" s="2">
        <f t="shared" si="173"/>
        <v>-2.6677845954494787E-3</v>
      </c>
      <c r="G1130" s="2">
        <f t="shared" si="174"/>
        <v>3.7903757415952413E-3</v>
      </c>
      <c r="H1130" t="str">
        <f t="shared" si="175"/>
        <v>QQQ</v>
      </c>
      <c r="I1130">
        <f t="shared" si="176"/>
        <v>0</v>
      </c>
      <c r="J1130">
        <f t="shared" si="179"/>
        <v>1</v>
      </c>
      <c r="N1130" t="str">
        <f t="shared" si="170"/>
        <v>QQQ</v>
      </c>
      <c r="O1130" s="5">
        <f t="shared" si="177"/>
        <v>6.4581603370447195E-3</v>
      </c>
      <c r="P1130" t="str">
        <f t="shared" si="172"/>
        <v>lose</v>
      </c>
      <c r="Q1130" t="str">
        <f t="shared" si="178"/>
        <v>win</v>
      </c>
    </row>
    <row r="1131" spans="1:17">
      <c r="A1131" s="6">
        <v>43558</v>
      </c>
      <c r="B1131" s="1">
        <v>262</v>
      </c>
      <c r="C1131" s="1">
        <v>183.78</v>
      </c>
      <c r="D1131" s="1">
        <f t="shared" si="171"/>
        <v>78.22</v>
      </c>
      <c r="F1131" s="2">
        <f t="shared" si="173"/>
        <v>1.1846077419847998E-3</v>
      </c>
      <c r="G1131" s="2">
        <f t="shared" si="174"/>
        <v>5.7461828927927077E-3</v>
      </c>
      <c r="H1131" t="str">
        <f t="shared" si="175"/>
        <v>QQQ</v>
      </c>
      <c r="I1131">
        <f t="shared" si="176"/>
        <v>0</v>
      </c>
      <c r="J1131">
        <f t="shared" si="179"/>
        <v>2</v>
      </c>
      <c r="N1131" t="str">
        <f t="shared" si="170"/>
        <v>QQQ</v>
      </c>
      <c r="O1131" s="5">
        <f t="shared" si="177"/>
        <v>4.5615751508079078E-3</v>
      </c>
      <c r="P1131" t="str">
        <f t="shared" si="172"/>
        <v>lose</v>
      </c>
      <c r="Q1131" t="str">
        <f t="shared" si="178"/>
        <v>lose</v>
      </c>
    </row>
    <row r="1132" spans="1:17">
      <c r="A1132" s="6">
        <v>43559</v>
      </c>
      <c r="B1132" s="1">
        <v>263.77999999999997</v>
      </c>
      <c r="C1132" s="1">
        <v>183.71</v>
      </c>
      <c r="D1132" s="1">
        <f t="shared" si="171"/>
        <v>80.069999999999965</v>
      </c>
      <c r="F1132" s="2">
        <f t="shared" si="173"/>
        <v>6.7938931297708881E-3</v>
      </c>
      <c r="G1132" s="2">
        <f t="shared" si="174"/>
        <v>-3.8089019479809106E-4</v>
      </c>
      <c r="H1132" t="str">
        <f t="shared" si="175"/>
        <v>DIA</v>
      </c>
      <c r="I1132">
        <f t="shared" si="176"/>
        <v>1</v>
      </c>
      <c r="J1132">
        <f t="shared" si="179"/>
        <v>1</v>
      </c>
      <c r="N1132" t="str">
        <f t="shared" si="170"/>
        <v>DIA</v>
      </c>
      <c r="O1132" s="5">
        <f t="shared" si="177"/>
        <v>7.174783324568979E-3</v>
      </c>
      <c r="P1132" t="str">
        <f t="shared" si="172"/>
        <v>win</v>
      </c>
      <c r="Q1132" t="str">
        <f t="shared" si="178"/>
        <v>lose</v>
      </c>
    </row>
    <row r="1133" spans="1:17">
      <c r="A1133" s="6">
        <v>43560</v>
      </c>
      <c r="B1133" s="1">
        <v>264.16000000000003</v>
      </c>
      <c r="C1133" s="1">
        <v>184.66</v>
      </c>
      <c r="D1133" s="1">
        <f t="shared" si="171"/>
        <v>79.500000000000028</v>
      </c>
      <c r="F1133" s="2">
        <f t="shared" si="173"/>
        <v>1.4405944347564347E-3</v>
      </c>
      <c r="G1133" s="2">
        <f t="shared" si="174"/>
        <v>5.1711937292471212E-3</v>
      </c>
      <c r="H1133" t="str">
        <f t="shared" si="175"/>
        <v>QQQ</v>
      </c>
      <c r="I1133">
        <f t="shared" si="176"/>
        <v>0</v>
      </c>
      <c r="J1133">
        <f t="shared" si="179"/>
        <v>0</v>
      </c>
      <c r="N1133" t="str">
        <f t="shared" si="170"/>
        <v>QQQ</v>
      </c>
      <c r="O1133" s="5">
        <f t="shared" si="177"/>
        <v>3.7305992944906864E-3</v>
      </c>
      <c r="P1133" t="str">
        <f t="shared" si="172"/>
        <v>lose</v>
      </c>
      <c r="Q1133" t="str">
        <f t="shared" si="178"/>
        <v>lose</v>
      </c>
    </row>
    <row r="1134" spans="1:17">
      <c r="A1134" s="6">
        <v>43563</v>
      </c>
      <c r="B1134" s="1">
        <v>263.22000000000003</v>
      </c>
      <c r="C1134" s="1">
        <v>185.13</v>
      </c>
      <c r="D1134" s="1">
        <f t="shared" si="171"/>
        <v>78.090000000000032</v>
      </c>
      <c r="F1134" s="2">
        <f t="shared" si="173"/>
        <v>-3.5584494245911478E-3</v>
      </c>
      <c r="G1134" s="2">
        <f t="shared" si="174"/>
        <v>2.5452182389255869E-3</v>
      </c>
      <c r="H1134" t="str">
        <f t="shared" si="175"/>
        <v>QQQ</v>
      </c>
      <c r="I1134">
        <f t="shared" si="176"/>
        <v>0</v>
      </c>
      <c r="J1134">
        <f t="shared" si="179"/>
        <v>1</v>
      </c>
      <c r="N1134" t="str">
        <f t="shared" si="170"/>
        <v>QQQ</v>
      </c>
      <c r="O1134" s="5">
        <f t="shared" si="177"/>
        <v>6.1036676635167347E-3</v>
      </c>
      <c r="P1134" t="str">
        <f t="shared" si="172"/>
        <v>lose</v>
      </c>
      <c r="Q1134" t="str">
        <f t="shared" si="178"/>
        <v>win</v>
      </c>
    </row>
    <row r="1135" spans="1:17">
      <c r="A1135" s="6">
        <v>43564</v>
      </c>
      <c r="B1135" s="1">
        <v>261.51</v>
      </c>
      <c r="C1135" s="1">
        <v>184.48</v>
      </c>
      <c r="D1135" s="1">
        <f t="shared" si="171"/>
        <v>77.03</v>
      </c>
      <c r="F1135" s="2">
        <f t="shared" si="173"/>
        <v>-6.4964668338273546E-3</v>
      </c>
      <c r="G1135" s="2">
        <f t="shared" si="174"/>
        <v>-3.5110462917949856E-3</v>
      </c>
      <c r="H1135" t="str">
        <f t="shared" si="175"/>
        <v>QQQ</v>
      </c>
      <c r="I1135">
        <f t="shared" si="176"/>
        <v>0</v>
      </c>
      <c r="J1135">
        <f t="shared" si="179"/>
        <v>2</v>
      </c>
      <c r="N1135" t="str">
        <f t="shared" si="170"/>
        <v>QQQ</v>
      </c>
      <c r="O1135" s="5">
        <f t="shared" si="177"/>
        <v>2.985420542032369E-3</v>
      </c>
      <c r="P1135" t="str">
        <f t="shared" si="172"/>
        <v>lose</v>
      </c>
      <c r="Q1135" t="str">
        <f t="shared" si="178"/>
        <v>lose</v>
      </c>
    </row>
    <row r="1136" spans="1:17">
      <c r="A1136" s="6">
        <v>43565</v>
      </c>
      <c r="B1136" s="1">
        <v>261.60000000000002</v>
      </c>
      <c r="C1136" s="1">
        <v>185.47</v>
      </c>
      <c r="D1136" s="1">
        <f t="shared" si="171"/>
        <v>76.130000000000024</v>
      </c>
      <c r="F1136" s="2">
        <f t="shared" si="173"/>
        <v>3.4415509923150866E-4</v>
      </c>
      <c r="G1136" s="2">
        <f t="shared" si="174"/>
        <v>5.3664353859497462E-3</v>
      </c>
      <c r="H1136" t="str">
        <f t="shared" si="175"/>
        <v>QQQ</v>
      </c>
      <c r="I1136">
        <f t="shared" si="176"/>
        <v>0</v>
      </c>
      <c r="J1136">
        <f t="shared" si="179"/>
        <v>3</v>
      </c>
      <c r="N1136" t="str">
        <f t="shared" si="170"/>
        <v>QQQ</v>
      </c>
      <c r="O1136" s="5">
        <f t="shared" si="177"/>
        <v>5.0222802867182373E-3</v>
      </c>
      <c r="P1136" t="str">
        <f t="shared" si="172"/>
        <v>lose</v>
      </c>
      <c r="Q1136" t="str">
        <f t="shared" si="178"/>
        <v>win</v>
      </c>
    </row>
    <row r="1137" spans="1:17">
      <c r="A1137" s="6">
        <v>43566</v>
      </c>
      <c r="B1137" s="1">
        <v>261.39999999999998</v>
      </c>
      <c r="C1137" s="1">
        <v>185.03</v>
      </c>
      <c r="D1137" s="1">
        <f t="shared" si="171"/>
        <v>76.369999999999976</v>
      </c>
      <c r="F1137" s="2">
        <f t="shared" si="173"/>
        <v>-7.6452599388396585E-4</v>
      </c>
      <c r="G1137" s="2">
        <f t="shared" si="174"/>
        <v>-2.3723513236641922E-3</v>
      </c>
      <c r="H1137" t="str">
        <f t="shared" si="175"/>
        <v>DIA</v>
      </c>
      <c r="I1137">
        <f t="shared" si="176"/>
        <v>1</v>
      </c>
      <c r="J1137">
        <f t="shared" si="179"/>
        <v>1</v>
      </c>
      <c r="N1137" t="str">
        <f t="shared" si="170"/>
        <v>DIA</v>
      </c>
      <c r="O1137" s="5">
        <f t="shared" si="177"/>
        <v>1.6078253297802264E-3</v>
      </c>
      <c r="P1137" t="str">
        <f t="shared" si="172"/>
        <v>lose</v>
      </c>
      <c r="Q1137" t="str">
        <f t="shared" si="178"/>
        <v>lose</v>
      </c>
    </row>
    <row r="1138" spans="1:17">
      <c r="A1138" s="6">
        <v>43567</v>
      </c>
      <c r="B1138" s="1">
        <v>264.07</v>
      </c>
      <c r="C1138" s="1">
        <v>185.83</v>
      </c>
      <c r="D1138" s="1">
        <f t="shared" si="171"/>
        <v>78.239999999999981</v>
      </c>
      <c r="F1138" s="2">
        <f t="shared" si="173"/>
        <v>1.021423106350427E-2</v>
      </c>
      <c r="G1138" s="2">
        <f t="shared" si="174"/>
        <v>4.3236231962385093E-3</v>
      </c>
      <c r="H1138" t="str">
        <f t="shared" si="175"/>
        <v>DIA</v>
      </c>
      <c r="I1138">
        <f t="shared" si="176"/>
        <v>1</v>
      </c>
      <c r="J1138">
        <f t="shared" si="179"/>
        <v>2</v>
      </c>
      <c r="N1138" t="str">
        <f t="shared" si="170"/>
        <v>DIA</v>
      </c>
      <c r="O1138" s="5">
        <f t="shared" si="177"/>
        <v>5.8906078672657609E-3</v>
      </c>
      <c r="P1138" t="str">
        <f t="shared" si="172"/>
        <v>win</v>
      </c>
      <c r="Q1138" t="str">
        <f t="shared" si="178"/>
        <v>lose</v>
      </c>
    </row>
    <row r="1139" spans="1:17">
      <c r="A1139" s="6">
        <v>43570</v>
      </c>
      <c r="B1139" s="1">
        <v>263.81</v>
      </c>
      <c r="C1139" s="1">
        <v>185.86</v>
      </c>
      <c r="D1139" s="1">
        <f t="shared" si="171"/>
        <v>77.949999999999989</v>
      </c>
      <c r="F1139" s="2">
        <f t="shared" si="173"/>
        <v>-9.8458742000223773E-4</v>
      </c>
      <c r="G1139" s="2">
        <f t="shared" si="174"/>
        <v>1.6143787332508817E-4</v>
      </c>
      <c r="H1139" t="str">
        <f t="shared" si="175"/>
        <v>QQQ</v>
      </c>
      <c r="I1139">
        <f t="shared" si="176"/>
        <v>0</v>
      </c>
      <c r="J1139">
        <f t="shared" si="179"/>
        <v>0</v>
      </c>
      <c r="N1139" t="str">
        <f t="shared" si="170"/>
        <v>QQQ</v>
      </c>
      <c r="O1139" s="5">
        <f t="shared" si="177"/>
        <v>1.1460252933273259E-3</v>
      </c>
      <c r="P1139" t="str">
        <f t="shared" si="172"/>
        <v>lose</v>
      </c>
      <c r="Q1139" t="str">
        <f t="shared" si="178"/>
        <v>lose</v>
      </c>
    </row>
    <row r="1140" spans="1:17">
      <c r="A1140" s="6">
        <v>43571</v>
      </c>
      <c r="B1140" s="1">
        <v>264.52999999999997</v>
      </c>
      <c r="C1140" s="1">
        <v>186.5</v>
      </c>
      <c r="D1140" s="1">
        <f t="shared" si="171"/>
        <v>78.029999999999973</v>
      </c>
      <c r="F1140" s="2">
        <f t="shared" si="173"/>
        <v>2.7292369508357169E-3</v>
      </c>
      <c r="G1140" s="2">
        <f t="shared" si="174"/>
        <v>3.4434520606907689E-3</v>
      </c>
      <c r="H1140" t="str">
        <f t="shared" si="175"/>
        <v>QQQ</v>
      </c>
      <c r="I1140">
        <f t="shared" si="176"/>
        <v>0</v>
      </c>
      <c r="J1140">
        <f t="shared" si="179"/>
        <v>1</v>
      </c>
      <c r="N1140" t="str">
        <f t="shared" si="170"/>
        <v>QQQ</v>
      </c>
      <c r="O1140" s="5">
        <f t="shared" si="177"/>
        <v>7.1421510985505195E-4</v>
      </c>
      <c r="P1140" t="str">
        <f t="shared" si="172"/>
        <v>lose</v>
      </c>
      <c r="Q1140" t="str">
        <f t="shared" si="178"/>
        <v>lose</v>
      </c>
    </row>
    <row r="1141" spans="1:17">
      <c r="A1141" s="6">
        <v>43572</v>
      </c>
      <c r="B1141" s="1">
        <v>264.52999999999997</v>
      </c>
      <c r="C1141" s="1">
        <v>187.15</v>
      </c>
      <c r="D1141" s="1">
        <f t="shared" si="171"/>
        <v>77.379999999999967</v>
      </c>
      <c r="F1141" s="2">
        <f t="shared" si="173"/>
        <v>0</v>
      </c>
      <c r="G1141" s="2">
        <f t="shared" si="174"/>
        <v>3.4852546916890386E-3</v>
      </c>
      <c r="H1141" t="str">
        <f t="shared" si="175"/>
        <v>QQQ</v>
      </c>
      <c r="I1141">
        <f t="shared" si="176"/>
        <v>0</v>
      </c>
      <c r="J1141">
        <f t="shared" si="179"/>
        <v>2</v>
      </c>
      <c r="N1141" t="str">
        <f t="shared" si="170"/>
        <v>QQQ</v>
      </c>
      <c r="O1141" s="5">
        <f t="shared" si="177"/>
        <v>3.4852546916890386E-3</v>
      </c>
      <c r="P1141" t="str">
        <f t="shared" si="172"/>
        <v>lose</v>
      </c>
      <c r="Q1141" t="str">
        <f t="shared" si="178"/>
        <v>lose</v>
      </c>
    </row>
    <row r="1142" spans="1:17">
      <c r="A1142" s="6">
        <v>43573</v>
      </c>
      <c r="B1142" s="1">
        <v>265.56</v>
      </c>
      <c r="C1142" s="1">
        <v>187.39</v>
      </c>
      <c r="D1142" s="1">
        <f t="shared" si="171"/>
        <v>78.170000000000016</v>
      </c>
      <c r="F1142" s="2">
        <f t="shared" si="173"/>
        <v>3.8936982572866201E-3</v>
      </c>
      <c r="G1142" s="2">
        <f t="shared" si="174"/>
        <v>1.2823938017631881E-3</v>
      </c>
      <c r="H1142" t="str">
        <f t="shared" si="175"/>
        <v>DIA</v>
      </c>
      <c r="I1142">
        <f t="shared" si="176"/>
        <v>1</v>
      </c>
      <c r="J1142">
        <f t="shared" si="179"/>
        <v>1</v>
      </c>
      <c r="N1142" t="str">
        <f t="shared" si="170"/>
        <v>DIA</v>
      </c>
      <c r="O1142" s="5">
        <f t="shared" si="177"/>
        <v>2.611304455523432E-3</v>
      </c>
      <c r="P1142" t="str">
        <f t="shared" si="172"/>
        <v>lose</v>
      </c>
      <c r="Q1142" t="str">
        <f t="shared" si="178"/>
        <v>lose</v>
      </c>
    </row>
    <row r="1143" spans="1:17">
      <c r="A1143" s="6">
        <v>43577</v>
      </c>
      <c r="B1143" s="1">
        <v>265.07</v>
      </c>
      <c r="C1143" s="1">
        <v>187.92</v>
      </c>
      <c r="D1143" s="1">
        <f t="shared" si="171"/>
        <v>77.150000000000006</v>
      </c>
      <c r="F1143" s="2">
        <f t="shared" si="173"/>
        <v>-1.8451574032234113E-3</v>
      </c>
      <c r="G1143" s="2">
        <f t="shared" si="174"/>
        <v>2.8283259512247249E-3</v>
      </c>
      <c r="H1143" t="str">
        <f t="shared" si="175"/>
        <v>QQQ</v>
      </c>
      <c r="I1143">
        <f t="shared" si="176"/>
        <v>0</v>
      </c>
      <c r="J1143">
        <f t="shared" si="179"/>
        <v>0</v>
      </c>
      <c r="N1143" t="str">
        <f t="shared" si="170"/>
        <v>QQQ</v>
      </c>
      <c r="O1143" s="5">
        <f t="shared" si="177"/>
        <v>4.6734833544481366E-3</v>
      </c>
      <c r="P1143" t="str">
        <f t="shared" si="172"/>
        <v>lose</v>
      </c>
      <c r="Q1143" t="str">
        <f t="shared" si="178"/>
        <v>lose</v>
      </c>
    </row>
    <row r="1144" spans="1:17">
      <c r="A1144" s="6">
        <v>43578</v>
      </c>
      <c r="B1144" s="1">
        <v>266.48</v>
      </c>
      <c r="C1144" s="1">
        <v>190.31</v>
      </c>
      <c r="D1144" s="1">
        <f t="shared" si="171"/>
        <v>76.170000000000016</v>
      </c>
      <c r="F1144" s="2">
        <f t="shared" si="173"/>
        <v>5.3193496057646096E-3</v>
      </c>
      <c r="G1144" s="2">
        <f t="shared" si="174"/>
        <v>1.2718177948063085E-2</v>
      </c>
      <c r="H1144" t="str">
        <f t="shared" si="175"/>
        <v>QQQ</v>
      </c>
      <c r="I1144">
        <f t="shared" si="176"/>
        <v>0</v>
      </c>
      <c r="J1144">
        <f t="shared" si="179"/>
        <v>1</v>
      </c>
      <c r="N1144" t="str">
        <f t="shared" si="170"/>
        <v>QQQ</v>
      </c>
      <c r="O1144" s="5">
        <f t="shared" si="177"/>
        <v>7.3988283422984757E-3</v>
      </c>
      <c r="P1144" t="str">
        <f t="shared" si="172"/>
        <v>lose</v>
      </c>
      <c r="Q1144" t="str">
        <f t="shared" si="178"/>
        <v>win</v>
      </c>
    </row>
    <row r="1145" spans="1:17">
      <c r="A1145" s="6">
        <v>43579</v>
      </c>
      <c r="B1145" s="1">
        <v>265.92</v>
      </c>
      <c r="C1145" s="1">
        <v>189.71</v>
      </c>
      <c r="D1145" s="1">
        <f t="shared" si="171"/>
        <v>76.210000000000008</v>
      </c>
      <c r="F1145" s="2">
        <f t="shared" si="173"/>
        <v>-2.1014710297208128E-3</v>
      </c>
      <c r="G1145" s="2">
        <f t="shared" si="174"/>
        <v>-3.1527507750512022E-3</v>
      </c>
      <c r="H1145" t="str">
        <f t="shared" si="175"/>
        <v>DIA</v>
      </c>
      <c r="I1145">
        <f t="shared" si="176"/>
        <v>1</v>
      </c>
      <c r="J1145">
        <f t="shared" si="179"/>
        <v>1</v>
      </c>
      <c r="N1145" t="str">
        <f t="shared" si="170"/>
        <v>DIA</v>
      </c>
      <c r="O1145" s="5">
        <f t="shared" si="177"/>
        <v>1.0512797453303894E-3</v>
      </c>
      <c r="P1145" t="str">
        <f t="shared" si="172"/>
        <v>lose</v>
      </c>
      <c r="Q1145" t="str">
        <f t="shared" si="178"/>
        <v>lose</v>
      </c>
    </row>
    <row r="1146" spans="1:17">
      <c r="A1146" s="6">
        <v>43580</v>
      </c>
      <c r="B1146" s="1">
        <v>264.52999999999997</v>
      </c>
      <c r="C1146" s="1">
        <v>190.48</v>
      </c>
      <c r="D1146" s="1">
        <f t="shared" si="171"/>
        <v>74.049999999999983</v>
      </c>
      <c r="F1146" s="2">
        <f t="shared" si="173"/>
        <v>-5.2271359807462515E-3</v>
      </c>
      <c r="G1146" s="2">
        <f t="shared" si="174"/>
        <v>4.0588266301195604E-3</v>
      </c>
      <c r="H1146" t="str">
        <f t="shared" si="175"/>
        <v>QQQ</v>
      </c>
      <c r="I1146">
        <f t="shared" si="176"/>
        <v>0</v>
      </c>
      <c r="J1146">
        <f t="shared" si="179"/>
        <v>0</v>
      </c>
      <c r="N1146" t="str">
        <f t="shared" si="170"/>
        <v>QQQ</v>
      </c>
      <c r="O1146" s="5">
        <f t="shared" si="177"/>
        <v>9.2859626108658111E-3</v>
      </c>
      <c r="P1146" t="str">
        <f t="shared" si="172"/>
        <v>lose</v>
      </c>
      <c r="Q1146" t="str">
        <f t="shared" si="178"/>
        <v>win</v>
      </c>
    </row>
    <row r="1147" spans="1:17">
      <c r="A1147" s="6">
        <v>43581</v>
      </c>
      <c r="B1147" s="1">
        <v>265.33999999999997</v>
      </c>
      <c r="C1147" s="1">
        <v>190.65</v>
      </c>
      <c r="D1147" s="1">
        <f t="shared" si="171"/>
        <v>74.689999999999969</v>
      </c>
      <c r="F1147" s="2">
        <f t="shared" si="173"/>
        <v>3.0620345518466803E-3</v>
      </c>
      <c r="G1147" s="2">
        <f t="shared" si="174"/>
        <v>8.924821503570765E-4</v>
      </c>
      <c r="H1147" t="str">
        <f t="shared" si="175"/>
        <v>DIA</v>
      </c>
      <c r="I1147">
        <f t="shared" si="176"/>
        <v>1</v>
      </c>
      <c r="J1147">
        <f t="shared" si="179"/>
        <v>1</v>
      </c>
      <c r="N1147" t="str">
        <f t="shared" si="170"/>
        <v>DIA</v>
      </c>
      <c r="O1147" s="5">
        <f t="shared" si="177"/>
        <v>2.1695524014896037E-3</v>
      </c>
      <c r="P1147" t="str">
        <f t="shared" si="172"/>
        <v>lose</v>
      </c>
      <c r="Q1147" t="str">
        <f t="shared" si="178"/>
        <v>lose</v>
      </c>
    </row>
    <row r="1148" spans="1:17">
      <c r="A1148" s="6">
        <v>43584</v>
      </c>
      <c r="B1148" s="1">
        <v>265.44</v>
      </c>
      <c r="C1148" s="1">
        <v>191.02</v>
      </c>
      <c r="D1148" s="1">
        <f t="shared" si="171"/>
        <v>74.419999999999987</v>
      </c>
      <c r="F1148" s="2">
        <f t="shared" si="173"/>
        <v>3.7687495289071661E-4</v>
      </c>
      <c r="G1148" s="2">
        <f t="shared" si="174"/>
        <v>1.9407290847102258E-3</v>
      </c>
      <c r="H1148" t="str">
        <f t="shared" si="175"/>
        <v>QQQ</v>
      </c>
      <c r="I1148">
        <f t="shared" si="176"/>
        <v>0</v>
      </c>
      <c r="J1148">
        <f t="shared" si="179"/>
        <v>0</v>
      </c>
      <c r="N1148" t="str">
        <f t="shared" si="170"/>
        <v>QQQ</v>
      </c>
      <c r="O1148" s="5">
        <f t="shared" si="177"/>
        <v>1.5638541318195092E-3</v>
      </c>
      <c r="P1148" t="str">
        <f t="shared" si="172"/>
        <v>lose</v>
      </c>
      <c r="Q1148" t="str">
        <f t="shared" si="178"/>
        <v>lose</v>
      </c>
    </row>
    <row r="1149" spans="1:17">
      <c r="A1149" s="6">
        <v>43585</v>
      </c>
      <c r="B1149" s="1">
        <v>265.79000000000002</v>
      </c>
      <c r="C1149" s="1">
        <v>189.54</v>
      </c>
      <c r="D1149" s="1">
        <f t="shared" si="171"/>
        <v>76.250000000000028</v>
      </c>
      <c r="F1149" s="2">
        <f t="shared" si="173"/>
        <v>1.3185654008439675E-3</v>
      </c>
      <c r="G1149" s="2">
        <f t="shared" si="174"/>
        <v>-7.7478798031620673E-3</v>
      </c>
      <c r="H1149" t="str">
        <f t="shared" si="175"/>
        <v>DIA</v>
      </c>
      <c r="I1149">
        <f t="shared" si="176"/>
        <v>1</v>
      </c>
      <c r="J1149">
        <f t="shared" si="179"/>
        <v>1</v>
      </c>
      <c r="N1149" t="str">
        <f t="shared" si="170"/>
        <v>DIA</v>
      </c>
      <c r="O1149" s="5">
        <f t="shared" si="177"/>
        <v>9.0664452040060354E-3</v>
      </c>
      <c r="P1149" t="str">
        <f t="shared" si="172"/>
        <v>win</v>
      </c>
      <c r="Q1149" t="str">
        <f t="shared" si="178"/>
        <v>lose</v>
      </c>
    </row>
    <row r="1150" spans="1:17">
      <c r="A1150" s="6">
        <v>43586</v>
      </c>
      <c r="B1150" s="1">
        <v>264.14999999999998</v>
      </c>
      <c r="C1150" s="1">
        <v>188.93</v>
      </c>
      <c r="D1150" s="1">
        <f t="shared" si="171"/>
        <v>75.21999999999997</v>
      </c>
      <c r="F1150" s="2">
        <f t="shared" si="173"/>
        <v>-6.1702848113173673E-3</v>
      </c>
      <c r="G1150" s="2">
        <f t="shared" si="174"/>
        <v>-3.2183180331327699E-3</v>
      </c>
      <c r="H1150" t="str">
        <f t="shared" si="175"/>
        <v>QQQ</v>
      </c>
      <c r="I1150">
        <f t="shared" si="176"/>
        <v>0</v>
      </c>
      <c r="J1150">
        <f t="shared" si="179"/>
        <v>0</v>
      </c>
      <c r="N1150" t="str">
        <f t="shared" si="170"/>
        <v>QQQ</v>
      </c>
      <c r="O1150" s="5">
        <f t="shared" si="177"/>
        <v>2.9519667781845974E-3</v>
      </c>
      <c r="P1150" t="str">
        <f t="shared" si="172"/>
        <v>lose</v>
      </c>
      <c r="Q1150" t="str">
        <f t="shared" si="178"/>
        <v>lose</v>
      </c>
    </row>
    <row r="1151" spans="1:17">
      <c r="A1151" s="6">
        <v>43587</v>
      </c>
      <c r="B1151" s="1">
        <v>262.88</v>
      </c>
      <c r="C1151" s="1">
        <v>188.11</v>
      </c>
      <c r="D1151" s="1">
        <f t="shared" si="171"/>
        <v>74.769999999999982</v>
      </c>
      <c r="F1151" s="2">
        <f t="shared" si="173"/>
        <v>-4.8078743138367666E-3</v>
      </c>
      <c r="G1151" s="2">
        <f t="shared" si="174"/>
        <v>-4.3402318318953746E-3</v>
      </c>
      <c r="H1151" t="str">
        <f t="shared" si="175"/>
        <v>QQQ</v>
      </c>
      <c r="I1151">
        <f t="shared" si="176"/>
        <v>0</v>
      </c>
      <c r="J1151">
        <f t="shared" si="179"/>
        <v>1</v>
      </c>
      <c r="N1151" t="str">
        <f t="shared" si="170"/>
        <v>QQQ</v>
      </c>
      <c r="O1151" s="5">
        <f t="shared" si="177"/>
        <v>4.6764248194139206E-4</v>
      </c>
      <c r="P1151" t="str">
        <f t="shared" si="172"/>
        <v>lose</v>
      </c>
      <c r="Q1151" t="str">
        <f t="shared" si="178"/>
        <v>lose</v>
      </c>
    </row>
    <row r="1152" spans="1:17">
      <c r="A1152" s="6">
        <v>43588</v>
      </c>
      <c r="B1152" s="1">
        <v>264.97000000000003</v>
      </c>
      <c r="C1152" s="1">
        <v>191.11</v>
      </c>
      <c r="D1152" s="1">
        <f t="shared" si="171"/>
        <v>73.860000000000014</v>
      </c>
      <c r="F1152" s="2">
        <f t="shared" si="173"/>
        <v>7.9503956177724884E-3</v>
      </c>
      <c r="G1152" s="2">
        <f t="shared" si="174"/>
        <v>1.5948115464355962E-2</v>
      </c>
      <c r="H1152" t="str">
        <f t="shared" si="175"/>
        <v>QQQ</v>
      </c>
      <c r="I1152">
        <f t="shared" si="176"/>
        <v>0</v>
      </c>
      <c r="J1152">
        <f t="shared" si="179"/>
        <v>2</v>
      </c>
      <c r="N1152" t="str">
        <f t="shared" si="170"/>
        <v>QQQ</v>
      </c>
      <c r="O1152" s="5">
        <f t="shared" si="177"/>
        <v>7.9977198465834738E-3</v>
      </c>
      <c r="P1152" t="str">
        <f t="shared" si="172"/>
        <v>lose</v>
      </c>
      <c r="Q1152" t="str">
        <f t="shared" si="178"/>
        <v>win</v>
      </c>
    </row>
    <row r="1153" spans="1:17">
      <c r="A1153" s="6">
        <v>43591</v>
      </c>
      <c r="B1153" s="1">
        <v>264.27</v>
      </c>
      <c r="C1153" s="1">
        <v>189.94</v>
      </c>
      <c r="D1153" s="1">
        <f t="shared" si="171"/>
        <v>74.329999999999984</v>
      </c>
      <c r="F1153" s="2">
        <f t="shared" si="173"/>
        <v>-2.6418085066235628E-3</v>
      </c>
      <c r="G1153" s="2">
        <f t="shared" si="174"/>
        <v>-6.1221286170269262E-3</v>
      </c>
      <c r="H1153" t="str">
        <f t="shared" si="175"/>
        <v>DIA</v>
      </c>
      <c r="I1153">
        <f t="shared" si="176"/>
        <v>1</v>
      </c>
      <c r="J1153">
        <f t="shared" si="179"/>
        <v>1</v>
      </c>
      <c r="N1153" t="str">
        <f t="shared" ref="N1153:N1216" si="180">IF(F1153&gt;G1153, "DIA", "QQQ")</f>
        <v>DIA</v>
      </c>
      <c r="O1153" s="5">
        <f t="shared" si="177"/>
        <v>3.4803201104033634E-3</v>
      </c>
      <c r="P1153" t="str">
        <f t="shared" si="172"/>
        <v>lose</v>
      </c>
      <c r="Q1153" t="str">
        <f t="shared" si="178"/>
        <v>lose</v>
      </c>
    </row>
    <row r="1154" spans="1:17">
      <c r="A1154" s="6">
        <v>43592</v>
      </c>
      <c r="B1154" s="1">
        <v>259.52</v>
      </c>
      <c r="C1154" s="1">
        <v>186.24</v>
      </c>
      <c r="D1154" s="1">
        <f t="shared" si="171"/>
        <v>73.279999999999973</v>
      </c>
      <c r="F1154" s="2">
        <f t="shared" si="173"/>
        <v>-1.7974041699776743E-2</v>
      </c>
      <c r="G1154" s="2">
        <f t="shared" si="174"/>
        <v>-1.9479835737601287E-2</v>
      </c>
      <c r="H1154" t="str">
        <f t="shared" si="175"/>
        <v>DIA</v>
      </c>
      <c r="I1154">
        <f t="shared" si="176"/>
        <v>1</v>
      </c>
      <c r="J1154">
        <f t="shared" si="179"/>
        <v>2</v>
      </c>
      <c r="N1154" t="str">
        <f t="shared" si="180"/>
        <v>DIA</v>
      </c>
      <c r="O1154" s="5">
        <f t="shared" si="177"/>
        <v>1.5057940378245434E-3</v>
      </c>
      <c r="P1154" t="str">
        <f t="shared" si="172"/>
        <v>lose</v>
      </c>
      <c r="Q1154" t="str">
        <f t="shared" si="178"/>
        <v>lose</v>
      </c>
    </row>
    <row r="1155" spans="1:17">
      <c r="A1155" s="6">
        <v>43593</v>
      </c>
      <c r="B1155" s="1">
        <v>259.66000000000003</v>
      </c>
      <c r="C1155" s="1">
        <v>185.77</v>
      </c>
      <c r="D1155" s="1">
        <f t="shared" ref="D1155:D1218" si="181">B1155-C1155</f>
        <v>73.890000000000015</v>
      </c>
      <c r="F1155" s="2">
        <f t="shared" si="173"/>
        <v>5.3945745992618375E-4</v>
      </c>
      <c r="G1155" s="2">
        <f t="shared" si="174"/>
        <v>-2.5236254295532582E-3</v>
      </c>
      <c r="H1155" t="str">
        <f t="shared" si="175"/>
        <v>DIA</v>
      </c>
      <c r="I1155">
        <f t="shared" si="176"/>
        <v>1</v>
      </c>
      <c r="J1155">
        <f t="shared" si="179"/>
        <v>3</v>
      </c>
      <c r="N1155" t="str">
        <f t="shared" si="180"/>
        <v>DIA</v>
      </c>
      <c r="O1155" s="5">
        <f t="shared" si="177"/>
        <v>3.0630828894794419E-3</v>
      </c>
      <c r="P1155" t="str">
        <f t="shared" si="172"/>
        <v>lose</v>
      </c>
      <c r="Q1155" t="str">
        <f t="shared" si="178"/>
        <v>lose</v>
      </c>
    </row>
    <row r="1156" spans="1:17">
      <c r="A1156" s="6">
        <v>43594</v>
      </c>
      <c r="B1156" s="1">
        <v>258.44</v>
      </c>
      <c r="C1156" s="1">
        <v>184.77</v>
      </c>
      <c r="D1156" s="1">
        <f t="shared" si="181"/>
        <v>73.669999999999987</v>
      </c>
      <c r="F1156" s="2">
        <f t="shared" si="173"/>
        <v>-4.6984518216129827E-3</v>
      </c>
      <c r="G1156" s="2">
        <f t="shared" si="174"/>
        <v>-5.3830004844700437E-3</v>
      </c>
      <c r="H1156" t="str">
        <f t="shared" si="175"/>
        <v>DIA</v>
      </c>
      <c r="I1156">
        <f t="shared" si="176"/>
        <v>1</v>
      </c>
      <c r="J1156">
        <f t="shared" si="179"/>
        <v>4</v>
      </c>
      <c r="N1156" t="str">
        <f t="shared" si="180"/>
        <v>DIA</v>
      </c>
      <c r="O1156" s="5">
        <f t="shared" si="177"/>
        <v>6.8454866285706101E-4</v>
      </c>
      <c r="P1156" t="str">
        <f t="shared" ref="P1156:P1219" si="182">IF(AND(N1156="dia", O1156&gt;0.005), "win", "lose")</f>
        <v>lose</v>
      </c>
      <c r="Q1156" t="str">
        <f t="shared" si="178"/>
        <v>lose</v>
      </c>
    </row>
    <row r="1157" spans="1:17">
      <c r="A1157" s="6">
        <v>43595</v>
      </c>
      <c r="B1157" s="1">
        <v>259.92</v>
      </c>
      <c r="C1157" s="1">
        <v>185</v>
      </c>
      <c r="D1157" s="1">
        <f t="shared" si="181"/>
        <v>74.920000000000016</v>
      </c>
      <c r="F1157" s="2">
        <f t="shared" ref="F1157:F1220" si="183">(B1157-B1156)/B1156</f>
        <v>5.7266676984987549E-3</v>
      </c>
      <c r="G1157" s="2">
        <f t="shared" ref="G1157:G1220" si="184">(C1157-C1156)/C1156</f>
        <v>1.2447908210206731E-3</v>
      </c>
      <c r="H1157" t="str">
        <f t="shared" ref="H1157:H1220" si="185">IF(F1157&gt;G1157, "DIA", "QQQ")</f>
        <v>DIA</v>
      </c>
      <c r="I1157">
        <f t="shared" ref="I1157:I1220" si="186">IF(H1157="QQQ",0,1)</f>
        <v>1</v>
      </c>
      <c r="J1157">
        <f t="shared" si="179"/>
        <v>5</v>
      </c>
      <c r="N1157" t="str">
        <f t="shared" si="180"/>
        <v>DIA</v>
      </c>
      <c r="O1157" s="5">
        <f t="shared" ref="O1157:O1220" si="187">IF(F1157&gt;G1157, (F1157-G1157), (G1157-F1157))</f>
        <v>4.4818768774780816E-3</v>
      </c>
      <c r="P1157" t="str">
        <f t="shared" si="182"/>
        <v>lose</v>
      </c>
      <c r="Q1157" t="str">
        <f t="shared" ref="Q1157:Q1220" si="188">IF(AND(N1157="qqq", O1157&gt;0.005), "win", "lose")</f>
        <v>lose</v>
      </c>
    </row>
    <row r="1158" spans="1:17">
      <c r="A1158" s="6">
        <v>43598</v>
      </c>
      <c r="B1158" s="1">
        <v>253.47</v>
      </c>
      <c r="C1158" s="1">
        <v>178.58</v>
      </c>
      <c r="D1158" s="1">
        <f t="shared" si="181"/>
        <v>74.889999999999986</v>
      </c>
      <c r="F1158" s="2">
        <f t="shared" si="183"/>
        <v>-2.4815327793167193E-2</v>
      </c>
      <c r="G1158" s="2">
        <f t="shared" si="184"/>
        <v>-3.4702702702702634E-2</v>
      </c>
      <c r="H1158" t="str">
        <f t="shared" si="185"/>
        <v>DIA</v>
      </c>
      <c r="I1158">
        <f t="shared" si="186"/>
        <v>1</v>
      </c>
      <c r="J1158">
        <f t="shared" si="179"/>
        <v>6</v>
      </c>
      <c r="N1158" t="str">
        <f t="shared" si="180"/>
        <v>DIA</v>
      </c>
      <c r="O1158" s="5">
        <f t="shared" si="187"/>
        <v>9.8873749095354409E-3</v>
      </c>
      <c r="P1158" t="str">
        <f t="shared" si="182"/>
        <v>win</v>
      </c>
      <c r="Q1158" t="str">
        <f t="shared" si="188"/>
        <v>lose</v>
      </c>
    </row>
    <row r="1159" spans="1:17">
      <c r="A1159" s="6">
        <v>43599</v>
      </c>
      <c r="B1159" s="1">
        <v>255.81</v>
      </c>
      <c r="C1159" s="1">
        <v>180.54</v>
      </c>
      <c r="D1159" s="1">
        <f t="shared" si="181"/>
        <v>75.27000000000001</v>
      </c>
      <c r="F1159" s="2">
        <f t="shared" si="183"/>
        <v>9.2318617587880351E-3</v>
      </c>
      <c r="G1159" s="2">
        <f t="shared" si="184"/>
        <v>1.0975473177287375E-2</v>
      </c>
      <c r="H1159" t="str">
        <f t="shared" si="185"/>
        <v>QQQ</v>
      </c>
      <c r="I1159">
        <f t="shared" si="186"/>
        <v>0</v>
      </c>
      <c r="J1159">
        <f t="shared" si="179"/>
        <v>0</v>
      </c>
      <c r="N1159" t="str">
        <f t="shared" si="180"/>
        <v>QQQ</v>
      </c>
      <c r="O1159" s="5">
        <f t="shared" si="187"/>
        <v>1.7436114184993402E-3</v>
      </c>
      <c r="P1159" t="str">
        <f t="shared" si="182"/>
        <v>lose</v>
      </c>
      <c r="Q1159" t="str">
        <f t="shared" si="188"/>
        <v>lose</v>
      </c>
    </row>
    <row r="1160" spans="1:17">
      <c r="A1160" s="6">
        <v>43600</v>
      </c>
      <c r="B1160" s="1">
        <v>256.92</v>
      </c>
      <c r="C1160" s="1">
        <v>183.09</v>
      </c>
      <c r="D1160" s="1">
        <f t="shared" si="181"/>
        <v>73.830000000000013</v>
      </c>
      <c r="F1160" s="2">
        <f t="shared" si="183"/>
        <v>4.3391579688050255E-3</v>
      </c>
      <c r="G1160" s="2">
        <f t="shared" si="184"/>
        <v>1.4124293785310799E-2</v>
      </c>
      <c r="H1160" t="str">
        <f t="shared" si="185"/>
        <v>QQQ</v>
      </c>
      <c r="I1160">
        <f t="shared" si="186"/>
        <v>0</v>
      </c>
      <c r="J1160">
        <f t="shared" ref="J1160:J1223" si="189">IF(I1159=I1160,(J1159+1),I1160)</f>
        <v>1</v>
      </c>
      <c r="N1160" t="str">
        <f t="shared" si="180"/>
        <v>QQQ</v>
      </c>
      <c r="O1160" s="5">
        <f t="shared" si="187"/>
        <v>9.7851358165057731E-3</v>
      </c>
      <c r="P1160" t="str">
        <f t="shared" si="182"/>
        <v>lose</v>
      </c>
      <c r="Q1160" t="str">
        <f t="shared" si="188"/>
        <v>win</v>
      </c>
    </row>
    <row r="1161" spans="1:17">
      <c r="A1161" s="6">
        <v>43601</v>
      </c>
      <c r="B1161" s="1">
        <v>259.16000000000003</v>
      </c>
      <c r="C1161" s="1">
        <v>184.93</v>
      </c>
      <c r="D1161" s="1">
        <f t="shared" si="181"/>
        <v>74.230000000000018</v>
      </c>
      <c r="F1161" s="2">
        <f t="shared" si="183"/>
        <v>8.7186672894286506E-3</v>
      </c>
      <c r="G1161" s="2">
        <f t="shared" si="184"/>
        <v>1.0049702332186375E-2</v>
      </c>
      <c r="H1161" t="str">
        <f t="shared" si="185"/>
        <v>QQQ</v>
      </c>
      <c r="I1161">
        <f t="shared" si="186"/>
        <v>0</v>
      </c>
      <c r="J1161">
        <f t="shared" si="189"/>
        <v>2</v>
      </c>
      <c r="N1161" t="str">
        <f t="shared" si="180"/>
        <v>QQQ</v>
      </c>
      <c r="O1161" s="5">
        <f t="shared" si="187"/>
        <v>1.331035042757724E-3</v>
      </c>
      <c r="P1161" t="str">
        <f t="shared" si="182"/>
        <v>lose</v>
      </c>
      <c r="Q1161" t="str">
        <f t="shared" si="188"/>
        <v>lose</v>
      </c>
    </row>
    <row r="1162" spans="1:17">
      <c r="A1162" s="6">
        <v>43602</v>
      </c>
      <c r="B1162" s="1">
        <v>257.44</v>
      </c>
      <c r="C1162" s="1">
        <v>183.04</v>
      </c>
      <c r="D1162" s="1">
        <f t="shared" si="181"/>
        <v>74.400000000000006</v>
      </c>
      <c r="F1162" s="2">
        <f t="shared" si="183"/>
        <v>-6.6368266707826327E-3</v>
      </c>
      <c r="G1162" s="2">
        <f t="shared" si="184"/>
        <v>-1.0220083274752689E-2</v>
      </c>
      <c r="H1162" t="str">
        <f t="shared" si="185"/>
        <v>DIA</v>
      </c>
      <c r="I1162">
        <f t="shared" si="186"/>
        <v>1</v>
      </c>
      <c r="J1162">
        <f t="shared" si="189"/>
        <v>1</v>
      </c>
      <c r="N1162" t="str">
        <f t="shared" si="180"/>
        <v>DIA</v>
      </c>
      <c r="O1162" s="5">
        <f t="shared" si="187"/>
        <v>3.5832566039700562E-3</v>
      </c>
      <c r="P1162" t="str">
        <f t="shared" si="182"/>
        <v>lose</v>
      </c>
      <c r="Q1162" t="str">
        <f t="shared" si="188"/>
        <v>lose</v>
      </c>
    </row>
    <row r="1163" spans="1:17">
      <c r="A1163" s="6">
        <v>43605</v>
      </c>
      <c r="B1163" s="1">
        <v>256.67</v>
      </c>
      <c r="C1163" s="1">
        <v>179.95</v>
      </c>
      <c r="D1163" s="1">
        <f t="shared" si="181"/>
        <v>76.720000000000027</v>
      </c>
      <c r="F1163" s="2">
        <f t="shared" si="183"/>
        <v>-2.9909881914231737E-3</v>
      </c>
      <c r="G1163" s="2">
        <f t="shared" si="184"/>
        <v>-1.6881555944055965E-2</v>
      </c>
      <c r="H1163" t="str">
        <f t="shared" si="185"/>
        <v>DIA</v>
      </c>
      <c r="I1163">
        <f t="shared" si="186"/>
        <v>1</v>
      </c>
      <c r="J1163">
        <f t="shared" si="189"/>
        <v>2</v>
      </c>
      <c r="N1163" t="str">
        <f t="shared" si="180"/>
        <v>DIA</v>
      </c>
      <c r="O1163" s="5">
        <f t="shared" si="187"/>
        <v>1.3890567752632791E-2</v>
      </c>
      <c r="P1163" t="str">
        <f t="shared" si="182"/>
        <v>win</v>
      </c>
      <c r="Q1163" t="str">
        <f t="shared" si="188"/>
        <v>lose</v>
      </c>
    </row>
    <row r="1164" spans="1:17">
      <c r="A1164" s="6">
        <v>43606</v>
      </c>
      <c r="B1164" s="1">
        <v>258.77</v>
      </c>
      <c r="C1164" s="1">
        <v>181.83</v>
      </c>
      <c r="D1164" s="1">
        <f t="shared" si="181"/>
        <v>76.939999999999969</v>
      </c>
      <c r="F1164" s="2">
        <f t="shared" si="183"/>
        <v>8.1817119258190112E-3</v>
      </c>
      <c r="G1164" s="2">
        <f t="shared" si="184"/>
        <v>1.0447346485134894E-2</v>
      </c>
      <c r="H1164" t="str">
        <f t="shared" si="185"/>
        <v>QQQ</v>
      </c>
      <c r="I1164">
        <f t="shared" si="186"/>
        <v>0</v>
      </c>
      <c r="J1164">
        <f t="shared" si="189"/>
        <v>0</v>
      </c>
      <c r="N1164" t="str">
        <f t="shared" si="180"/>
        <v>QQQ</v>
      </c>
      <c r="O1164" s="5">
        <f t="shared" si="187"/>
        <v>2.2656345593158825E-3</v>
      </c>
      <c r="P1164" t="str">
        <f t="shared" si="182"/>
        <v>lose</v>
      </c>
      <c r="Q1164" t="str">
        <f t="shared" si="188"/>
        <v>lose</v>
      </c>
    </row>
    <row r="1165" spans="1:17">
      <c r="A1165" s="6">
        <v>43607</v>
      </c>
      <c r="B1165" s="1">
        <v>257.60000000000002</v>
      </c>
      <c r="C1165" s="1">
        <v>181.02</v>
      </c>
      <c r="D1165" s="1">
        <f t="shared" si="181"/>
        <v>76.580000000000013</v>
      </c>
      <c r="F1165" s="2">
        <f t="shared" si="183"/>
        <v>-4.5213896510413075E-3</v>
      </c>
      <c r="G1165" s="2">
        <f t="shared" si="184"/>
        <v>-4.4547104438211636E-3</v>
      </c>
      <c r="H1165" t="str">
        <f t="shared" si="185"/>
        <v>QQQ</v>
      </c>
      <c r="I1165">
        <f t="shared" si="186"/>
        <v>0</v>
      </c>
      <c r="J1165">
        <f t="shared" si="189"/>
        <v>1</v>
      </c>
      <c r="N1165" t="str">
        <f t="shared" si="180"/>
        <v>QQQ</v>
      </c>
      <c r="O1165" s="5">
        <f t="shared" si="187"/>
        <v>6.6679207220143866E-5</v>
      </c>
      <c r="P1165" t="str">
        <f t="shared" si="182"/>
        <v>lose</v>
      </c>
      <c r="Q1165" t="str">
        <f t="shared" si="188"/>
        <v>lose</v>
      </c>
    </row>
    <row r="1166" spans="1:17">
      <c r="A1166" s="6">
        <v>43608</v>
      </c>
      <c r="B1166" s="1">
        <v>254.76</v>
      </c>
      <c r="C1166" s="1">
        <v>178.25</v>
      </c>
      <c r="D1166" s="1">
        <f t="shared" si="181"/>
        <v>76.509999999999991</v>
      </c>
      <c r="F1166" s="2">
        <f t="shared" si="183"/>
        <v>-1.1024844720497017E-2</v>
      </c>
      <c r="G1166" s="2">
        <f t="shared" si="184"/>
        <v>-1.5302176555076843E-2</v>
      </c>
      <c r="H1166" t="str">
        <f t="shared" si="185"/>
        <v>DIA</v>
      </c>
      <c r="I1166">
        <f t="shared" si="186"/>
        <v>1</v>
      </c>
      <c r="J1166">
        <f t="shared" si="189"/>
        <v>1</v>
      </c>
      <c r="N1166" t="str">
        <f t="shared" si="180"/>
        <v>DIA</v>
      </c>
      <c r="O1166" s="5">
        <f t="shared" si="187"/>
        <v>4.2773318345798259E-3</v>
      </c>
      <c r="P1166" t="str">
        <f t="shared" si="182"/>
        <v>lose</v>
      </c>
      <c r="Q1166" t="str">
        <f t="shared" si="188"/>
        <v>lose</v>
      </c>
    </row>
    <row r="1167" spans="1:17">
      <c r="A1167" s="6">
        <v>43609</v>
      </c>
      <c r="B1167" s="1">
        <v>256.12</v>
      </c>
      <c r="C1167" s="1">
        <v>178.16</v>
      </c>
      <c r="D1167" s="1">
        <f t="shared" si="181"/>
        <v>77.960000000000008</v>
      </c>
      <c r="F1167" s="2">
        <f t="shared" si="183"/>
        <v>5.3383576699639413E-3</v>
      </c>
      <c r="G1167" s="2">
        <f t="shared" si="184"/>
        <v>-5.0490883590464746E-4</v>
      </c>
      <c r="H1167" t="str">
        <f t="shared" si="185"/>
        <v>DIA</v>
      </c>
      <c r="I1167">
        <f t="shared" si="186"/>
        <v>1</v>
      </c>
      <c r="J1167">
        <f t="shared" si="189"/>
        <v>2</v>
      </c>
      <c r="N1167" t="str">
        <f t="shared" si="180"/>
        <v>DIA</v>
      </c>
      <c r="O1167" s="5">
        <f t="shared" si="187"/>
        <v>5.8432665058685889E-3</v>
      </c>
      <c r="P1167" t="str">
        <f t="shared" si="182"/>
        <v>win</v>
      </c>
      <c r="Q1167" t="str">
        <f t="shared" si="188"/>
        <v>lose</v>
      </c>
    </row>
    <row r="1168" spans="1:17">
      <c r="A1168" s="6">
        <v>43613</v>
      </c>
      <c r="B1168" s="1">
        <v>253.47</v>
      </c>
      <c r="C1168" s="1">
        <v>177.49</v>
      </c>
      <c r="D1168" s="1">
        <f t="shared" si="181"/>
        <v>75.97999999999999</v>
      </c>
      <c r="F1168" s="2">
        <f t="shared" si="183"/>
        <v>-1.0346712478525713E-2</v>
      </c>
      <c r="G1168" s="2">
        <f t="shared" si="184"/>
        <v>-3.76066457117191E-3</v>
      </c>
      <c r="H1168" t="str">
        <f t="shared" si="185"/>
        <v>QQQ</v>
      </c>
      <c r="I1168">
        <f t="shared" si="186"/>
        <v>0</v>
      </c>
      <c r="J1168">
        <f t="shared" si="189"/>
        <v>0</v>
      </c>
      <c r="N1168" t="str">
        <f t="shared" si="180"/>
        <v>QQQ</v>
      </c>
      <c r="O1168" s="5">
        <f t="shared" si="187"/>
        <v>6.5860479073538026E-3</v>
      </c>
      <c r="P1168" t="str">
        <f t="shared" si="182"/>
        <v>lose</v>
      </c>
      <c r="Q1168" t="str">
        <f t="shared" si="188"/>
        <v>win</v>
      </c>
    </row>
    <row r="1169" spans="1:17">
      <c r="A1169" s="6">
        <v>43614</v>
      </c>
      <c r="B1169" s="1">
        <v>251.27</v>
      </c>
      <c r="C1169" s="1">
        <v>176.03</v>
      </c>
      <c r="D1169" s="1">
        <f t="shared" si="181"/>
        <v>75.240000000000009</v>
      </c>
      <c r="F1169" s="2">
        <f t="shared" si="183"/>
        <v>-8.6795281492878396E-3</v>
      </c>
      <c r="G1169" s="2">
        <f t="shared" si="184"/>
        <v>-8.2258155389036448E-3</v>
      </c>
      <c r="H1169" t="str">
        <f t="shared" si="185"/>
        <v>QQQ</v>
      </c>
      <c r="I1169">
        <f t="shared" si="186"/>
        <v>0</v>
      </c>
      <c r="J1169">
        <f t="shared" si="189"/>
        <v>1</v>
      </c>
      <c r="N1169" t="str">
        <f t="shared" si="180"/>
        <v>QQQ</v>
      </c>
      <c r="O1169" s="5">
        <f t="shared" si="187"/>
        <v>4.5371261038419479E-4</v>
      </c>
      <c r="P1169" t="str">
        <f t="shared" si="182"/>
        <v>lose</v>
      </c>
      <c r="Q1169" t="str">
        <f t="shared" si="188"/>
        <v>lose</v>
      </c>
    </row>
    <row r="1170" spans="1:17">
      <c r="A1170" s="6">
        <v>43615</v>
      </c>
      <c r="B1170" s="1">
        <v>251.87</v>
      </c>
      <c r="C1170" s="1">
        <v>176.77</v>
      </c>
      <c r="D1170" s="1">
        <f t="shared" si="181"/>
        <v>75.099999999999994</v>
      </c>
      <c r="F1170" s="2">
        <f t="shared" si="183"/>
        <v>2.3878696223185985E-3</v>
      </c>
      <c r="G1170" s="2">
        <f t="shared" si="184"/>
        <v>4.2038288928024151E-3</v>
      </c>
      <c r="H1170" t="str">
        <f t="shared" si="185"/>
        <v>QQQ</v>
      </c>
      <c r="I1170">
        <f t="shared" si="186"/>
        <v>0</v>
      </c>
      <c r="J1170">
        <f t="shared" si="189"/>
        <v>2</v>
      </c>
      <c r="N1170" t="str">
        <f t="shared" si="180"/>
        <v>QQQ</v>
      </c>
      <c r="O1170" s="5">
        <f t="shared" si="187"/>
        <v>1.8159592704838166E-3</v>
      </c>
      <c r="P1170" t="str">
        <f t="shared" si="182"/>
        <v>lose</v>
      </c>
      <c r="Q1170" t="str">
        <f t="shared" si="188"/>
        <v>lose</v>
      </c>
    </row>
    <row r="1171" spans="1:17">
      <c r="A1171" s="6">
        <v>43616</v>
      </c>
      <c r="B1171" s="1">
        <v>248.22</v>
      </c>
      <c r="C1171" s="1">
        <v>173.95</v>
      </c>
      <c r="D1171" s="1">
        <f t="shared" si="181"/>
        <v>74.27000000000001</v>
      </c>
      <c r="F1171" s="2">
        <f t="shared" si="183"/>
        <v>-1.4491602810973937E-2</v>
      </c>
      <c r="G1171" s="2">
        <f t="shared" si="184"/>
        <v>-1.5952933190021053E-2</v>
      </c>
      <c r="H1171" t="str">
        <f t="shared" si="185"/>
        <v>DIA</v>
      </c>
      <c r="I1171">
        <f t="shared" si="186"/>
        <v>1</v>
      </c>
      <c r="J1171">
        <f t="shared" si="189"/>
        <v>1</v>
      </c>
      <c r="N1171" t="str">
        <f t="shared" si="180"/>
        <v>DIA</v>
      </c>
      <c r="O1171" s="5">
        <f t="shared" si="187"/>
        <v>1.4613303790471169E-3</v>
      </c>
      <c r="P1171" t="str">
        <f t="shared" si="182"/>
        <v>lose</v>
      </c>
      <c r="Q1171" t="str">
        <f t="shared" si="188"/>
        <v>lose</v>
      </c>
    </row>
    <row r="1172" spans="1:17">
      <c r="A1172" s="6">
        <v>43619</v>
      </c>
      <c r="B1172" s="1">
        <v>248.5</v>
      </c>
      <c r="C1172" s="1">
        <v>170.12</v>
      </c>
      <c r="D1172" s="1">
        <f t="shared" si="181"/>
        <v>78.38</v>
      </c>
      <c r="F1172" s="2">
        <f t="shared" si="183"/>
        <v>1.1280315848843814E-3</v>
      </c>
      <c r="G1172" s="2">
        <f t="shared" si="184"/>
        <v>-2.2017821212992148E-2</v>
      </c>
      <c r="H1172" t="str">
        <f t="shared" si="185"/>
        <v>DIA</v>
      </c>
      <c r="I1172">
        <f t="shared" si="186"/>
        <v>1</v>
      </c>
      <c r="J1172">
        <f t="shared" si="189"/>
        <v>2</v>
      </c>
      <c r="N1172" t="str">
        <f t="shared" si="180"/>
        <v>DIA</v>
      </c>
      <c r="O1172" s="5">
        <f t="shared" si="187"/>
        <v>2.314585279787653E-2</v>
      </c>
      <c r="P1172" t="str">
        <f t="shared" si="182"/>
        <v>win</v>
      </c>
      <c r="Q1172" t="str">
        <f t="shared" si="188"/>
        <v>lose</v>
      </c>
    </row>
    <row r="1173" spans="1:17">
      <c r="A1173" s="6">
        <v>43620</v>
      </c>
      <c r="B1173" s="1">
        <v>253.65</v>
      </c>
      <c r="C1173" s="1">
        <v>174.91</v>
      </c>
      <c r="D1173" s="1">
        <f t="shared" si="181"/>
        <v>78.740000000000009</v>
      </c>
      <c r="F1173" s="2">
        <f t="shared" si="183"/>
        <v>2.0724346076458774E-2</v>
      </c>
      <c r="G1173" s="2">
        <f t="shared" si="184"/>
        <v>2.8156595344462684E-2</v>
      </c>
      <c r="H1173" t="str">
        <f t="shared" si="185"/>
        <v>QQQ</v>
      </c>
      <c r="I1173">
        <f t="shared" si="186"/>
        <v>0</v>
      </c>
      <c r="J1173">
        <f t="shared" si="189"/>
        <v>0</v>
      </c>
      <c r="N1173" t="str">
        <f t="shared" si="180"/>
        <v>QQQ</v>
      </c>
      <c r="O1173" s="5">
        <f t="shared" si="187"/>
        <v>7.4322492680039091E-3</v>
      </c>
      <c r="P1173" t="str">
        <f t="shared" si="182"/>
        <v>lose</v>
      </c>
      <c r="Q1173" t="str">
        <f t="shared" si="188"/>
        <v>win</v>
      </c>
    </row>
    <row r="1174" spans="1:17">
      <c r="A1174" s="6">
        <v>43621</v>
      </c>
      <c r="B1174" s="1">
        <v>255.73</v>
      </c>
      <c r="C1174" s="1">
        <v>176.21</v>
      </c>
      <c r="D1174" s="1">
        <f t="shared" si="181"/>
        <v>79.519999999999982</v>
      </c>
      <c r="F1174" s="2">
        <f t="shared" si="183"/>
        <v>8.2002759708258779E-3</v>
      </c>
      <c r="G1174" s="2">
        <f t="shared" si="184"/>
        <v>7.4323938025270793E-3</v>
      </c>
      <c r="H1174" t="str">
        <f t="shared" si="185"/>
        <v>DIA</v>
      </c>
      <c r="I1174">
        <f t="shared" si="186"/>
        <v>1</v>
      </c>
      <c r="J1174">
        <f t="shared" si="189"/>
        <v>1</v>
      </c>
      <c r="N1174" t="str">
        <f t="shared" si="180"/>
        <v>DIA</v>
      </c>
      <c r="O1174" s="5">
        <f t="shared" si="187"/>
        <v>7.6788216829879862E-4</v>
      </c>
      <c r="P1174" t="str">
        <f t="shared" si="182"/>
        <v>lose</v>
      </c>
      <c r="Q1174" t="str">
        <f t="shared" si="188"/>
        <v>lose</v>
      </c>
    </row>
    <row r="1175" spans="1:17">
      <c r="A1175" s="6">
        <v>43622</v>
      </c>
      <c r="B1175" s="1">
        <v>257.72000000000003</v>
      </c>
      <c r="C1175" s="1">
        <v>177.61</v>
      </c>
      <c r="D1175" s="1">
        <f t="shared" si="181"/>
        <v>80.110000000000014</v>
      </c>
      <c r="F1175" s="2">
        <f t="shared" si="183"/>
        <v>7.7816447033982623E-3</v>
      </c>
      <c r="G1175" s="2">
        <f t="shared" si="184"/>
        <v>7.9450655467907926E-3</v>
      </c>
      <c r="H1175" t="str">
        <f t="shared" si="185"/>
        <v>QQQ</v>
      </c>
      <c r="I1175">
        <f t="shared" si="186"/>
        <v>0</v>
      </c>
      <c r="J1175">
        <f t="shared" si="189"/>
        <v>0</v>
      </c>
      <c r="N1175" t="str">
        <f t="shared" si="180"/>
        <v>QQQ</v>
      </c>
      <c r="O1175" s="5">
        <f t="shared" si="187"/>
        <v>1.6342084339253035E-4</v>
      </c>
      <c r="P1175" t="str">
        <f t="shared" si="182"/>
        <v>lose</v>
      </c>
      <c r="Q1175" t="str">
        <f t="shared" si="188"/>
        <v>lose</v>
      </c>
    </row>
    <row r="1176" spans="1:17">
      <c r="A1176" s="6">
        <v>43623</v>
      </c>
      <c r="B1176" s="1">
        <v>260.25</v>
      </c>
      <c r="C1176" s="1">
        <v>181.04</v>
      </c>
      <c r="D1176" s="1">
        <f t="shared" si="181"/>
        <v>79.210000000000008</v>
      </c>
      <c r="F1176" s="2">
        <f t="shared" si="183"/>
        <v>9.8168555020951911E-3</v>
      </c>
      <c r="G1176" s="2">
        <f t="shared" si="184"/>
        <v>1.9311975677045089E-2</v>
      </c>
      <c r="H1176" t="str">
        <f t="shared" si="185"/>
        <v>QQQ</v>
      </c>
      <c r="I1176">
        <f t="shared" si="186"/>
        <v>0</v>
      </c>
      <c r="J1176">
        <f t="shared" si="189"/>
        <v>1</v>
      </c>
      <c r="N1176" t="str">
        <f t="shared" si="180"/>
        <v>QQQ</v>
      </c>
      <c r="O1176" s="5">
        <f t="shared" si="187"/>
        <v>9.4951201749498976E-3</v>
      </c>
      <c r="P1176" t="str">
        <f t="shared" si="182"/>
        <v>lose</v>
      </c>
      <c r="Q1176" t="str">
        <f t="shared" si="188"/>
        <v>win</v>
      </c>
    </row>
    <row r="1177" spans="1:17">
      <c r="A1177" s="6">
        <v>43626</v>
      </c>
      <c r="B1177" s="1">
        <v>260.99</v>
      </c>
      <c r="C1177" s="1">
        <v>183.15</v>
      </c>
      <c r="D1177" s="1">
        <f t="shared" si="181"/>
        <v>77.84</v>
      </c>
      <c r="F1177" s="2">
        <f t="shared" si="183"/>
        <v>2.8434197886647804E-3</v>
      </c>
      <c r="G1177" s="2">
        <f t="shared" si="184"/>
        <v>1.165488289880697E-2</v>
      </c>
      <c r="H1177" t="str">
        <f t="shared" si="185"/>
        <v>QQQ</v>
      </c>
      <c r="I1177">
        <f t="shared" si="186"/>
        <v>0</v>
      </c>
      <c r="J1177">
        <f t="shared" si="189"/>
        <v>2</v>
      </c>
      <c r="N1177" t="str">
        <f t="shared" si="180"/>
        <v>QQQ</v>
      </c>
      <c r="O1177" s="5">
        <f t="shared" si="187"/>
        <v>8.8114631101421891E-3</v>
      </c>
      <c r="P1177" t="str">
        <f t="shared" si="182"/>
        <v>lose</v>
      </c>
      <c r="Q1177" t="str">
        <f t="shared" si="188"/>
        <v>win</v>
      </c>
    </row>
    <row r="1178" spans="1:17">
      <c r="A1178" s="6">
        <v>43627</v>
      </c>
      <c r="B1178" s="1">
        <v>260.88</v>
      </c>
      <c r="C1178" s="1">
        <v>183.4</v>
      </c>
      <c r="D1178" s="1">
        <f t="shared" si="181"/>
        <v>77.47999999999999</v>
      </c>
      <c r="F1178" s="2">
        <f t="shared" si="183"/>
        <v>-4.2147208705319608E-4</v>
      </c>
      <c r="G1178" s="2">
        <f t="shared" si="184"/>
        <v>1.3650013650013649E-3</v>
      </c>
      <c r="H1178" t="str">
        <f t="shared" si="185"/>
        <v>QQQ</v>
      </c>
      <c r="I1178">
        <f t="shared" si="186"/>
        <v>0</v>
      </c>
      <c r="J1178">
        <f t="shared" si="189"/>
        <v>3</v>
      </c>
      <c r="N1178" t="str">
        <f t="shared" si="180"/>
        <v>QQQ</v>
      </c>
      <c r="O1178" s="5">
        <f t="shared" si="187"/>
        <v>1.7864734520545609E-3</v>
      </c>
      <c r="P1178" t="str">
        <f t="shared" si="182"/>
        <v>lose</v>
      </c>
      <c r="Q1178" t="str">
        <f t="shared" si="188"/>
        <v>lose</v>
      </c>
    </row>
    <row r="1179" spans="1:17">
      <c r="A1179" s="6">
        <v>43628</v>
      </c>
      <c r="B1179" s="1">
        <v>260.45</v>
      </c>
      <c r="C1179" s="1">
        <v>182.34</v>
      </c>
      <c r="D1179" s="1">
        <f t="shared" si="181"/>
        <v>78.109999999999985</v>
      </c>
      <c r="F1179" s="2">
        <f t="shared" si="183"/>
        <v>-1.648267402637254E-3</v>
      </c>
      <c r="G1179" s="2">
        <f t="shared" si="184"/>
        <v>-5.7797164667393796E-3</v>
      </c>
      <c r="H1179" t="str">
        <f t="shared" si="185"/>
        <v>DIA</v>
      </c>
      <c r="I1179">
        <f t="shared" si="186"/>
        <v>1</v>
      </c>
      <c r="J1179">
        <f t="shared" si="189"/>
        <v>1</v>
      </c>
      <c r="N1179" t="str">
        <f t="shared" si="180"/>
        <v>DIA</v>
      </c>
      <c r="O1179" s="5">
        <f t="shared" si="187"/>
        <v>4.1314490641021252E-3</v>
      </c>
      <c r="P1179" t="str">
        <f t="shared" si="182"/>
        <v>lose</v>
      </c>
      <c r="Q1179" t="str">
        <f t="shared" si="188"/>
        <v>lose</v>
      </c>
    </row>
    <row r="1180" spans="1:17">
      <c r="A1180" s="6">
        <v>43629</v>
      </c>
      <c r="B1180" s="1">
        <v>261.56</v>
      </c>
      <c r="C1180" s="1">
        <v>183.42</v>
      </c>
      <c r="D1180" s="1">
        <f t="shared" si="181"/>
        <v>78.140000000000015</v>
      </c>
      <c r="F1180" s="2">
        <f t="shared" si="183"/>
        <v>4.2618544826262764E-3</v>
      </c>
      <c r="G1180" s="2">
        <f t="shared" si="184"/>
        <v>5.9230009871667436E-3</v>
      </c>
      <c r="H1180" t="str">
        <f t="shared" si="185"/>
        <v>QQQ</v>
      </c>
      <c r="I1180">
        <f t="shared" si="186"/>
        <v>0</v>
      </c>
      <c r="J1180">
        <f t="shared" si="189"/>
        <v>0</v>
      </c>
      <c r="N1180" t="str">
        <f t="shared" si="180"/>
        <v>QQQ</v>
      </c>
      <c r="O1180" s="5">
        <f t="shared" si="187"/>
        <v>1.6611465045404672E-3</v>
      </c>
      <c r="P1180" t="str">
        <f t="shared" si="182"/>
        <v>lose</v>
      </c>
      <c r="Q1180" t="str">
        <f t="shared" si="188"/>
        <v>lose</v>
      </c>
    </row>
    <row r="1181" spans="1:17">
      <c r="A1181" s="6">
        <v>43630</v>
      </c>
      <c r="B1181" s="1">
        <v>261.51</v>
      </c>
      <c r="C1181" s="1">
        <v>182.64</v>
      </c>
      <c r="D1181" s="1">
        <f t="shared" si="181"/>
        <v>78.87</v>
      </c>
      <c r="F1181" s="2">
        <f t="shared" si="183"/>
        <v>-1.9116072794009547E-4</v>
      </c>
      <c r="G1181" s="2">
        <f t="shared" si="184"/>
        <v>-4.2525351651946418E-3</v>
      </c>
      <c r="H1181" t="str">
        <f t="shared" si="185"/>
        <v>DIA</v>
      </c>
      <c r="I1181">
        <f t="shared" si="186"/>
        <v>1</v>
      </c>
      <c r="J1181">
        <f t="shared" si="189"/>
        <v>1</v>
      </c>
      <c r="N1181" t="str">
        <f t="shared" si="180"/>
        <v>DIA</v>
      </c>
      <c r="O1181" s="5">
        <f t="shared" si="187"/>
        <v>4.0613744372545463E-3</v>
      </c>
      <c r="P1181" t="str">
        <f t="shared" si="182"/>
        <v>lose</v>
      </c>
      <c r="Q1181" t="str">
        <f t="shared" si="188"/>
        <v>lose</v>
      </c>
    </row>
    <row r="1182" spans="1:17">
      <c r="A1182" s="6">
        <v>43633</v>
      </c>
      <c r="B1182" s="1">
        <v>261.68</v>
      </c>
      <c r="C1182" s="1">
        <v>183.74</v>
      </c>
      <c r="D1182" s="1">
        <f t="shared" si="181"/>
        <v>77.94</v>
      </c>
      <c r="F1182" s="2">
        <f t="shared" si="183"/>
        <v>6.5007074299268071E-4</v>
      </c>
      <c r="G1182" s="2">
        <f t="shared" si="184"/>
        <v>6.0227770477443215E-3</v>
      </c>
      <c r="H1182" t="str">
        <f t="shared" si="185"/>
        <v>QQQ</v>
      </c>
      <c r="I1182">
        <f t="shared" si="186"/>
        <v>0</v>
      </c>
      <c r="J1182">
        <f t="shared" si="189"/>
        <v>0</v>
      </c>
      <c r="N1182" t="str">
        <f t="shared" si="180"/>
        <v>QQQ</v>
      </c>
      <c r="O1182" s="5">
        <f t="shared" si="187"/>
        <v>5.3727063047516411E-3</v>
      </c>
      <c r="P1182" t="str">
        <f t="shared" si="182"/>
        <v>lose</v>
      </c>
      <c r="Q1182" t="str">
        <f t="shared" si="188"/>
        <v>win</v>
      </c>
    </row>
    <row r="1183" spans="1:17">
      <c r="A1183" s="6">
        <v>43634</v>
      </c>
      <c r="B1183" s="1">
        <v>265.33</v>
      </c>
      <c r="C1183" s="1">
        <v>186.41</v>
      </c>
      <c r="D1183" s="1">
        <f t="shared" si="181"/>
        <v>78.919999999999987</v>
      </c>
      <c r="F1183" s="2">
        <f t="shared" si="183"/>
        <v>1.3948333842861423E-2</v>
      </c>
      <c r="G1183" s="2">
        <f t="shared" si="184"/>
        <v>1.4531403069554737E-2</v>
      </c>
      <c r="H1183" t="str">
        <f t="shared" si="185"/>
        <v>QQQ</v>
      </c>
      <c r="I1183">
        <f t="shared" si="186"/>
        <v>0</v>
      </c>
      <c r="J1183">
        <f t="shared" si="189"/>
        <v>1</v>
      </c>
      <c r="N1183" t="str">
        <f t="shared" si="180"/>
        <v>QQQ</v>
      </c>
      <c r="O1183" s="5">
        <f t="shared" si="187"/>
        <v>5.8306922669331372E-4</v>
      </c>
      <c r="P1183" t="str">
        <f t="shared" si="182"/>
        <v>lose</v>
      </c>
      <c r="Q1183" t="str">
        <f t="shared" si="188"/>
        <v>lose</v>
      </c>
    </row>
    <row r="1184" spans="1:17">
      <c r="A1184" s="6">
        <v>43635</v>
      </c>
      <c r="B1184" s="1">
        <v>265.56</v>
      </c>
      <c r="C1184" s="1">
        <v>187.11</v>
      </c>
      <c r="D1184" s="1">
        <f t="shared" si="181"/>
        <v>78.449999999999989</v>
      </c>
      <c r="F1184" s="2">
        <f t="shared" si="183"/>
        <v>8.6684506086766745E-4</v>
      </c>
      <c r="G1184" s="2">
        <f t="shared" si="184"/>
        <v>3.7551633496057993E-3</v>
      </c>
      <c r="H1184" t="str">
        <f t="shared" si="185"/>
        <v>QQQ</v>
      </c>
      <c r="I1184">
        <f t="shared" si="186"/>
        <v>0</v>
      </c>
      <c r="J1184">
        <f t="shared" si="189"/>
        <v>2</v>
      </c>
      <c r="N1184" t="str">
        <f t="shared" si="180"/>
        <v>QQQ</v>
      </c>
      <c r="O1184" s="5">
        <f t="shared" si="187"/>
        <v>2.8883182887381319E-3</v>
      </c>
      <c r="P1184" t="str">
        <f t="shared" si="182"/>
        <v>lose</v>
      </c>
      <c r="Q1184" t="str">
        <f t="shared" si="188"/>
        <v>lose</v>
      </c>
    </row>
    <row r="1185" spans="1:17">
      <c r="A1185" s="6">
        <v>43636</v>
      </c>
      <c r="B1185" s="1">
        <v>268.08</v>
      </c>
      <c r="C1185" s="1">
        <v>188.85</v>
      </c>
      <c r="D1185" s="1">
        <f t="shared" si="181"/>
        <v>79.22999999999999</v>
      </c>
      <c r="F1185" s="2">
        <f t="shared" si="183"/>
        <v>9.4893809308630138E-3</v>
      </c>
      <c r="G1185" s="2">
        <f t="shared" si="184"/>
        <v>9.2993426326758617E-3</v>
      </c>
      <c r="H1185" t="str">
        <f t="shared" si="185"/>
        <v>DIA</v>
      </c>
      <c r="I1185">
        <f t="shared" si="186"/>
        <v>1</v>
      </c>
      <c r="J1185">
        <f t="shared" si="189"/>
        <v>1</v>
      </c>
      <c r="N1185" t="str">
        <f t="shared" si="180"/>
        <v>DIA</v>
      </c>
      <c r="O1185" s="5">
        <f t="shared" si="187"/>
        <v>1.9003829818715207E-4</v>
      </c>
      <c r="P1185" t="str">
        <f t="shared" si="182"/>
        <v>lose</v>
      </c>
      <c r="Q1185" t="str">
        <f t="shared" si="188"/>
        <v>lose</v>
      </c>
    </row>
    <row r="1186" spans="1:17">
      <c r="A1186" s="6">
        <v>43637</v>
      </c>
      <c r="B1186" s="1">
        <v>267.10000000000002</v>
      </c>
      <c r="C1186" s="1">
        <v>188.57</v>
      </c>
      <c r="D1186" s="1">
        <f t="shared" si="181"/>
        <v>78.53000000000003</v>
      </c>
      <c r="F1186" s="2">
        <f t="shared" si="183"/>
        <v>-3.655625186511345E-3</v>
      </c>
      <c r="G1186" s="2">
        <f t="shared" si="184"/>
        <v>-1.4826581943341336E-3</v>
      </c>
      <c r="H1186" t="str">
        <f t="shared" si="185"/>
        <v>QQQ</v>
      </c>
      <c r="I1186">
        <f t="shared" si="186"/>
        <v>0</v>
      </c>
      <c r="J1186">
        <f t="shared" si="189"/>
        <v>0</v>
      </c>
      <c r="N1186" t="str">
        <f t="shared" si="180"/>
        <v>QQQ</v>
      </c>
      <c r="O1186" s="5">
        <f t="shared" si="187"/>
        <v>2.1729669921772112E-3</v>
      </c>
      <c r="P1186" t="str">
        <f t="shared" si="182"/>
        <v>lose</v>
      </c>
      <c r="Q1186" t="str">
        <f t="shared" si="188"/>
        <v>lose</v>
      </c>
    </row>
    <row r="1187" spans="1:17">
      <c r="A1187" s="6">
        <v>43640</v>
      </c>
      <c r="B1187" s="1">
        <v>267.17</v>
      </c>
      <c r="C1187" s="1">
        <v>188.16</v>
      </c>
      <c r="D1187" s="1">
        <f t="shared" si="181"/>
        <v>79.010000000000019</v>
      </c>
      <c r="F1187" s="2">
        <f t="shared" si="183"/>
        <v>2.6207412953947273E-4</v>
      </c>
      <c r="G1187" s="2">
        <f t="shared" si="184"/>
        <v>-2.1742588959007083E-3</v>
      </c>
      <c r="H1187" t="str">
        <f t="shared" si="185"/>
        <v>DIA</v>
      </c>
      <c r="I1187">
        <f t="shared" si="186"/>
        <v>1</v>
      </c>
      <c r="J1187">
        <f t="shared" si="189"/>
        <v>1</v>
      </c>
      <c r="N1187" t="str">
        <f t="shared" si="180"/>
        <v>DIA</v>
      </c>
      <c r="O1187" s="5">
        <f t="shared" si="187"/>
        <v>2.4363330254401809E-3</v>
      </c>
      <c r="P1187" t="str">
        <f t="shared" si="182"/>
        <v>lose</v>
      </c>
      <c r="Q1187" t="str">
        <f t="shared" si="188"/>
        <v>lose</v>
      </c>
    </row>
    <row r="1188" spans="1:17">
      <c r="A1188" s="6">
        <v>43641</v>
      </c>
      <c r="B1188" s="1">
        <v>265.26</v>
      </c>
      <c r="C1188" s="1">
        <v>184.93</v>
      </c>
      <c r="D1188" s="1">
        <f t="shared" si="181"/>
        <v>80.329999999999984</v>
      </c>
      <c r="F1188" s="2">
        <f t="shared" si="183"/>
        <v>-7.1490062507018936E-3</v>
      </c>
      <c r="G1188" s="2">
        <f t="shared" si="184"/>
        <v>-1.7166241496598584E-2</v>
      </c>
      <c r="H1188" t="str">
        <f t="shared" si="185"/>
        <v>DIA</v>
      </c>
      <c r="I1188">
        <f t="shared" si="186"/>
        <v>1</v>
      </c>
      <c r="J1188">
        <f t="shared" si="189"/>
        <v>2</v>
      </c>
      <c r="N1188" t="str">
        <f t="shared" si="180"/>
        <v>DIA</v>
      </c>
      <c r="O1188" s="5">
        <f t="shared" si="187"/>
        <v>1.0017235245896691E-2</v>
      </c>
      <c r="P1188" t="str">
        <f t="shared" si="182"/>
        <v>win</v>
      </c>
      <c r="Q1188" t="str">
        <f t="shared" si="188"/>
        <v>lose</v>
      </c>
    </row>
    <row r="1189" spans="1:17">
      <c r="A1189" s="6">
        <v>43642</v>
      </c>
      <c r="B1189" s="1">
        <v>265.22000000000003</v>
      </c>
      <c r="C1189" s="1">
        <v>185.79</v>
      </c>
      <c r="D1189" s="1">
        <f t="shared" si="181"/>
        <v>79.430000000000035</v>
      </c>
      <c r="F1189" s="2">
        <f t="shared" si="183"/>
        <v>-1.5079544597739435E-4</v>
      </c>
      <c r="G1189" s="2">
        <f t="shared" si="184"/>
        <v>4.650408262585763E-3</v>
      </c>
      <c r="H1189" t="str">
        <f t="shared" si="185"/>
        <v>QQQ</v>
      </c>
      <c r="I1189">
        <f t="shared" si="186"/>
        <v>0</v>
      </c>
      <c r="J1189">
        <f t="shared" si="189"/>
        <v>0</v>
      </c>
      <c r="N1189" t="str">
        <f t="shared" si="180"/>
        <v>QQQ</v>
      </c>
      <c r="O1189" s="5">
        <f t="shared" si="187"/>
        <v>4.8012037085631573E-3</v>
      </c>
      <c r="P1189" t="str">
        <f t="shared" si="182"/>
        <v>lose</v>
      </c>
      <c r="Q1189" t="str">
        <f t="shared" si="188"/>
        <v>lose</v>
      </c>
    </row>
    <row r="1190" spans="1:17">
      <c r="A1190" s="6">
        <v>43643</v>
      </c>
      <c r="B1190" s="1">
        <v>265.14999999999998</v>
      </c>
      <c r="C1190" s="1">
        <v>186.5</v>
      </c>
      <c r="D1190" s="1">
        <f t="shared" si="181"/>
        <v>78.649999999999977</v>
      </c>
      <c r="F1190" s="2">
        <f t="shared" si="183"/>
        <v>-2.6393183017890811E-4</v>
      </c>
      <c r="G1190" s="2">
        <f t="shared" si="184"/>
        <v>3.8215189192099034E-3</v>
      </c>
      <c r="H1190" t="str">
        <f t="shared" si="185"/>
        <v>QQQ</v>
      </c>
      <c r="I1190">
        <f t="shared" si="186"/>
        <v>0</v>
      </c>
      <c r="J1190">
        <f t="shared" si="189"/>
        <v>1</v>
      </c>
      <c r="N1190" t="str">
        <f t="shared" si="180"/>
        <v>QQQ</v>
      </c>
      <c r="O1190" s="5">
        <f t="shared" si="187"/>
        <v>4.0854507493888114E-3</v>
      </c>
      <c r="P1190" t="str">
        <f t="shared" si="182"/>
        <v>lose</v>
      </c>
      <c r="Q1190" t="str">
        <f t="shared" si="188"/>
        <v>lose</v>
      </c>
    </row>
    <row r="1191" spans="1:17">
      <c r="A1191" s="6">
        <v>43644</v>
      </c>
      <c r="B1191" s="1">
        <v>265.85000000000002</v>
      </c>
      <c r="C1191" s="1">
        <v>186.74</v>
      </c>
      <c r="D1191" s="1">
        <f t="shared" si="181"/>
        <v>79.110000000000014</v>
      </c>
      <c r="F1191" s="2">
        <f t="shared" si="183"/>
        <v>2.640015085800662E-3</v>
      </c>
      <c r="G1191" s="2">
        <f t="shared" si="184"/>
        <v>1.2868632707775287E-3</v>
      </c>
      <c r="H1191" t="str">
        <f t="shared" si="185"/>
        <v>DIA</v>
      </c>
      <c r="I1191">
        <f t="shared" si="186"/>
        <v>1</v>
      </c>
      <c r="J1191">
        <f t="shared" si="189"/>
        <v>1</v>
      </c>
      <c r="N1191" t="str">
        <f t="shared" si="180"/>
        <v>DIA</v>
      </c>
      <c r="O1191" s="5">
        <f t="shared" si="187"/>
        <v>1.3531518150231333E-3</v>
      </c>
      <c r="P1191" t="str">
        <f t="shared" si="182"/>
        <v>lose</v>
      </c>
      <c r="Q1191" t="str">
        <f t="shared" si="188"/>
        <v>lose</v>
      </c>
    </row>
    <row r="1192" spans="1:17">
      <c r="A1192" s="6">
        <v>43647</v>
      </c>
      <c r="B1192" s="1">
        <v>266.97000000000003</v>
      </c>
      <c r="C1192" s="1">
        <v>189.26</v>
      </c>
      <c r="D1192" s="1">
        <f t="shared" si="181"/>
        <v>77.710000000000036</v>
      </c>
      <c r="F1192" s="2">
        <f t="shared" si="183"/>
        <v>4.2129020124130317E-3</v>
      </c>
      <c r="G1192" s="2">
        <f t="shared" si="184"/>
        <v>1.3494698511299034E-2</v>
      </c>
      <c r="H1192" t="str">
        <f t="shared" si="185"/>
        <v>QQQ</v>
      </c>
      <c r="I1192">
        <f t="shared" si="186"/>
        <v>0</v>
      </c>
      <c r="J1192">
        <f t="shared" si="189"/>
        <v>0</v>
      </c>
      <c r="N1192" t="str">
        <f t="shared" si="180"/>
        <v>QQQ</v>
      </c>
      <c r="O1192" s="5">
        <f t="shared" si="187"/>
        <v>9.2817964988860021E-3</v>
      </c>
      <c r="P1192" t="str">
        <f t="shared" si="182"/>
        <v>lose</v>
      </c>
      <c r="Q1192" t="str">
        <f t="shared" si="188"/>
        <v>win</v>
      </c>
    </row>
    <row r="1193" spans="1:17">
      <c r="A1193" s="6">
        <v>43648</v>
      </c>
      <c r="B1193" s="1">
        <v>267.66000000000003</v>
      </c>
      <c r="C1193" s="1">
        <v>190.01</v>
      </c>
      <c r="D1193" s="1">
        <f t="shared" si="181"/>
        <v>77.650000000000034</v>
      </c>
      <c r="F1193" s="2">
        <f t="shared" si="183"/>
        <v>2.5845600629284099E-3</v>
      </c>
      <c r="G1193" s="2">
        <f t="shared" si="184"/>
        <v>3.9628024939237028E-3</v>
      </c>
      <c r="H1193" t="str">
        <f t="shared" si="185"/>
        <v>QQQ</v>
      </c>
      <c r="I1193">
        <f t="shared" si="186"/>
        <v>0</v>
      </c>
      <c r="J1193">
        <f t="shared" si="189"/>
        <v>1</v>
      </c>
      <c r="N1193" t="str">
        <f t="shared" si="180"/>
        <v>QQQ</v>
      </c>
      <c r="O1193" s="5">
        <f t="shared" si="187"/>
        <v>1.3782424309952928E-3</v>
      </c>
      <c r="P1193" t="str">
        <f t="shared" si="182"/>
        <v>lose</v>
      </c>
      <c r="Q1193" t="str">
        <f t="shared" si="188"/>
        <v>lose</v>
      </c>
    </row>
    <row r="1194" spans="1:17">
      <c r="A1194" s="6">
        <v>43649</v>
      </c>
      <c r="B1194" s="1">
        <v>269.56</v>
      </c>
      <c r="C1194" s="1">
        <v>191.44</v>
      </c>
      <c r="D1194" s="1">
        <f t="shared" si="181"/>
        <v>78.12</v>
      </c>
      <c r="F1194" s="2">
        <f t="shared" si="183"/>
        <v>7.0985578719269865E-3</v>
      </c>
      <c r="G1194" s="2">
        <f t="shared" si="184"/>
        <v>7.5259196884374865E-3</v>
      </c>
      <c r="H1194" t="str">
        <f t="shared" si="185"/>
        <v>QQQ</v>
      </c>
      <c r="I1194">
        <f t="shared" si="186"/>
        <v>0</v>
      </c>
      <c r="J1194">
        <f t="shared" si="189"/>
        <v>2</v>
      </c>
      <c r="N1194" t="str">
        <f t="shared" si="180"/>
        <v>QQQ</v>
      </c>
      <c r="O1194" s="5">
        <f t="shared" si="187"/>
        <v>4.2736181651050007E-4</v>
      </c>
      <c r="P1194" t="str">
        <f t="shared" si="182"/>
        <v>lose</v>
      </c>
      <c r="Q1194" t="str">
        <f t="shared" si="188"/>
        <v>lose</v>
      </c>
    </row>
    <row r="1195" spans="1:17">
      <c r="A1195" s="6">
        <v>43651</v>
      </c>
      <c r="B1195" s="1">
        <v>269.27</v>
      </c>
      <c r="C1195" s="1">
        <v>191.05</v>
      </c>
      <c r="D1195" s="1">
        <f t="shared" si="181"/>
        <v>78.21999999999997</v>
      </c>
      <c r="F1195" s="2">
        <f t="shared" si="183"/>
        <v>-1.0758272740763483E-3</v>
      </c>
      <c r="G1195" s="2">
        <f t="shared" si="184"/>
        <v>-2.0371918094441409E-3</v>
      </c>
      <c r="H1195" t="str">
        <f t="shared" si="185"/>
        <v>DIA</v>
      </c>
      <c r="I1195">
        <f t="shared" si="186"/>
        <v>1</v>
      </c>
      <c r="J1195">
        <f t="shared" si="189"/>
        <v>1</v>
      </c>
      <c r="N1195" t="str">
        <f t="shared" si="180"/>
        <v>DIA</v>
      </c>
      <c r="O1195" s="5">
        <f t="shared" si="187"/>
        <v>9.6136453536779256E-4</v>
      </c>
      <c r="P1195" t="str">
        <f t="shared" si="182"/>
        <v>lose</v>
      </c>
      <c r="Q1195" t="str">
        <f t="shared" si="188"/>
        <v>lose</v>
      </c>
    </row>
    <row r="1196" spans="1:17">
      <c r="A1196" s="6">
        <v>43654</v>
      </c>
      <c r="B1196" s="1">
        <v>268.06</v>
      </c>
      <c r="C1196" s="1">
        <v>189.71</v>
      </c>
      <c r="D1196" s="1">
        <f t="shared" si="181"/>
        <v>78.349999999999994</v>
      </c>
      <c r="F1196" s="2">
        <f t="shared" si="183"/>
        <v>-4.4936309280646921E-3</v>
      </c>
      <c r="G1196" s="2">
        <f t="shared" si="184"/>
        <v>-7.0138707144726687E-3</v>
      </c>
      <c r="H1196" t="str">
        <f t="shared" si="185"/>
        <v>DIA</v>
      </c>
      <c r="I1196">
        <f t="shared" si="186"/>
        <v>1</v>
      </c>
      <c r="J1196">
        <f t="shared" si="189"/>
        <v>2</v>
      </c>
      <c r="N1196" t="str">
        <f t="shared" si="180"/>
        <v>DIA</v>
      </c>
      <c r="O1196" s="5">
        <f t="shared" si="187"/>
        <v>2.5202397864079766E-3</v>
      </c>
      <c r="P1196" t="str">
        <f t="shared" si="182"/>
        <v>lose</v>
      </c>
      <c r="Q1196" t="str">
        <f t="shared" si="188"/>
        <v>lose</v>
      </c>
    </row>
    <row r="1197" spans="1:17">
      <c r="A1197" s="6">
        <v>43655</v>
      </c>
      <c r="B1197" s="1">
        <v>267.86</v>
      </c>
      <c r="C1197" s="1">
        <v>190.66</v>
      </c>
      <c r="D1197" s="1">
        <f t="shared" si="181"/>
        <v>77.200000000000017</v>
      </c>
      <c r="F1197" s="2">
        <f t="shared" si="183"/>
        <v>-7.4610161904047089E-4</v>
      </c>
      <c r="G1197" s="2">
        <f t="shared" si="184"/>
        <v>5.0076432449527629E-3</v>
      </c>
      <c r="H1197" t="str">
        <f t="shared" si="185"/>
        <v>QQQ</v>
      </c>
      <c r="I1197">
        <f t="shared" si="186"/>
        <v>0</v>
      </c>
      <c r="J1197">
        <f t="shared" si="189"/>
        <v>0</v>
      </c>
      <c r="N1197" t="str">
        <f t="shared" si="180"/>
        <v>QQQ</v>
      </c>
      <c r="O1197" s="5">
        <f t="shared" si="187"/>
        <v>5.7537448639932336E-3</v>
      </c>
      <c r="P1197" t="str">
        <f t="shared" si="182"/>
        <v>lose</v>
      </c>
      <c r="Q1197" t="str">
        <f t="shared" si="188"/>
        <v>win</v>
      </c>
    </row>
    <row r="1198" spans="1:17">
      <c r="A1198" s="6">
        <v>43656</v>
      </c>
      <c r="B1198" s="1">
        <v>268.69</v>
      </c>
      <c r="C1198" s="1">
        <v>192.56</v>
      </c>
      <c r="D1198" s="1">
        <f t="shared" si="181"/>
        <v>76.13</v>
      </c>
      <c r="F1198" s="2">
        <f t="shared" si="183"/>
        <v>3.0986336145747183E-3</v>
      </c>
      <c r="G1198" s="2">
        <f t="shared" si="184"/>
        <v>9.9653834050141919E-3</v>
      </c>
      <c r="H1198" t="str">
        <f t="shared" si="185"/>
        <v>QQQ</v>
      </c>
      <c r="I1198">
        <f t="shared" si="186"/>
        <v>0</v>
      </c>
      <c r="J1198">
        <f t="shared" si="189"/>
        <v>1</v>
      </c>
      <c r="N1198" t="str">
        <f t="shared" si="180"/>
        <v>QQQ</v>
      </c>
      <c r="O1198" s="5">
        <f t="shared" si="187"/>
        <v>6.8667497904394735E-3</v>
      </c>
      <c r="P1198" t="str">
        <f t="shared" si="182"/>
        <v>lose</v>
      </c>
      <c r="Q1198" t="str">
        <f t="shared" si="188"/>
        <v>win</v>
      </c>
    </row>
    <row r="1199" spans="1:17">
      <c r="A1199" s="6">
        <v>43657</v>
      </c>
      <c r="B1199" s="1">
        <v>270.92</v>
      </c>
      <c r="C1199" s="1">
        <v>192.42</v>
      </c>
      <c r="D1199" s="1">
        <f t="shared" si="181"/>
        <v>78.500000000000028</v>
      </c>
      <c r="F1199" s="2">
        <f t="shared" si="183"/>
        <v>8.2995273363356218E-3</v>
      </c>
      <c r="G1199" s="2">
        <f t="shared" si="184"/>
        <v>-7.2704611549654534E-4</v>
      </c>
      <c r="H1199" t="str">
        <f t="shared" si="185"/>
        <v>DIA</v>
      </c>
      <c r="I1199">
        <f t="shared" si="186"/>
        <v>1</v>
      </c>
      <c r="J1199">
        <f t="shared" si="189"/>
        <v>1</v>
      </c>
      <c r="N1199" t="str">
        <f t="shared" si="180"/>
        <v>DIA</v>
      </c>
      <c r="O1199" s="5">
        <f t="shared" si="187"/>
        <v>9.0265734518321667E-3</v>
      </c>
      <c r="P1199" t="str">
        <f t="shared" si="182"/>
        <v>win</v>
      </c>
      <c r="Q1199" t="str">
        <f t="shared" si="188"/>
        <v>lose</v>
      </c>
    </row>
    <row r="1200" spans="1:17">
      <c r="A1200" s="6">
        <v>43658</v>
      </c>
      <c r="B1200" s="1">
        <v>273.39</v>
      </c>
      <c r="C1200" s="1">
        <v>193.53</v>
      </c>
      <c r="D1200" s="1">
        <f t="shared" si="181"/>
        <v>79.859999999999985</v>
      </c>
      <c r="F1200" s="2">
        <f t="shared" si="183"/>
        <v>9.1170825335891419E-3</v>
      </c>
      <c r="G1200" s="2">
        <f t="shared" si="184"/>
        <v>5.7686311194263262E-3</v>
      </c>
      <c r="H1200" t="str">
        <f t="shared" si="185"/>
        <v>DIA</v>
      </c>
      <c r="I1200">
        <f t="shared" si="186"/>
        <v>1</v>
      </c>
      <c r="J1200">
        <f t="shared" si="189"/>
        <v>2</v>
      </c>
      <c r="N1200" t="str">
        <f t="shared" si="180"/>
        <v>DIA</v>
      </c>
      <c r="O1200" s="5">
        <f t="shared" si="187"/>
        <v>3.3484514141628157E-3</v>
      </c>
      <c r="P1200" t="str">
        <f t="shared" si="182"/>
        <v>lose</v>
      </c>
      <c r="Q1200" t="str">
        <f t="shared" si="188"/>
        <v>lose</v>
      </c>
    </row>
    <row r="1201" spans="1:17">
      <c r="A1201" s="6">
        <v>43661</v>
      </c>
      <c r="B1201" s="1">
        <v>273.60000000000002</v>
      </c>
      <c r="C1201" s="1">
        <v>194.15</v>
      </c>
      <c r="D1201" s="1">
        <f t="shared" si="181"/>
        <v>79.450000000000017</v>
      </c>
      <c r="F1201" s="2">
        <f t="shared" si="183"/>
        <v>7.6813343575125783E-4</v>
      </c>
      <c r="G1201" s="2">
        <f t="shared" si="184"/>
        <v>3.2036376789128535E-3</v>
      </c>
      <c r="H1201" t="str">
        <f t="shared" si="185"/>
        <v>QQQ</v>
      </c>
      <c r="I1201">
        <f t="shared" si="186"/>
        <v>0</v>
      </c>
      <c r="J1201">
        <f t="shared" si="189"/>
        <v>0</v>
      </c>
      <c r="N1201" t="str">
        <f t="shared" si="180"/>
        <v>QQQ</v>
      </c>
      <c r="O1201" s="5">
        <f t="shared" si="187"/>
        <v>2.4355042431615957E-3</v>
      </c>
      <c r="P1201" t="str">
        <f t="shared" si="182"/>
        <v>lose</v>
      </c>
      <c r="Q1201" t="str">
        <f t="shared" si="188"/>
        <v>lose</v>
      </c>
    </row>
    <row r="1202" spans="1:17">
      <c r="A1202" s="6">
        <v>43662</v>
      </c>
      <c r="B1202" s="1">
        <v>273.42</v>
      </c>
      <c r="C1202" s="1">
        <v>193.15</v>
      </c>
      <c r="D1202" s="1">
        <f t="shared" si="181"/>
        <v>80.27000000000001</v>
      </c>
      <c r="F1202" s="2">
        <f t="shared" si="183"/>
        <v>-6.5789473684213018E-4</v>
      </c>
      <c r="G1202" s="2">
        <f t="shared" si="184"/>
        <v>-5.1506567087303626E-3</v>
      </c>
      <c r="H1202" t="str">
        <f t="shared" si="185"/>
        <v>DIA</v>
      </c>
      <c r="I1202">
        <f t="shared" si="186"/>
        <v>1</v>
      </c>
      <c r="J1202">
        <f t="shared" si="189"/>
        <v>1</v>
      </c>
      <c r="N1202" t="str">
        <f t="shared" si="180"/>
        <v>DIA</v>
      </c>
      <c r="O1202" s="5">
        <f t="shared" si="187"/>
        <v>4.4927619718882327E-3</v>
      </c>
      <c r="P1202" t="str">
        <f t="shared" si="182"/>
        <v>lose</v>
      </c>
      <c r="Q1202" t="str">
        <f t="shared" si="188"/>
        <v>lose</v>
      </c>
    </row>
    <row r="1203" spans="1:17">
      <c r="A1203" s="6">
        <v>43663</v>
      </c>
      <c r="B1203" s="1">
        <v>272.27999999999997</v>
      </c>
      <c r="C1203" s="1">
        <v>192.2</v>
      </c>
      <c r="D1203" s="1">
        <f t="shared" si="181"/>
        <v>80.079999999999984</v>
      </c>
      <c r="F1203" s="2">
        <f t="shared" si="183"/>
        <v>-4.1694096993637741E-3</v>
      </c>
      <c r="G1203" s="2">
        <f t="shared" si="184"/>
        <v>-4.9184571576495837E-3</v>
      </c>
      <c r="H1203" t="str">
        <f t="shared" si="185"/>
        <v>DIA</v>
      </c>
      <c r="I1203">
        <f t="shared" si="186"/>
        <v>1</v>
      </c>
      <c r="J1203">
        <f t="shared" si="189"/>
        <v>2</v>
      </c>
      <c r="N1203" t="str">
        <f t="shared" si="180"/>
        <v>DIA</v>
      </c>
      <c r="O1203" s="5">
        <f t="shared" si="187"/>
        <v>7.4904745828580956E-4</v>
      </c>
      <c r="P1203" t="str">
        <f t="shared" si="182"/>
        <v>lose</v>
      </c>
      <c r="Q1203" t="str">
        <f t="shared" si="188"/>
        <v>lose</v>
      </c>
    </row>
    <row r="1204" spans="1:17">
      <c r="A1204" s="6">
        <v>43664</v>
      </c>
      <c r="B1204" s="1">
        <v>272.27</v>
      </c>
      <c r="C1204" s="1">
        <v>192.42</v>
      </c>
      <c r="D1204" s="1">
        <f t="shared" si="181"/>
        <v>79.849999999999994</v>
      </c>
      <c r="F1204" s="2">
        <f t="shared" si="183"/>
        <v>-3.6726898780633564E-5</v>
      </c>
      <c r="G1204" s="2">
        <f t="shared" si="184"/>
        <v>1.1446409989594114E-3</v>
      </c>
      <c r="H1204" t="str">
        <f t="shared" si="185"/>
        <v>QQQ</v>
      </c>
      <c r="I1204">
        <f t="shared" si="186"/>
        <v>0</v>
      </c>
      <c r="J1204">
        <f t="shared" si="189"/>
        <v>0</v>
      </c>
      <c r="N1204" t="str">
        <f t="shared" si="180"/>
        <v>QQQ</v>
      </c>
      <c r="O1204" s="5">
        <f t="shared" si="187"/>
        <v>1.1813678977400451E-3</v>
      </c>
      <c r="P1204" t="str">
        <f t="shared" si="182"/>
        <v>lose</v>
      </c>
      <c r="Q1204" t="str">
        <f t="shared" si="188"/>
        <v>lose</v>
      </c>
    </row>
    <row r="1205" spans="1:17">
      <c r="A1205" s="6">
        <v>43665</v>
      </c>
      <c r="B1205" s="1">
        <v>271.45</v>
      </c>
      <c r="C1205" s="1">
        <v>191.01</v>
      </c>
      <c r="D1205" s="1">
        <f t="shared" si="181"/>
        <v>80.44</v>
      </c>
      <c r="F1205" s="2">
        <f t="shared" si="183"/>
        <v>-3.0117163110147767E-3</v>
      </c>
      <c r="G1205" s="2">
        <f t="shared" si="184"/>
        <v>-7.3277206111630631E-3</v>
      </c>
      <c r="H1205" t="str">
        <f t="shared" si="185"/>
        <v>DIA</v>
      </c>
      <c r="I1205">
        <f t="shared" si="186"/>
        <v>1</v>
      </c>
      <c r="J1205">
        <f t="shared" si="189"/>
        <v>1</v>
      </c>
      <c r="N1205" t="str">
        <f t="shared" si="180"/>
        <v>DIA</v>
      </c>
      <c r="O1205" s="5">
        <f t="shared" si="187"/>
        <v>4.3160043001482865E-3</v>
      </c>
      <c r="P1205" t="str">
        <f t="shared" si="182"/>
        <v>lose</v>
      </c>
      <c r="Q1205" t="str">
        <f t="shared" si="188"/>
        <v>lose</v>
      </c>
    </row>
    <row r="1206" spans="1:17">
      <c r="A1206" s="6">
        <v>43668</v>
      </c>
      <c r="B1206" s="1">
        <v>271.64999999999998</v>
      </c>
      <c r="C1206" s="1">
        <v>192.53</v>
      </c>
      <c r="D1206" s="1">
        <f t="shared" si="181"/>
        <v>79.119999999999976</v>
      </c>
      <c r="F1206" s="2">
        <f t="shared" si="183"/>
        <v>7.3678393811010736E-4</v>
      </c>
      <c r="G1206" s="2">
        <f t="shared" si="184"/>
        <v>7.9576985498142003E-3</v>
      </c>
      <c r="H1206" t="str">
        <f t="shared" si="185"/>
        <v>QQQ</v>
      </c>
      <c r="I1206">
        <f t="shared" si="186"/>
        <v>0</v>
      </c>
      <c r="J1206">
        <f t="shared" si="189"/>
        <v>0</v>
      </c>
      <c r="N1206" t="str">
        <f t="shared" si="180"/>
        <v>QQQ</v>
      </c>
      <c r="O1206" s="5">
        <f t="shared" si="187"/>
        <v>7.2209146117040929E-3</v>
      </c>
      <c r="P1206" t="str">
        <f t="shared" si="182"/>
        <v>lose</v>
      </c>
      <c r="Q1206" t="str">
        <f t="shared" si="188"/>
        <v>win</v>
      </c>
    </row>
    <row r="1207" spans="1:17">
      <c r="A1207" s="6">
        <v>43669</v>
      </c>
      <c r="B1207" s="1">
        <v>273.34989999999999</v>
      </c>
      <c r="C1207" s="1">
        <v>193.79</v>
      </c>
      <c r="D1207" s="1">
        <f t="shared" si="181"/>
        <v>79.559899999999999</v>
      </c>
      <c r="F1207" s="2">
        <f t="shared" si="183"/>
        <v>6.2576845205227823E-3</v>
      </c>
      <c r="G1207" s="2">
        <f t="shared" si="184"/>
        <v>6.5444346335635532E-3</v>
      </c>
      <c r="H1207" t="str">
        <f t="shared" si="185"/>
        <v>QQQ</v>
      </c>
      <c r="I1207">
        <f t="shared" si="186"/>
        <v>0</v>
      </c>
      <c r="J1207">
        <f t="shared" si="189"/>
        <v>1</v>
      </c>
      <c r="N1207" t="str">
        <f t="shared" si="180"/>
        <v>QQQ</v>
      </c>
      <c r="O1207" s="5">
        <f t="shared" si="187"/>
        <v>2.8675011304077087E-4</v>
      </c>
      <c r="P1207" t="str">
        <f t="shared" si="182"/>
        <v>lose</v>
      </c>
      <c r="Q1207" t="str">
        <f t="shared" si="188"/>
        <v>lose</v>
      </c>
    </row>
    <row r="1208" spans="1:17">
      <c r="A1208" s="6">
        <v>43670</v>
      </c>
      <c r="B1208" s="1">
        <v>272.61</v>
      </c>
      <c r="C1208" s="1">
        <v>195.15</v>
      </c>
      <c r="D1208" s="1">
        <f t="shared" si="181"/>
        <v>77.460000000000008</v>
      </c>
      <c r="F1208" s="2">
        <f t="shared" si="183"/>
        <v>-2.7067871618024274E-3</v>
      </c>
      <c r="G1208" s="2">
        <f t="shared" si="184"/>
        <v>7.0179059807008292E-3</v>
      </c>
      <c r="H1208" t="str">
        <f t="shared" si="185"/>
        <v>QQQ</v>
      </c>
      <c r="I1208">
        <f t="shared" si="186"/>
        <v>0</v>
      </c>
      <c r="J1208">
        <f t="shared" si="189"/>
        <v>2</v>
      </c>
      <c r="N1208" t="str">
        <f t="shared" si="180"/>
        <v>QQQ</v>
      </c>
      <c r="O1208" s="5">
        <f t="shared" si="187"/>
        <v>9.724693142503257E-3</v>
      </c>
      <c r="P1208" t="str">
        <f t="shared" si="182"/>
        <v>lose</v>
      </c>
      <c r="Q1208" t="str">
        <f t="shared" si="188"/>
        <v>win</v>
      </c>
    </row>
    <row r="1209" spans="1:17">
      <c r="A1209" s="6">
        <v>43671</v>
      </c>
      <c r="B1209" s="1">
        <v>271.39</v>
      </c>
      <c r="C1209" s="1">
        <v>193.3</v>
      </c>
      <c r="D1209" s="1">
        <f t="shared" si="181"/>
        <v>78.089999999999975</v>
      </c>
      <c r="F1209" s="2">
        <f t="shared" si="183"/>
        <v>-4.4752576941419139E-3</v>
      </c>
      <c r="G1209" s="2">
        <f t="shared" si="184"/>
        <v>-9.4798872662054529E-3</v>
      </c>
      <c r="H1209" t="str">
        <f t="shared" si="185"/>
        <v>DIA</v>
      </c>
      <c r="I1209">
        <f t="shared" si="186"/>
        <v>1</v>
      </c>
      <c r="J1209">
        <f t="shared" si="189"/>
        <v>1</v>
      </c>
      <c r="N1209" t="str">
        <f t="shared" si="180"/>
        <v>DIA</v>
      </c>
      <c r="O1209" s="5">
        <f t="shared" si="187"/>
        <v>5.0046295720635389E-3</v>
      </c>
      <c r="P1209" t="str">
        <f t="shared" si="182"/>
        <v>win</v>
      </c>
      <c r="Q1209" t="str">
        <f t="shared" si="188"/>
        <v>lose</v>
      </c>
    </row>
    <row r="1210" spans="1:17">
      <c r="A1210" s="6">
        <v>43672</v>
      </c>
      <c r="B1210" s="1">
        <v>271.86</v>
      </c>
      <c r="C1210" s="1">
        <v>195.29</v>
      </c>
      <c r="D1210" s="1">
        <f t="shared" si="181"/>
        <v>76.570000000000022</v>
      </c>
      <c r="F1210" s="2">
        <f t="shared" si="183"/>
        <v>1.7318250488228281E-3</v>
      </c>
      <c r="G1210" s="2">
        <f t="shared" si="184"/>
        <v>1.0294878427314953E-2</v>
      </c>
      <c r="H1210" t="str">
        <f t="shared" si="185"/>
        <v>QQQ</v>
      </c>
      <c r="I1210">
        <f t="shared" si="186"/>
        <v>0</v>
      </c>
      <c r="J1210">
        <f t="shared" si="189"/>
        <v>0</v>
      </c>
      <c r="N1210" t="str">
        <f t="shared" si="180"/>
        <v>QQQ</v>
      </c>
      <c r="O1210" s="5">
        <f t="shared" si="187"/>
        <v>8.5630533784921241E-3</v>
      </c>
      <c r="P1210" t="str">
        <f t="shared" si="182"/>
        <v>lose</v>
      </c>
      <c r="Q1210" t="str">
        <f t="shared" si="188"/>
        <v>win</v>
      </c>
    </row>
    <row r="1211" spans="1:17">
      <c r="A1211" s="6">
        <v>43675</v>
      </c>
      <c r="B1211" s="1">
        <v>272.13</v>
      </c>
      <c r="C1211" s="1">
        <v>194.62</v>
      </c>
      <c r="D1211" s="1">
        <f t="shared" si="181"/>
        <v>77.509999999999991</v>
      </c>
      <c r="F1211" s="2">
        <f t="shared" si="183"/>
        <v>9.9315824321335165E-4</v>
      </c>
      <c r="G1211" s="2">
        <f t="shared" si="184"/>
        <v>-3.4307952276101568E-3</v>
      </c>
      <c r="H1211" t="str">
        <f t="shared" si="185"/>
        <v>DIA</v>
      </c>
      <c r="I1211">
        <f t="shared" si="186"/>
        <v>1</v>
      </c>
      <c r="J1211">
        <f t="shared" si="189"/>
        <v>1</v>
      </c>
      <c r="N1211" t="str">
        <f t="shared" si="180"/>
        <v>DIA</v>
      </c>
      <c r="O1211" s="5">
        <f t="shared" si="187"/>
        <v>4.4239534708235082E-3</v>
      </c>
      <c r="P1211" t="str">
        <f t="shared" si="182"/>
        <v>lose</v>
      </c>
      <c r="Q1211" t="str">
        <f t="shared" si="188"/>
        <v>lose</v>
      </c>
    </row>
    <row r="1212" spans="1:17">
      <c r="A1212" s="6">
        <v>43676</v>
      </c>
      <c r="B1212" s="1">
        <v>271.91000000000003</v>
      </c>
      <c r="C1212" s="1">
        <v>193.78</v>
      </c>
      <c r="D1212" s="1">
        <f t="shared" si="181"/>
        <v>78.130000000000024</v>
      </c>
      <c r="F1212" s="2">
        <f t="shared" si="183"/>
        <v>-8.0843714401194447E-4</v>
      </c>
      <c r="G1212" s="2">
        <f t="shared" si="184"/>
        <v>-4.3161031754187819E-3</v>
      </c>
      <c r="H1212" t="str">
        <f t="shared" si="185"/>
        <v>DIA</v>
      </c>
      <c r="I1212">
        <f t="shared" si="186"/>
        <v>1</v>
      </c>
      <c r="J1212">
        <f t="shared" si="189"/>
        <v>2</v>
      </c>
      <c r="N1212" t="str">
        <f t="shared" si="180"/>
        <v>DIA</v>
      </c>
      <c r="O1212" s="5">
        <f t="shared" si="187"/>
        <v>3.5076660314068376E-3</v>
      </c>
      <c r="P1212" t="str">
        <f t="shared" si="182"/>
        <v>lose</v>
      </c>
      <c r="Q1212" t="str">
        <f t="shared" si="188"/>
        <v>lose</v>
      </c>
    </row>
    <row r="1213" spans="1:17">
      <c r="A1213" s="6">
        <v>43677</v>
      </c>
      <c r="B1213" s="1">
        <v>268.52</v>
      </c>
      <c r="C1213" s="1">
        <v>191.1</v>
      </c>
      <c r="D1213" s="1">
        <f t="shared" si="181"/>
        <v>77.419999999999987</v>
      </c>
      <c r="F1213" s="2">
        <f t="shared" si="183"/>
        <v>-1.2467360523702854E-2</v>
      </c>
      <c r="G1213" s="2">
        <f t="shared" si="184"/>
        <v>-1.3830116627102935E-2</v>
      </c>
      <c r="H1213" t="str">
        <f t="shared" si="185"/>
        <v>DIA</v>
      </c>
      <c r="I1213">
        <f t="shared" si="186"/>
        <v>1</v>
      </c>
      <c r="J1213">
        <f t="shared" si="189"/>
        <v>3</v>
      </c>
      <c r="N1213" t="str">
        <f t="shared" si="180"/>
        <v>DIA</v>
      </c>
      <c r="O1213" s="5">
        <f t="shared" si="187"/>
        <v>1.3627561034000816E-3</v>
      </c>
      <c r="P1213" t="str">
        <f t="shared" si="182"/>
        <v>lose</v>
      </c>
      <c r="Q1213" t="str">
        <f t="shared" si="188"/>
        <v>lose</v>
      </c>
    </row>
    <row r="1214" spans="1:17">
      <c r="A1214" s="6">
        <v>43678</v>
      </c>
      <c r="B1214" s="1">
        <v>265.76</v>
      </c>
      <c r="C1214" s="1">
        <v>190.15</v>
      </c>
      <c r="D1214" s="1">
        <f t="shared" si="181"/>
        <v>75.609999999999985</v>
      </c>
      <c r="F1214" s="2">
        <f t="shared" si="183"/>
        <v>-1.0278563980336627E-2</v>
      </c>
      <c r="G1214" s="2">
        <f t="shared" si="184"/>
        <v>-4.971219256933483E-3</v>
      </c>
      <c r="H1214" t="str">
        <f t="shared" si="185"/>
        <v>QQQ</v>
      </c>
      <c r="I1214">
        <f t="shared" si="186"/>
        <v>0</v>
      </c>
      <c r="J1214">
        <f t="shared" si="189"/>
        <v>0</v>
      </c>
      <c r="N1214" t="str">
        <f t="shared" si="180"/>
        <v>QQQ</v>
      </c>
      <c r="O1214" s="5">
        <f t="shared" si="187"/>
        <v>5.3073447234031441E-3</v>
      </c>
      <c r="P1214" t="str">
        <f t="shared" si="182"/>
        <v>lose</v>
      </c>
      <c r="Q1214" t="str">
        <f t="shared" si="188"/>
        <v>win</v>
      </c>
    </row>
    <row r="1215" spans="1:17">
      <c r="A1215" s="6">
        <v>43679</v>
      </c>
      <c r="B1215" s="1">
        <v>264.81</v>
      </c>
      <c r="C1215" s="1">
        <v>187.35</v>
      </c>
      <c r="D1215" s="1">
        <f t="shared" si="181"/>
        <v>77.460000000000008</v>
      </c>
      <c r="F1215" s="2">
        <f t="shared" si="183"/>
        <v>-3.5746538229981511E-3</v>
      </c>
      <c r="G1215" s="2">
        <f t="shared" si="184"/>
        <v>-1.4725216933999533E-2</v>
      </c>
      <c r="H1215" t="str">
        <f t="shared" si="185"/>
        <v>DIA</v>
      </c>
      <c r="I1215">
        <f t="shared" si="186"/>
        <v>1</v>
      </c>
      <c r="J1215">
        <f t="shared" si="189"/>
        <v>1</v>
      </c>
      <c r="N1215" t="str">
        <f t="shared" si="180"/>
        <v>DIA</v>
      </c>
      <c r="O1215" s="5">
        <f t="shared" si="187"/>
        <v>1.1150563111001382E-2</v>
      </c>
      <c r="P1215" t="str">
        <f t="shared" si="182"/>
        <v>win</v>
      </c>
      <c r="Q1215" t="str">
        <f t="shared" si="188"/>
        <v>lose</v>
      </c>
    </row>
    <row r="1216" spans="1:17">
      <c r="A1216" s="6">
        <v>43682</v>
      </c>
      <c r="B1216" s="1">
        <v>257.10000000000002</v>
      </c>
      <c r="C1216" s="1">
        <v>180.73</v>
      </c>
      <c r="D1216" s="1">
        <f t="shared" si="181"/>
        <v>76.370000000000033</v>
      </c>
      <c r="F1216" s="2">
        <f t="shared" si="183"/>
        <v>-2.9115214682224912E-2</v>
      </c>
      <c r="G1216" s="2">
        <f t="shared" si="184"/>
        <v>-3.5334934614358181E-2</v>
      </c>
      <c r="H1216" t="str">
        <f t="shared" si="185"/>
        <v>DIA</v>
      </c>
      <c r="I1216">
        <f t="shared" si="186"/>
        <v>1</v>
      </c>
      <c r="J1216">
        <f t="shared" si="189"/>
        <v>2</v>
      </c>
      <c r="N1216" t="str">
        <f t="shared" si="180"/>
        <v>DIA</v>
      </c>
      <c r="O1216" s="5">
        <f t="shared" si="187"/>
        <v>6.2197199321332684E-3</v>
      </c>
      <c r="P1216" t="str">
        <f t="shared" si="182"/>
        <v>win</v>
      </c>
      <c r="Q1216" t="str">
        <f t="shared" si="188"/>
        <v>lose</v>
      </c>
    </row>
    <row r="1217" spans="1:17">
      <c r="A1217" s="6">
        <v>43683</v>
      </c>
      <c r="B1217" s="1">
        <v>260.29000000000002</v>
      </c>
      <c r="C1217" s="1">
        <v>183.26</v>
      </c>
      <c r="D1217" s="1">
        <f t="shared" si="181"/>
        <v>77.03000000000003</v>
      </c>
      <c r="F1217" s="2">
        <f t="shared" si="183"/>
        <v>1.2407623492804346E-2</v>
      </c>
      <c r="G1217" s="2">
        <f t="shared" si="184"/>
        <v>1.3998782714546569E-2</v>
      </c>
      <c r="H1217" t="str">
        <f t="shared" si="185"/>
        <v>QQQ</v>
      </c>
      <c r="I1217">
        <f t="shared" si="186"/>
        <v>0</v>
      </c>
      <c r="J1217">
        <f t="shared" si="189"/>
        <v>0</v>
      </c>
      <c r="N1217" t="str">
        <f t="shared" ref="N1217:N1280" si="190">IF(F1217&gt;G1217, "DIA", "QQQ")</f>
        <v>QQQ</v>
      </c>
      <c r="O1217" s="5">
        <f t="shared" si="187"/>
        <v>1.5911592217422235E-3</v>
      </c>
      <c r="P1217" t="str">
        <f t="shared" si="182"/>
        <v>lose</v>
      </c>
      <c r="Q1217" t="str">
        <f t="shared" si="188"/>
        <v>lose</v>
      </c>
    </row>
    <row r="1218" spans="1:17">
      <c r="A1218" s="6">
        <v>43684</v>
      </c>
      <c r="B1218" s="1">
        <v>260.24</v>
      </c>
      <c r="C1218" s="1">
        <v>184.25</v>
      </c>
      <c r="D1218" s="1">
        <f t="shared" si="181"/>
        <v>75.990000000000009</v>
      </c>
      <c r="F1218" s="2">
        <f t="shared" si="183"/>
        <v>-1.9209343424646111E-4</v>
      </c>
      <c r="G1218" s="2">
        <f t="shared" si="184"/>
        <v>5.4021608643457881E-3</v>
      </c>
      <c r="H1218" t="str">
        <f t="shared" si="185"/>
        <v>QQQ</v>
      </c>
      <c r="I1218">
        <f t="shared" si="186"/>
        <v>0</v>
      </c>
      <c r="J1218">
        <f t="shared" si="189"/>
        <v>1</v>
      </c>
      <c r="N1218" t="str">
        <f t="shared" si="190"/>
        <v>QQQ</v>
      </c>
      <c r="O1218" s="5">
        <f t="shared" si="187"/>
        <v>5.5942542985922489E-3</v>
      </c>
      <c r="P1218" t="str">
        <f t="shared" si="182"/>
        <v>lose</v>
      </c>
      <c r="Q1218" t="str">
        <f t="shared" si="188"/>
        <v>win</v>
      </c>
    </row>
    <row r="1219" spans="1:17">
      <c r="A1219" s="6">
        <v>43685</v>
      </c>
      <c r="B1219" s="1">
        <v>264.13</v>
      </c>
      <c r="C1219" s="1">
        <v>188.26</v>
      </c>
      <c r="D1219" s="1">
        <f t="shared" ref="D1219:D1282" si="191">B1219-C1219</f>
        <v>75.87</v>
      </c>
      <c r="F1219" s="2">
        <f t="shared" si="183"/>
        <v>1.4947740547187159E-2</v>
      </c>
      <c r="G1219" s="2">
        <f t="shared" si="184"/>
        <v>2.1763907734056939E-2</v>
      </c>
      <c r="H1219" t="str">
        <f t="shared" si="185"/>
        <v>QQQ</v>
      </c>
      <c r="I1219">
        <f t="shared" si="186"/>
        <v>0</v>
      </c>
      <c r="J1219">
        <f t="shared" si="189"/>
        <v>2</v>
      </c>
      <c r="N1219" t="str">
        <f t="shared" si="190"/>
        <v>QQQ</v>
      </c>
      <c r="O1219" s="5">
        <f t="shared" si="187"/>
        <v>6.8161671868697798E-3</v>
      </c>
      <c r="P1219" t="str">
        <f t="shared" si="182"/>
        <v>lose</v>
      </c>
      <c r="Q1219" t="str">
        <f t="shared" si="188"/>
        <v>win</v>
      </c>
    </row>
    <row r="1220" spans="1:17">
      <c r="A1220" s="6">
        <v>43686</v>
      </c>
      <c r="B1220" s="1">
        <v>263.18</v>
      </c>
      <c r="C1220" s="1">
        <v>186.49</v>
      </c>
      <c r="D1220" s="1">
        <f t="shared" si="191"/>
        <v>76.69</v>
      </c>
      <c r="F1220" s="2">
        <f t="shared" si="183"/>
        <v>-3.5967137394464417E-3</v>
      </c>
      <c r="G1220" s="2">
        <f t="shared" si="184"/>
        <v>-9.4018910018059173E-3</v>
      </c>
      <c r="H1220" t="str">
        <f t="shared" si="185"/>
        <v>DIA</v>
      </c>
      <c r="I1220">
        <f t="shared" si="186"/>
        <v>1</v>
      </c>
      <c r="J1220">
        <f t="shared" si="189"/>
        <v>1</v>
      </c>
      <c r="N1220" t="str">
        <f t="shared" si="190"/>
        <v>DIA</v>
      </c>
      <c r="O1220" s="5">
        <f t="shared" si="187"/>
        <v>5.8051772623594761E-3</v>
      </c>
      <c r="P1220" t="str">
        <f t="shared" ref="P1220:P1283" si="192">IF(AND(N1220="dia", O1220&gt;0.005), "win", "lose")</f>
        <v>win</v>
      </c>
      <c r="Q1220" t="str">
        <f t="shared" si="188"/>
        <v>lose</v>
      </c>
    </row>
    <row r="1221" spans="1:17">
      <c r="A1221" s="6">
        <v>43689</v>
      </c>
      <c r="B1221" s="1">
        <v>259.27</v>
      </c>
      <c r="C1221" s="1">
        <v>184.35</v>
      </c>
      <c r="D1221" s="1">
        <f t="shared" si="191"/>
        <v>74.919999999999987</v>
      </c>
      <c r="F1221" s="2">
        <f t="shared" ref="F1221:F1284" si="193">(B1221-B1220)/B1220</f>
        <v>-1.4856752032829337E-2</v>
      </c>
      <c r="G1221" s="2">
        <f t="shared" ref="G1221:G1284" si="194">(C1221-C1220)/C1220</f>
        <v>-1.147514612043549E-2</v>
      </c>
      <c r="H1221" t="str">
        <f t="shared" ref="H1221:H1284" si="195">IF(F1221&gt;G1221, "DIA", "QQQ")</f>
        <v>QQQ</v>
      </c>
      <c r="I1221">
        <f t="shared" ref="I1221:I1284" si="196">IF(H1221="QQQ",0,1)</f>
        <v>0</v>
      </c>
      <c r="J1221">
        <f t="shared" si="189"/>
        <v>0</v>
      </c>
      <c r="N1221" t="str">
        <f t="shared" si="190"/>
        <v>QQQ</v>
      </c>
      <c r="O1221" s="5">
        <f t="shared" ref="O1221:O1284" si="197">IF(F1221&gt;G1221, (F1221-G1221), (G1221-F1221))</f>
        <v>3.3816059123938473E-3</v>
      </c>
      <c r="P1221" t="str">
        <f t="shared" si="192"/>
        <v>lose</v>
      </c>
      <c r="Q1221" t="str">
        <f t="shared" ref="Q1221:Q1284" si="198">IF(AND(N1221="qqq", O1221&gt;0.005), "win", "lose")</f>
        <v>lose</v>
      </c>
    </row>
    <row r="1222" spans="1:17">
      <c r="A1222" s="6">
        <v>43690</v>
      </c>
      <c r="B1222" s="1">
        <v>263.17</v>
      </c>
      <c r="C1222" s="1">
        <v>188.39</v>
      </c>
      <c r="D1222" s="1">
        <f t="shared" si="191"/>
        <v>74.78000000000003</v>
      </c>
      <c r="F1222" s="2">
        <f t="shared" si="193"/>
        <v>1.5042233964593027E-2</v>
      </c>
      <c r="G1222" s="2">
        <f t="shared" si="194"/>
        <v>2.1914835909953849E-2</v>
      </c>
      <c r="H1222" t="str">
        <f t="shared" si="195"/>
        <v>QQQ</v>
      </c>
      <c r="I1222">
        <f t="shared" si="196"/>
        <v>0</v>
      </c>
      <c r="J1222">
        <f t="shared" si="189"/>
        <v>1</v>
      </c>
      <c r="N1222" t="str">
        <f t="shared" si="190"/>
        <v>QQQ</v>
      </c>
      <c r="O1222" s="5">
        <f t="shared" si="197"/>
        <v>6.8726019453608216E-3</v>
      </c>
      <c r="P1222" t="str">
        <f t="shared" si="192"/>
        <v>lose</v>
      </c>
      <c r="Q1222" t="str">
        <f t="shared" si="198"/>
        <v>win</v>
      </c>
    </row>
    <row r="1223" spans="1:17">
      <c r="A1223" s="6">
        <v>43691</v>
      </c>
      <c r="B1223" s="1">
        <v>255.08</v>
      </c>
      <c r="C1223" s="1">
        <v>182.76</v>
      </c>
      <c r="D1223" s="1">
        <f t="shared" si="191"/>
        <v>72.320000000000022</v>
      </c>
      <c r="F1223" s="2">
        <f t="shared" si="193"/>
        <v>-3.0740585933047092E-2</v>
      </c>
      <c r="G1223" s="2">
        <f t="shared" si="194"/>
        <v>-2.988481341897126E-2</v>
      </c>
      <c r="H1223" t="str">
        <f t="shared" si="195"/>
        <v>QQQ</v>
      </c>
      <c r="I1223">
        <f t="shared" si="196"/>
        <v>0</v>
      </c>
      <c r="J1223">
        <f t="shared" si="189"/>
        <v>2</v>
      </c>
      <c r="N1223" t="str">
        <f t="shared" si="190"/>
        <v>QQQ</v>
      </c>
      <c r="O1223" s="5">
        <f t="shared" si="197"/>
        <v>8.5577251407583169E-4</v>
      </c>
      <c r="P1223" t="str">
        <f t="shared" si="192"/>
        <v>lose</v>
      </c>
      <c r="Q1223" t="str">
        <f t="shared" si="198"/>
        <v>lose</v>
      </c>
    </row>
    <row r="1224" spans="1:17">
      <c r="A1224" s="6">
        <v>43692</v>
      </c>
      <c r="B1224" s="1">
        <v>256.36</v>
      </c>
      <c r="C1224" s="1">
        <v>182.55</v>
      </c>
      <c r="D1224" s="1">
        <f t="shared" si="191"/>
        <v>73.81</v>
      </c>
      <c r="F1224" s="2">
        <f t="shared" si="193"/>
        <v>5.0180335580994242E-3</v>
      </c>
      <c r="G1224" s="2">
        <f t="shared" si="194"/>
        <v>-1.149047931713611E-3</v>
      </c>
      <c r="H1224" t="str">
        <f t="shared" si="195"/>
        <v>DIA</v>
      </c>
      <c r="I1224">
        <f t="shared" si="196"/>
        <v>1</v>
      </c>
      <c r="J1224">
        <f t="shared" ref="J1224:J1287" si="199">IF(I1223=I1224,(J1223+1),I1224)</f>
        <v>1</v>
      </c>
      <c r="N1224" t="str">
        <f t="shared" si="190"/>
        <v>DIA</v>
      </c>
      <c r="O1224" s="5">
        <f t="shared" si="197"/>
        <v>6.1670814898130352E-3</v>
      </c>
      <c r="P1224" t="str">
        <f t="shared" si="192"/>
        <v>win</v>
      </c>
      <c r="Q1224" t="str">
        <f t="shared" si="198"/>
        <v>lose</v>
      </c>
    </row>
    <row r="1225" spans="1:17">
      <c r="A1225" s="6">
        <v>43693</v>
      </c>
      <c r="B1225" s="1">
        <v>258.88</v>
      </c>
      <c r="C1225" s="1">
        <v>185.48</v>
      </c>
      <c r="D1225" s="1">
        <f t="shared" si="191"/>
        <v>73.400000000000006</v>
      </c>
      <c r="F1225" s="2">
        <f t="shared" si="193"/>
        <v>9.8299266656263918E-3</v>
      </c>
      <c r="G1225" s="2">
        <f t="shared" si="194"/>
        <v>1.6050397151465234E-2</v>
      </c>
      <c r="H1225" t="str">
        <f t="shared" si="195"/>
        <v>QQQ</v>
      </c>
      <c r="I1225">
        <f t="shared" si="196"/>
        <v>0</v>
      </c>
      <c r="J1225">
        <f t="shared" si="199"/>
        <v>0</v>
      </c>
      <c r="N1225" t="str">
        <f t="shared" si="190"/>
        <v>QQQ</v>
      </c>
      <c r="O1225" s="5">
        <f t="shared" si="197"/>
        <v>6.2204704858388419E-3</v>
      </c>
      <c r="P1225" t="str">
        <f t="shared" si="192"/>
        <v>lose</v>
      </c>
      <c r="Q1225" t="str">
        <f t="shared" si="198"/>
        <v>win</v>
      </c>
    </row>
    <row r="1226" spans="1:17">
      <c r="A1226" s="6">
        <v>43696</v>
      </c>
      <c r="B1226" s="1">
        <v>261.33999999999997</v>
      </c>
      <c r="C1226" s="1">
        <v>188.43</v>
      </c>
      <c r="D1226" s="1">
        <f t="shared" si="191"/>
        <v>72.909999999999968</v>
      </c>
      <c r="F1226" s="2">
        <f t="shared" si="193"/>
        <v>9.502472187886201E-3</v>
      </c>
      <c r="G1226" s="2">
        <f t="shared" si="194"/>
        <v>1.5904679749838349E-2</v>
      </c>
      <c r="H1226" t="str">
        <f t="shared" si="195"/>
        <v>QQQ</v>
      </c>
      <c r="I1226">
        <f t="shared" si="196"/>
        <v>0</v>
      </c>
      <c r="J1226">
        <f t="shared" si="199"/>
        <v>1</v>
      </c>
      <c r="N1226" t="str">
        <f t="shared" si="190"/>
        <v>QQQ</v>
      </c>
      <c r="O1226" s="5">
        <f t="shared" si="197"/>
        <v>6.402207561952148E-3</v>
      </c>
      <c r="P1226" t="str">
        <f t="shared" si="192"/>
        <v>lose</v>
      </c>
      <c r="Q1226" t="str">
        <f t="shared" si="198"/>
        <v>win</v>
      </c>
    </row>
    <row r="1227" spans="1:17">
      <c r="A1227" s="6">
        <v>43697</v>
      </c>
      <c r="B1227" s="1">
        <v>259.69</v>
      </c>
      <c r="C1227" s="1">
        <v>186.97</v>
      </c>
      <c r="D1227" s="1">
        <f t="shared" si="191"/>
        <v>72.72</v>
      </c>
      <c r="F1227" s="2">
        <f t="shared" si="193"/>
        <v>-6.3136144486109188E-3</v>
      </c>
      <c r="G1227" s="2">
        <f t="shared" si="194"/>
        <v>-7.7482354189885253E-3</v>
      </c>
      <c r="H1227" t="str">
        <f t="shared" si="195"/>
        <v>DIA</v>
      </c>
      <c r="I1227">
        <f t="shared" si="196"/>
        <v>1</v>
      </c>
      <c r="J1227">
        <f t="shared" si="199"/>
        <v>1</v>
      </c>
      <c r="N1227" t="str">
        <f t="shared" si="190"/>
        <v>DIA</v>
      </c>
      <c r="O1227" s="5">
        <f t="shared" si="197"/>
        <v>1.4346209703776066E-3</v>
      </c>
      <c r="P1227" t="str">
        <f t="shared" si="192"/>
        <v>lose</v>
      </c>
      <c r="Q1227" t="str">
        <f t="shared" si="198"/>
        <v>lose</v>
      </c>
    </row>
    <row r="1228" spans="1:17">
      <c r="A1228" s="6">
        <v>43698</v>
      </c>
      <c r="B1228" s="1">
        <v>262.02999999999997</v>
      </c>
      <c r="C1228" s="1">
        <v>188.63</v>
      </c>
      <c r="D1228" s="1">
        <f t="shared" si="191"/>
        <v>73.399999999999977</v>
      </c>
      <c r="F1228" s="2">
        <f t="shared" si="193"/>
        <v>9.0107435788824176E-3</v>
      </c>
      <c r="G1228" s="2">
        <f t="shared" si="194"/>
        <v>8.8784296946033941E-3</v>
      </c>
      <c r="H1228" t="str">
        <f t="shared" si="195"/>
        <v>DIA</v>
      </c>
      <c r="I1228">
        <f t="shared" si="196"/>
        <v>1</v>
      </c>
      <c r="J1228">
        <f t="shared" si="199"/>
        <v>2</v>
      </c>
      <c r="N1228" t="str">
        <f t="shared" si="190"/>
        <v>DIA</v>
      </c>
      <c r="O1228" s="5">
        <f t="shared" si="197"/>
        <v>1.3231388427902349E-4</v>
      </c>
      <c r="P1228" t="str">
        <f t="shared" si="192"/>
        <v>lose</v>
      </c>
      <c r="Q1228" t="str">
        <f t="shared" si="198"/>
        <v>lose</v>
      </c>
    </row>
    <row r="1229" spans="1:17">
      <c r="A1229" s="6">
        <v>43699</v>
      </c>
      <c r="B1229" s="1">
        <v>262.56</v>
      </c>
      <c r="C1229" s="1">
        <v>188.02</v>
      </c>
      <c r="D1229" s="1">
        <f t="shared" si="191"/>
        <v>74.539999999999992</v>
      </c>
      <c r="F1229" s="2">
        <f t="shared" si="193"/>
        <v>2.0226691600199582E-3</v>
      </c>
      <c r="G1229" s="2">
        <f t="shared" si="194"/>
        <v>-3.2338440332926113E-3</v>
      </c>
      <c r="H1229" t="str">
        <f t="shared" si="195"/>
        <v>DIA</v>
      </c>
      <c r="I1229">
        <f t="shared" si="196"/>
        <v>1</v>
      </c>
      <c r="J1229">
        <f t="shared" si="199"/>
        <v>3</v>
      </c>
      <c r="N1229" t="str">
        <f t="shared" si="190"/>
        <v>DIA</v>
      </c>
      <c r="O1229" s="5">
        <f t="shared" si="197"/>
        <v>5.2565131933125699E-3</v>
      </c>
      <c r="P1229" t="str">
        <f t="shared" si="192"/>
        <v>win</v>
      </c>
      <c r="Q1229" t="str">
        <f t="shared" si="198"/>
        <v>lose</v>
      </c>
    </row>
    <row r="1230" spans="1:17">
      <c r="A1230" s="6">
        <v>43700</v>
      </c>
      <c r="B1230" s="1">
        <v>256.29000000000002</v>
      </c>
      <c r="C1230" s="1">
        <v>182.07</v>
      </c>
      <c r="D1230" s="1">
        <f t="shared" si="191"/>
        <v>74.220000000000027</v>
      </c>
      <c r="F1230" s="2">
        <f t="shared" si="193"/>
        <v>-2.3880255941499017E-2</v>
      </c>
      <c r="G1230" s="2">
        <f t="shared" si="194"/>
        <v>-3.1645569620253257E-2</v>
      </c>
      <c r="H1230" t="str">
        <f t="shared" si="195"/>
        <v>DIA</v>
      </c>
      <c r="I1230">
        <f t="shared" si="196"/>
        <v>1</v>
      </c>
      <c r="J1230">
        <f t="shared" si="199"/>
        <v>4</v>
      </c>
      <c r="N1230" t="str">
        <f t="shared" si="190"/>
        <v>DIA</v>
      </c>
      <c r="O1230" s="5">
        <f t="shared" si="197"/>
        <v>7.7653136787542397E-3</v>
      </c>
      <c r="P1230" t="str">
        <f t="shared" si="192"/>
        <v>win</v>
      </c>
      <c r="Q1230" t="str">
        <f t="shared" si="198"/>
        <v>lose</v>
      </c>
    </row>
    <row r="1231" spans="1:17">
      <c r="A1231" s="6">
        <v>43703</v>
      </c>
      <c r="B1231" s="1">
        <v>259.10000000000002</v>
      </c>
      <c r="C1231" s="1">
        <v>184.82</v>
      </c>
      <c r="D1231" s="1">
        <f t="shared" si="191"/>
        <v>74.28000000000003</v>
      </c>
      <c r="F1231" s="2">
        <f t="shared" si="193"/>
        <v>1.0964142182683687E-2</v>
      </c>
      <c r="G1231" s="2">
        <f t="shared" si="194"/>
        <v>1.5104080848025486E-2</v>
      </c>
      <c r="H1231" t="str">
        <f t="shared" si="195"/>
        <v>QQQ</v>
      </c>
      <c r="I1231">
        <f t="shared" si="196"/>
        <v>0</v>
      </c>
      <c r="J1231">
        <f t="shared" si="199"/>
        <v>0</v>
      </c>
      <c r="N1231" t="str">
        <f t="shared" si="190"/>
        <v>QQQ</v>
      </c>
      <c r="O1231" s="5">
        <f t="shared" si="197"/>
        <v>4.1399386653417983E-3</v>
      </c>
      <c r="P1231" t="str">
        <f t="shared" si="192"/>
        <v>lose</v>
      </c>
      <c r="Q1231" t="str">
        <f t="shared" si="198"/>
        <v>lose</v>
      </c>
    </row>
    <row r="1232" spans="1:17">
      <c r="A1232" s="6">
        <v>43704</v>
      </c>
      <c r="B1232" s="1">
        <v>257.8</v>
      </c>
      <c r="C1232" s="1">
        <v>184.43</v>
      </c>
      <c r="D1232" s="1">
        <f t="shared" si="191"/>
        <v>73.37</v>
      </c>
      <c r="F1232" s="2">
        <f t="shared" si="193"/>
        <v>-5.0173678116557747E-3</v>
      </c>
      <c r="G1232" s="2">
        <f t="shared" si="194"/>
        <v>-2.1101612379611861E-3</v>
      </c>
      <c r="H1232" t="str">
        <f t="shared" si="195"/>
        <v>QQQ</v>
      </c>
      <c r="I1232">
        <f t="shared" si="196"/>
        <v>0</v>
      </c>
      <c r="J1232">
        <f t="shared" si="199"/>
        <v>1</v>
      </c>
      <c r="N1232" t="str">
        <f t="shared" si="190"/>
        <v>QQQ</v>
      </c>
      <c r="O1232" s="5">
        <f t="shared" si="197"/>
        <v>2.9072065736945886E-3</v>
      </c>
      <c r="P1232" t="str">
        <f t="shared" si="192"/>
        <v>lose</v>
      </c>
      <c r="Q1232" t="str">
        <f t="shared" si="198"/>
        <v>lose</v>
      </c>
    </row>
    <row r="1233" spans="1:17">
      <c r="A1233" s="6">
        <v>43705</v>
      </c>
      <c r="B1233" s="1">
        <v>260.39</v>
      </c>
      <c r="C1233" s="1">
        <v>185.09</v>
      </c>
      <c r="D1233" s="1">
        <f t="shared" si="191"/>
        <v>75.299999999999983</v>
      </c>
      <c r="F1233" s="2">
        <f t="shared" si="193"/>
        <v>1.0046547711404091E-2</v>
      </c>
      <c r="G1233" s="2">
        <f t="shared" si="194"/>
        <v>3.57859350431056E-3</v>
      </c>
      <c r="H1233" t="str">
        <f t="shared" si="195"/>
        <v>DIA</v>
      </c>
      <c r="I1233">
        <f t="shared" si="196"/>
        <v>1</v>
      </c>
      <c r="J1233">
        <f t="shared" si="199"/>
        <v>1</v>
      </c>
      <c r="N1233" t="str">
        <f t="shared" si="190"/>
        <v>DIA</v>
      </c>
      <c r="O1233" s="5">
        <f t="shared" si="197"/>
        <v>6.4679542070935313E-3</v>
      </c>
      <c r="P1233" t="str">
        <f t="shared" si="192"/>
        <v>win</v>
      </c>
      <c r="Q1233" t="str">
        <f t="shared" si="198"/>
        <v>lose</v>
      </c>
    </row>
    <row r="1234" spans="1:17">
      <c r="A1234" s="6">
        <v>43706</v>
      </c>
      <c r="B1234" s="1">
        <v>263.89999999999998</v>
      </c>
      <c r="C1234" s="1">
        <v>187.92</v>
      </c>
      <c r="D1234" s="1">
        <f t="shared" si="191"/>
        <v>75.97999999999999</v>
      </c>
      <c r="F1234" s="2">
        <f t="shared" si="193"/>
        <v>1.3479780329505708E-2</v>
      </c>
      <c r="G1234" s="2">
        <f t="shared" si="194"/>
        <v>1.5289858987519498E-2</v>
      </c>
      <c r="H1234" t="str">
        <f t="shared" si="195"/>
        <v>QQQ</v>
      </c>
      <c r="I1234">
        <f t="shared" si="196"/>
        <v>0</v>
      </c>
      <c r="J1234">
        <f t="shared" si="199"/>
        <v>0</v>
      </c>
      <c r="N1234" t="str">
        <f t="shared" si="190"/>
        <v>QQQ</v>
      </c>
      <c r="O1234" s="5">
        <f t="shared" si="197"/>
        <v>1.8100786580137907E-3</v>
      </c>
      <c r="P1234" t="str">
        <f t="shared" si="192"/>
        <v>lose</v>
      </c>
      <c r="Q1234" t="str">
        <f t="shared" si="198"/>
        <v>lose</v>
      </c>
    </row>
    <row r="1235" spans="1:17">
      <c r="A1235" s="6">
        <v>43707</v>
      </c>
      <c r="B1235" s="1">
        <v>264.13</v>
      </c>
      <c r="C1235" s="1">
        <v>187.47</v>
      </c>
      <c r="D1235" s="1">
        <f t="shared" si="191"/>
        <v>76.66</v>
      </c>
      <c r="F1235" s="2">
        <f t="shared" si="193"/>
        <v>8.715422508526647E-4</v>
      </c>
      <c r="G1235" s="2">
        <f t="shared" si="194"/>
        <v>-2.39463601532561E-3</v>
      </c>
      <c r="H1235" t="str">
        <f t="shared" si="195"/>
        <v>DIA</v>
      </c>
      <c r="I1235">
        <f t="shared" si="196"/>
        <v>1</v>
      </c>
      <c r="J1235">
        <f t="shared" si="199"/>
        <v>1</v>
      </c>
      <c r="N1235" t="str">
        <f t="shared" si="190"/>
        <v>DIA</v>
      </c>
      <c r="O1235" s="5">
        <f t="shared" si="197"/>
        <v>3.2661782661782745E-3</v>
      </c>
      <c r="P1235" t="str">
        <f t="shared" si="192"/>
        <v>lose</v>
      </c>
      <c r="Q1235" t="str">
        <f t="shared" si="198"/>
        <v>lose</v>
      </c>
    </row>
    <row r="1236" spans="1:17">
      <c r="A1236" s="6">
        <v>43711</v>
      </c>
      <c r="B1236" s="1">
        <v>261.42</v>
      </c>
      <c r="C1236" s="1">
        <v>185.65</v>
      </c>
      <c r="D1236" s="1">
        <f t="shared" si="191"/>
        <v>75.77000000000001</v>
      </c>
      <c r="F1236" s="2">
        <f t="shared" si="193"/>
        <v>-1.0260099193578842E-2</v>
      </c>
      <c r="G1236" s="2">
        <f t="shared" si="194"/>
        <v>-9.708219981863728E-3</v>
      </c>
      <c r="H1236" t="str">
        <f t="shared" si="195"/>
        <v>QQQ</v>
      </c>
      <c r="I1236">
        <f t="shared" si="196"/>
        <v>0</v>
      </c>
      <c r="J1236">
        <f t="shared" si="199"/>
        <v>0</v>
      </c>
      <c r="N1236" t="str">
        <f t="shared" si="190"/>
        <v>QQQ</v>
      </c>
      <c r="O1236" s="5">
        <f t="shared" si="197"/>
        <v>5.518792117151141E-4</v>
      </c>
      <c r="P1236" t="str">
        <f t="shared" si="192"/>
        <v>lose</v>
      </c>
      <c r="Q1236" t="str">
        <f t="shared" si="198"/>
        <v>lose</v>
      </c>
    </row>
    <row r="1237" spans="1:17">
      <c r="A1237" s="6">
        <v>43712</v>
      </c>
      <c r="B1237" s="1">
        <v>263.93</v>
      </c>
      <c r="C1237" s="1">
        <v>188.33</v>
      </c>
      <c r="D1237" s="1">
        <f t="shared" si="191"/>
        <v>75.599999999999994</v>
      </c>
      <c r="F1237" s="2">
        <f t="shared" si="193"/>
        <v>9.6014076964271704E-3</v>
      </c>
      <c r="G1237" s="2">
        <f t="shared" si="194"/>
        <v>1.4435766226770841E-2</v>
      </c>
      <c r="H1237" t="str">
        <f t="shared" si="195"/>
        <v>QQQ</v>
      </c>
      <c r="I1237">
        <f t="shared" si="196"/>
        <v>0</v>
      </c>
      <c r="J1237">
        <f t="shared" si="199"/>
        <v>1</v>
      </c>
      <c r="N1237" t="str">
        <f t="shared" si="190"/>
        <v>QQQ</v>
      </c>
      <c r="O1237" s="5">
        <f t="shared" si="197"/>
        <v>4.8343585303436704E-3</v>
      </c>
      <c r="P1237" t="str">
        <f t="shared" si="192"/>
        <v>lose</v>
      </c>
      <c r="Q1237" t="str">
        <f t="shared" si="198"/>
        <v>lose</v>
      </c>
    </row>
    <row r="1238" spans="1:17">
      <c r="A1238" s="6">
        <v>43713</v>
      </c>
      <c r="B1238" s="1">
        <v>267.68</v>
      </c>
      <c r="C1238" s="1">
        <v>191.78</v>
      </c>
      <c r="D1238" s="1">
        <f t="shared" si="191"/>
        <v>75.900000000000006</v>
      </c>
      <c r="F1238" s="2">
        <f t="shared" si="193"/>
        <v>1.420831281021483E-2</v>
      </c>
      <c r="G1238" s="2">
        <f t="shared" si="194"/>
        <v>1.8318908299261871E-2</v>
      </c>
      <c r="H1238" t="str">
        <f t="shared" si="195"/>
        <v>QQQ</v>
      </c>
      <c r="I1238">
        <f t="shared" si="196"/>
        <v>0</v>
      </c>
      <c r="J1238">
        <f t="shared" si="199"/>
        <v>2</v>
      </c>
      <c r="N1238" t="str">
        <f t="shared" si="190"/>
        <v>QQQ</v>
      </c>
      <c r="O1238" s="5">
        <f t="shared" si="197"/>
        <v>4.1105954890470406E-3</v>
      </c>
      <c r="P1238" t="str">
        <f t="shared" si="192"/>
        <v>lose</v>
      </c>
      <c r="Q1238" t="str">
        <f t="shared" si="198"/>
        <v>lose</v>
      </c>
    </row>
    <row r="1239" spans="1:17">
      <c r="A1239" s="6">
        <v>43714</v>
      </c>
      <c r="B1239" s="1">
        <v>268.32</v>
      </c>
      <c r="C1239" s="1">
        <v>191.59</v>
      </c>
      <c r="D1239" s="1">
        <f t="shared" si="191"/>
        <v>76.72999999999999</v>
      </c>
      <c r="F1239" s="2">
        <f t="shared" si="193"/>
        <v>2.3909145248056872E-3</v>
      </c>
      <c r="G1239" s="2">
        <f t="shared" si="194"/>
        <v>-9.9071853165083818E-4</v>
      </c>
      <c r="H1239" t="str">
        <f t="shared" si="195"/>
        <v>DIA</v>
      </c>
      <c r="I1239">
        <f t="shared" si="196"/>
        <v>1</v>
      </c>
      <c r="J1239">
        <f t="shared" si="199"/>
        <v>1</v>
      </c>
      <c r="N1239" t="str">
        <f t="shared" si="190"/>
        <v>DIA</v>
      </c>
      <c r="O1239" s="5">
        <f t="shared" si="197"/>
        <v>3.3816330564565254E-3</v>
      </c>
      <c r="P1239" t="str">
        <f t="shared" si="192"/>
        <v>lose</v>
      </c>
      <c r="Q1239" t="str">
        <f t="shared" si="198"/>
        <v>lose</v>
      </c>
    </row>
    <row r="1240" spans="1:17">
      <c r="A1240" s="6">
        <v>43717</v>
      </c>
      <c r="B1240" s="1">
        <v>268.8</v>
      </c>
      <c r="C1240" s="1">
        <v>191.19</v>
      </c>
      <c r="D1240" s="1">
        <f t="shared" si="191"/>
        <v>77.610000000000014</v>
      </c>
      <c r="F1240" s="2">
        <f t="shared" si="193"/>
        <v>1.7889087656530196E-3</v>
      </c>
      <c r="G1240" s="2">
        <f t="shared" si="194"/>
        <v>-2.0877916383945177E-3</v>
      </c>
      <c r="H1240" t="str">
        <f t="shared" si="195"/>
        <v>DIA</v>
      </c>
      <c r="I1240">
        <f t="shared" si="196"/>
        <v>1</v>
      </c>
      <c r="J1240">
        <f t="shared" si="199"/>
        <v>2</v>
      </c>
      <c r="N1240" t="str">
        <f t="shared" si="190"/>
        <v>DIA</v>
      </c>
      <c r="O1240" s="5">
        <f t="shared" si="197"/>
        <v>3.876700404047537E-3</v>
      </c>
      <c r="P1240" t="str">
        <f t="shared" si="192"/>
        <v>lose</v>
      </c>
      <c r="Q1240" t="str">
        <f t="shared" si="198"/>
        <v>lose</v>
      </c>
    </row>
    <row r="1241" spans="1:17">
      <c r="A1241" s="6">
        <v>43718</v>
      </c>
      <c r="B1241" s="1">
        <v>269.39</v>
      </c>
      <c r="C1241" s="1">
        <v>190.64</v>
      </c>
      <c r="D1241" s="1">
        <f t="shared" si="191"/>
        <v>78.75</v>
      </c>
      <c r="F1241" s="2">
        <f t="shared" si="193"/>
        <v>2.194940476190383E-3</v>
      </c>
      <c r="G1241" s="2">
        <f t="shared" si="194"/>
        <v>-2.8767194936974287E-3</v>
      </c>
      <c r="H1241" t="str">
        <f t="shared" si="195"/>
        <v>DIA</v>
      </c>
      <c r="I1241">
        <f t="shared" si="196"/>
        <v>1</v>
      </c>
      <c r="J1241">
        <f t="shared" si="199"/>
        <v>3</v>
      </c>
      <c r="N1241" t="str">
        <f t="shared" si="190"/>
        <v>DIA</v>
      </c>
      <c r="O1241" s="5">
        <f t="shared" si="197"/>
        <v>5.0716599698878116E-3</v>
      </c>
      <c r="P1241" t="str">
        <f t="shared" si="192"/>
        <v>win</v>
      </c>
      <c r="Q1241" t="str">
        <f t="shared" si="198"/>
        <v>lose</v>
      </c>
    </row>
    <row r="1242" spans="1:17">
      <c r="A1242" s="6">
        <v>43719</v>
      </c>
      <c r="B1242" s="1">
        <v>271.69</v>
      </c>
      <c r="C1242" s="1">
        <v>192.43</v>
      </c>
      <c r="D1242" s="1">
        <f t="shared" si="191"/>
        <v>79.259999999999991</v>
      </c>
      <c r="F1242" s="2">
        <f t="shared" si="193"/>
        <v>8.5378076394818352E-3</v>
      </c>
      <c r="G1242" s="2">
        <f t="shared" si="194"/>
        <v>9.3894250944189083E-3</v>
      </c>
      <c r="H1242" t="str">
        <f t="shared" si="195"/>
        <v>QQQ</v>
      </c>
      <c r="I1242">
        <f t="shared" si="196"/>
        <v>0</v>
      </c>
      <c r="J1242">
        <f t="shared" si="199"/>
        <v>0</v>
      </c>
      <c r="N1242" t="str">
        <f t="shared" si="190"/>
        <v>QQQ</v>
      </c>
      <c r="O1242" s="5">
        <f t="shared" si="197"/>
        <v>8.5161745493707308E-4</v>
      </c>
      <c r="P1242" t="str">
        <f t="shared" si="192"/>
        <v>lose</v>
      </c>
      <c r="Q1242" t="str">
        <f t="shared" si="198"/>
        <v>lose</v>
      </c>
    </row>
    <row r="1243" spans="1:17">
      <c r="A1243" s="6">
        <v>43720</v>
      </c>
      <c r="B1243" s="1">
        <v>272.32</v>
      </c>
      <c r="C1243" s="1">
        <v>193.23</v>
      </c>
      <c r="D1243" s="1">
        <f t="shared" si="191"/>
        <v>79.09</v>
      </c>
      <c r="F1243" s="2">
        <f t="shared" si="193"/>
        <v>2.3188192425190306E-3</v>
      </c>
      <c r="G1243" s="2">
        <f t="shared" si="194"/>
        <v>4.1573559216337517E-3</v>
      </c>
      <c r="H1243" t="str">
        <f t="shared" si="195"/>
        <v>QQQ</v>
      </c>
      <c r="I1243">
        <f t="shared" si="196"/>
        <v>0</v>
      </c>
      <c r="J1243">
        <f t="shared" si="199"/>
        <v>1</v>
      </c>
      <c r="N1243" t="str">
        <f t="shared" si="190"/>
        <v>QQQ</v>
      </c>
      <c r="O1243" s="5">
        <f t="shared" si="197"/>
        <v>1.838536679114721E-3</v>
      </c>
      <c r="P1243" t="str">
        <f t="shared" si="192"/>
        <v>lose</v>
      </c>
      <c r="Q1243" t="str">
        <f t="shared" si="198"/>
        <v>lose</v>
      </c>
    </row>
    <row r="1244" spans="1:17">
      <c r="A1244" s="6">
        <v>43721</v>
      </c>
      <c r="B1244" s="1">
        <v>272.60000000000002</v>
      </c>
      <c r="C1244" s="1">
        <v>192.54</v>
      </c>
      <c r="D1244" s="1">
        <f t="shared" si="191"/>
        <v>80.060000000000031</v>
      </c>
      <c r="F1244" s="2">
        <f t="shared" si="193"/>
        <v>1.0282021151587454E-3</v>
      </c>
      <c r="G1244" s="2">
        <f t="shared" si="194"/>
        <v>-3.5708740878745422E-3</v>
      </c>
      <c r="H1244" t="str">
        <f t="shared" si="195"/>
        <v>DIA</v>
      </c>
      <c r="I1244">
        <f t="shared" si="196"/>
        <v>1</v>
      </c>
      <c r="J1244">
        <f t="shared" si="199"/>
        <v>1</v>
      </c>
      <c r="N1244" t="str">
        <f t="shared" si="190"/>
        <v>DIA</v>
      </c>
      <c r="O1244" s="5">
        <f t="shared" si="197"/>
        <v>4.5990762030332878E-3</v>
      </c>
      <c r="P1244" t="str">
        <f t="shared" si="192"/>
        <v>lose</v>
      </c>
      <c r="Q1244" t="str">
        <f t="shared" si="198"/>
        <v>lose</v>
      </c>
    </row>
    <row r="1245" spans="1:17">
      <c r="A1245" s="6">
        <v>43724</v>
      </c>
      <c r="B1245" s="1">
        <v>271.17</v>
      </c>
      <c r="C1245" s="1">
        <v>191.68</v>
      </c>
      <c r="D1245" s="1">
        <f t="shared" si="191"/>
        <v>79.490000000000009</v>
      </c>
      <c r="F1245" s="2">
        <f t="shared" si="193"/>
        <v>-5.2457813646368551E-3</v>
      </c>
      <c r="G1245" s="2">
        <f t="shared" si="194"/>
        <v>-4.4666043419548419E-3</v>
      </c>
      <c r="H1245" t="str">
        <f t="shared" si="195"/>
        <v>QQQ</v>
      </c>
      <c r="I1245">
        <f t="shared" si="196"/>
        <v>0</v>
      </c>
      <c r="J1245">
        <f t="shared" si="199"/>
        <v>0</v>
      </c>
      <c r="N1245" t="str">
        <f t="shared" si="190"/>
        <v>QQQ</v>
      </c>
      <c r="O1245" s="5">
        <f t="shared" si="197"/>
        <v>7.7917702268201321E-4</v>
      </c>
      <c r="P1245" t="str">
        <f t="shared" si="192"/>
        <v>lose</v>
      </c>
      <c r="Q1245" t="str">
        <f t="shared" si="198"/>
        <v>lose</v>
      </c>
    </row>
    <row r="1246" spans="1:17">
      <c r="A1246" s="6">
        <v>43725</v>
      </c>
      <c r="B1246" s="1">
        <v>271.56</v>
      </c>
      <c r="C1246" s="1">
        <v>192.6</v>
      </c>
      <c r="D1246" s="1">
        <f t="shared" si="191"/>
        <v>78.960000000000008</v>
      </c>
      <c r="F1246" s="2">
        <f t="shared" si="193"/>
        <v>1.4382121916140661E-3</v>
      </c>
      <c r="G1246" s="2">
        <f t="shared" si="194"/>
        <v>4.7996661101835742E-3</v>
      </c>
      <c r="H1246" t="str">
        <f t="shared" si="195"/>
        <v>QQQ</v>
      </c>
      <c r="I1246">
        <f t="shared" si="196"/>
        <v>0</v>
      </c>
      <c r="J1246">
        <f t="shared" si="199"/>
        <v>1</v>
      </c>
      <c r="N1246" t="str">
        <f t="shared" si="190"/>
        <v>QQQ</v>
      </c>
      <c r="O1246" s="5">
        <f t="shared" si="197"/>
        <v>3.3614539185695081E-3</v>
      </c>
      <c r="P1246" t="str">
        <f t="shared" si="192"/>
        <v>lose</v>
      </c>
      <c r="Q1246" t="str">
        <f t="shared" si="198"/>
        <v>lose</v>
      </c>
    </row>
    <row r="1247" spans="1:17">
      <c r="A1247" s="6">
        <v>43726</v>
      </c>
      <c r="B1247" s="1">
        <v>271.97000000000003</v>
      </c>
      <c r="C1247" s="1">
        <v>192.52</v>
      </c>
      <c r="D1247" s="1">
        <f t="shared" si="191"/>
        <v>79.450000000000017</v>
      </c>
      <c r="F1247" s="2">
        <f t="shared" si="193"/>
        <v>1.5097952570335285E-3</v>
      </c>
      <c r="G1247" s="2">
        <f t="shared" si="194"/>
        <v>-4.1536863966762247E-4</v>
      </c>
      <c r="H1247" t="str">
        <f t="shared" si="195"/>
        <v>DIA</v>
      </c>
      <c r="I1247">
        <f t="shared" si="196"/>
        <v>1</v>
      </c>
      <c r="J1247">
        <f t="shared" si="199"/>
        <v>1</v>
      </c>
      <c r="N1247" t="str">
        <f t="shared" si="190"/>
        <v>DIA</v>
      </c>
      <c r="O1247" s="5">
        <f t="shared" si="197"/>
        <v>1.925163896701151E-3</v>
      </c>
      <c r="P1247" t="str">
        <f t="shared" si="192"/>
        <v>lose</v>
      </c>
      <c r="Q1247" t="str">
        <f t="shared" si="198"/>
        <v>lose</v>
      </c>
    </row>
    <row r="1248" spans="1:17">
      <c r="A1248" s="6">
        <v>43727</v>
      </c>
      <c r="B1248" s="1">
        <v>271.42</v>
      </c>
      <c r="C1248" s="1">
        <v>192.84</v>
      </c>
      <c r="D1248" s="1">
        <f t="shared" si="191"/>
        <v>78.580000000000013</v>
      </c>
      <c r="F1248" s="2">
        <f t="shared" si="193"/>
        <v>-2.0222818693238641E-3</v>
      </c>
      <c r="G1248" s="2">
        <f t="shared" si="194"/>
        <v>1.6621649698732243E-3</v>
      </c>
      <c r="H1248" t="str">
        <f t="shared" si="195"/>
        <v>QQQ</v>
      </c>
      <c r="I1248">
        <f t="shared" si="196"/>
        <v>0</v>
      </c>
      <c r="J1248">
        <f t="shared" si="199"/>
        <v>0</v>
      </c>
      <c r="N1248" t="str">
        <f t="shared" si="190"/>
        <v>QQQ</v>
      </c>
      <c r="O1248" s="5">
        <f t="shared" si="197"/>
        <v>3.6844468391970886E-3</v>
      </c>
      <c r="P1248" t="str">
        <f t="shared" si="192"/>
        <v>lose</v>
      </c>
      <c r="Q1248" t="str">
        <f t="shared" si="198"/>
        <v>lose</v>
      </c>
    </row>
    <row r="1249" spans="1:17">
      <c r="A1249" s="6">
        <v>43728</v>
      </c>
      <c r="B1249" s="1">
        <v>269.25</v>
      </c>
      <c r="C1249" s="1">
        <v>190.8</v>
      </c>
      <c r="D1249" s="1">
        <f t="shared" si="191"/>
        <v>78.449999999999989</v>
      </c>
      <c r="F1249" s="2">
        <f t="shared" si="193"/>
        <v>-7.9949893154521254E-3</v>
      </c>
      <c r="G1249" s="2">
        <f t="shared" si="194"/>
        <v>-1.057871810827625E-2</v>
      </c>
      <c r="H1249" t="str">
        <f t="shared" si="195"/>
        <v>DIA</v>
      </c>
      <c r="I1249">
        <f t="shared" si="196"/>
        <v>1</v>
      </c>
      <c r="J1249">
        <f t="shared" si="199"/>
        <v>1</v>
      </c>
      <c r="N1249" t="str">
        <f t="shared" si="190"/>
        <v>DIA</v>
      </c>
      <c r="O1249" s="5">
        <f t="shared" si="197"/>
        <v>2.5837287928241245E-3</v>
      </c>
      <c r="P1249" t="str">
        <f t="shared" si="192"/>
        <v>lose</v>
      </c>
      <c r="Q1249" t="str">
        <f t="shared" si="198"/>
        <v>lose</v>
      </c>
    </row>
    <row r="1250" spans="1:17">
      <c r="A1250" s="6">
        <v>43731</v>
      </c>
      <c r="B1250" s="1">
        <v>269.36</v>
      </c>
      <c r="C1250" s="1">
        <v>190.5</v>
      </c>
      <c r="D1250" s="1">
        <f t="shared" si="191"/>
        <v>78.860000000000014</v>
      </c>
      <c r="F1250" s="2">
        <f t="shared" si="193"/>
        <v>4.0854224698240905E-4</v>
      </c>
      <c r="G1250" s="2">
        <f t="shared" si="194"/>
        <v>-1.5723270440252167E-3</v>
      </c>
      <c r="H1250" t="str">
        <f t="shared" si="195"/>
        <v>DIA</v>
      </c>
      <c r="I1250">
        <f t="shared" si="196"/>
        <v>1</v>
      </c>
      <c r="J1250">
        <f t="shared" si="199"/>
        <v>2</v>
      </c>
      <c r="N1250" t="str">
        <f t="shared" si="190"/>
        <v>DIA</v>
      </c>
      <c r="O1250" s="5">
        <f t="shared" si="197"/>
        <v>1.9808692910076257E-3</v>
      </c>
      <c r="P1250" t="str">
        <f t="shared" si="192"/>
        <v>lose</v>
      </c>
      <c r="Q1250" t="str">
        <f t="shared" si="198"/>
        <v>lose</v>
      </c>
    </row>
    <row r="1251" spans="1:17">
      <c r="A1251" s="6">
        <v>43732</v>
      </c>
      <c r="B1251" s="1">
        <v>267.97000000000003</v>
      </c>
      <c r="C1251" s="1">
        <v>187.97</v>
      </c>
      <c r="D1251" s="1">
        <f t="shared" si="191"/>
        <v>80.000000000000028</v>
      </c>
      <c r="F1251" s="2">
        <f t="shared" si="193"/>
        <v>-5.1603801603801094E-3</v>
      </c>
      <c r="G1251" s="2">
        <f t="shared" si="194"/>
        <v>-1.3280839895013129E-2</v>
      </c>
      <c r="H1251" t="str">
        <f t="shared" si="195"/>
        <v>DIA</v>
      </c>
      <c r="I1251">
        <f t="shared" si="196"/>
        <v>1</v>
      </c>
      <c r="J1251">
        <f t="shared" si="199"/>
        <v>3</v>
      </c>
      <c r="N1251" t="str">
        <f t="shared" si="190"/>
        <v>DIA</v>
      </c>
      <c r="O1251" s="5">
        <f t="shared" si="197"/>
        <v>8.1204597346330194E-3</v>
      </c>
      <c r="P1251" t="str">
        <f t="shared" si="192"/>
        <v>win</v>
      </c>
      <c r="Q1251" t="str">
        <f t="shared" si="198"/>
        <v>lose</v>
      </c>
    </row>
    <row r="1252" spans="1:17">
      <c r="A1252" s="6">
        <v>43733</v>
      </c>
      <c r="B1252" s="1">
        <v>269.58</v>
      </c>
      <c r="C1252" s="1">
        <v>190.08</v>
      </c>
      <c r="D1252" s="1">
        <f t="shared" si="191"/>
        <v>79.499999999999972</v>
      </c>
      <c r="F1252" s="2">
        <f t="shared" si="193"/>
        <v>6.0081352390191313E-3</v>
      </c>
      <c r="G1252" s="2">
        <f t="shared" si="194"/>
        <v>1.1225195509921869E-2</v>
      </c>
      <c r="H1252" t="str">
        <f t="shared" si="195"/>
        <v>QQQ</v>
      </c>
      <c r="I1252">
        <f t="shared" si="196"/>
        <v>0</v>
      </c>
      <c r="J1252">
        <f t="shared" si="199"/>
        <v>0</v>
      </c>
      <c r="N1252" t="str">
        <f t="shared" si="190"/>
        <v>QQQ</v>
      </c>
      <c r="O1252" s="5">
        <f t="shared" si="197"/>
        <v>5.2170602709027377E-3</v>
      </c>
      <c r="P1252" t="str">
        <f t="shared" si="192"/>
        <v>lose</v>
      </c>
      <c r="Q1252" t="str">
        <f t="shared" si="198"/>
        <v>win</v>
      </c>
    </row>
    <row r="1253" spans="1:17">
      <c r="A1253" s="6">
        <v>43734</v>
      </c>
      <c r="B1253" s="1">
        <v>268.88</v>
      </c>
      <c r="C1253" s="1">
        <v>189.38</v>
      </c>
      <c r="D1253" s="1">
        <f t="shared" si="191"/>
        <v>79.5</v>
      </c>
      <c r="F1253" s="2">
        <f t="shared" si="193"/>
        <v>-2.5966317976110569E-3</v>
      </c>
      <c r="G1253" s="2">
        <f t="shared" si="194"/>
        <v>-3.6826599326600221E-3</v>
      </c>
      <c r="H1253" t="str">
        <f t="shared" si="195"/>
        <v>DIA</v>
      </c>
      <c r="I1253">
        <f t="shared" si="196"/>
        <v>1</v>
      </c>
      <c r="J1253">
        <f t="shared" si="199"/>
        <v>1</v>
      </c>
      <c r="N1253" t="str">
        <f t="shared" si="190"/>
        <v>DIA</v>
      </c>
      <c r="O1253" s="5">
        <f t="shared" si="197"/>
        <v>1.0860281350489652E-3</v>
      </c>
      <c r="P1253" t="str">
        <f t="shared" si="192"/>
        <v>lose</v>
      </c>
      <c r="Q1253" t="str">
        <f t="shared" si="198"/>
        <v>lose</v>
      </c>
    </row>
    <row r="1254" spans="1:17">
      <c r="A1254" s="6">
        <v>43735</v>
      </c>
      <c r="B1254" s="1">
        <v>267.99</v>
      </c>
      <c r="C1254" s="1">
        <v>187.03</v>
      </c>
      <c r="D1254" s="1">
        <f t="shared" si="191"/>
        <v>80.960000000000008</v>
      </c>
      <c r="F1254" s="2">
        <f t="shared" si="193"/>
        <v>-3.3100267777446683E-3</v>
      </c>
      <c r="G1254" s="2">
        <f t="shared" si="194"/>
        <v>-1.2408913296018557E-2</v>
      </c>
      <c r="H1254" t="str">
        <f t="shared" si="195"/>
        <v>DIA</v>
      </c>
      <c r="I1254">
        <f t="shared" si="196"/>
        <v>1</v>
      </c>
      <c r="J1254">
        <f t="shared" si="199"/>
        <v>2</v>
      </c>
      <c r="N1254" t="str">
        <f t="shared" si="190"/>
        <v>DIA</v>
      </c>
      <c r="O1254" s="5">
        <f t="shared" si="197"/>
        <v>9.0988865182738896E-3</v>
      </c>
      <c r="P1254" t="str">
        <f t="shared" si="192"/>
        <v>win</v>
      </c>
      <c r="Q1254" t="str">
        <f t="shared" si="198"/>
        <v>lose</v>
      </c>
    </row>
    <row r="1255" spans="1:17">
      <c r="A1255" s="6">
        <v>43738</v>
      </c>
      <c r="B1255" s="1">
        <v>269.18</v>
      </c>
      <c r="C1255" s="1">
        <v>188.81</v>
      </c>
      <c r="D1255" s="1">
        <f t="shared" si="191"/>
        <v>80.37</v>
      </c>
      <c r="F1255" s="2">
        <f t="shared" si="193"/>
        <v>4.440464196425231E-3</v>
      </c>
      <c r="G1255" s="2">
        <f t="shared" si="194"/>
        <v>9.5171897556541787E-3</v>
      </c>
      <c r="H1255" t="str">
        <f t="shared" si="195"/>
        <v>QQQ</v>
      </c>
      <c r="I1255">
        <f t="shared" si="196"/>
        <v>0</v>
      </c>
      <c r="J1255">
        <f t="shared" si="199"/>
        <v>0</v>
      </c>
      <c r="N1255" t="str">
        <f t="shared" si="190"/>
        <v>QQQ</v>
      </c>
      <c r="O1255" s="5">
        <f t="shared" si="197"/>
        <v>5.0767255592289477E-3</v>
      </c>
      <c r="P1255" t="str">
        <f t="shared" si="192"/>
        <v>lose</v>
      </c>
      <c r="Q1255" t="str">
        <f t="shared" si="198"/>
        <v>win</v>
      </c>
    </row>
    <row r="1256" spans="1:17">
      <c r="A1256" s="6">
        <v>43739</v>
      </c>
      <c r="B1256" s="1">
        <v>265.5</v>
      </c>
      <c r="C1256" s="1">
        <v>187.27</v>
      </c>
      <c r="D1256" s="1">
        <f t="shared" si="191"/>
        <v>78.22999999999999</v>
      </c>
      <c r="F1256" s="2">
        <f t="shared" si="193"/>
        <v>-1.3671149416747182E-2</v>
      </c>
      <c r="G1256" s="2">
        <f t="shared" si="194"/>
        <v>-8.1563476510777607E-3</v>
      </c>
      <c r="H1256" t="str">
        <f t="shared" si="195"/>
        <v>QQQ</v>
      </c>
      <c r="I1256">
        <f t="shared" si="196"/>
        <v>0</v>
      </c>
      <c r="J1256">
        <f t="shared" si="199"/>
        <v>1</v>
      </c>
      <c r="N1256" t="str">
        <f t="shared" si="190"/>
        <v>QQQ</v>
      </c>
      <c r="O1256" s="5">
        <f t="shared" si="197"/>
        <v>5.5148017656694217E-3</v>
      </c>
      <c r="P1256" t="str">
        <f t="shared" si="192"/>
        <v>lose</v>
      </c>
      <c r="Q1256" t="str">
        <f t="shared" si="198"/>
        <v>win</v>
      </c>
    </row>
    <row r="1257" spans="1:17">
      <c r="A1257" s="6">
        <v>43740</v>
      </c>
      <c r="B1257" s="1">
        <v>260.72000000000003</v>
      </c>
      <c r="C1257" s="1">
        <v>184.05</v>
      </c>
      <c r="D1257" s="1">
        <f t="shared" si="191"/>
        <v>76.670000000000016</v>
      </c>
      <c r="F1257" s="2">
        <f t="shared" si="193"/>
        <v>-1.8003766478342648E-2</v>
      </c>
      <c r="G1257" s="2">
        <f t="shared" si="194"/>
        <v>-1.7194425161531472E-2</v>
      </c>
      <c r="H1257" t="str">
        <f t="shared" si="195"/>
        <v>QQQ</v>
      </c>
      <c r="I1257">
        <f t="shared" si="196"/>
        <v>0</v>
      </c>
      <c r="J1257">
        <f t="shared" si="199"/>
        <v>2</v>
      </c>
      <c r="N1257" t="str">
        <f t="shared" si="190"/>
        <v>QQQ</v>
      </c>
      <c r="O1257" s="5">
        <f t="shared" si="197"/>
        <v>8.0934131681117613E-4</v>
      </c>
      <c r="P1257" t="str">
        <f t="shared" si="192"/>
        <v>lose</v>
      </c>
      <c r="Q1257" t="str">
        <f t="shared" si="198"/>
        <v>lose</v>
      </c>
    </row>
    <row r="1258" spans="1:17">
      <c r="A1258" s="6">
        <v>43741</v>
      </c>
      <c r="B1258" s="1">
        <v>262.01</v>
      </c>
      <c r="C1258" s="1">
        <v>186.07</v>
      </c>
      <c r="D1258" s="1">
        <f t="shared" si="191"/>
        <v>75.94</v>
      </c>
      <c r="F1258" s="2">
        <f t="shared" si="193"/>
        <v>4.9478367597421118E-3</v>
      </c>
      <c r="G1258" s="2">
        <f t="shared" si="194"/>
        <v>1.0975278456940948E-2</v>
      </c>
      <c r="H1258" t="str">
        <f t="shared" si="195"/>
        <v>QQQ</v>
      </c>
      <c r="I1258">
        <f t="shared" si="196"/>
        <v>0</v>
      </c>
      <c r="J1258">
        <f t="shared" si="199"/>
        <v>3</v>
      </c>
      <c r="N1258" t="str">
        <f t="shared" si="190"/>
        <v>QQQ</v>
      </c>
      <c r="O1258" s="5">
        <f t="shared" si="197"/>
        <v>6.0274416971988366E-3</v>
      </c>
      <c r="P1258" t="str">
        <f t="shared" si="192"/>
        <v>lose</v>
      </c>
      <c r="Q1258" t="str">
        <f t="shared" si="198"/>
        <v>win</v>
      </c>
    </row>
    <row r="1259" spans="1:17">
      <c r="A1259" s="6">
        <v>43742</v>
      </c>
      <c r="B1259" s="1">
        <v>265.66000000000003</v>
      </c>
      <c r="C1259" s="1">
        <v>188.81</v>
      </c>
      <c r="D1259" s="1">
        <f t="shared" si="191"/>
        <v>76.850000000000023</v>
      </c>
      <c r="F1259" s="2">
        <f t="shared" si="193"/>
        <v>1.3930766001297791E-2</v>
      </c>
      <c r="G1259" s="2">
        <f t="shared" si="194"/>
        <v>1.4725640887837959E-2</v>
      </c>
      <c r="H1259" t="str">
        <f t="shared" si="195"/>
        <v>QQQ</v>
      </c>
      <c r="I1259">
        <f t="shared" si="196"/>
        <v>0</v>
      </c>
      <c r="J1259">
        <f t="shared" si="199"/>
        <v>4</v>
      </c>
      <c r="N1259" t="str">
        <f t="shared" si="190"/>
        <v>QQQ</v>
      </c>
      <c r="O1259" s="5">
        <f t="shared" si="197"/>
        <v>7.9487488654016863E-4</v>
      </c>
      <c r="P1259" t="str">
        <f t="shared" si="192"/>
        <v>lose</v>
      </c>
      <c r="Q1259" t="str">
        <f t="shared" si="198"/>
        <v>lose</v>
      </c>
    </row>
    <row r="1260" spans="1:17">
      <c r="A1260" s="6">
        <v>43745</v>
      </c>
      <c r="B1260" s="1">
        <v>264.74</v>
      </c>
      <c r="C1260" s="1">
        <v>188.24</v>
      </c>
      <c r="D1260" s="1">
        <f t="shared" si="191"/>
        <v>76.5</v>
      </c>
      <c r="F1260" s="2">
        <f t="shared" si="193"/>
        <v>-3.4630731009561689E-3</v>
      </c>
      <c r="G1260" s="2">
        <f t="shared" si="194"/>
        <v>-3.0189078968274625E-3</v>
      </c>
      <c r="H1260" t="str">
        <f t="shared" si="195"/>
        <v>QQQ</v>
      </c>
      <c r="I1260">
        <f t="shared" si="196"/>
        <v>0</v>
      </c>
      <c r="J1260">
        <f t="shared" si="199"/>
        <v>5</v>
      </c>
      <c r="N1260" t="str">
        <f t="shared" si="190"/>
        <v>QQQ</v>
      </c>
      <c r="O1260" s="5">
        <f t="shared" si="197"/>
        <v>4.441652041287064E-4</v>
      </c>
      <c r="P1260" t="str">
        <f t="shared" si="192"/>
        <v>lose</v>
      </c>
      <c r="Q1260" t="str">
        <f t="shared" si="198"/>
        <v>lose</v>
      </c>
    </row>
    <row r="1261" spans="1:17">
      <c r="A1261" s="6">
        <v>43746</v>
      </c>
      <c r="B1261" s="1">
        <v>261.58</v>
      </c>
      <c r="C1261" s="1">
        <v>185.42</v>
      </c>
      <c r="D1261" s="1">
        <f t="shared" si="191"/>
        <v>76.16</v>
      </c>
      <c r="F1261" s="2">
        <f t="shared" si="193"/>
        <v>-1.1936239329153225E-2</v>
      </c>
      <c r="G1261" s="2">
        <f t="shared" si="194"/>
        <v>-1.4980875478113161E-2</v>
      </c>
      <c r="H1261" t="str">
        <f t="shared" si="195"/>
        <v>DIA</v>
      </c>
      <c r="I1261">
        <f t="shared" si="196"/>
        <v>1</v>
      </c>
      <c r="J1261">
        <f t="shared" si="199"/>
        <v>1</v>
      </c>
      <c r="N1261" t="str">
        <f t="shared" si="190"/>
        <v>DIA</v>
      </c>
      <c r="O1261" s="5">
        <f t="shared" si="197"/>
        <v>3.0446361489599363E-3</v>
      </c>
      <c r="P1261" t="str">
        <f t="shared" si="192"/>
        <v>lose</v>
      </c>
      <c r="Q1261" t="str">
        <f t="shared" si="198"/>
        <v>lose</v>
      </c>
    </row>
    <row r="1262" spans="1:17">
      <c r="A1262" s="6">
        <v>43747</v>
      </c>
      <c r="B1262" s="1">
        <v>263.43</v>
      </c>
      <c r="C1262" s="1">
        <v>187.23</v>
      </c>
      <c r="D1262" s="1">
        <f t="shared" si="191"/>
        <v>76.200000000000017</v>
      </c>
      <c r="F1262" s="2">
        <f t="shared" si="193"/>
        <v>7.072406147259052E-3</v>
      </c>
      <c r="G1262" s="2">
        <f t="shared" si="194"/>
        <v>9.7616222629705665E-3</v>
      </c>
      <c r="H1262" t="str">
        <f t="shared" si="195"/>
        <v>QQQ</v>
      </c>
      <c r="I1262">
        <f t="shared" si="196"/>
        <v>0</v>
      </c>
      <c r="J1262">
        <f t="shared" si="199"/>
        <v>0</v>
      </c>
      <c r="N1262" t="str">
        <f t="shared" si="190"/>
        <v>QQQ</v>
      </c>
      <c r="O1262" s="5">
        <f t="shared" si="197"/>
        <v>2.6892161157115145E-3</v>
      </c>
      <c r="P1262" t="str">
        <f t="shared" si="192"/>
        <v>lose</v>
      </c>
      <c r="Q1262" t="str">
        <f t="shared" si="198"/>
        <v>lose</v>
      </c>
    </row>
    <row r="1263" spans="1:17">
      <c r="A1263" s="6">
        <v>43748</v>
      </c>
      <c r="B1263" s="1">
        <v>265.01</v>
      </c>
      <c r="C1263" s="1">
        <v>188.68</v>
      </c>
      <c r="D1263" s="1">
        <f t="shared" si="191"/>
        <v>76.329999999999984</v>
      </c>
      <c r="F1263" s="2">
        <f t="shared" si="193"/>
        <v>5.9977982765819539E-3</v>
      </c>
      <c r="G1263" s="2">
        <f t="shared" si="194"/>
        <v>7.7444853922983342E-3</v>
      </c>
      <c r="H1263" t="str">
        <f t="shared" si="195"/>
        <v>QQQ</v>
      </c>
      <c r="I1263">
        <f t="shared" si="196"/>
        <v>0</v>
      </c>
      <c r="J1263">
        <f t="shared" si="199"/>
        <v>1</v>
      </c>
      <c r="N1263" t="str">
        <f t="shared" si="190"/>
        <v>QQQ</v>
      </c>
      <c r="O1263" s="5">
        <f t="shared" si="197"/>
        <v>1.7466871157163803E-3</v>
      </c>
      <c r="P1263" t="str">
        <f t="shared" si="192"/>
        <v>lose</v>
      </c>
      <c r="Q1263" t="str">
        <f t="shared" si="198"/>
        <v>lose</v>
      </c>
    </row>
    <row r="1264" spans="1:17">
      <c r="A1264" s="6">
        <v>43749</v>
      </c>
      <c r="B1264" s="1">
        <v>268.16000000000003</v>
      </c>
      <c r="C1264" s="1">
        <v>191.11</v>
      </c>
      <c r="D1264" s="1">
        <f t="shared" si="191"/>
        <v>77.050000000000011</v>
      </c>
      <c r="F1264" s="2">
        <f t="shared" si="193"/>
        <v>1.1886343911550636E-2</v>
      </c>
      <c r="G1264" s="2">
        <f t="shared" si="194"/>
        <v>1.2878948484206098E-2</v>
      </c>
      <c r="H1264" t="str">
        <f t="shared" si="195"/>
        <v>QQQ</v>
      </c>
      <c r="I1264">
        <f t="shared" si="196"/>
        <v>0</v>
      </c>
      <c r="J1264">
        <f t="shared" si="199"/>
        <v>2</v>
      </c>
      <c r="N1264" t="str">
        <f t="shared" si="190"/>
        <v>QQQ</v>
      </c>
      <c r="O1264" s="5">
        <f t="shared" si="197"/>
        <v>9.9260457265546234E-4</v>
      </c>
      <c r="P1264" t="str">
        <f t="shared" si="192"/>
        <v>lose</v>
      </c>
      <c r="Q1264" t="str">
        <f t="shared" si="198"/>
        <v>lose</v>
      </c>
    </row>
    <row r="1265" spans="1:17">
      <c r="A1265" s="6">
        <v>43752</v>
      </c>
      <c r="B1265" s="1">
        <v>267.86</v>
      </c>
      <c r="C1265" s="1">
        <v>191.09</v>
      </c>
      <c r="D1265" s="1">
        <f t="shared" si="191"/>
        <v>76.77000000000001</v>
      </c>
      <c r="F1265" s="2">
        <f t="shared" si="193"/>
        <v>-1.1187350835322619E-3</v>
      </c>
      <c r="G1265" s="2">
        <f t="shared" si="194"/>
        <v>-1.0465177123128162E-4</v>
      </c>
      <c r="H1265" t="str">
        <f t="shared" si="195"/>
        <v>QQQ</v>
      </c>
      <c r="I1265">
        <f t="shared" si="196"/>
        <v>0</v>
      </c>
      <c r="J1265">
        <f t="shared" si="199"/>
        <v>3</v>
      </c>
      <c r="N1265" t="str">
        <f t="shared" si="190"/>
        <v>QQQ</v>
      </c>
      <c r="O1265" s="5">
        <f t="shared" si="197"/>
        <v>1.0140833123009803E-3</v>
      </c>
      <c r="P1265" t="str">
        <f t="shared" si="192"/>
        <v>lose</v>
      </c>
      <c r="Q1265" t="str">
        <f t="shared" si="198"/>
        <v>lose</v>
      </c>
    </row>
    <row r="1266" spans="1:17">
      <c r="A1266" s="6">
        <v>43753</v>
      </c>
      <c r="B1266" s="1">
        <v>270.22000000000003</v>
      </c>
      <c r="C1266" s="1">
        <v>193.52</v>
      </c>
      <c r="D1266" s="1">
        <f t="shared" si="191"/>
        <v>76.700000000000017</v>
      </c>
      <c r="F1266" s="2">
        <f t="shared" si="193"/>
        <v>8.8105726872247207E-3</v>
      </c>
      <c r="G1266" s="2">
        <f t="shared" si="194"/>
        <v>1.2716521011041954E-2</v>
      </c>
      <c r="H1266" t="str">
        <f t="shared" si="195"/>
        <v>QQQ</v>
      </c>
      <c r="I1266">
        <f t="shared" si="196"/>
        <v>0</v>
      </c>
      <c r="J1266">
        <f t="shared" si="199"/>
        <v>4</v>
      </c>
      <c r="N1266" t="str">
        <f t="shared" si="190"/>
        <v>QQQ</v>
      </c>
      <c r="O1266" s="5">
        <f t="shared" si="197"/>
        <v>3.9059483238172328E-3</v>
      </c>
      <c r="P1266" t="str">
        <f t="shared" si="192"/>
        <v>lose</v>
      </c>
      <c r="Q1266" t="str">
        <f t="shared" si="198"/>
        <v>lose</v>
      </c>
    </row>
    <row r="1267" spans="1:17">
      <c r="A1267" s="6">
        <v>43754</v>
      </c>
      <c r="B1267" s="1">
        <v>270.08</v>
      </c>
      <c r="C1267" s="1">
        <v>193.04</v>
      </c>
      <c r="D1267" s="1">
        <f t="shared" si="191"/>
        <v>77.039999999999992</v>
      </c>
      <c r="F1267" s="2">
        <f t="shared" si="193"/>
        <v>-5.180963659242217E-4</v>
      </c>
      <c r="G1267" s="2">
        <f t="shared" si="194"/>
        <v>-2.480363786688808E-3</v>
      </c>
      <c r="H1267" t="str">
        <f t="shared" si="195"/>
        <v>DIA</v>
      </c>
      <c r="I1267">
        <f t="shared" si="196"/>
        <v>1</v>
      </c>
      <c r="J1267">
        <f t="shared" si="199"/>
        <v>1</v>
      </c>
      <c r="N1267" t="str">
        <f t="shared" si="190"/>
        <v>DIA</v>
      </c>
      <c r="O1267" s="5">
        <f t="shared" si="197"/>
        <v>1.9622674207645865E-3</v>
      </c>
      <c r="P1267" t="str">
        <f t="shared" si="192"/>
        <v>lose</v>
      </c>
      <c r="Q1267" t="str">
        <f t="shared" si="198"/>
        <v>lose</v>
      </c>
    </row>
    <row r="1268" spans="1:17">
      <c r="A1268" s="6">
        <v>43755</v>
      </c>
      <c r="B1268" s="1">
        <v>270.38</v>
      </c>
      <c r="C1268" s="1">
        <v>193.55</v>
      </c>
      <c r="D1268" s="1">
        <f t="shared" si="191"/>
        <v>76.829999999999984</v>
      </c>
      <c r="F1268" s="2">
        <f t="shared" si="193"/>
        <v>1.1107819905213693E-3</v>
      </c>
      <c r="G1268" s="2">
        <f t="shared" si="194"/>
        <v>2.6419394944054049E-3</v>
      </c>
      <c r="H1268" t="str">
        <f t="shared" si="195"/>
        <v>QQQ</v>
      </c>
      <c r="I1268">
        <f t="shared" si="196"/>
        <v>0</v>
      </c>
      <c r="J1268">
        <f t="shared" si="199"/>
        <v>0</v>
      </c>
      <c r="N1268" t="str">
        <f t="shared" si="190"/>
        <v>QQQ</v>
      </c>
      <c r="O1268" s="5">
        <f t="shared" si="197"/>
        <v>1.5311575038840356E-3</v>
      </c>
      <c r="P1268" t="str">
        <f t="shared" si="192"/>
        <v>lose</v>
      </c>
      <c r="Q1268" t="str">
        <f t="shared" si="198"/>
        <v>lose</v>
      </c>
    </row>
    <row r="1269" spans="1:17">
      <c r="A1269" s="6">
        <v>43756</v>
      </c>
      <c r="B1269" s="1">
        <v>267.64</v>
      </c>
      <c r="C1269" s="1">
        <v>191.69</v>
      </c>
      <c r="D1269" s="1">
        <f t="shared" si="191"/>
        <v>75.949999999999989</v>
      </c>
      <c r="F1269" s="2">
        <f t="shared" si="193"/>
        <v>-1.0133885642429208E-2</v>
      </c>
      <c r="G1269" s="2">
        <f t="shared" si="194"/>
        <v>-9.6099199173340921E-3</v>
      </c>
      <c r="H1269" t="str">
        <f t="shared" si="195"/>
        <v>QQQ</v>
      </c>
      <c r="I1269">
        <f t="shared" si="196"/>
        <v>0</v>
      </c>
      <c r="J1269">
        <f t="shared" si="199"/>
        <v>1</v>
      </c>
      <c r="N1269" t="str">
        <f t="shared" si="190"/>
        <v>QQQ</v>
      </c>
      <c r="O1269" s="5">
        <f t="shared" si="197"/>
        <v>5.2396572509511539E-4</v>
      </c>
      <c r="P1269" t="str">
        <f t="shared" si="192"/>
        <v>lose</v>
      </c>
      <c r="Q1269" t="str">
        <f t="shared" si="198"/>
        <v>lose</v>
      </c>
    </row>
    <row r="1270" spans="1:17">
      <c r="A1270" s="6">
        <v>43759</v>
      </c>
      <c r="B1270" s="1">
        <v>268.20999999999998</v>
      </c>
      <c r="C1270" s="1">
        <v>193.39</v>
      </c>
      <c r="D1270" s="1">
        <f t="shared" si="191"/>
        <v>74.819999999999993</v>
      </c>
      <c r="F1270" s="2">
        <f t="shared" si="193"/>
        <v>2.129726498281248E-3</v>
      </c>
      <c r="G1270" s="2">
        <f t="shared" si="194"/>
        <v>8.8684855756689905E-3</v>
      </c>
      <c r="H1270" t="str">
        <f t="shared" si="195"/>
        <v>QQQ</v>
      </c>
      <c r="I1270">
        <f t="shared" si="196"/>
        <v>0</v>
      </c>
      <c r="J1270">
        <f t="shared" si="199"/>
        <v>2</v>
      </c>
      <c r="N1270" t="str">
        <f t="shared" si="190"/>
        <v>QQQ</v>
      </c>
      <c r="O1270" s="5">
        <f t="shared" si="197"/>
        <v>6.7387590773877425E-3</v>
      </c>
      <c r="P1270" t="str">
        <f t="shared" si="192"/>
        <v>lose</v>
      </c>
      <c r="Q1270" t="str">
        <f t="shared" si="198"/>
        <v>win</v>
      </c>
    </row>
    <row r="1271" spans="1:17">
      <c r="A1271" s="6">
        <v>43760</v>
      </c>
      <c r="B1271" s="1">
        <v>267.82</v>
      </c>
      <c r="C1271" s="1">
        <v>191.85</v>
      </c>
      <c r="D1271" s="1">
        <f t="shared" si="191"/>
        <v>75.97</v>
      </c>
      <c r="F1271" s="2">
        <f t="shared" si="193"/>
        <v>-1.4540844860370097E-3</v>
      </c>
      <c r="G1271" s="2">
        <f t="shared" si="194"/>
        <v>-7.9631832049226539E-3</v>
      </c>
      <c r="H1271" t="str">
        <f t="shared" si="195"/>
        <v>DIA</v>
      </c>
      <c r="I1271">
        <f t="shared" si="196"/>
        <v>1</v>
      </c>
      <c r="J1271">
        <f t="shared" si="199"/>
        <v>1</v>
      </c>
      <c r="N1271" t="str">
        <f t="shared" si="190"/>
        <v>DIA</v>
      </c>
      <c r="O1271" s="5">
        <f t="shared" si="197"/>
        <v>6.5090987188856442E-3</v>
      </c>
      <c r="P1271" t="str">
        <f t="shared" si="192"/>
        <v>win</v>
      </c>
      <c r="Q1271" t="str">
        <f t="shared" si="198"/>
        <v>lose</v>
      </c>
    </row>
    <row r="1272" spans="1:17">
      <c r="A1272" s="6">
        <v>43761</v>
      </c>
      <c r="B1272" s="1">
        <v>268.24</v>
      </c>
      <c r="C1272" s="1">
        <v>192.22</v>
      </c>
      <c r="D1272" s="1">
        <f t="shared" si="191"/>
        <v>76.02000000000001</v>
      </c>
      <c r="F1272" s="2">
        <f t="shared" si="193"/>
        <v>1.5682174594877751E-3</v>
      </c>
      <c r="G1272" s="2">
        <f t="shared" si="194"/>
        <v>1.9285900443054707E-3</v>
      </c>
      <c r="H1272" t="str">
        <f t="shared" si="195"/>
        <v>QQQ</v>
      </c>
      <c r="I1272">
        <f t="shared" si="196"/>
        <v>0</v>
      </c>
      <c r="J1272">
        <f t="shared" si="199"/>
        <v>0</v>
      </c>
      <c r="N1272" t="str">
        <f t="shared" si="190"/>
        <v>QQQ</v>
      </c>
      <c r="O1272" s="5">
        <f t="shared" si="197"/>
        <v>3.6037258481769565E-4</v>
      </c>
      <c r="P1272" t="str">
        <f t="shared" si="192"/>
        <v>lose</v>
      </c>
      <c r="Q1272" t="str">
        <f t="shared" si="198"/>
        <v>lose</v>
      </c>
    </row>
    <row r="1273" spans="1:17">
      <c r="A1273" s="6">
        <v>43762</v>
      </c>
      <c r="B1273" s="1">
        <v>267.98</v>
      </c>
      <c r="C1273" s="1">
        <v>194.09</v>
      </c>
      <c r="D1273" s="1">
        <f t="shared" si="191"/>
        <v>73.890000000000015</v>
      </c>
      <c r="F1273" s="2">
        <f t="shared" si="193"/>
        <v>-9.6928124067995416E-4</v>
      </c>
      <c r="G1273" s="2">
        <f t="shared" si="194"/>
        <v>9.7284361668921269E-3</v>
      </c>
      <c r="H1273" t="str">
        <f t="shared" si="195"/>
        <v>QQQ</v>
      </c>
      <c r="I1273">
        <f t="shared" si="196"/>
        <v>0</v>
      </c>
      <c r="J1273">
        <f t="shared" si="199"/>
        <v>1</v>
      </c>
      <c r="N1273" t="str">
        <f t="shared" si="190"/>
        <v>QQQ</v>
      </c>
      <c r="O1273" s="5">
        <f t="shared" si="197"/>
        <v>1.0697717407572081E-2</v>
      </c>
      <c r="P1273" t="str">
        <f t="shared" si="192"/>
        <v>lose</v>
      </c>
      <c r="Q1273" t="str">
        <f t="shared" si="198"/>
        <v>win</v>
      </c>
    </row>
    <row r="1274" spans="1:17">
      <c r="A1274" s="6">
        <v>43763</v>
      </c>
      <c r="B1274" s="1">
        <v>269.60000000000002</v>
      </c>
      <c r="C1274" s="1">
        <v>195.64</v>
      </c>
      <c r="D1274" s="1">
        <f t="shared" si="191"/>
        <v>73.960000000000036</v>
      </c>
      <c r="F1274" s="2">
        <f t="shared" si="193"/>
        <v>6.0452272557653718E-3</v>
      </c>
      <c r="G1274" s="2">
        <f t="shared" si="194"/>
        <v>7.9859858828377709E-3</v>
      </c>
      <c r="H1274" t="str">
        <f t="shared" si="195"/>
        <v>QQQ</v>
      </c>
      <c r="I1274">
        <f t="shared" si="196"/>
        <v>0</v>
      </c>
      <c r="J1274">
        <f t="shared" si="199"/>
        <v>2</v>
      </c>
      <c r="N1274" t="str">
        <f t="shared" si="190"/>
        <v>QQQ</v>
      </c>
      <c r="O1274" s="5">
        <f t="shared" si="197"/>
        <v>1.9407586270723991E-3</v>
      </c>
      <c r="P1274" t="str">
        <f t="shared" si="192"/>
        <v>lose</v>
      </c>
      <c r="Q1274" t="str">
        <f t="shared" si="198"/>
        <v>lose</v>
      </c>
    </row>
    <row r="1275" spans="1:17">
      <c r="A1275" s="6">
        <v>43766</v>
      </c>
      <c r="B1275" s="1">
        <v>270.81</v>
      </c>
      <c r="C1275" s="1">
        <v>197.57</v>
      </c>
      <c r="D1275" s="1">
        <f t="shared" si="191"/>
        <v>73.240000000000009</v>
      </c>
      <c r="F1275" s="2">
        <f t="shared" si="193"/>
        <v>4.4881305637981435E-3</v>
      </c>
      <c r="G1275" s="2">
        <f t="shared" si="194"/>
        <v>9.8650582702924094E-3</v>
      </c>
      <c r="H1275" t="str">
        <f t="shared" si="195"/>
        <v>QQQ</v>
      </c>
      <c r="I1275">
        <f t="shared" si="196"/>
        <v>0</v>
      </c>
      <c r="J1275">
        <f t="shared" si="199"/>
        <v>3</v>
      </c>
      <c r="N1275" t="str">
        <f t="shared" si="190"/>
        <v>QQQ</v>
      </c>
      <c r="O1275" s="5">
        <f t="shared" si="197"/>
        <v>5.376927706494266E-3</v>
      </c>
      <c r="P1275" t="str">
        <f t="shared" si="192"/>
        <v>lose</v>
      </c>
      <c r="Q1275" t="str">
        <f t="shared" si="198"/>
        <v>win</v>
      </c>
    </row>
    <row r="1276" spans="1:17">
      <c r="A1276" s="6">
        <v>43767</v>
      </c>
      <c r="B1276" s="1">
        <v>270.87</v>
      </c>
      <c r="C1276" s="1">
        <v>196.04</v>
      </c>
      <c r="D1276" s="1">
        <f t="shared" si="191"/>
        <v>74.830000000000013</v>
      </c>
      <c r="F1276" s="2">
        <f t="shared" si="193"/>
        <v>2.2155754957351012E-4</v>
      </c>
      <c r="G1276" s="2">
        <f t="shared" si="194"/>
        <v>-7.7440907020296665E-3</v>
      </c>
      <c r="H1276" t="str">
        <f t="shared" si="195"/>
        <v>DIA</v>
      </c>
      <c r="I1276">
        <f t="shared" si="196"/>
        <v>1</v>
      </c>
      <c r="J1276">
        <f t="shared" si="199"/>
        <v>1</v>
      </c>
      <c r="N1276" t="str">
        <f t="shared" si="190"/>
        <v>DIA</v>
      </c>
      <c r="O1276" s="5">
        <f t="shared" si="197"/>
        <v>7.9656482516031763E-3</v>
      </c>
      <c r="P1276" t="str">
        <f t="shared" si="192"/>
        <v>win</v>
      </c>
      <c r="Q1276" t="str">
        <f t="shared" si="198"/>
        <v>lose</v>
      </c>
    </row>
    <row r="1277" spans="1:17">
      <c r="A1277" s="6">
        <v>43768</v>
      </c>
      <c r="B1277" s="1">
        <v>271.74</v>
      </c>
      <c r="C1277" s="1">
        <v>196.99</v>
      </c>
      <c r="D1277" s="1">
        <f t="shared" si="191"/>
        <v>74.75</v>
      </c>
      <c r="F1277" s="2">
        <f t="shared" si="193"/>
        <v>3.2118728541366873E-3</v>
      </c>
      <c r="G1277" s="2">
        <f t="shared" si="194"/>
        <v>4.845949806162095E-3</v>
      </c>
      <c r="H1277" t="str">
        <f t="shared" si="195"/>
        <v>QQQ</v>
      </c>
      <c r="I1277">
        <f t="shared" si="196"/>
        <v>0</v>
      </c>
      <c r="J1277">
        <f t="shared" si="199"/>
        <v>0</v>
      </c>
      <c r="N1277" t="str">
        <f t="shared" si="190"/>
        <v>QQQ</v>
      </c>
      <c r="O1277" s="5">
        <f t="shared" si="197"/>
        <v>1.6340769520254077E-3</v>
      </c>
      <c r="P1277" t="str">
        <f t="shared" si="192"/>
        <v>lose</v>
      </c>
      <c r="Q1277" t="str">
        <f t="shared" si="198"/>
        <v>lose</v>
      </c>
    </row>
    <row r="1278" spans="1:17">
      <c r="A1278" s="6">
        <v>43769</v>
      </c>
      <c r="B1278" s="1">
        <v>270.48</v>
      </c>
      <c r="C1278" s="1">
        <v>197.08</v>
      </c>
      <c r="D1278" s="1">
        <f t="shared" si="191"/>
        <v>73.400000000000006</v>
      </c>
      <c r="F1278" s="2">
        <f t="shared" si="193"/>
        <v>-4.6367851622874474E-3</v>
      </c>
      <c r="G1278" s="2">
        <f t="shared" si="194"/>
        <v>4.568759835524819E-4</v>
      </c>
      <c r="H1278" t="str">
        <f t="shared" si="195"/>
        <v>QQQ</v>
      </c>
      <c r="I1278">
        <f t="shared" si="196"/>
        <v>0</v>
      </c>
      <c r="J1278">
        <f t="shared" si="199"/>
        <v>1</v>
      </c>
      <c r="N1278" t="str">
        <f t="shared" si="190"/>
        <v>QQQ</v>
      </c>
      <c r="O1278" s="5">
        <f t="shared" si="197"/>
        <v>5.0936611458399297E-3</v>
      </c>
      <c r="P1278" t="str">
        <f t="shared" si="192"/>
        <v>lose</v>
      </c>
      <c r="Q1278" t="str">
        <f t="shared" si="198"/>
        <v>win</v>
      </c>
    </row>
    <row r="1279" spans="1:17">
      <c r="A1279" s="6">
        <v>43770</v>
      </c>
      <c r="B1279" s="1">
        <v>273.33999999999997</v>
      </c>
      <c r="C1279" s="1">
        <v>198.87</v>
      </c>
      <c r="D1279" s="1">
        <f t="shared" si="191"/>
        <v>74.46999999999997</v>
      </c>
      <c r="F1279" s="2">
        <f t="shared" si="193"/>
        <v>1.0573794735285257E-2</v>
      </c>
      <c r="G1279" s="2">
        <f t="shared" si="194"/>
        <v>9.0826060483052157E-3</v>
      </c>
      <c r="H1279" t="str">
        <f t="shared" si="195"/>
        <v>DIA</v>
      </c>
      <c r="I1279">
        <f t="shared" si="196"/>
        <v>1</v>
      </c>
      <c r="J1279">
        <f t="shared" si="199"/>
        <v>1</v>
      </c>
      <c r="N1279" t="str">
        <f t="shared" si="190"/>
        <v>DIA</v>
      </c>
      <c r="O1279" s="5">
        <f t="shared" si="197"/>
        <v>1.4911886869800415E-3</v>
      </c>
      <c r="P1279" t="str">
        <f t="shared" si="192"/>
        <v>lose</v>
      </c>
      <c r="Q1279" t="str">
        <f t="shared" si="198"/>
        <v>lose</v>
      </c>
    </row>
    <row r="1280" spans="1:17">
      <c r="A1280" s="6">
        <v>43773</v>
      </c>
      <c r="B1280" s="1">
        <v>274.55</v>
      </c>
      <c r="C1280" s="1">
        <v>200.1</v>
      </c>
      <c r="D1280" s="1">
        <f t="shared" si="191"/>
        <v>74.450000000000017</v>
      </c>
      <c r="F1280" s="2">
        <f t="shared" si="193"/>
        <v>4.4267212994806336E-3</v>
      </c>
      <c r="G1280" s="2">
        <f t="shared" si="194"/>
        <v>6.1849449389047607E-3</v>
      </c>
      <c r="H1280" t="str">
        <f t="shared" si="195"/>
        <v>QQQ</v>
      </c>
      <c r="I1280">
        <f t="shared" si="196"/>
        <v>0</v>
      </c>
      <c r="J1280">
        <f t="shared" si="199"/>
        <v>0</v>
      </c>
      <c r="N1280" t="str">
        <f t="shared" si="190"/>
        <v>QQQ</v>
      </c>
      <c r="O1280" s="5">
        <f t="shared" si="197"/>
        <v>1.7582236394241271E-3</v>
      </c>
      <c r="P1280" t="str">
        <f t="shared" si="192"/>
        <v>lose</v>
      </c>
      <c r="Q1280" t="str">
        <f t="shared" si="198"/>
        <v>lose</v>
      </c>
    </row>
    <row r="1281" spans="1:17">
      <c r="A1281" s="6">
        <v>43774</v>
      </c>
      <c r="B1281" s="1">
        <v>274.81</v>
      </c>
      <c r="C1281" s="1">
        <v>200.21</v>
      </c>
      <c r="D1281" s="1">
        <f t="shared" si="191"/>
        <v>74.599999999999994</v>
      </c>
      <c r="F1281" s="2">
        <f t="shared" si="193"/>
        <v>9.4700418867233978E-4</v>
      </c>
      <c r="G1281" s="2">
        <f t="shared" si="194"/>
        <v>5.4972513743135258E-4</v>
      </c>
      <c r="H1281" t="str">
        <f t="shared" si="195"/>
        <v>DIA</v>
      </c>
      <c r="I1281">
        <f t="shared" si="196"/>
        <v>1</v>
      </c>
      <c r="J1281">
        <f t="shared" si="199"/>
        <v>1</v>
      </c>
      <c r="N1281" t="str">
        <f t="shared" ref="N1281:N1344" si="200">IF(F1281&gt;G1281, "DIA", "QQQ")</f>
        <v>DIA</v>
      </c>
      <c r="O1281" s="5">
        <f t="shared" si="197"/>
        <v>3.972790512409872E-4</v>
      </c>
      <c r="P1281" t="str">
        <f t="shared" si="192"/>
        <v>lose</v>
      </c>
      <c r="Q1281" t="str">
        <f t="shared" si="198"/>
        <v>lose</v>
      </c>
    </row>
    <row r="1282" spans="1:17">
      <c r="A1282" s="6">
        <v>43775</v>
      </c>
      <c r="B1282" s="1">
        <v>274.8</v>
      </c>
      <c r="C1282" s="1">
        <v>199.76</v>
      </c>
      <c r="D1282" s="1">
        <f t="shared" si="191"/>
        <v>75.04000000000002</v>
      </c>
      <c r="F1282" s="2">
        <f t="shared" si="193"/>
        <v>-3.6388777700923928E-5</v>
      </c>
      <c r="G1282" s="2">
        <f t="shared" si="194"/>
        <v>-2.2476399780231608E-3</v>
      </c>
      <c r="H1282" t="str">
        <f t="shared" si="195"/>
        <v>DIA</v>
      </c>
      <c r="I1282">
        <f t="shared" si="196"/>
        <v>1</v>
      </c>
      <c r="J1282">
        <f t="shared" si="199"/>
        <v>2</v>
      </c>
      <c r="N1282" t="str">
        <f t="shared" si="200"/>
        <v>DIA</v>
      </c>
      <c r="O1282" s="5">
        <f t="shared" si="197"/>
        <v>2.2112512003222367E-3</v>
      </c>
      <c r="P1282" t="str">
        <f t="shared" si="192"/>
        <v>lose</v>
      </c>
      <c r="Q1282" t="str">
        <f t="shared" si="198"/>
        <v>lose</v>
      </c>
    </row>
    <row r="1283" spans="1:17">
      <c r="A1283" s="6">
        <v>43776</v>
      </c>
      <c r="B1283" s="1">
        <v>277.05</v>
      </c>
      <c r="C1283" s="1">
        <v>200.43</v>
      </c>
      <c r="D1283" s="1">
        <f t="shared" ref="D1283:D1346" si="201">B1283-C1283</f>
        <v>76.62</v>
      </c>
      <c r="F1283" s="2">
        <f t="shared" si="193"/>
        <v>8.1877729257641921E-3</v>
      </c>
      <c r="G1283" s="2">
        <f t="shared" si="194"/>
        <v>3.3540248297958346E-3</v>
      </c>
      <c r="H1283" t="str">
        <f t="shared" si="195"/>
        <v>DIA</v>
      </c>
      <c r="I1283">
        <f t="shared" si="196"/>
        <v>1</v>
      </c>
      <c r="J1283">
        <f t="shared" si="199"/>
        <v>3</v>
      </c>
      <c r="N1283" t="str">
        <f t="shared" si="200"/>
        <v>DIA</v>
      </c>
      <c r="O1283" s="5">
        <f t="shared" si="197"/>
        <v>4.8337480959683571E-3</v>
      </c>
      <c r="P1283" t="str">
        <f t="shared" si="192"/>
        <v>lose</v>
      </c>
      <c r="Q1283" t="str">
        <f t="shared" si="198"/>
        <v>lose</v>
      </c>
    </row>
    <row r="1284" spans="1:17">
      <c r="A1284" s="6">
        <v>43777</v>
      </c>
      <c r="B1284" s="1">
        <v>277.07</v>
      </c>
      <c r="C1284" s="1">
        <v>201.23</v>
      </c>
      <c r="D1284" s="1">
        <f t="shared" si="201"/>
        <v>75.84</v>
      </c>
      <c r="F1284" s="2">
        <f t="shared" si="193"/>
        <v>7.2189135535036315E-5</v>
      </c>
      <c r="G1284" s="2">
        <f t="shared" si="194"/>
        <v>3.9914184503317017E-3</v>
      </c>
      <c r="H1284" t="str">
        <f t="shared" si="195"/>
        <v>QQQ</v>
      </c>
      <c r="I1284">
        <f t="shared" si="196"/>
        <v>0</v>
      </c>
      <c r="J1284">
        <f t="shared" si="199"/>
        <v>0</v>
      </c>
      <c r="N1284" t="str">
        <f t="shared" si="200"/>
        <v>QQQ</v>
      </c>
      <c r="O1284" s="5">
        <f t="shared" si="197"/>
        <v>3.9192293147966651E-3</v>
      </c>
      <c r="P1284" t="str">
        <f t="shared" ref="P1284:P1347" si="202">IF(AND(N1284="dia", O1284&gt;0.005), "win", "lose")</f>
        <v>lose</v>
      </c>
      <c r="Q1284" t="str">
        <f t="shared" si="198"/>
        <v>lose</v>
      </c>
    </row>
    <row r="1285" spans="1:17">
      <c r="A1285" s="6">
        <v>43780</v>
      </c>
      <c r="B1285" s="1">
        <v>277.16000000000003</v>
      </c>
      <c r="C1285" s="1">
        <v>200.96</v>
      </c>
      <c r="D1285" s="1">
        <f t="shared" si="201"/>
        <v>76.200000000000017</v>
      </c>
      <c r="F1285" s="2">
        <f t="shared" ref="F1285:F1348" si="203">(B1285-B1284)/B1284</f>
        <v>3.2482766088003692E-4</v>
      </c>
      <c r="G1285" s="2">
        <f t="shared" ref="G1285:G1348" si="204">(C1285-C1284)/C1284</f>
        <v>-1.34174824827303E-3</v>
      </c>
      <c r="H1285" t="str">
        <f t="shared" ref="H1285:H1348" si="205">IF(F1285&gt;G1285, "DIA", "QQQ")</f>
        <v>DIA</v>
      </c>
      <c r="I1285">
        <f t="shared" ref="I1285:I1348" si="206">IF(H1285="QQQ",0,1)</f>
        <v>1</v>
      </c>
      <c r="J1285">
        <f t="shared" si="199"/>
        <v>1</v>
      </c>
      <c r="N1285" t="str">
        <f t="shared" si="200"/>
        <v>DIA</v>
      </c>
      <c r="O1285" s="5">
        <f t="shared" ref="O1285:O1348" si="207">IF(F1285&gt;G1285, (F1285-G1285), (G1285-F1285))</f>
        <v>1.6665759091530669E-3</v>
      </c>
      <c r="P1285" t="str">
        <f t="shared" si="202"/>
        <v>lose</v>
      </c>
      <c r="Q1285" t="str">
        <f t="shared" ref="Q1285:Q1348" si="208">IF(AND(N1285="qqq", O1285&gt;0.005), "win", "lose")</f>
        <v>lose</v>
      </c>
    </row>
    <row r="1286" spans="1:17">
      <c r="A1286" s="6">
        <v>43781</v>
      </c>
      <c r="B1286" s="1">
        <v>277.29000000000002</v>
      </c>
      <c r="C1286" s="1">
        <v>201.54</v>
      </c>
      <c r="D1286" s="1">
        <f t="shared" si="201"/>
        <v>75.750000000000028</v>
      </c>
      <c r="F1286" s="2">
        <f t="shared" si="203"/>
        <v>4.6904315196996481E-4</v>
      </c>
      <c r="G1286" s="2">
        <f t="shared" si="204"/>
        <v>2.8861464968152075E-3</v>
      </c>
      <c r="H1286" t="str">
        <f t="shared" si="205"/>
        <v>QQQ</v>
      </c>
      <c r="I1286">
        <f t="shared" si="206"/>
        <v>0</v>
      </c>
      <c r="J1286">
        <f t="shared" si="199"/>
        <v>0</v>
      </c>
      <c r="N1286" t="str">
        <f t="shared" si="200"/>
        <v>QQQ</v>
      </c>
      <c r="O1286" s="5">
        <f t="shared" si="207"/>
        <v>2.4171033448452425E-3</v>
      </c>
      <c r="P1286" t="str">
        <f t="shared" si="202"/>
        <v>lose</v>
      </c>
      <c r="Q1286" t="str">
        <f t="shared" si="208"/>
        <v>lose</v>
      </c>
    </row>
    <row r="1287" spans="1:17">
      <c r="A1287" s="6">
        <v>43782</v>
      </c>
      <c r="B1287" s="1">
        <v>278.05</v>
      </c>
      <c r="C1287" s="1">
        <v>201.59</v>
      </c>
      <c r="D1287" s="1">
        <f t="shared" si="201"/>
        <v>76.460000000000008</v>
      </c>
      <c r="F1287" s="2">
        <f t="shared" si="203"/>
        <v>2.7408128673951128E-3</v>
      </c>
      <c r="G1287" s="2">
        <f t="shared" si="204"/>
        <v>2.4808970923891716E-4</v>
      </c>
      <c r="H1287" t="str">
        <f t="shared" si="205"/>
        <v>DIA</v>
      </c>
      <c r="I1287">
        <f t="shared" si="206"/>
        <v>1</v>
      </c>
      <c r="J1287">
        <f t="shared" si="199"/>
        <v>1</v>
      </c>
      <c r="N1287" t="str">
        <f t="shared" si="200"/>
        <v>DIA</v>
      </c>
      <c r="O1287" s="5">
        <f t="shared" si="207"/>
        <v>2.4927231581561957E-3</v>
      </c>
      <c r="P1287" t="str">
        <f t="shared" si="202"/>
        <v>lose</v>
      </c>
      <c r="Q1287" t="str">
        <f t="shared" si="208"/>
        <v>lose</v>
      </c>
    </row>
    <row r="1288" spans="1:17">
      <c r="A1288" s="6">
        <v>43783</v>
      </c>
      <c r="B1288" s="1">
        <v>278.23</v>
      </c>
      <c r="C1288" s="1">
        <v>201.43</v>
      </c>
      <c r="D1288" s="1">
        <f t="shared" si="201"/>
        <v>76.800000000000011</v>
      </c>
      <c r="F1288" s="2">
        <f t="shared" si="203"/>
        <v>6.4736558172992921E-4</v>
      </c>
      <c r="G1288" s="2">
        <f t="shared" si="204"/>
        <v>-7.9369016320252289E-4</v>
      </c>
      <c r="H1288" t="str">
        <f t="shared" si="205"/>
        <v>DIA</v>
      </c>
      <c r="I1288">
        <f t="shared" si="206"/>
        <v>1</v>
      </c>
      <c r="J1288">
        <f t="shared" ref="J1288:J1351" si="209">IF(I1287=I1288,(J1287+1),I1288)</f>
        <v>2</v>
      </c>
      <c r="N1288" t="str">
        <f t="shared" si="200"/>
        <v>DIA</v>
      </c>
      <c r="O1288" s="5">
        <f t="shared" si="207"/>
        <v>1.4410557449324522E-3</v>
      </c>
      <c r="P1288" t="str">
        <f t="shared" si="202"/>
        <v>lose</v>
      </c>
      <c r="Q1288" t="str">
        <f t="shared" si="208"/>
        <v>lose</v>
      </c>
    </row>
    <row r="1289" spans="1:17">
      <c r="A1289" s="6">
        <v>43784</v>
      </c>
      <c r="B1289" s="1">
        <v>279.94</v>
      </c>
      <c r="C1289" s="1">
        <v>202.91</v>
      </c>
      <c r="D1289" s="1">
        <f t="shared" si="201"/>
        <v>77.03</v>
      </c>
      <c r="F1289" s="2">
        <f t="shared" si="203"/>
        <v>6.1459943212449387E-3</v>
      </c>
      <c r="G1289" s="2">
        <f t="shared" si="204"/>
        <v>7.3474656208111491E-3</v>
      </c>
      <c r="H1289" t="str">
        <f t="shared" si="205"/>
        <v>QQQ</v>
      </c>
      <c r="I1289">
        <f t="shared" si="206"/>
        <v>0</v>
      </c>
      <c r="J1289">
        <f t="shared" si="209"/>
        <v>0</v>
      </c>
      <c r="N1289" t="str">
        <f t="shared" si="200"/>
        <v>QQQ</v>
      </c>
      <c r="O1289" s="5">
        <f t="shared" si="207"/>
        <v>1.2014712995662103E-3</v>
      </c>
      <c r="P1289" t="str">
        <f t="shared" si="202"/>
        <v>lose</v>
      </c>
      <c r="Q1289" t="str">
        <f t="shared" si="208"/>
        <v>lose</v>
      </c>
    </row>
    <row r="1290" spans="1:17">
      <c r="A1290" s="6">
        <v>43787</v>
      </c>
      <c r="B1290" s="1">
        <v>280.27</v>
      </c>
      <c r="C1290" s="1">
        <v>203.07</v>
      </c>
      <c r="D1290" s="1">
        <f t="shared" si="201"/>
        <v>77.199999999999989</v>
      </c>
      <c r="F1290" s="2">
        <f t="shared" si="203"/>
        <v>1.1788240337214549E-3</v>
      </c>
      <c r="G1290" s="2">
        <f t="shared" si="204"/>
        <v>7.8852693312304271E-4</v>
      </c>
      <c r="H1290" t="str">
        <f t="shared" si="205"/>
        <v>DIA</v>
      </c>
      <c r="I1290">
        <f t="shared" si="206"/>
        <v>1</v>
      </c>
      <c r="J1290">
        <f t="shared" si="209"/>
        <v>1</v>
      </c>
      <c r="N1290" t="str">
        <f t="shared" si="200"/>
        <v>DIA</v>
      </c>
      <c r="O1290" s="5">
        <f t="shared" si="207"/>
        <v>3.9029710059841215E-4</v>
      </c>
      <c r="P1290" t="str">
        <f t="shared" si="202"/>
        <v>lose</v>
      </c>
      <c r="Q1290" t="str">
        <f t="shared" si="208"/>
        <v>lose</v>
      </c>
    </row>
    <row r="1291" spans="1:17">
      <c r="A1291" s="6">
        <v>43788</v>
      </c>
      <c r="B1291" s="1">
        <v>279.33</v>
      </c>
      <c r="C1291" s="1">
        <v>203.37</v>
      </c>
      <c r="D1291" s="1">
        <f t="shared" si="201"/>
        <v>75.95999999999998</v>
      </c>
      <c r="F1291" s="2">
        <f t="shared" si="203"/>
        <v>-3.3539087308666563E-3</v>
      </c>
      <c r="G1291" s="2">
        <f t="shared" si="204"/>
        <v>1.4773230905599614E-3</v>
      </c>
      <c r="H1291" t="str">
        <f t="shared" si="205"/>
        <v>QQQ</v>
      </c>
      <c r="I1291">
        <f t="shared" si="206"/>
        <v>0</v>
      </c>
      <c r="J1291">
        <f t="shared" si="209"/>
        <v>0</v>
      </c>
      <c r="N1291" t="str">
        <f t="shared" si="200"/>
        <v>QQQ</v>
      </c>
      <c r="O1291" s="5">
        <f t="shared" si="207"/>
        <v>4.8312318214266178E-3</v>
      </c>
      <c r="P1291" t="str">
        <f t="shared" si="202"/>
        <v>lose</v>
      </c>
      <c r="Q1291" t="str">
        <f t="shared" si="208"/>
        <v>lose</v>
      </c>
    </row>
    <row r="1292" spans="1:17">
      <c r="A1292" s="6">
        <v>43789</v>
      </c>
      <c r="B1292" s="1">
        <v>278.2</v>
      </c>
      <c r="C1292" s="1">
        <v>202.15</v>
      </c>
      <c r="D1292" s="1">
        <f t="shared" si="201"/>
        <v>76.049999999999983</v>
      </c>
      <c r="F1292" s="2">
        <f t="shared" si="203"/>
        <v>-4.0453943364479128E-3</v>
      </c>
      <c r="G1292" s="2">
        <f t="shared" si="204"/>
        <v>-5.9989182278605436E-3</v>
      </c>
      <c r="H1292" t="str">
        <f t="shared" si="205"/>
        <v>DIA</v>
      </c>
      <c r="I1292">
        <f t="shared" si="206"/>
        <v>1</v>
      </c>
      <c r="J1292">
        <f t="shared" si="209"/>
        <v>1</v>
      </c>
      <c r="N1292" t="str">
        <f t="shared" si="200"/>
        <v>DIA</v>
      </c>
      <c r="O1292" s="5">
        <f t="shared" si="207"/>
        <v>1.9535238914126308E-3</v>
      </c>
      <c r="P1292" t="str">
        <f t="shared" si="202"/>
        <v>lose</v>
      </c>
      <c r="Q1292" t="str">
        <f t="shared" si="208"/>
        <v>lose</v>
      </c>
    </row>
    <row r="1293" spans="1:17">
      <c r="A1293" s="6">
        <v>43790</v>
      </c>
      <c r="B1293" s="1">
        <v>277.72000000000003</v>
      </c>
      <c r="C1293" s="1">
        <v>201.7</v>
      </c>
      <c r="D1293" s="1">
        <f t="shared" si="201"/>
        <v>76.020000000000039</v>
      </c>
      <c r="F1293" s="2">
        <f t="shared" si="203"/>
        <v>-1.7253774263118668E-3</v>
      </c>
      <c r="G1293" s="2">
        <f t="shared" si="204"/>
        <v>-2.2260697501855901E-3</v>
      </c>
      <c r="H1293" t="str">
        <f t="shared" si="205"/>
        <v>DIA</v>
      </c>
      <c r="I1293">
        <f t="shared" si="206"/>
        <v>1</v>
      </c>
      <c r="J1293">
        <f t="shared" si="209"/>
        <v>2</v>
      </c>
      <c r="N1293" t="str">
        <f t="shared" si="200"/>
        <v>DIA</v>
      </c>
      <c r="O1293" s="5">
        <f t="shared" si="207"/>
        <v>5.0069232387372326E-4</v>
      </c>
      <c r="P1293" t="str">
        <f t="shared" si="202"/>
        <v>lose</v>
      </c>
      <c r="Q1293" t="str">
        <f t="shared" si="208"/>
        <v>lose</v>
      </c>
    </row>
    <row r="1294" spans="1:17">
      <c r="A1294" s="6">
        <v>43791</v>
      </c>
      <c r="B1294" s="1">
        <v>278.86</v>
      </c>
      <c r="C1294" s="1">
        <v>201.83</v>
      </c>
      <c r="D1294" s="1">
        <f t="shared" si="201"/>
        <v>77.03</v>
      </c>
      <c r="F1294" s="2">
        <f t="shared" si="203"/>
        <v>4.1048538095923457E-3</v>
      </c>
      <c r="G1294" s="2">
        <f t="shared" si="204"/>
        <v>6.4452156668331128E-4</v>
      </c>
      <c r="H1294" t="str">
        <f t="shared" si="205"/>
        <v>DIA</v>
      </c>
      <c r="I1294">
        <f t="shared" si="206"/>
        <v>1</v>
      </c>
      <c r="J1294">
        <f t="shared" si="209"/>
        <v>3</v>
      </c>
      <c r="N1294" t="str">
        <f t="shared" si="200"/>
        <v>DIA</v>
      </c>
      <c r="O1294" s="5">
        <f t="shared" si="207"/>
        <v>3.4603322429090345E-3</v>
      </c>
      <c r="P1294" t="str">
        <f t="shared" si="202"/>
        <v>lose</v>
      </c>
      <c r="Q1294" t="str">
        <f t="shared" si="208"/>
        <v>lose</v>
      </c>
    </row>
    <row r="1295" spans="1:17">
      <c r="A1295" s="6">
        <v>43794</v>
      </c>
      <c r="B1295" s="1">
        <v>280.8</v>
      </c>
      <c r="C1295" s="1">
        <v>204.22</v>
      </c>
      <c r="D1295" s="1">
        <f t="shared" si="201"/>
        <v>76.580000000000013</v>
      </c>
      <c r="F1295" s="2">
        <f t="shared" si="203"/>
        <v>6.956895933443296E-3</v>
      </c>
      <c r="G1295" s="2">
        <f t="shared" si="204"/>
        <v>1.1841648912451005E-2</v>
      </c>
      <c r="H1295" t="str">
        <f t="shared" si="205"/>
        <v>QQQ</v>
      </c>
      <c r="I1295">
        <f t="shared" si="206"/>
        <v>0</v>
      </c>
      <c r="J1295">
        <f t="shared" si="209"/>
        <v>0</v>
      </c>
      <c r="N1295" t="str">
        <f t="shared" si="200"/>
        <v>QQQ</v>
      </c>
      <c r="O1295" s="5">
        <f t="shared" si="207"/>
        <v>4.8847529790077091E-3</v>
      </c>
      <c r="P1295" t="str">
        <f t="shared" si="202"/>
        <v>lose</v>
      </c>
      <c r="Q1295" t="str">
        <f t="shared" si="208"/>
        <v>lose</v>
      </c>
    </row>
    <row r="1296" spans="1:17">
      <c r="A1296" s="6">
        <v>43795</v>
      </c>
      <c r="B1296" s="1">
        <v>281.36</v>
      </c>
      <c r="C1296" s="1">
        <v>204.61</v>
      </c>
      <c r="D1296" s="1">
        <f t="shared" si="201"/>
        <v>76.75</v>
      </c>
      <c r="F1296" s="2">
        <f t="shared" si="203"/>
        <v>1.9943019943020023E-3</v>
      </c>
      <c r="G1296" s="2">
        <f t="shared" si="204"/>
        <v>1.9097052198610066E-3</v>
      </c>
      <c r="H1296" t="str">
        <f t="shared" si="205"/>
        <v>DIA</v>
      </c>
      <c r="I1296">
        <f t="shared" si="206"/>
        <v>1</v>
      </c>
      <c r="J1296">
        <f t="shared" si="209"/>
        <v>1</v>
      </c>
      <c r="N1296" t="str">
        <f t="shared" si="200"/>
        <v>DIA</v>
      </c>
      <c r="O1296" s="5">
        <f t="shared" si="207"/>
        <v>8.4596774440995641E-5</v>
      </c>
      <c r="P1296" t="str">
        <f t="shared" si="202"/>
        <v>lose</v>
      </c>
      <c r="Q1296" t="str">
        <f t="shared" si="208"/>
        <v>lose</v>
      </c>
    </row>
    <row r="1297" spans="1:17">
      <c r="A1297" s="6">
        <v>43796</v>
      </c>
      <c r="B1297" s="1">
        <v>281.91000000000003</v>
      </c>
      <c r="C1297" s="1">
        <v>206.04</v>
      </c>
      <c r="D1297" s="1">
        <f t="shared" si="201"/>
        <v>75.870000000000033</v>
      </c>
      <c r="F1297" s="2">
        <f t="shared" si="203"/>
        <v>1.954791015069702E-3</v>
      </c>
      <c r="G1297" s="2">
        <f t="shared" si="204"/>
        <v>6.9889057230828324E-3</v>
      </c>
      <c r="H1297" t="str">
        <f t="shared" si="205"/>
        <v>QQQ</v>
      </c>
      <c r="I1297">
        <f t="shared" si="206"/>
        <v>0</v>
      </c>
      <c r="J1297">
        <f t="shared" si="209"/>
        <v>0</v>
      </c>
      <c r="N1297" t="str">
        <f t="shared" si="200"/>
        <v>QQQ</v>
      </c>
      <c r="O1297" s="5">
        <f t="shared" si="207"/>
        <v>5.03411470801313E-3</v>
      </c>
      <c r="P1297" t="str">
        <f t="shared" si="202"/>
        <v>lose</v>
      </c>
      <c r="Q1297" t="str">
        <f t="shared" si="208"/>
        <v>win</v>
      </c>
    </row>
    <row r="1298" spans="1:17">
      <c r="A1298" s="6">
        <v>43798</v>
      </c>
      <c r="B1298" s="1">
        <v>280.95</v>
      </c>
      <c r="C1298" s="1">
        <v>205.1</v>
      </c>
      <c r="D1298" s="1">
        <f t="shared" si="201"/>
        <v>75.849999999999994</v>
      </c>
      <c r="F1298" s="2">
        <f t="shared" si="203"/>
        <v>-3.4053421304672993E-3</v>
      </c>
      <c r="G1298" s="2">
        <f t="shared" si="204"/>
        <v>-4.56222092797514E-3</v>
      </c>
      <c r="H1298" t="str">
        <f t="shared" si="205"/>
        <v>DIA</v>
      </c>
      <c r="I1298">
        <f t="shared" si="206"/>
        <v>1</v>
      </c>
      <c r="J1298">
        <f t="shared" si="209"/>
        <v>1</v>
      </c>
      <c r="N1298" t="str">
        <f t="shared" si="200"/>
        <v>DIA</v>
      </c>
      <c r="O1298" s="5">
        <f t="shared" si="207"/>
        <v>1.1568787975078407E-3</v>
      </c>
      <c r="P1298" t="str">
        <f t="shared" si="202"/>
        <v>lose</v>
      </c>
      <c r="Q1298" t="str">
        <f t="shared" si="208"/>
        <v>lose</v>
      </c>
    </row>
    <row r="1299" spans="1:17">
      <c r="A1299" s="6">
        <v>43801</v>
      </c>
      <c r="B1299" s="1">
        <v>278.2</v>
      </c>
      <c r="C1299" s="1">
        <v>203</v>
      </c>
      <c r="D1299" s="1">
        <f t="shared" si="201"/>
        <v>75.199999999999989</v>
      </c>
      <c r="F1299" s="2">
        <f t="shared" si="203"/>
        <v>-9.7882185442249511E-3</v>
      </c>
      <c r="G1299" s="2">
        <f t="shared" si="204"/>
        <v>-1.0238907849829323E-2</v>
      </c>
      <c r="H1299" t="str">
        <f t="shared" si="205"/>
        <v>DIA</v>
      </c>
      <c r="I1299">
        <f t="shared" si="206"/>
        <v>1</v>
      </c>
      <c r="J1299">
        <f t="shared" si="209"/>
        <v>2</v>
      </c>
      <c r="N1299" t="str">
        <f t="shared" si="200"/>
        <v>DIA</v>
      </c>
      <c r="O1299" s="5">
        <f t="shared" si="207"/>
        <v>4.5068930560437231E-4</v>
      </c>
      <c r="P1299" t="str">
        <f t="shared" si="202"/>
        <v>lose</v>
      </c>
      <c r="Q1299" t="str">
        <f t="shared" si="208"/>
        <v>lose</v>
      </c>
    </row>
    <row r="1300" spans="1:17">
      <c r="A1300" s="6">
        <v>43802</v>
      </c>
      <c r="B1300" s="1">
        <v>275.51</v>
      </c>
      <c r="C1300" s="1">
        <v>201.41</v>
      </c>
      <c r="D1300" s="1">
        <f t="shared" si="201"/>
        <v>74.099999999999994</v>
      </c>
      <c r="F1300" s="2">
        <f t="shared" si="203"/>
        <v>-9.6693026599568577E-3</v>
      </c>
      <c r="G1300" s="2">
        <f t="shared" si="204"/>
        <v>-7.8325123152709532E-3</v>
      </c>
      <c r="H1300" t="str">
        <f t="shared" si="205"/>
        <v>QQQ</v>
      </c>
      <c r="I1300">
        <f t="shared" si="206"/>
        <v>0</v>
      </c>
      <c r="J1300">
        <f t="shared" si="209"/>
        <v>0</v>
      </c>
      <c r="N1300" t="str">
        <f t="shared" si="200"/>
        <v>QQQ</v>
      </c>
      <c r="O1300" s="5">
        <f t="shared" si="207"/>
        <v>1.8367903446859044E-3</v>
      </c>
      <c r="P1300" t="str">
        <f t="shared" si="202"/>
        <v>lose</v>
      </c>
      <c r="Q1300" t="str">
        <f t="shared" si="208"/>
        <v>lose</v>
      </c>
    </row>
    <row r="1301" spans="1:17">
      <c r="A1301" s="6">
        <v>43803</v>
      </c>
      <c r="B1301" s="1">
        <v>277.05</v>
      </c>
      <c r="C1301" s="1">
        <v>202.43</v>
      </c>
      <c r="D1301" s="1">
        <f t="shared" si="201"/>
        <v>74.62</v>
      </c>
      <c r="F1301" s="2">
        <f t="shared" si="203"/>
        <v>5.5896337700991634E-3</v>
      </c>
      <c r="G1301" s="2">
        <f t="shared" si="204"/>
        <v>5.0642967082071902E-3</v>
      </c>
      <c r="H1301" t="str">
        <f t="shared" si="205"/>
        <v>DIA</v>
      </c>
      <c r="I1301">
        <f t="shared" si="206"/>
        <v>1</v>
      </c>
      <c r="J1301">
        <f t="shared" si="209"/>
        <v>1</v>
      </c>
      <c r="N1301" t="str">
        <f t="shared" si="200"/>
        <v>DIA</v>
      </c>
      <c r="O1301" s="5">
        <f t="shared" si="207"/>
        <v>5.2533706189197317E-4</v>
      </c>
      <c r="P1301" t="str">
        <f t="shared" si="202"/>
        <v>lose</v>
      </c>
      <c r="Q1301" t="str">
        <f t="shared" si="208"/>
        <v>lose</v>
      </c>
    </row>
    <row r="1302" spans="1:17">
      <c r="A1302" s="6">
        <v>43804</v>
      </c>
      <c r="B1302" s="1">
        <v>277.36</v>
      </c>
      <c r="C1302" s="1">
        <v>202.83</v>
      </c>
      <c r="D1302" s="1">
        <f t="shared" si="201"/>
        <v>74.53</v>
      </c>
      <c r="F1302" s="2">
        <f t="shared" si="203"/>
        <v>1.1189316007940886E-3</v>
      </c>
      <c r="G1302" s="2">
        <f t="shared" si="204"/>
        <v>1.9759917008348843E-3</v>
      </c>
      <c r="H1302" t="str">
        <f t="shared" si="205"/>
        <v>QQQ</v>
      </c>
      <c r="I1302">
        <f t="shared" si="206"/>
        <v>0</v>
      </c>
      <c r="J1302">
        <f t="shared" si="209"/>
        <v>0</v>
      </c>
      <c r="N1302" t="str">
        <f t="shared" si="200"/>
        <v>QQQ</v>
      </c>
      <c r="O1302" s="5">
        <f t="shared" si="207"/>
        <v>8.5706010004079573E-4</v>
      </c>
      <c r="P1302" t="str">
        <f t="shared" si="202"/>
        <v>lose</v>
      </c>
      <c r="Q1302" t="str">
        <f t="shared" si="208"/>
        <v>lose</v>
      </c>
    </row>
    <row r="1303" spans="1:17">
      <c r="A1303" s="6">
        <v>43805</v>
      </c>
      <c r="B1303" s="1">
        <v>280.7</v>
      </c>
      <c r="C1303" s="1">
        <v>205</v>
      </c>
      <c r="D1303" s="1">
        <f t="shared" si="201"/>
        <v>75.699999999999989</v>
      </c>
      <c r="F1303" s="2">
        <f t="shared" si="203"/>
        <v>1.2042111335448424E-2</v>
      </c>
      <c r="G1303" s="2">
        <f t="shared" si="204"/>
        <v>1.0698614603362359E-2</v>
      </c>
      <c r="H1303" t="str">
        <f t="shared" si="205"/>
        <v>DIA</v>
      </c>
      <c r="I1303">
        <f t="shared" si="206"/>
        <v>1</v>
      </c>
      <c r="J1303">
        <f t="shared" si="209"/>
        <v>1</v>
      </c>
      <c r="N1303" t="str">
        <f t="shared" si="200"/>
        <v>DIA</v>
      </c>
      <c r="O1303" s="5">
        <f t="shared" si="207"/>
        <v>1.343496732086065E-3</v>
      </c>
      <c r="P1303" t="str">
        <f t="shared" si="202"/>
        <v>lose</v>
      </c>
      <c r="Q1303" t="str">
        <f t="shared" si="208"/>
        <v>lose</v>
      </c>
    </row>
    <row r="1304" spans="1:17">
      <c r="A1304" s="6">
        <v>43808</v>
      </c>
      <c r="B1304" s="1">
        <v>279.76</v>
      </c>
      <c r="C1304" s="1">
        <v>204.07</v>
      </c>
      <c r="D1304" s="1">
        <f t="shared" si="201"/>
        <v>75.69</v>
      </c>
      <c r="F1304" s="2">
        <f t="shared" si="203"/>
        <v>-3.3487709298183036E-3</v>
      </c>
      <c r="G1304" s="2">
        <f t="shared" si="204"/>
        <v>-4.5365853658536921E-3</v>
      </c>
      <c r="H1304" t="str">
        <f t="shared" si="205"/>
        <v>DIA</v>
      </c>
      <c r="I1304">
        <f t="shared" si="206"/>
        <v>1</v>
      </c>
      <c r="J1304">
        <f t="shared" si="209"/>
        <v>2</v>
      </c>
      <c r="N1304" t="str">
        <f t="shared" si="200"/>
        <v>DIA</v>
      </c>
      <c r="O1304" s="5">
        <f t="shared" si="207"/>
        <v>1.1878144360353885E-3</v>
      </c>
      <c r="P1304" t="str">
        <f t="shared" si="202"/>
        <v>lose</v>
      </c>
      <c r="Q1304" t="str">
        <f t="shared" si="208"/>
        <v>lose</v>
      </c>
    </row>
    <row r="1305" spans="1:17">
      <c r="A1305" s="6">
        <v>43809</v>
      </c>
      <c r="B1305" s="1">
        <v>279.45999999999998</v>
      </c>
      <c r="C1305" s="1">
        <v>203.9</v>
      </c>
      <c r="D1305" s="1">
        <f t="shared" si="201"/>
        <v>75.559999999999974</v>
      </c>
      <c r="F1305" s="2">
        <f t="shared" si="203"/>
        <v>-1.0723477266228602E-3</v>
      </c>
      <c r="G1305" s="2">
        <f t="shared" si="204"/>
        <v>-8.3304748370651002E-4</v>
      </c>
      <c r="H1305" t="str">
        <f t="shared" si="205"/>
        <v>QQQ</v>
      </c>
      <c r="I1305">
        <f t="shared" si="206"/>
        <v>0</v>
      </c>
      <c r="J1305">
        <f t="shared" si="209"/>
        <v>0</v>
      </c>
      <c r="N1305" t="str">
        <f t="shared" si="200"/>
        <v>QQQ</v>
      </c>
      <c r="O1305" s="5">
        <f t="shared" si="207"/>
        <v>2.3930024291635014E-4</v>
      </c>
      <c r="P1305" t="str">
        <f t="shared" si="202"/>
        <v>lose</v>
      </c>
      <c r="Q1305" t="str">
        <f t="shared" si="208"/>
        <v>lose</v>
      </c>
    </row>
    <row r="1306" spans="1:17">
      <c r="A1306" s="6">
        <v>43810</v>
      </c>
      <c r="B1306" s="1">
        <v>279.72000000000003</v>
      </c>
      <c r="C1306" s="1">
        <v>204.98</v>
      </c>
      <c r="D1306" s="1">
        <f t="shared" si="201"/>
        <v>74.740000000000038</v>
      </c>
      <c r="F1306" s="2">
        <f t="shared" si="203"/>
        <v>9.303657052889421E-4</v>
      </c>
      <c r="G1306" s="2">
        <f t="shared" si="204"/>
        <v>5.2967140755271411E-3</v>
      </c>
      <c r="H1306" t="str">
        <f t="shared" si="205"/>
        <v>QQQ</v>
      </c>
      <c r="I1306">
        <f t="shared" si="206"/>
        <v>0</v>
      </c>
      <c r="J1306">
        <f t="shared" si="209"/>
        <v>1</v>
      </c>
      <c r="N1306" t="str">
        <f t="shared" si="200"/>
        <v>QQQ</v>
      </c>
      <c r="O1306" s="5">
        <f t="shared" si="207"/>
        <v>4.3663483702381985E-3</v>
      </c>
      <c r="P1306" t="str">
        <f t="shared" si="202"/>
        <v>lose</v>
      </c>
      <c r="Q1306" t="str">
        <f t="shared" si="208"/>
        <v>lose</v>
      </c>
    </row>
    <row r="1307" spans="1:17">
      <c r="A1307" s="6">
        <v>43811</v>
      </c>
      <c r="B1307" s="1">
        <v>281.95</v>
      </c>
      <c r="C1307" s="1">
        <v>206.51</v>
      </c>
      <c r="D1307" s="1">
        <f t="shared" si="201"/>
        <v>75.44</v>
      </c>
      <c r="F1307" s="2">
        <f t="shared" si="203"/>
        <v>7.9722579722578332E-3</v>
      </c>
      <c r="G1307" s="2">
        <f t="shared" si="204"/>
        <v>7.4641428432042209E-3</v>
      </c>
      <c r="H1307" t="str">
        <f t="shared" si="205"/>
        <v>DIA</v>
      </c>
      <c r="I1307">
        <f t="shared" si="206"/>
        <v>1</v>
      </c>
      <c r="J1307">
        <f t="shared" si="209"/>
        <v>1</v>
      </c>
      <c r="N1307" t="str">
        <f t="shared" si="200"/>
        <v>DIA</v>
      </c>
      <c r="O1307" s="5">
        <f t="shared" si="207"/>
        <v>5.0811512905361237E-4</v>
      </c>
      <c r="P1307" t="str">
        <f t="shared" si="202"/>
        <v>lose</v>
      </c>
      <c r="Q1307" t="str">
        <f t="shared" si="208"/>
        <v>lose</v>
      </c>
    </row>
    <row r="1308" spans="1:17">
      <c r="A1308" s="6">
        <v>43812</v>
      </c>
      <c r="B1308" s="1">
        <v>282.11</v>
      </c>
      <c r="C1308" s="1">
        <v>207.19</v>
      </c>
      <c r="D1308" s="1">
        <f t="shared" si="201"/>
        <v>74.920000000000016</v>
      </c>
      <c r="F1308" s="2">
        <f t="shared" si="203"/>
        <v>5.6747650292613945E-4</v>
      </c>
      <c r="G1308" s="2">
        <f t="shared" si="204"/>
        <v>3.2928187496973843E-3</v>
      </c>
      <c r="H1308" t="str">
        <f t="shared" si="205"/>
        <v>QQQ</v>
      </c>
      <c r="I1308">
        <f t="shared" si="206"/>
        <v>0</v>
      </c>
      <c r="J1308">
        <f t="shared" si="209"/>
        <v>0</v>
      </c>
      <c r="N1308" t="str">
        <f t="shared" si="200"/>
        <v>QQQ</v>
      </c>
      <c r="O1308" s="5">
        <f t="shared" si="207"/>
        <v>2.7253422467712449E-3</v>
      </c>
      <c r="P1308" t="str">
        <f t="shared" si="202"/>
        <v>lose</v>
      </c>
      <c r="Q1308" t="str">
        <f t="shared" si="208"/>
        <v>lose</v>
      </c>
    </row>
    <row r="1309" spans="1:17">
      <c r="A1309" s="6">
        <v>43815</v>
      </c>
      <c r="B1309" s="1">
        <v>283.07</v>
      </c>
      <c r="C1309" s="1">
        <v>209.27</v>
      </c>
      <c r="D1309" s="1">
        <f t="shared" si="201"/>
        <v>73.799999999999983</v>
      </c>
      <c r="F1309" s="2">
        <f t="shared" si="203"/>
        <v>3.4029279359114512E-3</v>
      </c>
      <c r="G1309" s="2">
        <f t="shared" si="204"/>
        <v>1.0039094550895375E-2</v>
      </c>
      <c r="H1309" t="str">
        <f t="shared" si="205"/>
        <v>QQQ</v>
      </c>
      <c r="I1309">
        <f t="shared" si="206"/>
        <v>0</v>
      </c>
      <c r="J1309">
        <f t="shared" si="209"/>
        <v>1</v>
      </c>
      <c r="N1309" t="str">
        <f t="shared" si="200"/>
        <v>QQQ</v>
      </c>
      <c r="O1309" s="5">
        <f t="shared" si="207"/>
        <v>6.6361666149839238E-3</v>
      </c>
      <c r="P1309" t="str">
        <f t="shared" si="202"/>
        <v>lose</v>
      </c>
      <c r="Q1309" t="str">
        <f t="shared" si="208"/>
        <v>win</v>
      </c>
    </row>
    <row r="1310" spans="1:17">
      <c r="A1310" s="6">
        <v>43816</v>
      </c>
      <c r="B1310" s="1">
        <v>283.39999999999998</v>
      </c>
      <c r="C1310" s="1">
        <v>209.39</v>
      </c>
      <c r="D1310" s="1">
        <f t="shared" si="201"/>
        <v>74.009999999999991</v>
      </c>
      <c r="F1310" s="2">
        <f t="shared" si="203"/>
        <v>1.165789380718494E-3</v>
      </c>
      <c r="G1310" s="2">
        <f t="shared" si="204"/>
        <v>5.7342189515924942E-4</v>
      </c>
      <c r="H1310" t="str">
        <f t="shared" si="205"/>
        <v>DIA</v>
      </c>
      <c r="I1310">
        <f t="shared" si="206"/>
        <v>1</v>
      </c>
      <c r="J1310">
        <f t="shared" si="209"/>
        <v>1</v>
      </c>
      <c r="N1310" t="str">
        <f t="shared" si="200"/>
        <v>DIA</v>
      </c>
      <c r="O1310" s="5">
        <f t="shared" si="207"/>
        <v>5.9236748555924462E-4</v>
      </c>
      <c r="P1310" t="str">
        <f t="shared" si="202"/>
        <v>lose</v>
      </c>
      <c r="Q1310" t="str">
        <f t="shared" si="208"/>
        <v>lose</v>
      </c>
    </row>
    <row r="1311" spans="1:17">
      <c r="A1311" s="6">
        <v>43817</v>
      </c>
      <c r="B1311" s="1">
        <v>283.20999999999998</v>
      </c>
      <c r="C1311" s="1">
        <v>209.55</v>
      </c>
      <c r="D1311" s="1">
        <f t="shared" si="201"/>
        <v>73.659999999999968</v>
      </c>
      <c r="F1311" s="2">
        <f t="shared" si="203"/>
        <v>-6.7043048694424043E-4</v>
      </c>
      <c r="G1311" s="2">
        <f t="shared" si="204"/>
        <v>7.6412436123991128E-4</v>
      </c>
      <c r="H1311" t="str">
        <f t="shared" si="205"/>
        <v>QQQ</v>
      </c>
      <c r="I1311">
        <f t="shared" si="206"/>
        <v>0</v>
      </c>
      <c r="J1311">
        <f t="shared" si="209"/>
        <v>0</v>
      </c>
      <c r="N1311" t="str">
        <f t="shared" si="200"/>
        <v>QQQ</v>
      </c>
      <c r="O1311" s="5">
        <f t="shared" si="207"/>
        <v>1.4345548481841516E-3</v>
      </c>
      <c r="P1311" t="str">
        <f t="shared" si="202"/>
        <v>lose</v>
      </c>
      <c r="Q1311" t="str">
        <f t="shared" si="208"/>
        <v>lose</v>
      </c>
    </row>
    <row r="1312" spans="1:17">
      <c r="A1312" s="6">
        <v>43818</v>
      </c>
      <c r="B1312" s="1">
        <v>284.45999999999998</v>
      </c>
      <c r="C1312" s="1">
        <v>210.86</v>
      </c>
      <c r="D1312" s="1">
        <f t="shared" si="201"/>
        <v>73.599999999999966</v>
      </c>
      <c r="F1312" s="2">
        <f t="shared" si="203"/>
        <v>4.4136859574167584E-3</v>
      </c>
      <c r="G1312" s="2">
        <f t="shared" si="204"/>
        <v>6.2514912908613798E-3</v>
      </c>
      <c r="H1312" t="str">
        <f t="shared" si="205"/>
        <v>QQQ</v>
      </c>
      <c r="I1312">
        <f t="shared" si="206"/>
        <v>0</v>
      </c>
      <c r="J1312">
        <f t="shared" si="209"/>
        <v>1</v>
      </c>
      <c r="N1312" t="str">
        <f t="shared" si="200"/>
        <v>QQQ</v>
      </c>
      <c r="O1312" s="5">
        <f t="shared" si="207"/>
        <v>1.8378053334446214E-3</v>
      </c>
      <c r="P1312" t="str">
        <f t="shared" si="202"/>
        <v>lose</v>
      </c>
      <c r="Q1312" t="str">
        <f t="shared" si="208"/>
        <v>lose</v>
      </c>
    </row>
    <row r="1313" spans="1:17">
      <c r="A1313" s="6">
        <v>43819</v>
      </c>
      <c r="B1313" s="1">
        <v>284.45999999999998</v>
      </c>
      <c r="C1313" s="1">
        <v>211.71</v>
      </c>
      <c r="D1313" s="1">
        <f t="shared" si="201"/>
        <v>72.749999999999972</v>
      </c>
      <c r="F1313" s="2">
        <f t="shared" si="203"/>
        <v>0</v>
      </c>
      <c r="G1313" s="2">
        <f t="shared" si="204"/>
        <v>4.0311106895570253E-3</v>
      </c>
      <c r="H1313" t="str">
        <f t="shared" si="205"/>
        <v>QQQ</v>
      </c>
      <c r="I1313">
        <f t="shared" si="206"/>
        <v>0</v>
      </c>
      <c r="J1313">
        <f t="shared" si="209"/>
        <v>2</v>
      </c>
      <c r="N1313" t="str">
        <f t="shared" si="200"/>
        <v>QQQ</v>
      </c>
      <c r="O1313" s="5">
        <f t="shared" si="207"/>
        <v>4.0311106895570253E-3</v>
      </c>
      <c r="P1313" t="str">
        <f t="shared" si="202"/>
        <v>lose</v>
      </c>
      <c r="Q1313" t="str">
        <f t="shared" si="208"/>
        <v>lose</v>
      </c>
    </row>
    <row r="1314" spans="1:17">
      <c r="A1314" s="6">
        <v>43822</v>
      </c>
      <c r="B1314" s="1">
        <v>285.33</v>
      </c>
      <c r="C1314" s="1">
        <v>211.81</v>
      </c>
      <c r="D1314" s="1">
        <f t="shared" si="201"/>
        <v>73.519999999999982</v>
      </c>
      <c r="F1314" s="2">
        <f t="shared" si="203"/>
        <v>3.0584264923012184E-3</v>
      </c>
      <c r="G1314" s="2">
        <f t="shared" si="204"/>
        <v>4.7234424448535408E-4</v>
      </c>
      <c r="H1314" t="str">
        <f t="shared" si="205"/>
        <v>DIA</v>
      </c>
      <c r="I1314">
        <f t="shared" si="206"/>
        <v>1</v>
      </c>
      <c r="J1314">
        <f t="shared" si="209"/>
        <v>1</v>
      </c>
      <c r="N1314" t="str">
        <f t="shared" si="200"/>
        <v>DIA</v>
      </c>
      <c r="O1314" s="5">
        <f t="shared" si="207"/>
        <v>2.5860822478158641E-3</v>
      </c>
      <c r="P1314" t="str">
        <f t="shared" si="202"/>
        <v>lose</v>
      </c>
      <c r="Q1314" t="str">
        <f t="shared" si="208"/>
        <v>lose</v>
      </c>
    </row>
    <row r="1315" spans="1:17">
      <c r="A1315" s="6">
        <v>43823</v>
      </c>
      <c r="B1315" s="1">
        <v>285.01</v>
      </c>
      <c r="C1315" s="1">
        <v>211.92</v>
      </c>
      <c r="D1315" s="1">
        <f t="shared" si="201"/>
        <v>73.09</v>
      </c>
      <c r="F1315" s="2">
        <f t="shared" si="203"/>
        <v>-1.1215084288367617E-3</v>
      </c>
      <c r="G1315" s="2">
        <f t="shared" si="204"/>
        <v>5.1933336480801298E-4</v>
      </c>
      <c r="H1315" t="str">
        <f t="shared" si="205"/>
        <v>QQQ</v>
      </c>
      <c r="I1315">
        <f t="shared" si="206"/>
        <v>0</v>
      </c>
      <c r="J1315">
        <f t="shared" si="209"/>
        <v>0</v>
      </c>
      <c r="N1315" t="str">
        <f t="shared" si="200"/>
        <v>QQQ</v>
      </c>
      <c r="O1315" s="5">
        <f t="shared" si="207"/>
        <v>1.6408417936447746E-3</v>
      </c>
      <c r="P1315" t="str">
        <f t="shared" si="202"/>
        <v>lose</v>
      </c>
      <c r="Q1315" t="str">
        <f t="shared" si="208"/>
        <v>lose</v>
      </c>
    </row>
    <row r="1316" spans="1:17">
      <c r="A1316" s="6">
        <v>43825</v>
      </c>
      <c r="B1316" s="1">
        <v>286.06</v>
      </c>
      <c r="C1316" s="1">
        <v>213.79</v>
      </c>
      <c r="D1316" s="1">
        <f t="shared" si="201"/>
        <v>72.27000000000001</v>
      </c>
      <c r="F1316" s="2">
        <f t="shared" si="203"/>
        <v>3.684081260306696E-3</v>
      </c>
      <c r="G1316" s="2">
        <f t="shared" si="204"/>
        <v>8.8240845602114218E-3</v>
      </c>
      <c r="H1316" t="str">
        <f t="shared" si="205"/>
        <v>QQQ</v>
      </c>
      <c r="I1316">
        <f t="shared" si="206"/>
        <v>0</v>
      </c>
      <c r="J1316">
        <f t="shared" si="209"/>
        <v>1</v>
      </c>
      <c r="N1316" t="str">
        <f t="shared" si="200"/>
        <v>QQQ</v>
      </c>
      <c r="O1316" s="5">
        <f t="shared" si="207"/>
        <v>5.1400032999047258E-3</v>
      </c>
      <c r="P1316" t="str">
        <f t="shared" si="202"/>
        <v>lose</v>
      </c>
      <c r="Q1316" t="str">
        <f t="shared" si="208"/>
        <v>win</v>
      </c>
    </row>
    <row r="1317" spans="1:17">
      <c r="A1317" s="6">
        <v>43826</v>
      </c>
      <c r="B1317" s="1">
        <v>286.33</v>
      </c>
      <c r="C1317" s="1">
        <v>213.61</v>
      </c>
      <c r="D1317" s="1">
        <f t="shared" si="201"/>
        <v>72.71999999999997</v>
      </c>
      <c r="F1317" s="2">
        <f t="shared" si="203"/>
        <v>9.4385793190233447E-4</v>
      </c>
      <c r="G1317" s="2">
        <f t="shared" si="204"/>
        <v>-8.4194770569240101E-4</v>
      </c>
      <c r="H1317" t="str">
        <f t="shared" si="205"/>
        <v>DIA</v>
      </c>
      <c r="I1317">
        <f t="shared" si="206"/>
        <v>1</v>
      </c>
      <c r="J1317">
        <f t="shared" si="209"/>
        <v>1</v>
      </c>
      <c r="N1317" t="str">
        <f t="shared" si="200"/>
        <v>DIA</v>
      </c>
      <c r="O1317" s="5">
        <f t="shared" si="207"/>
        <v>1.7858056375947354E-3</v>
      </c>
      <c r="P1317" t="str">
        <f t="shared" si="202"/>
        <v>lose</v>
      </c>
      <c r="Q1317" t="str">
        <f t="shared" si="208"/>
        <v>lose</v>
      </c>
    </row>
    <row r="1318" spans="1:17">
      <c r="A1318" s="6">
        <v>43829</v>
      </c>
      <c r="B1318" s="1">
        <v>284.52999999999997</v>
      </c>
      <c r="C1318" s="1">
        <v>212.21</v>
      </c>
      <c r="D1318" s="1">
        <f t="shared" si="201"/>
        <v>72.319999999999965</v>
      </c>
      <c r="F1318" s="2">
        <f t="shared" si="203"/>
        <v>-6.2864526944435145E-3</v>
      </c>
      <c r="G1318" s="2">
        <f t="shared" si="204"/>
        <v>-6.5540002808857521E-3</v>
      </c>
      <c r="H1318" t="str">
        <f t="shared" si="205"/>
        <v>DIA</v>
      </c>
      <c r="I1318">
        <f t="shared" si="206"/>
        <v>1</v>
      </c>
      <c r="J1318">
        <f t="shared" si="209"/>
        <v>2</v>
      </c>
      <c r="N1318" t="str">
        <f t="shared" si="200"/>
        <v>DIA</v>
      </c>
      <c r="O1318" s="5">
        <f t="shared" si="207"/>
        <v>2.6754758644223758E-4</v>
      </c>
      <c r="P1318" t="str">
        <f t="shared" si="202"/>
        <v>lose</v>
      </c>
      <c r="Q1318" t="str">
        <f t="shared" si="208"/>
        <v>lose</v>
      </c>
    </row>
    <row r="1319" spans="1:17">
      <c r="A1319" s="6">
        <v>43830</v>
      </c>
      <c r="B1319" s="1">
        <v>285.10000000000002</v>
      </c>
      <c r="C1319" s="1">
        <v>212.61</v>
      </c>
      <c r="D1319" s="1">
        <f t="shared" si="201"/>
        <v>72.490000000000009</v>
      </c>
      <c r="F1319" s="2">
        <f t="shared" si="203"/>
        <v>2.0033036938110218E-3</v>
      </c>
      <c r="G1319" s="2">
        <f t="shared" si="204"/>
        <v>1.8849253098346245E-3</v>
      </c>
      <c r="H1319" t="str">
        <f t="shared" si="205"/>
        <v>DIA</v>
      </c>
      <c r="I1319">
        <f t="shared" si="206"/>
        <v>1</v>
      </c>
      <c r="J1319">
        <f t="shared" si="209"/>
        <v>3</v>
      </c>
      <c r="N1319" t="str">
        <f t="shared" si="200"/>
        <v>DIA</v>
      </c>
      <c r="O1319" s="5">
        <f t="shared" si="207"/>
        <v>1.1837838397639727E-4</v>
      </c>
      <c r="P1319" t="str">
        <f t="shared" si="202"/>
        <v>lose</v>
      </c>
      <c r="Q1319" t="str">
        <f t="shared" si="208"/>
        <v>lose</v>
      </c>
    </row>
    <row r="1320" spans="1:17">
      <c r="A1320" s="6">
        <v>43832</v>
      </c>
      <c r="B1320" s="1">
        <v>288.62</v>
      </c>
      <c r="C1320" s="1">
        <v>216.16</v>
      </c>
      <c r="D1320" s="1">
        <f t="shared" si="201"/>
        <v>72.460000000000008</v>
      </c>
      <c r="F1320" s="2">
        <f t="shared" si="203"/>
        <v>1.234654507190453E-2</v>
      </c>
      <c r="G1320" s="2">
        <f t="shared" si="204"/>
        <v>1.6697239076242806E-2</v>
      </c>
      <c r="H1320" t="str">
        <f t="shared" si="205"/>
        <v>QQQ</v>
      </c>
      <c r="I1320">
        <f t="shared" si="206"/>
        <v>0</v>
      </c>
      <c r="J1320">
        <f t="shared" si="209"/>
        <v>0</v>
      </c>
      <c r="N1320" t="str">
        <f t="shared" si="200"/>
        <v>QQQ</v>
      </c>
      <c r="O1320" s="5">
        <f t="shared" si="207"/>
        <v>4.3506940043382767E-3</v>
      </c>
      <c r="P1320" t="str">
        <f t="shared" si="202"/>
        <v>lose</v>
      </c>
      <c r="Q1320" t="str">
        <f t="shared" si="208"/>
        <v>lose</v>
      </c>
    </row>
    <row r="1321" spans="1:17">
      <c r="A1321" s="6">
        <v>43833</v>
      </c>
      <c r="B1321" s="1">
        <v>286.32</v>
      </c>
      <c r="C1321" s="1">
        <v>214.18</v>
      </c>
      <c r="D1321" s="1">
        <f t="shared" si="201"/>
        <v>72.139999999999986</v>
      </c>
      <c r="F1321" s="2">
        <f t="shared" si="203"/>
        <v>-7.9689557203243416E-3</v>
      </c>
      <c r="G1321" s="2">
        <f t="shared" si="204"/>
        <v>-9.1598815692079463E-3</v>
      </c>
      <c r="H1321" t="str">
        <f t="shared" si="205"/>
        <v>DIA</v>
      </c>
      <c r="I1321">
        <f t="shared" si="206"/>
        <v>1</v>
      </c>
      <c r="J1321">
        <f t="shared" si="209"/>
        <v>1</v>
      </c>
      <c r="N1321" t="str">
        <f t="shared" si="200"/>
        <v>DIA</v>
      </c>
      <c r="O1321" s="5">
        <f t="shared" si="207"/>
        <v>1.1909258488836047E-3</v>
      </c>
      <c r="P1321" t="str">
        <f t="shared" si="202"/>
        <v>lose</v>
      </c>
      <c r="Q1321" t="str">
        <f t="shared" si="208"/>
        <v>lose</v>
      </c>
    </row>
    <row r="1322" spans="1:17">
      <c r="A1322" s="6">
        <v>43836</v>
      </c>
      <c r="B1322" s="1">
        <v>286.98</v>
      </c>
      <c r="C1322" s="1">
        <v>215.56</v>
      </c>
      <c r="D1322" s="1">
        <f t="shared" si="201"/>
        <v>71.420000000000016</v>
      </c>
      <c r="F1322" s="2">
        <f t="shared" si="203"/>
        <v>2.3051131601006742E-3</v>
      </c>
      <c r="G1322" s="2">
        <f t="shared" si="204"/>
        <v>6.4431786347931433E-3</v>
      </c>
      <c r="H1322" t="str">
        <f t="shared" si="205"/>
        <v>QQQ</v>
      </c>
      <c r="I1322">
        <f t="shared" si="206"/>
        <v>0</v>
      </c>
      <c r="J1322">
        <f t="shared" si="209"/>
        <v>0</v>
      </c>
      <c r="N1322" t="str">
        <f t="shared" si="200"/>
        <v>QQQ</v>
      </c>
      <c r="O1322" s="5">
        <f t="shared" si="207"/>
        <v>4.1380654746924692E-3</v>
      </c>
      <c r="P1322" t="str">
        <f t="shared" si="202"/>
        <v>lose</v>
      </c>
      <c r="Q1322" t="str">
        <f t="shared" si="208"/>
        <v>lose</v>
      </c>
    </row>
    <row r="1323" spans="1:17">
      <c r="A1323" s="6">
        <v>43837</v>
      </c>
      <c r="B1323" s="1">
        <v>285.74</v>
      </c>
      <c r="C1323" s="1">
        <v>215.53</v>
      </c>
      <c r="D1323" s="1">
        <f t="shared" si="201"/>
        <v>70.210000000000008</v>
      </c>
      <c r="F1323" s="2">
        <f t="shared" si="203"/>
        <v>-4.3208585964179006E-3</v>
      </c>
      <c r="G1323" s="2">
        <f t="shared" si="204"/>
        <v>-1.3917238819818675E-4</v>
      </c>
      <c r="H1323" t="str">
        <f t="shared" si="205"/>
        <v>QQQ</v>
      </c>
      <c r="I1323">
        <f t="shared" si="206"/>
        <v>0</v>
      </c>
      <c r="J1323">
        <f t="shared" si="209"/>
        <v>1</v>
      </c>
      <c r="N1323" t="str">
        <f t="shared" si="200"/>
        <v>QQQ</v>
      </c>
      <c r="O1323" s="5">
        <f t="shared" si="207"/>
        <v>4.1816862082197136E-3</v>
      </c>
      <c r="P1323" t="str">
        <f t="shared" si="202"/>
        <v>lose</v>
      </c>
      <c r="Q1323" t="str">
        <f t="shared" si="208"/>
        <v>lose</v>
      </c>
    </row>
    <row r="1324" spans="1:17">
      <c r="A1324" s="6">
        <v>43838</v>
      </c>
      <c r="B1324" s="1">
        <v>287.39999999999998</v>
      </c>
      <c r="C1324" s="1">
        <v>217.15</v>
      </c>
      <c r="D1324" s="1">
        <f t="shared" si="201"/>
        <v>70.249999999999972</v>
      </c>
      <c r="F1324" s="2">
        <f t="shared" si="203"/>
        <v>5.8094771470566537E-3</v>
      </c>
      <c r="G1324" s="2">
        <f t="shared" si="204"/>
        <v>7.5163550317821392E-3</v>
      </c>
      <c r="H1324" t="str">
        <f t="shared" si="205"/>
        <v>QQQ</v>
      </c>
      <c r="I1324">
        <f t="shared" si="206"/>
        <v>0</v>
      </c>
      <c r="J1324">
        <f t="shared" si="209"/>
        <v>2</v>
      </c>
      <c r="N1324" t="str">
        <f t="shared" si="200"/>
        <v>QQQ</v>
      </c>
      <c r="O1324" s="5">
        <f t="shared" si="207"/>
        <v>1.7068778847254855E-3</v>
      </c>
      <c r="P1324" t="str">
        <f t="shared" si="202"/>
        <v>lose</v>
      </c>
      <c r="Q1324" t="str">
        <f t="shared" si="208"/>
        <v>lose</v>
      </c>
    </row>
    <row r="1325" spans="1:17">
      <c r="A1325" s="6">
        <v>43839</v>
      </c>
      <c r="B1325" s="1">
        <v>289.56</v>
      </c>
      <c r="C1325" s="1">
        <v>218.99</v>
      </c>
      <c r="D1325" s="1">
        <f t="shared" si="201"/>
        <v>70.569999999999993</v>
      </c>
      <c r="F1325" s="2">
        <f t="shared" si="203"/>
        <v>7.515657620041841E-3</v>
      </c>
      <c r="G1325" s="2">
        <f t="shared" si="204"/>
        <v>8.4734054800829073E-3</v>
      </c>
      <c r="H1325" t="str">
        <f t="shared" si="205"/>
        <v>QQQ</v>
      </c>
      <c r="I1325">
        <f t="shared" si="206"/>
        <v>0</v>
      </c>
      <c r="J1325">
        <f t="shared" si="209"/>
        <v>3</v>
      </c>
      <c r="N1325" t="str">
        <f t="shared" si="200"/>
        <v>QQQ</v>
      </c>
      <c r="O1325" s="5">
        <f t="shared" si="207"/>
        <v>9.5774786004106625E-4</v>
      </c>
      <c r="P1325" t="str">
        <f t="shared" si="202"/>
        <v>lose</v>
      </c>
      <c r="Q1325" t="str">
        <f t="shared" si="208"/>
        <v>lose</v>
      </c>
    </row>
    <row r="1326" spans="1:17">
      <c r="A1326" s="6">
        <v>43840</v>
      </c>
      <c r="B1326" s="1">
        <v>288.24</v>
      </c>
      <c r="C1326" s="1">
        <v>218.43</v>
      </c>
      <c r="D1326" s="1">
        <f t="shared" si="201"/>
        <v>69.81</v>
      </c>
      <c r="F1326" s="2">
        <f t="shared" si="203"/>
        <v>-4.5586406962287371E-3</v>
      </c>
      <c r="G1326" s="2">
        <f t="shared" si="204"/>
        <v>-2.5571943924380209E-3</v>
      </c>
      <c r="H1326" t="str">
        <f t="shared" si="205"/>
        <v>QQQ</v>
      </c>
      <c r="I1326">
        <f t="shared" si="206"/>
        <v>0</v>
      </c>
      <c r="J1326">
        <f t="shared" si="209"/>
        <v>4</v>
      </c>
      <c r="N1326" t="str">
        <f t="shared" si="200"/>
        <v>QQQ</v>
      </c>
      <c r="O1326" s="5">
        <f t="shared" si="207"/>
        <v>2.0014463037907161E-3</v>
      </c>
      <c r="P1326" t="str">
        <f t="shared" si="202"/>
        <v>lose</v>
      </c>
      <c r="Q1326" t="str">
        <f t="shared" si="208"/>
        <v>lose</v>
      </c>
    </row>
    <row r="1327" spans="1:17">
      <c r="A1327" s="6">
        <v>43843</v>
      </c>
      <c r="B1327" s="1">
        <v>289.02</v>
      </c>
      <c r="C1327" s="1">
        <v>220.95</v>
      </c>
      <c r="D1327" s="1">
        <f t="shared" si="201"/>
        <v>68.069999999999993</v>
      </c>
      <c r="F1327" s="2">
        <f t="shared" si="203"/>
        <v>2.7060782681098136E-3</v>
      </c>
      <c r="G1327" s="2">
        <f t="shared" si="204"/>
        <v>1.1536876802636917E-2</v>
      </c>
      <c r="H1327" t="str">
        <f t="shared" si="205"/>
        <v>QQQ</v>
      </c>
      <c r="I1327">
        <f t="shared" si="206"/>
        <v>0</v>
      </c>
      <c r="J1327">
        <f t="shared" si="209"/>
        <v>5</v>
      </c>
      <c r="N1327" t="str">
        <f t="shared" si="200"/>
        <v>QQQ</v>
      </c>
      <c r="O1327" s="5">
        <f t="shared" si="207"/>
        <v>8.8307985345271039E-3</v>
      </c>
      <c r="P1327" t="str">
        <f t="shared" si="202"/>
        <v>lose</v>
      </c>
      <c r="Q1327" t="str">
        <f t="shared" si="208"/>
        <v>win</v>
      </c>
    </row>
    <row r="1328" spans="1:17">
      <c r="A1328" s="6">
        <v>43844</v>
      </c>
      <c r="B1328" s="1">
        <v>289.22000000000003</v>
      </c>
      <c r="C1328" s="1">
        <v>220.08</v>
      </c>
      <c r="D1328" s="1">
        <f t="shared" si="201"/>
        <v>69.140000000000015</v>
      </c>
      <c r="F1328" s="2">
        <f t="shared" si="203"/>
        <v>6.9199363365872772E-4</v>
      </c>
      <c r="G1328" s="2">
        <f t="shared" si="204"/>
        <v>-3.9375424304140131E-3</v>
      </c>
      <c r="H1328" t="str">
        <f t="shared" si="205"/>
        <v>DIA</v>
      </c>
      <c r="I1328">
        <f t="shared" si="206"/>
        <v>1</v>
      </c>
      <c r="J1328">
        <f t="shared" si="209"/>
        <v>1</v>
      </c>
      <c r="N1328" t="str">
        <f t="shared" si="200"/>
        <v>DIA</v>
      </c>
      <c r="O1328" s="5">
        <f t="shared" si="207"/>
        <v>4.6295360640727411E-3</v>
      </c>
      <c r="P1328" t="str">
        <f t="shared" si="202"/>
        <v>lose</v>
      </c>
      <c r="Q1328" t="str">
        <f t="shared" si="208"/>
        <v>lose</v>
      </c>
    </row>
    <row r="1329" spans="1:17">
      <c r="A1329" s="6">
        <v>43845</v>
      </c>
      <c r="B1329" s="1">
        <v>290.35000000000002</v>
      </c>
      <c r="C1329" s="1">
        <v>220.17</v>
      </c>
      <c r="D1329" s="1">
        <f t="shared" si="201"/>
        <v>70.180000000000035</v>
      </c>
      <c r="F1329" s="2">
        <f t="shared" si="203"/>
        <v>3.9070603692690524E-3</v>
      </c>
      <c r="G1329" s="2">
        <f t="shared" si="204"/>
        <v>4.0894220283521892E-4</v>
      </c>
      <c r="H1329" t="str">
        <f t="shared" si="205"/>
        <v>DIA</v>
      </c>
      <c r="I1329">
        <f t="shared" si="206"/>
        <v>1</v>
      </c>
      <c r="J1329">
        <f t="shared" si="209"/>
        <v>2</v>
      </c>
      <c r="N1329" t="str">
        <f t="shared" si="200"/>
        <v>DIA</v>
      </c>
      <c r="O1329" s="5">
        <f t="shared" si="207"/>
        <v>3.4981181664338334E-3</v>
      </c>
      <c r="P1329" t="str">
        <f t="shared" si="202"/>
        <v>lose</v>
      </c>
      <c r="Q1329" t="str">
        <f t="shared" si="208"/>
        <v>lose</v>
      </c>
    </row>
    <row r="1330" spans="1:17">
      <c r="A1330" s="6">
        <v>43846</v>
      </c>
      <c r="B1330" s="1">
        <v>292.93</v>
      </c>
      <c r="C1330" s="1">
        <v>222.28</v>
      </c>
      <c r="D1330" s="1">
        <f t="shared" si="201"/>
        <v>70.650000000000006</v>
      </c>
      <c r="F1330" s="2">
        <f t="shared" si="203"/>
        <v>8.8858274496297022E-3</v>
      </c>
      <c r="G1330" s="2">
        <f t="shared" si="204"/>
        <v>9.5835036562656756E-3</v>
      </c>
      <c r="H1330" t="str">
        <f t="shared" si="205"/>
        <v>QQQ</v>
      </c>
      <c r="I1330">
        <f t="shared" si="206"/>
        <v>0</v>
      </c>
      <c r="J1330">
        <f t="shared" si="209"/>
        <v>0</v>
      </c>
      <c r="N1330" t="str">
        <f t="shared" si="200"/>
        <v>QQQ</v>
      </c>
      <c r="O1330" s="5">
        <f t="shared" si="207"/>
        <v>6.9767620663597346E-4</v>
      </c>
      <c r="P1330" t="str">
        <f t="shared" si="202"/>
        <v>lose</v>
      </c>
      <c r="Q1330" t="str">
        <f t="shared" si="208"/>
        <v>lose</v>
      </c>
    </row>
    <row r="1331" spans="1:17">
      <c r="A1331" s="6">
        <v>43847</v>
      </c>
      <c r="B1331" s="1">
        <v>293.27</v>
      </c>
      <c r="C1331" s="1">
        <v>223.38</v>
      </c>
      <c r="D1331" s="1">
        <f t="shared" si="201"/>
        <v>69.889999999999986</v>
      </c>
      <c r="F1331" s="2">
        <f t="shared" si="203"/>
        <v>1.160686853514406E-3</v>
      </c>
      <c r="G1331" s="2">
        <f t="shared" si="204"/>
        <v>4.9487133345329955E-3</v>
      </c>
      <c r="H1331" t="str">
        <f t="shared" si="205"/>
        <v>QQQ</v>
      </c>
      <c r="I1331">
        <f t="shared" si="206"/>
        <v>0</v>
      </c>
      <c r="J1331">
        <f t="shared" si="209"/>
        <v>1</v>
      </c>
      <c r="N1331" t="str">
        <f t="shared" si="200"/>
        <v>QQQ</v>
      </c>
      <c r="O1331" s="5">
        <f t="shared" si="207"/>
        <v>3.7880264810185894E-3</v>
      </c>
      <c r="P1331" t="str">
        <f t="shared" si="202"/>
        <v>lose</v>
      </c>
      <c r="Q1331" t="str">
        <f t="shared" si="208"/>
        <v>lose</v>
      </c>
    </row>
    <row r="1332" spans="1:17">
      <c r="A1332" s="6">
        <v>43851</v>
      </c>
      <c r="B1332" s="1">
        <v>291.83</v>
      </c>
      <c r="C1332" s="1">
        <v>223.28</v>
      </c>
      <c r="D1332" s="1">
        <f t="shared" si="201"/>
        <v>68.549999999999983</v>
      </c>
      <c r="F1332" s="2">
        <f t="shared" si="203"/>
        <v>-4.9101510553414864E-3</v>
      </c>
      <c r="G1332" s="2">
        <f t="shared" si="204"/>
        <v>-4.4766765153547461E-4</v>
      </c>
      <c r="H1332" t="str">
        <f t="shared" si="205"/>
        <v>QQQ</v>
      </c>
      <c r="I1332">
        <f t="shared" si="206"/>
        <v>0</v>
      </c>
      <c r="J1332">
        <f t="shared" si="209"/>
        <v>2</v>
      </c>
      <c r="N1332" t="str">
        <f t="shared" si="200"/>
        <v>QQQ</v>
      </c>
      <c r="O1332" s="5">
        <f t="shared" si="207"/>
        <v>4.4624834038060118E-3</v>
      </c>
      <c r="P1332" t="str">
        <f t="shared" si="202"/>
        <v>lose</v>
      </c>
      <c r="Q1332" t="str">
        <f t="shared" si="208"/>
        <v>lose</v>
      </c>
    </row>
    <row r="1333" spans="1:17">
      <c r="A1333" s="6">
        <v>43852</v>
      </c>
      <c r="B1333" s="1">
        <v>291.81</v>
      </c>
      <c r="C1333" s="1">
        <v>223.87</v>
      </c>
      <c r="D1333" s="1">
        <f t="shared" si="201"/>
        <v>67.94</v>
      </c>
      <c r="F1333" s="2">
        <f t="shared" si="203"/>
        <v>-6.8533050063330749E-5</v>
      </c>
      <c r="G1333" s="2">
        <f t="shared" si="204"/>
        <v>2.6424220709423299E-3</v>
      </c>
      <c r="H1333" t="str">
        <f t="shared" si="205"/>
        <v>QQQ</v>
      </c>
      <c r="I1333">
        <f t="shared" si="206"/>
        <v>0</v>
      </c>
      <c r="J1333">
        <f t="shared" si="209"/>
        <v>3</v>
      </c>
      <c r="N1333" t="str">
        <f t="shared" si="200"/>
        <v>QQQ</v>
      </c>
      <c r="O1333" s="5">
        <f t="shared" si="207"/>
        <v>2.7109551210056605E-3</v>
      </c>
      <c r="P1333" t="str">
        <f t="shared" si="202"/>
        <v>lose</v>
      </c>
      <c r="Q1333" t="str">
        <f t="shared" si="208"/>
        <v>lose</v>
      </c>
    </row>
    <row r="1334" spans="1:17">
      <c r="A1334" s="6">
        <v>43853</v>
      </c>
      <c r="B1334" s="1">
        <v>291.54000000000002</v>
      </c>
      <c r="C1334" s="1">
        <v>224.59</v>
      </c>
      <c r="D1334" s="1">
        <f t="shared" si="201"/>
        <v>66.950000000000017</v>
      </c>
      <c r="F1334" s="2">
        <f t="shared" si="203"/>
        <v>-9.2525958671732229E-4</v>
      </c>
      <c r="G1334" s="2">
        <f t="shared" si="204"/>
        <v>3.2161522312056053E-3</v>
      </c>
      <c r="H1334" t="str">
        <f t="shared" si="205"/>
        <v>QQQ</v>
      </c>
      <c r="I1334">
        <f t="shared" si="206"/>
        <v>0</v>
      </c>
      <c r="J1334">
        <f t="shared" si="209"/>
        <v>4</v>
      </c>
      <c r="N1334" t="str">
        <f t="shared" si="200"/>
        <v>QQQ</v>
      </c>
      <c r="O1334" s="5">
        <f t="shared" si="207"/>
        <v>4.1414118179229275E-3</v>
      </c>
      <c r="P1334" t="str">
        <f t="shared" si="202"/>
        <v>lose</v>
      </c>
      <c r="Q1334" t="str">
        <f t="shared" si="208"/>
        <v>lose</v>
      </c>
    </row>
    <row r="1335" spans="1:17">
      <c r="A1335" s="6">
        <v>43854</v>
      </c>
      <c r="B1335" s="1">
        <v>289.8</v>
      </c>
      <c r="C1335" s="1">
        <v>222.7</v>
      </c>
      <c r="D1335" s="1">
        <f t="shared" si="201"/>
        <v>67.100000000000023</v>
      </c>
      <c r="F1335" s="2">
        <f t="shared" si="203"/>
        <v>-5.9683062358510293E-3</v>
      </c>
      <c r="G1335" s="2">
        <f t="shared" si="204"/>
        <v>-8.4153346097333576E-3</v>
      </c>
      <c r="H1335" t="str">
        <f t="shared" si="205"/>
        <v>DIA</v>
      </c>
      <c r="I1335">
        <f t="shared" si="206"/>
        <v>1</v>
      </c>
      <c r="J1335">
        <f t="shared" si="209"/>
        <v>1</v>
      </c>
      <c r="N1335" t="str">
        <f t="shared" si="200"/>
        <v>DIA</v>
      </c>
      <c r="O1335" s="5">
        <f t="shared" si="207"/>
        <v>2.4470283738823283E-3</v>
      </c>
      <c r="P1335" t="str">
        <f t="shared" si="202"/>
        <v>lose</v>
      </c>
      <c r="Q1335" t="str">
        <f t="shared" si="208"/>
        <v>lose</v>
      </c>
    </row>
    <row r="1336" spans="1:17">
      <c r="A1336" s="6">
        <v>43857</v>
      </c>
      <c r="B1336" s="1">
        <v>285.36</v>
      </c>
      <c r="C1336" s="1">
        <v>218.1</v>
      </c>
      <c r="D1336" s="1">
        <f t="shared" si="201"/>
        <v>67.260000000000019</v>
      </c>
      <c r="F1336" s="2">
        <f t="shared" si="203"/>
        <v>-1.5320910973084878E-2</v>
      </c>
      <c r="G1336" s="2">
        <f t="shared" si="204"/>
        <v>-2.0655590480466973E-2</v>
      </c>
      <c r="H1336" t="str">
        <f t="shared" si="205"/>
        <v>DIA</v>
      </c>
      <c r="I1336">
        <f t="shared" si="206"/>
        <v>1</v>
      </c>
      <c r="J1336">
        <f t="shared" si="209"/>
        <v>2</v>
      </c>
      <c r="N1336" t="str">
        <f t="shared" si="200"/>
        <v>DIA</v>
      </c>
      <c r="O1336" s="5">
        <f t="shared" si="207"/>
        <v>5.3346795073820948E-3</v>
      </c>
      <c r="P1336" t="str">
        <f t="shared" si="202"/>
        <v>win</v>
      </c>
      <c r="Q1336" t="str">
        <f t="shared" si="208"/>
        <v>lose</v>
      </c>
    </row>
    <row r="1337" spans="1:17">
      <c r="A1337" s="6">
        <v>43858</v>
      </c>
      <c r="B1337" s="1">
        <v>287.29000000000002</v>
      </c>
      <c r="C1337" s="1">
        <v>221.45</v>
      </c>
      <c r="D1337" s="1">
        <f t="shared" si="201"/>
        <v>65.840000000000032</v>
      </c>
      <c r="F1337" s="2">
        <f t="shared" si="203"/>
        <v>6.7633865993832589E-3</v>
      </c>
      <c r="G1337" s="2">
        <f t="shared" si="204"/>
        <v>1.5359926639156325E-2</v>
      </c>
      <c r="H1337" t="str">
        <f t="shared" si="205"/>
        <v>QQQ</v>
      </c>
      <c r="I1337">
        <f t="shared" si="206"/>
        <v>0</v>
      </c>
      <c r="J1337">
        <f t="shared" si="209"/>
        <v>0</v>
      </c>
      <c r="N1337" t="str">
        <f t="shared" si="200"/>
        <v>QQQ</v>
      </c>
      <c r="O1337" s="5">
        <f t="shared" si="207"/>
        <v>8.5965400397730665E-3</v>
      </c>
      <c r="P1337" t="str">
        <f t="shared" si="202"/>
        <v>lose</v>
      </c>
      <c r="Q1337" t="str">
        <f t="shared" si="208"/>
        <v>win</v>
      </c>
    </row>
    <row r="1338" spans="1:17">
      <c r="A1338" s="6">
        <v>43859</v>
      </c>
      <c r="B1338" s="1">
        <v>287.29000000000002</v>
      </c>
      <c r="C1338" s="1">
        <v>221.81</v>
      </c>
      <c r="D1338" s="1">
        <f t="shared" si="201"/>
        <v>65.480000000000018</v>
      </c>
      <c r="F1338" s="2">
        <f t="shared" si="203"/>
        <v>0</v>
      </c>
      <c r="G1338" s="2">
        <f t="shared" si="204"/>
        <v>1.625649130729346E-3</v>
      </c>
      <c r="H1338" t="str">
        <f t="shared" si="205"/>
        <v>QQQ</v>
      </c>
      <c r="I1338">
        <f t="shared" si="206"/>
        <v>0</v>
      </c>
      <c r="J1338">
        <f t="shared" si="209"/>
        <v>1</v>
      </c>
      <c r="N1338" t="str">
        <f t="shared" si="200"/>
        <v>QQQ</v>
      </c>
      <c r="O1338" s="5">
        <f t="shared" si="207"/>
        <v>1.625649130729346E-3</v>
      </c>
      <c r="P1338" t="str">
        <f t="shared" si="202"/>
        <v>lose</v>
      </c>
      <c r="Q1338" t="str">
        <f t="shared" si="208"/>
        <v>lose</v>
      </c>
    </row>
    <row r="1339" spans="1:17">
      <c r="A1339" s="6">
        <v>43860</v>
      </c>
      <c r="B1339" s="1">
        <v>288.54000000000002</v>
      </c>
      <c r="C1339" s="1">
        <v>222.6</v>
      </c>
      <c r="D1339" s="1">
        <f t="shared" si="201"/>
        <v>65.940000000000026</v>
      </c>
      <c r="F1339" s="2">
        <f t="shared" si="203"/>
        <v>4.3510042117720768E-3</v>
      </c>
      <c r="G1339" s="2">
        <f t="shared" si="204"/>
        <v>3.5616067805779362E-3</v>
      </c>
      <c r="H1339" t="str">
        <f t="shared" si="205"/>
        <v>DIA</v>
      </c>
      <c r="I1339">
        <f t="shared" si="206"/>
        <v>1</v>
      </c>
      <c r="J1339">
        <f t="shared" si="209"/>
        <v>1</v>
      </c>
      <c r="N1339" t="str">
        <f t="shared" si="200"/>
        <v>DIA</v>
      </c>
      <c r="O1339" s="5">
        <f t="shared" si="207"/>
        <v>7.8939743119414056E-4</v>
      </c>
      <c r="P1339" t="str">
        <f t="shared" si="202"/>
        <v>lose</v>
      </c>
      <c r="Q1339" t="str">
        <f t="shared" si="208"/>
        <v>lose</v>
      </c>
    </row>
    <row r="1340" spans="1:17">
      <c r="A1340" s="6">
        <v>43861</v>
      </c>
      <c r="B1340" s="1">
        <v>282.42</v>
      </c>
      <c r="C1340" s="1">
        <v>219.07</v>
      </c>
      <c r="D1340" s="1">
        <f t="shared" si="201"/>
        <v>63.350000000000023</v>
      </c>
      <c r="F1340" s="2">
        <f t="shared" si="203"/>
        <v>-2.1210230817217731E-2</v>
      </c>
      <c r="G1340" s="2">
        <f t="shared" si="204"/>
        <v>-1.5858041329739447E-2</v>
      </c>
      <c r="H1340" t="str">
        <f t="shared" si="205"/>
        <v>QQQ</v>
      </c>
      <c r="I1340">
        <f t="shared" si="206"/>
        <v>0</v>
      </c>
      <c r="J1340">
        <f t="shared" si="209"/>
        <v>0</v>
      </c>
      <c r="N1340" t="str">
        <f t="shared" si="200"/>
        <v>QQQ</v>
      </c>
      <c r="O1340" s="5">
        <f t="shared" si="207"/>
        <v>5.3521894874782837E-3</v>
      </c>
      <c r="P1340" t="str">
        <f t="shared" si="202"/>
        <v>lose</v>
      </c>
      <c r="Q1340" t="str">
        <f t="shared" si="208"/>
        <v>win</v>
      </c>
    </row>
    <row r="1341" spans="1:17">
      <c r="A1341" s="6">
        <v>43864</v>
      </c>
      <c r="B1341" s="1">
        <v>283.98</v>
      </c>
      <c r="C1341" s="1">
        <v>222.38</v>
      </c>
      <c r="D1341" s="1">
        <f t="shared" si="201"/>
        <v>61.600000000000023</v>
      </c>
      <c r="F1341" s="2">
        <f t="shared" si="203"/>
        <v>5.5236881240705409E-3</v>
      </c>
      <c r="G1341" s="2">
        <f t="shared" si="204"/>
        <v>1.5109325786278369E-2</v>
      </c>
      <c r="H1341" t="str">
        <f t="shared" si="205"/>
        <v>QQQ</v>
      </c>
      <c r="I1341">
        <f t="shared" si="206"/>
        <v>0</v>
      </c>
      <c r="J1341">
        <f t="shared" si="209"/>
        <v>1</v>
      </c>
      <c r="N1341" t="str">
        <f t="shared" si="200"/>
        <v>QQQ</v>
      </c>
      <c r="O1341" s="5">
        <f t="shared" si="207"/>
        <v>9.5856376622078278E-3</v>
      </c>
      <c r="P1341" t="str">
        <f t="shared" si="202"/>
        <v>lose</v>
      </c>
      <c r="Q1341" t="str">
        <f t="shared" si="208"/>
        <v>win</v>
      </c>
    </row>
    <row r="1342" spans="1:17">
      <c r="A1342" s="6">
        <v>43865</v>
      </c>
      <c r="B1342" s="1">
        <v>288.04000000000002</v>
      </c>
      <c r="C1342" s="1">
        <v>227.47</v>
      </c>
      <c r="D1342" s="1">
        <f t="shared" si="201"/>
        <v>60.570000000000022</v>
      </c>
      <c r="F1342" s="2">
        <f t="shared" si="203"/>
        <v>1.429678146348335E-2</v>
      </c>
      <c r="G1342" s="2">
        <f t="shared" si="204"/>
        <v>2.2888748988218379E-2</v>
      </c>
      <c r="H1342" t="str">
        <f t="shared" si="205"/>
        <v>QQQ</v>
      </c>
      <c r="I1342">
        <f t="shared" si="206"/>
        <v>0</v>
      </c>
      <c r="J1342">
        <f t="shared" si="209"/>
        <v>2</v>
      </c>
      <c r="N1342" t="str">
        <f t="shared" si="200"/>
        <v>QQQ</v>
      </c>
      <c r="O1342" s="5">
        <f t="shared" si="207"/>
        <v>8.5919675247350287E-3</v>
      </c>
      <c r="P1342" t="str">
        <f t="shared" si="202"/>
        <v>lose</v>
      </c>
      <c r="Q1342" t="str">
        <f t="shared" si="208"/>
        <v>win</v>
      </c>
    </row>
    <row r="1343" spans="1:17">
      <c r="A1343" s="6">
        <v>43866</v>
      </c>
      <c r="B1343" s="1">
        <v>292.86</v>
      </c>
      <c r="C1343" s="1">
        <v>228.22</v>
      </c>
      <c r="D1343" s="1">
        <f t="shared" si="201"/>
        <v>64.640000000000015</v>
      </c>
      <c r="F1343" s="2">
        <f t="shared" si="203"/>
        <v>1.673378697403136E-2</v>
      </c>
      <c r="G1343" s="2">
        <f t="shared" si="204"/>
        <v>3.2971380841429641E-3</v>
      </c>
      <c r="H1343" t="str">
        <f t="shared" si="205"/>
        <v>DIA</v>
      </c>
      <c r="I1343">
        <f t="shared" si="206"/>
        <v>1</v>
      </c>
      <c r="J1343">
        <f t="shared" si="209"/>
        <v>1</v>
      </c>
      <c r="N1343" t="str">
        <f t="shared" si="200"/>
        <v>DIA</v>
      </c>
      <c r="O1343" s="5">
        <f t="shared" si="207"/>
        <v>1.3436648889888395E-2</v>
      </c>
      <c r="P1343" t="str">
        <f t="shared" si="202"/>
        <v>win</v>
      </c>
      <c r="Q1343" t="str">
        <f t="shared" si="208"/>
        <v>lose</v>
      </c>
    </row>
    <row r="1344" spans="1:17">
      <c r="A1344" s="6">
        <v>43867</v>
      </c>
      <c r="B1344" s="1">
        <v>293.74</v>
      </c>
      <c r="C1344" s="1">
        <v>230.19</v>
      </c>
      <c r="D1344" s="1">
        <f t="shared" si="201"/>
        <v>63.550000000000011</v>
      </c>
      <c r="F1344" s="2">
        <f t="shared" si="203"/>
        <v>3.0048487331830751E-3</v>
      </c>
      <c r="G1344" s="2">
        <f t="shared" si="204"/>
        <v>8.6320217334151204E-3</v>
      </c>
      <c r="H1344" t="str">
        <f t="shared" si="205"/>
        <v>QQQ</v>
      </c>
      <c r="I1344">
        <f t="shared" si="206"/>
        <v>0</v>
      </c>
      <c r="J1344">
        <f t="shared" si="209"/>
        <v>0</v>
      </c>
      <c r="N1344" t="str">
        <f t="shared" si="200"/>
        <v>QQQ</v>
      </c>
      <c r="O1344" s="5">
        <f t="shared" si="207"/>
        <v>5.6271730002320454E-3</v>
      </c>
      <c r="P1344" t="str">
        <f t="shared" si="202"/>
        <v>lose</v>
      </c>
      <c r="Q1344" t="str">
        <f t="shared" si="208"/>
        <v>win</v>
      </c>
    </row>
    <row r="1345" spans="1:17">
      <c r="A1345" s="6">
        <v>43868</v>
      </c>
      <c r="B1345" s="1">
        <v>291.19</v>
      </c>
      <c r="C1345" s="1">
        <v>229.2</v>
      </c>
      <c r="D1345" s="1">
        <f t="shared" si="201"/>
        <v>61.990000000000009</v>
      </c>
      <c r="F1345" s="2">
        <f t="shared" si="203"/>
        <v>-8.6811465922244542E-3</v>
      </c>
      <c r="G1345" s="2">
        <f t="shared" si="204"/>
        <v>-4.3007949954385902E-3</v>
      </c>
      <c r="H1345" t="str">
        <f t="shared" si="205"/>
        <v>QQQ</v>
      </c>
      <c r="I1345">
        <f t="shared" si="206"/>
        <v>0</v>
      </c>
      <c r="J1345">
        <f t="shared" si="209"/>
        <v>1</v>
      </c>
      <c r="N1345" t="str">
        <f t="shared" ref="N1345:N1408" si="210">IF(F1345&gt;G1345, "DIA", "QQQ")</f>
        <v>QQQ</v>
      </c>
      <c r="O1345" s="5">
        <f t="shared" si="207"/>
        <v>4.380351596785864E-3</v>
      </c>
      <c r="P1345" t="str">
        <f t="shared" si="202"/>
        <v>lose</v>
      </c>
      <c r="Q1345" t="str">
        <f t="shared" si="208"/>
        <v>lose</v>
      </c>
    </row>
    <row r="1346" spans="1:17">
      <c r="A1346" s="6">
        <v>43871</v>
      </c>
      <c r="B1346" s="1">
        <v>292.95</v>
      </c>
      <c r="C1346" s="1">
        <v>231.97</v>
      </c>
      <c r="D1346" s="1">
        <f t="shared" si="201"/>
        <v>60.97999999999999</v>
      </c>
      <c r="F1346" s="2">
        <f t="shared" si="203"/>
        <v>6.0441636045193547E-3</v>
      </c>
      <c r="G1346" s="2">
        <f t="shared" si="204"/>
        <v>1.2085514834205979E-2</v>
      </c>
      <c r="H1346" t="str">
        <f t="shared" si="205"/>
        <v>QQQ</v>
      </c>
      <c r="I1346">
        <f t="shared" si="206"/>
        <v>0</v>
      </c>
      <c r="J1346">
        <f t="shared" si="209"/>
        <v>2</v>
      </c>
      <c r="N1346" t="str">
        <f t="shared" si="210"/>
        <v>QQQ</v>
      </c>
      <c r="O1346" s="5">
        <f t="shared" si="207"/>
        <v>6.0413512296866242E-3</v>
      </c>
      <c r="P1346" t="str">
        <f t="shared" si="202"/>
        <v>lose</v>
      </c>
      <c r="Q1346" t="str">
        <f t="shared" si="208"/>
        <v>win</v>
      </c>
    </row>
    <row r="1347" spans="1:17">
      <c r="A1347" s="6">
        <v>43872</v>
      </c>
      <c r="B1347" s="1">
        <v>292.94</v>
      </c>
      <c r="C1347" s="1">
        <v>232.01</v>
      </c>
      <c r="D1347" s="1">
        <f t="shared" ref="D1347:D1410" si="211">B1347-C1347</f>
        <v>60.930000000000007</v>
      </c>
      <c r="F1347" s="2">
        <f t="shared" si="203"/>
        <v>-3.4135518006454704E-5</v>
      </c>
      <c r="G1347" s="2">
        <f t="shared" si="204"/>
        <v>1.7243609087378559E-4</v>
      </c>
      <c r="H1347" t="str">
        <f t="shared" si="205"/>
        <v>QQQ</v>
      </c>
      <c r="I1347">
        <f t="shared" si="206"/>
        <v>0</v>
      </c>
      <c r="J1347">
        <f t="shared" si="209"/>
        <v>3</v>
      </c>
      <c r="N1347" t="str">
        <f t="shared" si="210"/>
        <v>QQQ</v>
      </c>
      <c r="O1347" s="5">
        <f t="shared" si="207"/>
        <v>2.0657160888024029E-4</v>
      </c>
      <c r="P1347" t="str">
        <f t="shared" si="202"/>
        <v>lose</v>
      </c>
      <c r="Q1347" t="str">
        <f t="shared" si="208"/>
        <v>lose</v>
      </c>
    </row>
    <row r="1348" spans="1:17">
      <c r="A1348" s="6">
        <v>43873</v>
      </c>
      <c r="B1348" s="1">
        <v>295.72000000000003</v>
      </c>
      <c r="C1348" s="1">
        <v>234.27</v>
      </c>
      <c r="D1348" s="1">
        <f t="shared" si="211"/>
        <v>61.450000000000017</v>
      </c>
      <c r="F1348" s="2">
        <f t="shared" si="203"/>
        <v>9.4899979517991048E-3</v>
      </c>
      <c r="G1348" s="2">
        <f t="shared" si="204"/>
        <v>9.7409594414034715E-3</v>
      </c>
      <c r="H1348" t="str">
        <f t="shared" si="205"/>
        <v>QQQ</v>
      </c>
      <c r="I1348">
        <f t="shared" si="206"/>
        <v>0</v>
      </c>
      <c r="J1348">
        <f t="shared" si="209"/>
        <v>4</v>
      </c>
      <c r="N1348" t="str">
        <f t="shared" si="210"/>
        <v>QQQ</v>
      </c>
      <c r="O1348" s="5">
        <f t="shared" si="207"/>
        <v>2.5096148960436666E-4</v>
      </c>
      <c r="P1348" t="str">
        <f t="shared" ref="P1348:P1411" si="212">IF(AND(N1348="dia", O1348&gt;0.005), "win", "lose")</f>
        <v>lose</v>
      </c>
      <c r="Q1348" t="str">
        <f t="shared" si="208"/>
        <v>lose</v>
      </c>
    </row>
    <row r="1349" spans="1:17">
      <c r="A1349" s="6">
        <v>43874</v>
      </c>
      <c r="B1349" s="1">
        <v>294.82</v>
      </c>
      <c r="C1349" s="1">
        <v>233.97</v>
      </c>
      <c r="D1349" s="1">
        <f t="shared" si="211"/>
        <v>60.849999999999994</v>
      </c>
      <c r="F1349" s="2">
        <f t="shared" ref="F1349:F1412" si="213">(B1349-B1348)/B1348</f>
        <v>-3.0434194508319832E-3</v>
      </c>
      <c r="G1349" s="2">
        <f t="shared" ref="G1349:G1412" si="214">(C1349-C1348)/C1348</f>
        <v>-1.2805736970163118E-3</v>
      </c>
      <c r="H1349" t="str">
        <f t="shared" ref="H1349:H1412" si="215">IF(F1349&gt;G1349, "DIA", "QQQ")</f>
        <v>QQQ</v>
      </c>
      <c r="I1349">
        <f t="shared" ref="I1349:I1412" si="216">IF(H1349="QQQ",0,1)</f>
        <v>0</v>
      </c>
      <c r="J1349">
        <f t="shared" si="209"/>
        <v>5</v>
      </c>
      <c r="N1349" t="str">
        <f t="shared" si="210"/>
        <v>QQQ</v>
      </c>
      <c r="O1349" s="5">
        <f t="shared" ref="O1349:O1412" si="217">IF(F1349&gt;G1349, (F1349-G1349), (G1349-F1349))</f>
        <v>1.7628457538156714E-3</v>
      </c>
      <c r="P1349" t="str">
        <f t="shared" si="212"/>
        <v>lose</v>
      </c>
      <c r="Q1349" t="str">
        <f t="shared" ref="Q1349:Q1412" si="218">IF(AND(N1349="qqq", O1349&gt;0.005), "win", "lose")</f>
        <v>lose</v>
      </c>
    </row>
    <row r="1350" spans="1:17">
      <c r="A1350" s="6">
        <v>43875</v>
      </c>
      <c r="B1350" s="1">
        <v>294.54000000000002</v>
      </c>
      <c r="C1350" s="1">
        <v>234.64</v>
      </c>
      <c r="D1350" s="1">
        <f t="shared" si="211"/>
        <v>59.900000000000034</v>
      </c>
      <c r="F1350" s="2">
        <f t="shared" si="213"/>
        <v>-9.4973203988865315E-4</v>
      </c>
      <c r="G1350" s="2">
        <f t="shared" si="214"/>
        <v>2.8636149933751655E-3</v>
      </c>
      <c r="H1350" t="str">
        <f t="shared" si="215"/>
        <v>QQQ</v>
      </c>
      <c r="I1350">
        <f t="shared" si="216"/>
        <v>0</v>
      </c>
      <c r="J1350">
        <f t="shared" si="209"/>
        <v>6</v>
      </c>
      <c r="N1350" t="str">
        <f t="shared" si="210"/>
        <v>QQQ</v>
      </c>
      <c r="O1350" s="5">
        <f t="shared" si="217"/>
        <v>3.8133470332638187E-3</v>
      </c>
      <c r="P1350" t="str">
        <f t="shared" si="212"/>
        <v>lose</v>
      </c>
      <c r="Q1350" t="str">
        <f t="shared" si="218"/>
        <v>lose</v>
      </c>
    </row>
    <row r="1351" spans="1:17">
      <c r="A1351" s="6">
        <v>43879</v>
      </c>
      <c r="B1351" s="1">
        <v>292.95</v>
      </c>
      <c r="C1351" s="1">
        <v>234.73</v>
      </c>
      <c r="D1351" s="1">
        <f t="shared" si="211"/>
        <v>58.22</v>
      </c>
      <c r="F1351" s="2">
        <f t="shared" si="213"/>
        <v>-5.398248115705954E-3</v>
      </c>
      <c r="G1351" s="2">
        <f t="shared" si="214"/>
        <v>3.8356631435391839E-4</v>
      </c>
      <c r="H1351" t="str">
        <f t="shared" si="215"/>
        <v>QQQ</v>
      </c>
      <c r="I1351">
        <f t="shared" si="216"/>
        <v>0</v>
      </c>
      <c r="J1351">
        <f t="shared" si="209"/>
        <v>7</v>
      </c>
      <c r="N1351" t="str">
        <f t="shared" si="210"/>
        <v>QQQ</v>
      </c>
      <c r="O1351" s="5">
        <f t="shared" si="217"/>
        <v>5.781814430059872E-3</v>
      </c>
      <c r="P1351" t="str">
        <f t="shared" si="212"/>
        <v>lose</v>
      </c>
      <c r="Q1351" t="str">
        <f t="shared" si="218"/>
        <v>win</v>
      </c>
    </row>
    <row r="1352" spans="1:17">
      <c r="A1352" s="6">
        <v>43880</v>
      </c>
      <c r="B1352" s="1">
        <v>294.10000000000002</v>
      </c>
      <c r="C1352" s="1">
        <v>236.98</v>
      </c>
      <c r="D1352" s="1">
        <f t="shared" si="211"/>
        <v>57.120000000000033</v>
      </c>
      <c r="F1352" s="2">
        <f t="shared" si="213"/>
        <v>3.9255845707459776E-3</v>
      </c>
      <c r="G1352" s="2">
        <f t="shared" si="214"/>
        <v>9.5854811911557959E-3</v>
      </c>
      <c r="H1352" t="str">
        <f t="shared" si="215"/>
        <v>QQQ</v>
      </c>
      <c r="I1352">
        <f t="shared" si="216"/>
        <v>0</v>
      </c>
      <c r="J1352">
        <f t="shared" ref="J1352:J1415" si="219">IF(I1351=I1352,(J1351+1),I1352)</f>
        <v>8</v>
      </c>
      <c r="N1352" t="str">
        <f t="shared" si="210"/>
        <v>QQQ</v>
      </c>
      <c r="O1352" s="5">
        <f t="shared" si="217"/>
        <v>5.6598966204098183E-3</v>
      </c>
      <c r="P1352" t="str">
        <f t="shared" si="212"/>
        <v>lose</v>
      </c>
      <c r="Q1352" t="str">
        <f t="shared" si="218"/>
        <v>win</v>
      </c>
    </row>
    <row r="1353" spans="1:17">
      <c r="A1353" s="6">
        <v>43881</v>
      </c>
      <c r="B1353" s="1">
        <v>292.77999999999997</v>
      </c>
      <c r="C1353" s="1">
        <v>234.78</v>
      </c>
      <c r="D1353" s="1">
        <f t="shared" si="211"/>
        <v>57.999999999999972</v>
      </c>
      <c r="F1353" s="2">
        <f t="shared" si="213"/>
        <v>-4.4882692961579389E-3</v>
      </c>
      <c r="G1353" s="2">
        <f t="shared" si="214"/>
        <v>-9.2834838382985438E-3</v>
      </c>
      <c r="H1353" t="str">
        <f t="shared" si="215"/>
        <v>DIA</v>
      </c>
      <c r="I1353">
        <f t="shared" si="216"/>
        <v>1</v>
      </c>
      <c r="J1353">
        <f t="shared" si="219"/>
        <v>1</v>
      </c>
      <c r="N1353" t="str">
        <f t="shared" si="210"/>
        <v>DIA</v>
      </c>
      <c r="O1353" s="5">
        <f t="shared" si="217"/>
        <v>4.7952145421406049E-3</v>
      </c>
      <c r="P1353" t="str">
        <f t="shared" si="212"/>
        <v>lose</v>
      </c>
      <c r="Q1353" t="str">
        <f t="shared" si="218"/>
        <v>lose</v>
      </c>
    </row>
    <row r="1354" spans="1:17">
      <c r="A1354" s="6">
        <v>43882</v>
      </c>
      <c r="B1354" s="1">
        <v>289.74</v>
      </c>
      <c r="C1354" s="1">
        <v>230.27</v>
      </c>
      <c r="D1354" s="1">
        <f t="shared" si="211"/>
        <v>59.47</v>
      </c>
      <c r="F1354" s="2">
        <f t="shared" si="213"/>
        <v>-1.0383222897738794E-2</v>
      </c>
      <c r="G1354" s="2">
        <f t="shared" si="214"/>
        <v>-1.9209472697844752E-2</v>
      </c>
      <c r="H1354" t="str">
        <f t="shared" si="215"/>
        <v>DIA</v>
      </c>
      <c r="I1354">
        <f t="shared" si="216"/>
        <v>1</v>
      </c>
      <c r="J1354">
        <f t="shared" si="219"/>
        <v>2</v>
      </c>
      <c r="N1354" t="str">
        <f t="shared" si="210"/>
        <v>DIA</v>
      </c>
      <c r="O1354" s="5">
        <f t="shared" si="217"/>
        <v>8.8262498001059585E-3</v>
      </c>
      <c r="P1354" t="str">
        <f t="shared" si="212"/>
        <v>win</v>
      </c>
      <c r="Q1354" t="str">
        <f t="shared" si="218"/>
        <v>lose</v>
      </c>
    </row>
    <row r="1355" spans="1:17">
      <c r="A1355" s="6">
        <v>43885</v>
      </c>
      <c r="B1355" s="1">
        <v>279.56</v>
      </c>
      <c r="C1355" s="1">
        <v>221.39</v>
      </c>
      <c r="D1355" s="1">
        <f t="shared" si="211"/>
        <v>58.170000000000016</v>
      </c>
      <c r="F1355" s="2">
        <f t="shared" si="213"/>
        <v>-3.5134948574584129E-2</v>
      </c>
      <c r="G1355" s="2">
        <f t="shared" si="214"/>
        <v>-3.8563425543926798E-2</v>
      </c>
      <c r="H1355" t="str">
        <f t="shared" si="215"/>
        <v>DIA</v>
      </c>
      <c r="I1355">
        <f t="shared" si="216"/>
        <v>1</v>
      </c>
      <c r="J1355">
        <f t="shared" si="219"/>
        <v>3</v>
      </c>
      <c r="N1355" t="str">
        <f t="shared" si="210"/>
        <v>DIA</v>
      </c>
      <c r="O1355" s="5">
        <f t="shared" si="217"/>
        <v>3.4284769693426684E-3</v>
      </c>
      <c r="P1355" t="str">
        <f t="shared" si="212"/>
        <v>lose</v>
      </c>
      <c r="Q1355" t="str">
        <f t="shared" si="218"/>
        <v>lose</v>
      </c>
    </row>
    <row r="1356" spans="1:17">
      <c r="A1356" s="6">
        <v>43886</v>
      </c>
      <c r="B1356" s="1">
        <v>270.7</v>
      </c>
      <c r="C1356" s="1">
        <v>215.37</v>
      </c>
      <c r="D1356" s="1">
        <f t="shared" si="211"/>
        <v>55.329999999999984</v>
      </c>
      <c r="F1356" s="2">
        <f t="shared" si="213"/>
        <v>-3.1692659894119381E-2</v>
      </c>
      <c r="G1356" s="2">
        <f t="shared" si="214"/>
        <v>-2.7191833416143375E-2</v>
      </c>
      <c r="H1356" t="str">
        <f t="shared" si="215"/>
        <v>QQQ</v>
      </c>
      <c r="I1356">
        <f t="shared" si="216"/>
        <v>0</v>
      </c>
      <c r="J1356">
        <f t="shared" si="219"/>
        <v>0</v>
      </c>
      <c r="N1356" t="str">
        <f t="shared" si="210"/>
        <v>QQQ</v>
      </c>
      <c r="O1356" s="5">
        <f t="shared" si="217"/>
        <v>4.5008264779760054E-3</v>
      </c>
      <c r="P1356" t="str">
        <f t="shared" si="212"/>
        <v>lose</v>
      </c>
      <c r="Q1356" t="str">
        <f t="shared" si="218"/>
        <v>lose</v>
      </c>
    </row>
    <row r="1357" spans="1:17">
      <c r="A1357" s="6">
        <v>43887</v>
      </c>
      <c r="B1357" s="1">
        <v>269.74</v>
      </c>
      <c r="C1357" s="1">
        <v>216.48</v>
      </c>
      <c r="D1357" s="1">
        <f t="shared" si="211"/>
        <v>53.260000000000019</v>
      </c>
      <c r="F1357" s="2">
        <f t="shared" si="213"/>
        <v>-3.5463612855558906E-3</v>
      </c>
      <c r="G1357" s="2">
        <f t="shared" si="214"/>
        <v>5.1539211589357158E-3</v>
      </c>
      <c r="H1357" t="str">
        <f t="shared" si="215"/>
        <v>QQQ</v>
      </c>
      <c r="I1357">
        <f t="shared" si="216"/>
        <v>0</v>
      </c>
      <c r="J1357">
        <f t="shared" si="219"/>
        <v>1</v>
      </c>
      <c r="N1357" t="str">
        <f t="shared" si="210"/>
        <v>QQQ</v>
      </c>
      <c r="O1357" s="5">
        <f t="shared" si="217"/>
        <v>8.7002824444916069E-3</v>
      </c>
      <c r="P1357" t="str">
        <f t="shared" si="212"/>
        <v>lose</v>
      </c>
      <c r="Q1357" t="str">
        <f t="shared" si="218"/>
        <v>win</v>
      </c>
    </row>
    <row r="1358" spans="1:17">
      <c r="A1358" s="6">
        <v>43888</v>
      </c>
      <c r="B1358" s="1">
        <v>257.5</v>
      </c>
      <c r="C1358" s="1">
        <v>205.64</v>
      </c>
      <c r="D1358" s="1">
        <f t="shared" si="211"/>
        <v>51.860000000000014</v>
      </c>
      <c r="F1358" s="2">
        <f t="shared" si="213"/>
        <v>-4.5377029732334873E-2</v>
      </c>
      <c r="G1358" s="2">
        <f t="shared" si="214"/>
        <v>-5.007390983000741E-2</v>
      </c>
      <c r="H1358" t="str">
        <f t="shared" si="215"/>
        <v>DIA</v>
      </c>
      <c r="I1358">
        <f t="shared" si="216"/>
        <v>1</v>
      </c>
      <c r="J1358">
        <f t="shared" si="219"/>
        <v>1</v>
      </c>
      <c r="N1358" t="str">
        <f t="shared" si="210"/>
        <v>DIA</v>
      </c>
      <c r="O1358" s="5">
        <f t="shared" si="217"/>
        <v>4.6968800976725372E-3</v>
      </c>
      <c r="P1358" t="str">
        <f t="shared" si="212"/>
        <v>lose</v>
      </c>
      <c r="Q1358" t="str">
        <f t="shared" si="218"/>
        <v>lose</v>
      </c>
    </row>
    <row r="1359" spans="1:17">
      <c r="A1359" s="6">
        <v>43889</v>
      </c>
      <c r="B1359" s="1">
        <v>254.56</v>
      </c>
      <c r="C1359" s="1">
        <v>205.8</v>
      </c>
      <c r="D1359" s="1">
        <f t="shared" si="211"/>
        <v>48.759999999999991</v>
      </c>
      <c r="F1359" s="2">
        <f t="shared" si="213"/>
        <v>-1.1417475728155331E-2</v>
      </c>
      <c r="G1359" s="2">
        <f t="shared" si="214"/>
        <v>7.7805874343525106E-4</v>
      </c>
      <c r="H1359" t="str">
        <f t="shared" si="215"/>
        <v>QQQ</v>
      </c>
      <c r="I1359">
        <f t="shared" si="216"/>
        <v>0</v>
      </c>
      <c r="J1359">
        <f t="shared" si="219"/>
        <v>0</v>
      </c>
      <c r="N1359" t="str">
        <f t="shared" si="210"/>
        <v>QQQ</v>
      </c>
      <c r="O1359" s="5">
        <f t="shared" si="217"/>
        <v>1.2195534471590582E-2</v>
      </c>
      <c r="P1359" t="str">
        <f t="shared" si="212"/>
        <v>lose</v>
      </c>
      <c r="Q1359" t="str">
        <f t="shared" si="218"/>
        <v>win</v>
      </c>
    </row>
    <row r="1360" spans="1:17">
      <c r="A1360" s="6">
        <v>43892</v>
      </c>
      <c r="B1360" s="1">
        <v>267.02999999999997</v>
      </c>
      <c r="C1360" s="1">
        <v>216.42</v>
      </c>
      <c r="D1360" s="1">
        <f t="shared" si="211"/>
        <v>50.609999999999985</v>
      </c>
      <c r="F1360" s="2">
        <f t="shared" si="213"/>
        <v>4.8986486486486368E-2</v>
      </c>
      <c r="G1360" s="2">
        <f t="shared" si="214"/>
        <v>5.1603498542273932E-2</v>
      </c>
      <c r="H1360" t="str">
        <f t="shared" si="215"/>
        <v>QQQ</v>
      </c>
      <c r="I1360">
        <f t="shared" si="216"/>
        <v>0</v>
      </c>
      <c r="J1360">
        <f t="shared" si="219"/>
        <v>1</v>
      </c>
      <c r="N1360" t="str">
        <f t="shared" si="210"/>
        <v>QQQ</v>
      </c>
      <c r="O1360" s="5">
        <f t="shared" si="217"/>
        <v>2.617012055787564E-3</v>
      </c>
      <c r="P1360" t="str">
        <f t="shared" si="212"/>
        <v>lose</v>
      </c>
      <c r="Q1360" t="str">
        <f t="shared" si="218"/>
        <v>lose</v>
      </c>
    </row>
    <row r="1361" spans="1:17">
      <c r="A1361" s="6">
        <v>43893</v>
      </c>
      <c r="B1361" s="1">
        <v>259.3</v>
      </c>
      <c r="C1361" s="1">
        <v>209.48</v>
      </c>
      <c r="D1361" s="1">
        <f t="shared" si="211"/>
        <v>49.820000000000022</v>
      </c>
      <c r="F1361" s="2">
        <f t="shared" si="213"/>
        <v>-2.8948058270606158E-2</v>
      </c>
      <c r="G1361" s="2">
        <f t="shared" si="214"/>
        <v>-3.2067276591812209E-2</v>
      </c>
      <c r="H1361" t="str">
        <f t="shared" si="215"/>
        <v>DIA</v>
      </c>
      <c r="I1361">
        <f t="shared" si="216"/>
        <v>1</v>
      </c>
      <c r="J1361">
        <f t="shared" si="219"/>
        <v>1</v>
      </c>
      <c r="N1361" t="str">
        <f t="shared" si="210"/>
        <v>DIA</v>
      </c>
      <c r="O1361" s="5">
        <f t="shared" si="217"/>
        <v>3.1192183212060513E-3</v>
      </c>
      <c r="P1361" t="str">
        <f t="shared" si="212"/>
        <v>lose</v>
      </c>
      <c r="Q1361" t="str">
        <f t="shared" si="218"/>
        <v>lose</v>
      </c>
    </row>
    <row r="1362" spans="1:17">
      <c r="A1362" s="6">
        <v>43894</v>
      </c>
      <c r="B1362" s="1">
        <v>270.89</v>
      </c>
      <c r="C1362" s="1">
        <v>218.22</v>
      </c>
      <c r="D1362" s="1">
        <f t="shared" si="211"/>
        <v>52.669999999999987</v>
      </c>
      <c r="F1362" s="2">
        <f t="shared" si="213"/>
        <v>4.4697261858850652E-2</v>
      </c>
      <c r="G1362" s="2">
        <f t="shared" si="214"/>
        <v>4.1722360129845378E-2</v>
      </c>
      <c r="H1362" t="str">
        <f t="shared" si="215"/>
        <v>DIA</v>
      </c>
      <c r="I1362">
        <f t="shared" si="216"/>
        <v>1</v>
      </c>
      <c r="J1362">
        <f t="shared" si="219"/>
        <v>2</v>
      </c>
      <c r="N1362" t="str">
        <f t="shared" si="210"/>
        <v>DIA</v>
      </c>
      <c r="O1362" s="5">
        <f>IF(F1362&gt;G1362, (F1362-G1362), (G1362-F1362))</f>
        <v>2.9749017290052748E-3</v>
      </c>
      <c r="P1362" t="str">
        <f t="shared" si="212"/>
        <v>lose</v>
      </c>
      <c r="Q1362" t="str">
        <f t="shared" si="218"/>
        <v>lose</v>
      </c>
    </row>
    <row r="1363" spans="1:17">
      <c r="A1363" s="6">
        <v>43895</v>
      </c>
      <c r="B1363" s="1">
        <v>261.45999999999998</v>
      </c>
      <c r="C1363" s="1">
        <v>211.59</v>
      </c>
      <c r="D1363" s="1">
        <f t="shared" si="211"/>
        <v>49.869999999999976</v>
      </c>
      <c r="F1363" s="2">
        <f t="shared" si="213"/>
        <v>-3.4811177968917299E-2</v>
      </c>
      <c r="G1363" s="2">
        <f t="shared" si="214"/>
        <v>-3.0382183117954337E-2</v>
      </c>
      <c r="H1363" t="str">
        <f t="shared" si="215"/>
        <v>QQQ</v>
      </c>
      <c r="I1363">
        <f t="shared" si="216"/>
        <v>0</v>
      </c>
      <c r="J1363">
        <f t="shared" si="219"/>
        <v>0</v>
      </c>
      <c r="N1363" t="str">
        <f t="shared" si="210"/>
        <v>QQQ</v>
      </c>
      <c r="O1363" s="5">
        <f t="shared" si="217"/>
        <v>4.4289948509629619E-3</v>
      </c>
      <c r="P1363" t="str">
        <f t="shared" si="212"/>
        <v>lose</v>
      </c>
      <c r="Q1363" t="str">
        <f t="shared" si="218"/>
        <v>lose</v>
      </c>
    </row>
    <row r="1364" spans="1:17">
      <c r="A1364" s="6">
        <v>43896</v>
      </c>
      <c r="B1364" s="1">
        <v>258.85000000000002</v>
      </c>
      <c r="C1364" s="1">
        <v>208.02</v>
      </c>
      <c r="D1364" s="1">
        <f t="shared" si="211"/>
        <v>50.830000000000013</v>
      </c>
      <c r="F1364" s="2">
        <f t="shared" si="213"/>
        <v>-9.9824064866517129E-3</v>
      </c>
      <c r="G1364" s="2">
        <f t="shared" si="214"/>
        <v>-1.687225294201046E-2</v>
      </c>
      <c r="H1364" t="str">
        <f t="shared" si="215"/>
        <v>DIA</v>
      </c>
      <c r="I1364">
        <f t="shared" si="216"/>
        <v>1</v>
      </c>
      <c r="J1364">
        <f t="shared" si="219"/>
        <v>1</v>
      </c>
      <c r="N1364" t="str">
        <f t="shared" si="210"/>
        <v>DIA</v>
      </c>
      <c r="O1364" s="5">
        <f t="shared" si="217"/>
        <v>6.8898464553587471E-3</v>
      </c>
      <c r="P1364" t="str">
        <f t="shared" si="212"/>
        <v>win</v>
      </c>
      <c r="Q1364" t="str">
        <f t="shared" si="218"/>
        <v>lose</v>
      </c>
    </row>
    <row r="1365" spans="1:17">
      <c r="A1365" s="6">
        <v>43899</v>
      </c>
      <c r="B1365" s="1">
        <v>238.72</v>
      </c>
      <c r="C1365" s="1">
        <v>193.57</v>
      </c>
      <c r="D1365" s="1">
        <f t="shared" si="211"/>
        <v>45.150000000000006</v>
      </c>
      <c r="F1365" s="2">
        <f t="shared" si="213"/>
        <v>-7.7767046552057267E-2</v>
      </c>
      <c r="G1365" s="2">
        <f t="shared" si="214"/>
        <v>-6.9464474569752993E-2</v>
      </c>
      <c r="H1365" t="str">
        <f t="shared" si="215"/>
        <v>QQQ</v>
      </c>
      <c r="I1365">
        <f t="shared" si="216"/>
        <v>0</v>
      </c>
      <c r="J1365">
        <f t="shared" si="219"/>
        <v>0</v>
      </c>
      <c r="N1365" t="str">
        <f t="shared" si="210"/>
        <v>QQQ</v>
      </c>
      <c r="O1365" s="5">
        <f t="shared" si="217"/>
        <v>8.3025719823042743E-3</v>
      </c>
      <c r="P1365" t="str">
        <f t="shared" si="212"/>
        <v>lose</v>
      </c>
      <c r="Q1365" t="str">
        <f t="shared" si="218"/>
        <v>win</v>
      </c>
    </row>
    <row r="1366" spans="1:17">
      <c r="A1366" s="6">
        <v>43900</v>
      </c>
      <c r="B1366" s="1">
        <v>250.47</v>
      </c>
      <c r="C1366" s="1">
        <v>204.11</v>
      </c>
      <c r="D1366" s="1">
        <f t="shared" si="211"/>
        <v>46.359999999999985</v>
      </c>
      <c r="F1366" s="2">
        <f t="shared" si="213"/>
        <v>4.9220844504021449E-2</v>
      </c>
      <c r="G1366" s="2">
        <f t="shared" si="214"/>
        <v>5.4450586351190891E-2</v>
      </c>
      <c r="H1366" t="str">
        <f t="shared" si="215"/>
        <v>QQQ</v>
      </c>
      <c r="I1366">
        <f t="shared" si="216"/>
        <v>0</v>
      </c>
      <c r="J1366">
        <f t="shared" si="219"/>
        <v>1</v>
      </c>
      <c r="N1366" t="str">
        <f t="shared" si="210"/>
        <v>QQQ</v>
      </c>
      <c r="O1366" s="5">
        <f t="shared" si="217"/>
        <v>5.2297418471694418E-3</v>
      </c>
      <c r="P1366" t="str">
        <f t="shared" si="212"/>
        <v>lose</v>
      </c>
      <c r="Q1366" t="str">
        <f t="shared" si="218"/>
        <v>win</v>
      </c>
    </row>
    <row r="1367" spans="1:17">
      <c r="A1367" s="6">
        <v>43901</v>
      </c>
      <c r="B1367" s="1">
        <v>235.84</v>
      </c>
      <c r="C1367" s="1">
        <v>195.22</v>
      </c>
      <c r="D1367" s="1">
        <f t="shared" si="211"/>
        <v>40.620000000000005</v>
      </c>
      <c r="F1367" s="2">
        <f t="shared" si="213"/>
        <v>-5.8410188844971435E-2</v>
      </c>
      <c r="G1367" s="2">
        <f t="shared" si="214"/>
        <v>-4.3554945862525181E-2</v>
      </c>
      <c r="H1367" t="str">
        <f t="shared" si="215"/>
        <v>QQQ</v>
      </c>
      <c r="I1367">
        <f t="shared" si="216"/>
        <v>0</v>
      </c>
      <c r="J1367">
        <f t="shared" si="219"/>
        <v>2</v>
      </c>
      <c r="N1367" t="str">
        <f t="shared" si="210"/>
        <v>QQQ</v>
      </c>
      <c r="O1367" s="5">
        <f t="shared" si="217"/>
        <v>1.4855242982446254E-2</v>
      </c>
      <c r="P1367" t="str">
        <f t="shared" si="212"/>
        <v>lose</v>
      </c>
      <c r="Q1367" t="str">
        <f t="shared" si="218"/>
        <v>win</v>
      </c>
    </row>
    <row r="1368" spans="1:17">
      <c r="A1368" s="6">
        <v>43902</v>
      </c>
      <c r="B1368" s="1">
        <v>212.11</v>
      </c>
      <c r="C1368" s="1">
        <v>177.32</v>
      </c>
      <c r="D1368" s="1">
        <f t="shared" si="211"/>
        <v>34.79000000000002</v>
      </c>
      <c r="F1368" s="2">
        <f t="shared" si="213"/>
        <v>-0.10061906377204881</v>
      </c>
      <c r="G1368" s="2">
        <f t="shared" si="214"/>
        <v>-9.1691425058907927E-2</v>
      </c>
      <c r="H1368" t="str">
        <f t="shared" si="215"/>
        <v>QQQ</v>
      </c>
      <c r="I1368">
        <f t="shared" si="216"/>
        <v>0</v>
      </c>
      <c r="J1368">
        <f t="shared" si="219"/>
        <v>3</v>
      </c>
      <c r="N1368" t="str">
        <f t="shared" si="210"/>
        <v>QQQ</v>
      </c>
      <c r="O1368" s="5">
        <f t="shared" si="217"/>
        <v>8.9276387131408813E-3</v>
      </c>
      <c r="P1368" t="str">
        <f t="shared" si="212"/>
        <v>lose</v>
      </c>
      <c r="Q1368" t="str">
        <f t="shared" si="218"/>
        <v>win</v>
      </c>
    </row>
    <row r="1369" spans="1:17">
      <c r="A1369" s="6">
        <v>43903</v>
      </c>
      <c r="B1369" s="1">
        <v>232.11</v>
      </c>
      <c r="C1369" s="1">
        <v>192.34</v>
      </c>
      <c r="D1369" s="1">
        <f t="shared" si="211"/>
        <v>39.77000000000001</v>
      </c>
      <c r="F1369" s="2">
        <f t="shared" si="213"/>
        <v>9.4290698222620331E-2</v>
      </c>
      <c r="G1369" s="2">
        <f t="shared" si="214"/>
        <v>8.4705616963681535E-2</v>
      </c>
      <c r="H1369" t="str">
        <f t="shared" si="215"/>
        <v>DIA</v>
      </c>
      <c r="I1369">
        <f t="shared" si="216"/>
        <v>1</v>
      </c>
      <c r="J1369">
        <f t="shared" si="219"/>
        <v>1</v>
      </c>
      <c r="N1369" t="str">
        <f t="shared" si="210"/>
        <v>DIA</v>
      </c>
      <c r="O1369" s="5">
        <f t="shared" si="217"/>
        <v>9.5850812589387963E-3</v>
      </c>
      <c r="P1369" t="str">
        <f t="shared" si="212"/>
        <v>win</v>
      </c>
      <c r="Q1369" t="str">
        <f t="shared" si="218"/>
        <v>lose</v>
      </c>
    </row>
    <row r="1370" spans="1:17">
      <c r="A1370" s="6">
        <v>43906</v>
      </c>
      <c r="B1370" s="1">
        <v>202.49</v>
      </c>
      <c r="C1370" s="1">
        <v>169.3</v>
      </c>
      <c r="D1370" s="1">
        <f t="shared" si="211"/>
        <v>33.19</v>
      </c>
      <c r="F1370" s="2">
        <f t="shared" si="213"/>
        <v>-0.12761190814699927</v>
      </c>
      <c r="G1370" s="2">
        <f t="shared" si="214"/>
        <v>-0.11978787563689296</v>
      </c>
      <c r="H1370" t="str">
        <f t="shared" si="215"/>
        <v>QQQ</v>
      </c>
      <c r="I1370">
        <f t="shared" si="216"/>
        <v>0</v>
      </c>
      <c r="J1370">
        <f t="shared" si="219"/>
        <v>0</v>
      </c>
      <c r="N1370" t="str">
        <f t="shared" si="210"/>
        <v>QQQ</v>
      </c>
      <c r="O1370" s="5">
        <f t="shared" si="217"/>
        <v>7.824032510106313E-3</v>
      </c>
      <c r="P1370" t="str">
        <f t="shared" si="212"/>
        <v>lose</v>
      </c>
      <c r="Q1370" t="str">
        <f t="shared" si="218"/>
        <v>win</v>
      </c>
    </row>
    <row r="1371" spans="1:17">
      <c r="A1371" s="6">
        <v>43907</v>
      </c>
      <c r="B1371" s="1">
        <v>213.47</v>
      </c>
      <c r="C1371" s="1">
        <v>182.14</v>
      </c>
      <c r="D1371" s="1">
        <f t="shared" si="211"/>
        <v>31.330000000000013</v>
      </c>
      <c r="F1371" s="2">
        <f t="shared" si="213"/>
        <v>5.4224899995061429E-2</v>
      </c>
      <c r="G1371" s="2">
        <f t="shared" si="214"/>
        <v>7.5841701122268013E-2</v>
      </c>
      <c r="H1371" t="str">
        <f t="shared" si="215"/>
        <v>QQQ</v>
      </c>
      <c r="I1371">
        <f t="shared" si="216"/>
        <v>0</v>
      </c>
      <c r="J1371">
        <f t="shared" si="219"/>
        <v>1</v>
      </c>
      <c r="N1371" t="str">
        <f t="shared" si="210"/>
        <v>QQQ</v>
      </c>
      <c r="O1371" s="5">
        <f t="shared" si="217"/>
        <v>2.1616801127206584E-2</v>
      </c>
      <c r="P1371" t="str">
        <f t="shared" si="212"/>
        <v>lose</v>
      </c>
      <c r="Q1371" t="str">
        <f t="shared" si="218"/>
        <v>win</v>
      </c>
    </row>
    <row r="1372" spans="1:17">
      <c r="A1372" s="6">
        <v>43908</v>
      </c>
      <c r="B1372" s="1">
        <v>199.39</v>
      </c>
      <c r="C1372" s="1">
        <v>176.6</v>
      </c>
      <c r="D1372" s="1">
        <f t="shared" si="211"/>
        <v>22.789999999999992</v>
      </c>
      <c r="F1372" s="2">
        <f t="shared" si="213"/>
        <v>-6.5957745819084701E-2</v>
      </c>
      <c r="G1372" s="2">
        <f t="shared" si="214"/>
        <v>-3.0416163390798244E-2</v>
      </c>
      <c r="H1372" t="str">
        <f t="shared" si="215"/>
        <v>QQQ</v>
      </c>
      <c r="I1372">
        <f t="shared" si="216"/>
        <v>0</v>
      </c>
      <c r="J1372">
        <f t="shared" si="219"/>
        <v>2</v>
      </c>
      <c r="N1372" t="str">
        <f t="shared" si="210"/>
        <v>QQQ</v>
      </c>
      <c r="O1372" s="5">
        <f t="shared" si="217"/>
        <v>3.5541582428286457E-2</v>
      </c>
      <c r="P1372" t="str">
        <f t="shared" si="212"/>
        <v>lose</v>
      </c>
      <c r="Q1372" t="str">
        <f t="shared" si="218"/>
        <v>win</v>
      </c>
    </row>
    <row r="1373" spans="1:17">
      <c r="A1373" s="6">
        <v>43909</v>
      </c>
      <c r="B1373" s="1">
        <v>201.31</v>
      </c>
      <c r="C1373" s="1">
        <v>177.66</v>
      </c>
      <c r="D1373" s="1">
        <f t="shared" si="211"/>
        <v>23.650000000000006</v>
      </c>
      <c r="F1373" s="2">
        <f t="shared" si="213"/>
        <v>9.6293695772105732E-3</v>
      </c>
      <c r="G1373" s="2">
        <f t="shared" si="214"/>
        <v>6.0022650056625274E-3</v>
      </c>
      <c r="H1373" t="str">
        <f t="shared" si="215"/>
        <v>DIA</v>
      </c>
      <c r="I1373">
        <f t="shared" si="216"/>
        <v>1</v>
      </c>
      <c r="J1373">
        <f t="shared" si="219"/>
        <v>1</v>
      </c>
      <c r="N1373" t="str">
        <f t="shared" si="210"/>
        <v>DIA</v>
      </c>
      <c r="O1373" s="5">
        <f t="shared" si="217"/>
        <v>3.6271045715480458E-3</v>
      </c>
      <c r="P1373" t="str">
        <f t="shared" si="212"/>
        <v>lose</v>
      </c>
      <c r="Q1373" t="str">
        <f t="shared" si="218"/>
        <v>lose</v>
      </c>
    </row>
    <row r="1374" spans="1:17">
      <c r="A1374" s="6">
        <v>43910</v>
      </c>
      <c r="B1374" s="1">
        <v>191.9</v>
      </c>
      <c r="C1374" s="1">
        <v>170.7</v>
      </c>
      <c r="D1374" s="1">
        <f t="shared" si="211"/>
        <v>21.200000000000017</v>
      </c>
      <c r="F1374" s="2">
        <f t="shared" si="213"/>
        <v>-4.6743827927077625E-2</v>
      </c>
      <c r="G1374" s="2">
        <f t="shared" si="214"/>
        <v>-3.9175954069571139E-2</v>
      </c>
      <c r="H1374" t="str">
        <f t="shared" si="215"/>
        <v>QQQ</v>
      </c>
      <c r="I1374">
        <f t="shared" si="216"/>
        <v>0</v>
      </c>
      <c r="J1374">
        <f t="shared" si="219"/>
        <v>0</v>
      </c>
      <c r="N1374" t="str">
        <f t="shared" si="210"/>
        <v>QQQ</v>
      </c>
      <c r="O1374" s="5">
        <f t="shared" si="217"/>
        <v>7.5678738575064852E-3</v>
      </c>
      <c r="P1374" t="str">
        <f t="shared" si="212"/>
        <v>lose</v>
      </c>
      <c r="Q1374" t="str">
        <f t="shared" si="218"/>
        <v>win</v>
      </c>
    </row>
    <row r="1375" spans="1:17">
      <c r="A1375" s="6">
        <v>43913</v>
      </c>
      <c r="B1375" s="1">
        <v>186.13</v>
      </c>
      <c r="C1375" s="1">
        <v>170.46</v>
      </c>
      <c r="D1375" s="1">
        <f t="shared" si="211"/>
        <v>15.669999999999987</v>
      </c>
      <c r="F1375" s="2">
        <f t="shared" si="213"/>
        <v>-3.0067743616466962E-2</v>
      </c>
      <c r="G1375" s="2">
        <f t="shared" si="214"/>
        <v>-1.4059753954304669E-3</v>
      </c>
      <c r="H1375" t="str">
        <f t="shared" si="215"/>
        <v>QQQ</v>
      </c>
      <c r="I1375">
        <f t="shared" si="216"/>
        <v>0</v>
      </c>
      <c r="J1375">
        <f t="shared" si="219"/>
        <v>1</v>
      </c>
      <c r="N1375" t="str">
        <f t="shared" si="210"/>
        <v>QQQ</v>
      </c>
      <c r="O1375" s="5">
        <f t="shared" si="217"/>
        <v>2.8661768221036495E-2</v>
      </c>
      <c r="P1375" t="str">
        <f t="shared" si="212"/>
        <v>lose</v>
      </c>
      <c r="Q1375" t="str">
        <f t="shared" si="218"/>
        <v>win</v>
      </c>
    </row>
    <row r="1376" spans="1:17">
      <c r="A1376" s="6">
        <v>43914</v>
      </c>
      <c r="B1376" s="1">
        <v>206.64</v>
      </c>
      <c r="C1376" s="1">
        <v>183.66</v>
      </c>
      <c r="D1376" s="1">
        <f t="shared" si="211"/>
        <v>22.97999999999999</v>
      </c>
      <c r="F1376" s="2">
        <f t="shared" si="213"/>
        <v>0.11019180142910864</v>
      </c>
      <c r="G1376" s="2">
        <f t="shared" si="214"/>
        <v>7.7437521999295947E-2</v>
      </c>
      <c r="H1376" t="str">
        <f t="shared" si="215"/>
        <v>DIA</v>
      </c>
      <c r="I1376">
        <f t="shared" si="216"/>
        <v>1</v>
      </c>
      <c r="J1376">
        <f t="shared" si="219"/>
        <v>1</v>
      </c>
      <c r="N1376" t="str">
        <f t="shared" si="210"/>
        <v>DIA</v>
      </c>
      <c r="O1376" s="5">
        <f t="shared" si="217"/>
        <v>3.2754279429812697E-2</v>
      </c>
      <c r="P1376" t="str">
        <f t="shared" si="212"/>
        <v>win</v>
      </c>
      <c r="Q1376" t="str">
        <f t="shared" si="218"/>
        <v>lose</v>
      </c>
    </row>
    <row r="1377" spans="1:17">
      <c r="A1377" s="6">
        <v>43915</v>
      </c>
      <c r="B1377" s="1">
        <v>212.06</v>
      </c>
      <c r="C1377" s="1">
        <v>182.3</v>
      </c>
      <c r="D1377" s="1">
        <f t="shared" si="211"/>
        <v>29.759999999999991</v>
      </c>
      <c r="F1377" s="2">
        <f t="shared" si="213"/>
        <v>2.6229190863337283E-2</v>
      </c>
      <c r="G1377" s="2">
        <f t="shared" si="214"/>
        <v>-7.4049874768593342E-3</v>
      </c>
      <c r="H1377" t="str">
        <f t="shared" si="215"/>
        <v>DIA</v>
      </c>
      <c r="I1377">
        <f t="shared" si="216"/>
        <v>1</v>
      </c>
      <c r="J1377">
        <f t="shared" si="219"/>
        <v>2</v>
      </c>
      <c r="N1377" t="str">
        <f t="shared" si="210"/>
        <v>DIA</v>
      </c>
      <c r="O1377" s="5">
        <f t="shared" si="217"/>
        <v>3.3634178340196615E-2</v>
      </c>
      <c r="P1377" t="str">
        <f t="shared" si="212"/>
        <v>win</v>
      </c>
      <c r="Q1377" t="str">
        <f t="shared" si="218"/>
        <v>lose</v>
      </c>
    </row>
    <row r="1378" spans="1:17">
      <c r="A1378" s="6">
        <v>43916</v>
      </c>
      <c r="B1378" s="1">
        <v>225.07</v>
      </c>
      <c r="C1378" s="1">
        <v>191.9</v>
      </c>
      <c r="D1378" s="1">
        <f t="shared" si="211"/>
        <v>33.169999999999987</v>
      </c>
      <c r="F1378" s="2">
        <f t="shared" si="213"/>
        <v>6.1350561161935255E-2</v>
      </c>
      <c r="G1378" s="2">
        <f t="shared" si="214"/>
        <v>5.2660449808008741E-2</v>
      </c>
      <c r="H1378" t="str">
        <f t="shared" si="215"/>
        <v>DIA</v>
      </c>
      <c r="I1378">
        <f t="shared" si="216"/>
        <v>1</v>
      </c>
      <c r="J1378">
        <f t="shared" si="219"/>
        <v>3</v>
      </c>
      <c r="N1378" t="str">
        <f t="shared" si="210"/>
        <v>DIA</v>
      </c>
      <c r="O1378" s="5">
        <f t="shared" si="217"/>
        <v>8.6901113539265135E-3</v>
      </c>
      <c r="P1378" t="str">
        <f t="shared" si="212"/>
        <v>win</v>
      </c>
      <c r="Q1378" t="str">
        <f t="shared" si="218"/>
        <v>lose</v>
      </c>
    </row>
    <row r="1379" spans="1:17">
      <c r="A1379" s="6">
        <v>43917</v>
      </c>
      <c r="B1379" s="1">
        <v>216.35</v>
      </c>
      <c r="C1379" s="1">
        <v>185.3</v>
      </c>
      <c r="D1379" s="1">
        <f t="shared" si="211"/>
        <v>31.049999999999983</v>
      </c>
      <c r="F1379" s="2">
        <f t="shared" si="213"/>
        <v>-3.8743502021593275E-2</v>
      </c>
      <c r="G1379" s="2">
        <f t="shared" si="214"/>
        <v>-3.4392912975508047E-2</v>
      </c>
      <c r="H1379" t="str">
        <f t="shared" si="215"/>
        <v>QQQ</v>
      </c>
      <c r="I1379">
        <f t="shared" si="216"/>
        <v>0</v>
      </c>
      <c r="J1379">
        <f t="shared" si="219"/>
        <v>0</v>
      </c>
      <c r="N1379" t="str">
        <f t="shared" si="210"/>
        <v>QQQ</v>
      </c>
      <c r="O1379" s="5">
        <f t="shared" si="217"/>
        <v>4.3505890460852278E-3</v>
      </c>
      <c r="P1379" t="str">
        <f t="shared" si="212"/>
        <v>lose</v>
      </c>
      <c r="Q1379" t="str">
        <f t="shared" si="218"/>
        <v>lose</v>
      </c>
    </row>
    <row r="1380" spans="1:17">
      <c r="A1380" s="6">
        <v>43920</v>
      </c>
      <c r="B1380" s="1">
        <v>223.1</v>
      </c>
      <c r="C1380" s="1">
        <v>192.04</v>
      </c>
      <c r="D1380" s="1">
        <f t="shared" si="211"/>
        <v>31.060000000000002</v>
      </c>
      <c r="F1380" s="2">
        <f t="shared" si="213"/>
        <v>3.11994453431939E-2</v>
      </c>
      <c r="G1380" s="2">
        <f t="shared" si="214"/>
        <v>3.6373448461953485E-2</v>
      </c>
      <c r="H1380" t="str">
        <f t="shared" si="215"/>
        <v>QQQ</v>
      </c>
      <c r="I1380">
        <f t="shared" si="216"/>
        <v>0</v>
      </c>
      <c r="J1380">
        <f t="shared" si="219"/>
        <v>1</v>
      </c>
      <c r="N1380" t="str">
        <f t="shared" si="210"/>
        <v>QQQ</v>
      </c>
      <c r="O1380" s="5">
        <f t="shared" si="217"/>
        <v>5.1740031187595854E-3</v>
      </c>
      <c r="P1380" t="str">
        <f t="shared" si="212"/>
        <v>lose</v>
      </c>
      <c r="Q1380" t="str">
        <f t="shared" si="218"/>
        <v>win</v>
      </c>
    </row>
    <row r="1381" spans="1:17">
      <c r="A1381" s="6">
        <v>43921</v>
      </c>
      <c r="B1381" s="1">
        <v>219.23</v>
      </c>
      <c r="C1381" s="1">
        <v>190.4</v>
      </c>
      <c r="D1381" s="1">
        <f t="shared" si="211"/>
        <v>28.829999999999984</v>
      </c>
      <c r="F1381" s="2">
        <f t="shared" si="213"/>
        <v>-1.7346481398476041E-2</v>
      </c>
      <c r="G1381" s="2">
        <f t="shared" si="214"/>
        <v>-8.5398875234325468E-3</v>
      </c>
      <c r="H1381" t="str">
        <f t="shared" si="215"/>
        <v>QQQ</v>
      </c>
      <c r="I1381">
        <f t="shared" si="216"/>
        <v>0</v>
      </c>
      <c r="J1381">
        <f t="shared" si="219"/>
        <v>2</v>
      </c>
      <c r="N1381" t="str">
        <f t="shared" si="210"/>
        <v>QQQ</v>
      </c>
      <c r="O1381" s="5">
        <f t="shared" si="217"/>
        <v>8.806593875043494E-3</v>
      </c>
      <c r="P1381" t="str">
        <f t="shared" si="212"/>
        <v>lose</v>
      </c>
      <c r="Q1381" t="str">
        <f t="shared" si="218"/>
        <v>win</v>
      </c>
    </row>
    <row r="1382" spans="1:17">
      <c r="A1382" s="6">
        <v>43922</v>
      </c>
      <c r="B1382" s="1">
        <v>209.38</v>
      </c>
      <c r="C1382" s="1">
        <v>182.31</v>
      </c>
      <c r="D1382" s="1">
        <f t="shared" si="211"/>
        <v>27.069999999999993</v>
      </c>
      <c r="F1382" s="2">
        <f t="shared" si="213"/>
        <v>-4.4929982210463876E-2</v>
      </c>
      <c r="G1382" s="2">
        <f t="shared" si="214"/>
        <v>-4.2489495798319343E-2</v>
      </c>
      <c r="H1382" t="str">
        <f t="shared" si="215"/>
        <v>QQQ</v>
      </c>
      <c r="I1382">
        <f t="shared" si="216"/>
        <v>0</v>
      </c>
      <c r="J1382">
        <f t="shared" si="219"/>
        <v>3</v>
      </c>
      <c r="N1382" t="str">
        <f t="shared" si="210"/>
        <v>QQQ</v>
      </c>
      <c r="O1382" s="5">
        <f t="shared" si="217"/>
        <v>2.4404864121445324E-3</v>
      </c>
      <c r="P1382" t="str">
        <f t="shared" si="212"/>
        <v>lose</v>
      </c>
      <c r="Q1382" t="str">
        <f t="shared" si="218"/>
        <v>lose</v>
      </c>
    </row>
    <row r="1383" spans="1:17">
      <c r="A1383" s="6">
        <v>43923</v>
      </c>
      <c r="B1383" s="1">
        <v>213.96</v>
      </c>
      <c r="C1383" s="1">
        <v>186.01</v>
      </c>
      <c r="D1383" s="1">
        <f t="shared" si="211"/>
        <v>27.950000000000017</v>
      </c>
      <c r="F1383" s="2">
        <f t="shared" si="213"/>
        <v>2.1874104498997099E-2</v>
      </c>
      <c r="G1383" s="2">
        <f t="shared" si="214"/>
        <v>2.0295101749766817E-2</v>
      </c>
      <c r="H1383" t="str">
        <f t="shared" si="215"/>
        <v>DIA</v>
      </c>
      <c r="I1383">
        <f t="shared" si="216"/>
        <v>1</v>
      </c>
      <c r="J1383">
        <f t="shared" si="219"/>
        <v>1</v>
      </c>
      <c r="N1383" t="str">
        <f t="shared" si="210"/>
        <v>DIA</v>
      </c>
      <c r="O1383" s="5">
        <f t="shared" si="217"/>
        <v>1.5790027492302815E-3</v>
      </c>
      <c r="P1383" t="str">
        <f t="shared" si="212"/>
        <v>lose</v>
      </c>
      <c r="Q1383" t="str">
        <f t="shared" si="218"/>
        <v>lose</v>
      </c>
    </row>
    <row r="1384" spans="1:17">
      <c r="A1384" s="6">
        <v>43924</v>
      </c>
      <c r="B1384" s="1">
        <v>210.6</v>
      </c>
      <c r="C1384" s="1">
        <v>183.37</v>
      </c>
      <c r="D1384" s="1">
        <f t="shared" si="211"/>
        <v>27.22999999999999</v>
      </c>
      <c r="F1384" s="2">
        <f t="shared" si="213"/>
        <v>-1.5703869882221038E-2</v>
      </c>
      <c r="G1384" s="2">
        <f t="shared" si="214"/>
        <v>-1.4192785334121749E-2</v>
      </c>
      <c r="H1384" t="str">
        <f t="shared" si="215"/>
        <v>QQQ</v>
      </c>
      <c r="I1384">
        <f t="shared" si="216"/>
        <v>0</v>
      </c>
      <c r="J1384">
        <f t="shared" si="219"/>
        <v>0</v>
      </c>
      <c r="N1384" t="str">
        <f t="shared" si="210"/>
        <v>QQQ</v>
      </c>
      <c r="O1384" s="5">
        <f t="shared" si="217"/>
        <v>1.5110845480992893E-3</v>
      </c>
      <c r="P1384" t="str">
        <f t="shared" si="212"/>
        <v>lose</v>
      </c>
      <c r="Q1384" t="str">
        <f t="shared" si="218"/>
        <v>lose</v>
      </c>
    </row>
    <row r="1385" spans="1:17">
      <c r="A1385" s="6">
        <v>43927</v>
      </c>
      <c r="B1385" s="1">
        <v>226.53</v>
      </c>
      <c r="C1385" s="1">
        <v>196.48</v>
      </c>
      <c r="D1385" s="1">
        <f t="shared" si="211"/>
        <v>30.050000000000011</v>
      </c>
      <c r="F1385" s="2">
        <f t="shared" si="213"/>
        <v>7.5641025641025678E-2</v>
      </c>
      <c r="G1385" s="2">
        <f t="shared" si="214"/>
        <v>7.1494791950700687E-2</v>
      </c>
      <c r="H1385" t="str">
        <f t="shared" si="215"/>
        <v>DIA</v>
      </c>
      <c r="I1385">
        <f t="shared" si="216"/>
        <v>1</v>
      </c>
      <c r="J1385">
        <f t="shared" si="219"/>
        <v>1</v>
      </c>
      <c r="N1385" t="str">
        <f t="shared" si="210"/>
        <v>DIA</v>
      </c>
      <c r="O1385" s="5">
        <f t="shared" si="217"/>
        <v>4.1462336903249908E-3</v>
      </c>
      <c r="P1385" t="str">
        <f t="shared" si="212"/>
        <v>lose</v>
      </c>
      <c r="Q1385" t="str">
        <f t="shared" si="218"/>
        <v>lose</v>
      </c>
    </row>
    <row r="1386" spans="1:17">
      <c r="A1386" s="6">
        <v>43928</v>
      </c>
      <c r="B1386" s="1">
        <v>226.6</v>
      </c>
      <c r="C1386" s="1">
        <v>196.4</v>
      </c>
      <c r="D1386" s="1">
        <f t="shared" si="211"/>
        <v>30.199999999999989</v>
      </c>
      <c r="F1386" s="2">
        <f t="shared" si="213"/>
        <v>3.0900984417071988E-4</v>
      </c>
      <c r="G1386" s="2">
        <f t="shared" si="214"/>
        <v>-4.0716612377842066E-4</v>
      </c>
      <c r="H1386" t="str">
        <f t="shared" si="215"/>
        <v>DIA</v>
      </c>
      <c r="I1386">
        <f t="shared" si="216"/>
        <v>1</v>
      </c>
      <c r="J1386">
        <f t="shared" si="219"/>
        <v>2</v>
      </c>
      <c r="N1386" t="str">
        <f t="shared" si="210"/>
        <v>DIA</v>
      </c>
      <c r="O1386" s="5">
        <f t="shared" si="217"/>
        <v>7.1617596794914054E-4</v>
      </c>
      <c r="P1386" t="str">
        <f t="shared" si="212"/>
        <v>lose</v>
      </c>
      <c r="Q1386" t="str">
        <f t="shared" si="218"/>
        <v>lose</v>
      </c>
    </row>
    <row r="1387" spans="1:17">
      <c r="A1387" s="6">
        <v>43929</v>
      </c>
      <c r="B1387" s="1">
        <v>234.33</v>
      </c>
      <c r="C1387" s="1">
        <v>200.57</v>
      </c>
      <c r="D1387" s="1">
        <f t="shared" si="211"/>
        <v>33.760000000000019</v>
      </c>
      <c r="F1387" s="2">
        <f t="shared" si="213"/>
        <v>3.4112974404236621E-2</v>
      </c>
      <c r="G1387" s="2">
        <f t="shared" si="214"/>
        <v>2.1232179226069181E-2</v>
      </c>
      <c r="H1387" t="str">
        <f t="shared" si="215"/>
        <v>DIA</v>
      </c>
      <c r="I1387">
        <f t="shared" si="216"/>
        <v>1</v>
      </c>
      <c r="J1387">
        <f t="shared" si="219"/>
        <v>3</v>
      </c>
      <c r="N1387" t="str">
        <f t="shared" si="210"/>
        <v>DIA</v>
      </c>
      <c r="O1387" s="5">
        <f t="shared" si="217"/>
        <v>1.288079517816744E-2</v>
      </c>
      <c r="P1387" t="str">
        <f t="shared" si="212"/>
        <v>win</v>
      </c>
      <c r="Q1387" t="str">
        <f t="shared" si="218"/>
        <v>lose</v>
      </c>
    </row>
    <row r="1388" spans="1:17">
      <c r="A1388" s="6">
        <v>43930</v>
      </c>
      <c r="B1388" s="1">
        <v>237.14</v>
      </c>
      <c r="C1388" s="1">
        <v>200.86</v>
      </c>
      <c r="D1388" s="1">
        <f t="shared" si="211"/>
        <v>36.279999999999973</v>
      </c>
      <c r="F1388" s="2">
        <f t="shared" si="213"/>
        <v>1.1991635727392881E-2</v>
      </c>
      <c r="G1388" s="2">
        <f t="shared" si="214"/>
        <v>1.4458792441542627E-3</v>
      </c>
      <c r="H1388" t="str">
        <f t="shared" si="215"/>
        <v>DIA</v>
      </c>
      <c r="I1388">
        <f t="shared" si="216"/>
        <v>1</v>
      </c>
      <c r="J1388">
        <f t="shared" si="219"/>
        <v>4</v>
      </c>
      <c r="N1388" t="str">
        <f t="shared" si="210"/>
        <v>DIA</v>
      </c>
      <c r="O1388" s="5">
        <f t="shared" si="217"/>
        <v>1.0545756483238617E-2</v>
      </c>
      <c r="P1388" t="str">
        <f t="shared" si="212"/>
        <v>win</v>
      </c>
      <c r="Q1388" t="str">
        <f t="shared" si="218"/>
        <v>lose</v>
      </c>
    </row>
    <row r="1389" spans="1:17">
      <c r="A1389" s="6">
        <v>43934</v>
      </c>
      <c r="B1389" s="1">
        <v>233.96</v>
      </c>
      <c r="C1389" s="1">
        <v>203.03</v>
      </c>
      <c r="D1389" s="1">
        <f t="shared" si="211"/>
        <v>30.930000000000007</v>
      </c>
      <c r="F1389" s="2">
        <f t="shared" si="213"/>
        <v>-1.3409800118073622E-2</v>
      </c>
      <c r="G1389" s="2">
        <f t="shared" si="214"/>
        <v>1.0803544757542504E-2</v>
      </c>
      <c r="H1389" t="str">
        <f t="shared" si="215"/>
        <v>QQQ</v>
      </c>
      <c r="I1389">
        <f t="shared" si="216"/>
        <v>0</v>
      </c>
      <c r="J1389">
        <f t="shared" si="219"/>
        <v>0</v>
      </c>
      <c r="N1389" t="str">
        <f t="shared" si="210"/>
        <v>QQQ</v>
      </c>
      <c r="O1389" s="5">
        <f t="shared" si="217"/>
        <v>2.4213344875616126E-2</v>
      </c>
      <c r="P1389" t="str">
        <f t="shared" si="212"/>
        <v>lose</v>
      </c>
      <c r="Q1389" t="str">
        <f t="shared" si="218"/>
        <v>win</v>
      </c>
    </row>
    <row r="1390" spans="1:17">
      <c r="A1390" s="6">
        <v>43935</v>
      </c>
      <c r="B1390" s="1">
        <v>239.68</v>
      </c>
      <c r="C1390" s="1">
        <v>211.86</v>
      </c>
      <c r="D1390" s="1">
        <f t="shared" si="211"/>
        <v>27.819999999999993</v>
      </c>
      <c r="F1390" s="2">
        <f t="shared" si="213"/>
        <v>2.4448623696358345E-2</v>
      </c>
      <c r="G1390" s="2">
        <f t="shared" si="214"/>
        <v>4.3491109688223478E-2</v>
      </c>
      <c r="H1390" t="str">
        <f t="shared" si="215"/>
        <v>QQQ</v>
      </c>
      <c r="I1390">
        <f t="shared" si="216"/>
        <v>0</v>
      </c>
      <c r="J1390">
        <f t="shared" si="219"/>
        <v>1</v>
      </c>
      <c r="N1390" t="str">
        <f t="shared" si="210"/>
        <v>QQQ</v>
      </c>
      <c r="O1390" s="5">
        <f t="shared" si="217"/>
        <v>1.9042485991865133E-2</v>
      </c>
      <c r="P1390" t="str">
        <f t="shared" si="212"/>
        <v>lose</v>
      </c>
      <c r="Q1390" t="str">
        <f t="shared" si="218"/>
        <v>win</v>
      </c>
    </row>
    <row r="1391" spans="1:17">
      <c r="A1391" s="6">
        <v>43936</v>
      </c>
      <c r="B1391" s="1">
        <v>235.08</v>
      </c>
      <c r="C1391" s="1">
        <v>209.43</v>
      </c>
      <c r="D1391" s="1">
        <f t="shared" si="211"/>
        <v>25.650000000000006</v>
      </c>
      <c r="F1391" s="2">
        <f t="shared" si="213"/>
        <v>-1.9192256341789029E-2</v>
      </c>
      <c r="G1391" s="2">
        <f t="shared" si="214"/>
        <v>-1.1469838572642343E-2</v>
      </c>
      <c r="H1391" t="str">
        <f t="shared" si="215"/>
        <v>QQQ</v>
      </c>
      <c r="I1391">
        <f t="shared" si="216"/>
        <v>0</v>
      </c>
      <c r="J1391">
        <f t="shared" si="219"/>
        <v>2</v>
      </c>
      <c r="N1391" t="str">
        <f t="shared" si="210"/>
        <v>QQQ</v>
      </c>
      <c r="O1391" s="5">
        <f t="shared" si="217"/>
        <v>7.7224177691466861E-3</v>
      </c>
      <c r="P1391" t="str">
        <f t="shared" si="212"/>
        <v>lose</v>
      </c>
      <c r="Q1391" t="str">
        <f t="shared" si="218"/>
        <v>win</v>
      </c>
    </row>
    <row r="1392" spans="1:17">
      <c r="A1392" s="6">
        <v>43937</v>
      </c>
      <c r="B1392" s="1">
        <v>235.34</v>
      </c>
      <c r="C1392" s="1">
        <v>213.25</v>
      </c>
      <c r="D1392" s="1">
        <f t="shared" si="211"/>
        <v>22.090000000000003</v>
      </c>
      <c r="F1392" s="2">
        <f t="shared" si="213"/>
        <v>1.1060064658839157E-3</v>
      </c>
      <c r="G1392" s="2">
        <f t="shared" si="214"/>
        <v>1.8239984720431614E-2</v>
      </c>
      <c r="H1392" t="str">
        <f t="shared" si="215"/>
        <v>QQQ</v>
      </c>
      <c r="I1392">
        <f t="shared" si="216"/>
        <v>0</v>
      </c>
      <c r="J1392">
        <f t="shared" si="219"/>
        <v>3</v>
      </c>
      <c r="N1392" t="str">
        <f t="shared" si="210"/>
        <v>QQQ</v>
      </c>
      <c r="O1392" s="5">
        <f t="shared" si="217"/>
        <v>1.71339782545477E-2</v>
      </c>
      <c r="P1392" t="str">
        <f t="shared" si="212"/>
        <v>lose</v>
      </c>
      <c r="Q1392" t="str">
        <f t="shared" si="218"/>
        <v>win</v>
      </c>
    </row>
    <row r="1393" spans="1:17">
      <c r="A1393" s="6">
        <v>43938</v>
      </c>
      <c r="B1393" s="1">
        <v>242.43</v>
      </c>
      <c r="C1393" s="1">
        <v>215.29</v>
      </c>
      <c r="D1393" s="1">
        <f t="shared" si="211"/>
        <v>27.140000000000015</v>
      </c>
      <c r="F1393" s="2">
        <f t="shared" si="213"/>
        <v>3.0126625308064942E-2</v>
      </c>
      <c r="G1393" s="2">
        <f t="shared" si="214"/>
        <v>9.5662368112543594E-3</v>
      </c>
      <c r="H1393" t="str">
        <f t="shared" si="215"/>
        <v>DIA</v>
      </c>
      <c r="I1393">
        <f t="shared" si="216"/>
        <v>1</v>
      </c>
      <c r="J1393">
        <f t="shared" si="219"/>
        <v>1</v>
      </c>
      <c r="N1393" t="str">
        <f t="shared" si="210"/>
        <v>DIA</v>
      </c>
      <c r="O1393" s="5">
        <f t="shared" si="217"/>
        <v>2.0560388496810585E-2</v>
      </c>
      <c r="P1393" t="str">
        <f t="shared" si="212"/>
        <v>win</v>
      </c>
      <c r="Q1393" t="str">
        <f t="shared" si="218"/>
        <v>lose</v>
      </c>
    </row>
    <row r="1394" spans="1:17">
      <c r="A1394" s="6">
        <v>43941</v>
      </c>
      <c r="B1394" s="1">
        <v>236.64</v>
      </c>
      <c r="C1394" s="1">
        <v>212.74</v>
      </c>
      <c r="D1394" s="1">
        <f t="shared" si="211"/>
        <v>23.899999999999977</v>
      </c>
      <c r="F1394" s="2">
        <f t="shared" si="213"/>
        <v>-2.3883182774409192E-2</v>
      </c>
      <c r="G1394" s="2">
        <f t="shared" si="214"/>
        <v>-1.1844488829021241E-2</v>
      </c>
      <c r="H1394" t="str">
        <f t="shared" si="215"/>
        <v>QQQ</v>
      </c>
      <c r="I1394">
        <f t="shared" si="216"/>
        <v>0</v>
      </c>
      <c r="J1394">
        <f t="shared" si="219"/>
        <v>0</v>
      </c>
      <c r="N1394" t="str">
        <f t="shared" si="210"/>
        <v>QQQ</v>
      </c>
      <c r="O1394" s="5">
        <f t="shared" si="217"/>
        <v>1.2038693945387952E-2</v>
      </c>
      <c r="P1394" t="str">
        <f t="shared" si="212"/>
        <v>lose</v>
      </c>
      <c r="Q1394" t="str">
        <f t="shared" si="218"/>
        <v>win</v>
      </c>
    </row>
    <row r="1395" spans="1:17">
      <c r="A1395" s="6">
        <v>43942</v>
      </c>
      <c r="B1395" s="1">
        <v>230.22</v>
      </c>
      <c r="C1395" s="1">
        <v>204.89</v>
      </c>
      <c r="D1395" s="1">
        <f t="shared" si="211"/>
        <v>25.330000000000013</v>
      </c>
      <c r="F1395" s="2">
        <f t="shared" si="213"/>
        <v>-2.7129817444219016E-2</v>
      </c>
      <c r="G1395" s="2">
        <f t="shared" si="214"/>
        <v>-3.689950173921229E-2</v>
      </c>
      <c r="H1395" t="str">
        <f t="shared" si="215"/>
        <v>DIA</v>
      </c>
      <c r="I1395">
        <f t="shared" si="216"/>
        <v>1</v>
      </c>
      <c r="J1395">
        <f t="shared" si="219"/>
        <v>1</v>
      </c>
      <c r="N1395" t="str">
        <f t="shared" si="210"/>
        <v>DIA</v>
      </c>
      <c r="O1395" s="5">
        <f t="shared" si="217"/>
        <v>9.7696842949932736E-3</v>
      </c>
      <c r="P1395" t="str">
        <f t="shared" si="212"/>
        <v>win</v>
      </c>
      <c r="Q1395" t="str">
        <f t="shared" si="218"/>
        <v>lose</v>
      </c>
    </row>
    <row r="1396" spans="1:17">
      <c r="A1396" s="6">
        <v>43943</v>
      </c>
      <c r="B1396" s="1">
        <v>234.77</v>
      </c>
      <c r="C1396" s="1">
        <v>210.97</v>
      </c>
      <c r="D1396" s="1">
        <f t="shared" si="211"/>
        <v>23.800000000000011</v>
      </c>
      <c r="F1396" s="2">
        <f t="shared" si="213"/>
        <v>1.9763704282859923E-2</v>
      </c>
      <c r="G1396" s="2">
        <f t="shared" si="214"/>
        <v>2.9674459466055018E-2</v>
      </c>
      <c r="H1396" t="str">
        <f t="shared" si="215"/>
        <v>QQQ</v>
      </c>
      <c r="I1396">
        <f t="shared" si="216"/>
        <v>0</v>
      </c>
      <c r="J1396">
        <f t="shared" si="219"/>
        <v>0</v>
      </c>
      <c r="N1396" t="str">
        <f t="shared" si="210"/>
        <v>QQQ</v>
      </c>
      <c r="O1396" s="5">
        <f t="shared" si="217"/>
        <v>9.9107551831950948E-3</v>
      </c>
      <c r="P1396" t="str">
        <f t="shared" si="212"/>
        <v>lose</v>
      </c>
      <c r="Q1396" t="str">
        <f t="shared" si="218"/>
        <v>win</v>
      </c>
    </row>
    <row r="1397" spans="1:17">
      <c r="A1397" s="6">
        <v>43944</v>
      </c>
      <c r="B1397" s="1">
        <v>235.07</v>
      </c>
      <c r="C1397" s="1">
        <v>210.52</v>
      </c>
      <c r="D1397" s="1">
        <f t="shared" si="211"/>
        <v>24.549999999999983</v>
      </c>
      <c r="F1397" s="2">
        <f t="shared" si="213"/>
        <v>1.2778464028623032E-3</v>
      </c>
      <c r="G1397" s="2">
        <f t="shared" si="214"/>
        <v>-2.1330046926102699E-3</v>
      </c>
      <c r="H1397" t="str">
        <f t="shared" si="215"/>
        <v>DIA</v>
      </c>
      <c r="I1397">
        <f t="shared" si="216"/>
        <v>1</v>
      </c>
      <c r="J1397">
        <f t="shared" si="219"/>
        <v>1</v>
      </c>
      <c r="N1397" t="str">
        <f t="shared" si="210"/>
        <v>DIA</v>
      </c>
      <c r="O1397" s="5">
        <f t="shared" si="217"/>
        <v>3.4108510954725729E-3</v>
      </c>
      <c r="P1397" t="str">
        <f t="shared" si="212"/>
        <v>lose</v>
      </c>
      <c r="Q1397" t="str">
        <f t="shared" si="218"/>
        <v>lose</v>
      </c>
    </row>
    <row r="1398" spans="1:17">
      <c r="A1398" s="6">
        <v>43945</v>
      </c>
      <c r="B1398" s="1">
        <v>237.83</v>
      </c>
      <c r="C1398" s="1">
        <v>213.84</v>
      </c>
      <c r="D1398" s="1">
        <f t="shared" si="211"/>
        <v>23.990000000000009</v>
      </c>
      <c r="F1398" s="2">
        <f t="shared" si="213"/>
        <v>1.1741183477262175E-2</v>
      </c>
      <c r="G1398" s="2">
        <f t="shared" si="214"/>
        <v>1.5770473114193391E-2</v>
      </c>
      <c r="H1398" t="str">
        <f t="shared" si="215"/>
        <v>QQQ</v>
      </c>
      <c r="I1398">
        <f t="shared" si="216"/>
        <v>0</v>
      </c>
      <c r="J1398">
        <f t="shared" si="219"/>
        <v>0</v>
      </c>
      <c r="N1398" t="str">
        <f t="shared" si="210"/>
        <v>QQQ</v>
      </c>
      <c r="O1398" s="5">
        <f t="shared" si="217"/>
        <v>4.0292896369312162E-3</v>
      </c>
      <c r="P1398" t="str">
        <f t="shared" si="212"/>
        <v>lose</v>
      </c>
      <c r="Q1398" t="str">
        <f t="shared" si="218"/>
        <v>lose</v>
      </c>
    </row>
    <row r="1399" spans="1:17">
      <c r="A1399" s="6">
        <v>43948</v>
      </c>
      <c r="B1399" s="1">
        <v>241.32</v>
      </c>
      <c r="C1399" s="1">
        <v>215.56</v>
      </c>
      <c r="D1399" s="1">
        <f t="shared" si="211"/>
        <v>25.759999999999991</v>
      </c>
      <c r="F1399" s="2">
        <f t="shared" si="213"/>
        <v>1.4674347222806123E-2</v>
      </c>
      <c r="G1399" s="2">
        <f t="shared" si="214"/>
        <v>8.0433969322858158E-3</v>
      </c>
      <c r="H1399" t="str">
        <f t="shared" si="215"/>
        <v>DIA</v>
      </c>
      <c r="I1399">
        <f t="shared" si="216"/>
        <v>1</v>
      </c>
      <c r="J1399">
        <f t="shared" si="219"/>
        <v>1</v>
      </c>
      <c r="N1399" t="str">
        <f t="shared" si="210"/>
        <v>DIA</v>
      </c>
      <c r="O1399" s="5">
        <f t="shared" si="217"/>
        <v>6.6309502905203075E-3</v>
      </c>
      <c r="P1399" t="str">
        <f t="shared" si="212"/>
        <v>win</v>
      </c>
      <c r="Q1399" t="str">
        <f t="shared" si="218"/>
        <v>lose</v>
      </c>
    </row>
    <row r="1400" spans="1:17">
      <c r="A1400" s="6">
        <v>43949</v>
      </c>
      <c r="B1400" s="1">
        <v>241.09</v>
      </c>
      <c r="C1400" s="1">
        <v>211.5</v>
      </c>
      <c r="D1400" s="1">
        <f t="shared" si="211"/>
        <v>29.590000000000003</v>
      </c>
      <c r="F1400" s="2">
        <f t="shared" si="213"/>
        <v>-9.530913310127208E-4</v>
      </c>
      <c r="G1400" s="2">
        <f t="shared" si="214"/>
        <v>-1.8834663202820571E-2</v>
      </c>
      <c r="H1400" t="str">
        <f t="shared" si="215"/>
        <v>DIA</v>
      </c>
      <c r="I1400">
        <f t="shared" si="216"/>
        <v>1</v>
      </c>
      <c r="J1400">
        <f t="shared" si="219"/>
        <v>2</v>
      </c>
      <c r="N1400" t="str">
        <f t="shared" si="210"/>
        <v>DIA</v>
      </c>
      <c r="O1400" s="5">
        <f t="shared" si="217"/>
        <v>1.788157187180785E-2</v>
      </c>
      <c r="P1400" t="str">
        <f t="shared" si="212"/>
        <v>win</v>
      </c>
      <c r="Q1400" t="str">
        <f t="shared" si="218"/>
        <v>lose</v>
      </c>
    </row>
    <row r="1401" spans="1:17">
      <c r="A1401" s="6">
        <v>43950</v>
      </c>
      <c r="B1401" s="1">
        <v>246.45</v>
      </c>
      <c r="C1401" s="1">
        <v>219</v>
      </c>
      <c r="D1401" s="1">
        <f t="shared" si="211"/>
        <v>27.449999999999989</v>
      </c>
      <c r="F1401" s="2">
        <f t="shared" si="213"/>
        <v>2.2232361358828591E-2</v>
      </c>
      <c r="G1401" s="2">
        <f t="shared" si="214"/>
        <v>3.5460992907801421E-2</v>
      </c>
      <c r="H1401" t="str">
        <f t="shared" si="215"/>
        <v>QQQ</v>
      </c>
      <c r="I1401">
        <f t="shared" si="216"/>
        <v>0</v>
      </c>
      <c r="J1401">
        <f t="shared" si="219"/>
        <v>0</v>
      </c>
      <c r="N1401" t="str">
        <f t="shared" si="210"/>
        <v>QQQ</v>
      </c>
      <c r="O1401" s="5">
        <f t="shared" si="217"/>
        <v>1.322863154897283E-2</v>
      </c>
      <c r="P1401" t="str">
        <f t="shared" si="212"/>
        <v>lose</v>
      </c>
      <c r="Q1401" t="str">
        <f t="shared" si="218"/>
        <v>win</v>
      </c>
    </row>
    <row r="1402" spans="1:17">
      <c r="A1402" s="6">
        <v>43951</v>
      </c>
      <c r="B1402" s="1">
        <v>243.22</v>
      </c>
      <c r="C1402" s="1">
        <v>218.91</v>
      </c>
      <c r="D1402" s="1">
        <f t="shared" si="211"/>
        <v>24.310000000000002</v>
      </c>
      <c r="F1402" s="2">
        <f t="shared" si="213"/>
        <v>-1.3106106715358045E-2</v>
      </c>
      <c r="G1402" s="2">
        <f t="shared" si="214"/>
        <v>-4.1095890410960462E-4</v>
      </c>
      <c r="H1402" t="str">
        <f t="shared" si="215"/>
        <v>QQQ</v>
      </c>
      <c r="I1402">
        <f t="shared" si="216"/>
        <v>0</v>
      </c>
      <c r="J1402">
        <f t="shared" si="219"/>
        <v>1</v>
      </c>
      <c r="N1402" t="str">
        <f t="shared" si="210"/>
        <v>QQQ</v>
      </c>
      <c r="O1402" s="5">
        <f t="shared" si="217"/>
        <v>1.269514781124844E-2</v>
      </c>
      <c r="P1402" t="str">
        <f t="shared" si="212"/>
        <v>lose</v>
      </c>
      <c r="Q1402" t="str">
        <f t="shared" si="218"/>
        <v>win</v>
      </c>
    </row>
    <row r="1403" spans="1:17">
      <c r="A1403" s="6">
        <v>43952</v>
      </c>
      <c r="B1403" s="1">
        <v>237.28</v>
      </c>
      <c r="C1403" s="1">
        <v>212.74</v>
      </c>
      <c r="D1403" s="1">
        <f t="shared" si="211"/>
        <v>24.539999999999992</v>
      </c>
      <c r="F1403" s="2">
        <f t="shared" si="213"/>
        <v>-2.4422333689663671E-2</v>
      </c>
      <c r="G1403" s="2">
        <f t="shared" si="214"/>
        <v>-2.8185098899090894E-2</v>
      </c>
      <c r="H1403" t="str">
        <f t="shared" si="215"/>
        <v>DIA</v>
      </c>
      <c r="I1403">
        <f t="shared" si="216"/>
        <v>1</v>
      </c>
      <c r="J1403">
        <f t="shared" si="219"/>
        <v>1</v>
      </c>
      <c r="N1403" t="str">
        <f t="shared" si="210"/>
        <v>DIA</v>
      </c>
      <c r="O1403" s="5">
        <f t="shared" si="217"/>
        <v>3.7627652094272233E-3</v>
      </c>
      <c r="P1403" t="str">
        <f t="shared" si="212"/>
        <v>lose</v>
      </c>
      <c r="Q1403" t="str">
        <f t="shared" si="218"/>
        <v>lose</v>
      </c>
    </row>
    <row r="1404" spans="1:17">
      <c r="A1404" s="6">
        <v>43955</v>
      </c>
      <c r="B1404" s="1">
        <v>237.42</v>
      </c>
      <c r="C1404" s="1">
        <v>215.22</v>
      </c>
      <c r="D1404" s="1">
        <f t="shared" si="211"/>
        <v>22.199999999999989</v>
      </c>
      <c r="F1404" s="2">
        <f t="shared" si="213"/>
        <v>5.9002022926494591E-4</v>
      </c>
      <c r="G1404" s="2">
        <f t="shared" si="214"/>
        <v>1.1657422205509024E-2</v>
      </c>
      <c r="H1404" t="str">
        <f t="shared" si="215"/>
        <v>QQQ</v>
      </c>
      <c r="I1404">
        <f t="shared" si="216"/>
        <v>0</v>
      </c>
      <c r="J1404">
        <f t="shared" si="219"/>
        <v>0</v>
      </c>
      <c r="N1404" t="str">
        <f t="shared" si="210"/>
        <v>QQQ</v>
      </c>
      <c r="O1404" s="5">
        <f t="shared" si="217"/>
        <v>1.1067401976244078E-2</v>
      </c>
      <c r="P1404" t="str">
        <f t="shared" si="212"/>
        <v>lose</v>
      </c>
      <c r="Q1404" t="str">
        <f t="shared" si="218"/>
        <v>win</v>
      </c>
    </row>
    <row r="1405" spans="1:17">
      <c r="A1405" s="6">
        <v>43956</v>
      </c>
      <c r="B1405" s="1">
        <v>238.8</v>
      </c>
      <c r="C1405" s="1">
        <v>217.66</v>
      </c>
      <c r="D1405" s="1">
        <f t="shared" si="211"/>
        <v>21.140000000000015</v>
      </c>
      <c r="F1405" s="2">
        <f t="shared" si="213"/>
        <v>5.8124842052060654E-3</v>
      </c>
      <c r="G1405" s="2">
        <f t="shared" si="214"/>
        <v>1.1337236316327468E-2</v>
      </c>
      <c r="H1405" t="str">
        <f t="shared" si="215"/>
        <v>QQQ</v>
      </c>
      <c r="I1405">
        <f t="shared" si="216"/>
        <v>0</v>
      </c>
      <c r="J1405">
        <f t="shared" si="219"/>
        <v>1</v>
      </c>
      <c r="N1405" t="str">
        <f t="shared" si="210"/>
        <v>QQQ</v>
      </c>
      <c r="O1405" s="5">
        <f t="shared" si="217"/>
        <v>5.5247521111214028E-3</v>
      </c>
      <c r="P1405" t="str">
        <f t="shared" si="212"/>
        <v>lose</v>
      </c>
      <c r="Q1405" t="str">
        <f t="shared" si="218"/>
        <v>win</v>
      </c>
    </row>
    <row r="1406" spans="1:17">
      <c r="A1406" s="6">
        <v>43957</v>
      </c>
      <c r="B1406" s="1">
        <v>236.86</v>
      </c>
      <c r="C1406" s="1">
        <v>219</v>
      </c>
      <c r="D1406" s="1">
        <f t="shared" si="211"/>
        <v>17.860000000000014</v>
      </c>
      <c r="F1406" s="2">
        <f t="shared" si="213"/>
        <v>-8.1239530988274616E-3</v>
      </c>
      <c r="G1406" s="2">
        <f t="shared" si="214"/>
        <v>6.156390701093464E-3</v>
      </c>
      <c r="H1406" t="str">
        <f t="shared" si="215"/>
        <v>QQQ</v>
      </c>
      <c r="I1406">
        <f t="shared" si="216"/>
        <v>0</v>
      </c>
      <c r="J1406">
        <f t="shared" si="219"/>
        <v>2</v>
      </c>
      <c r="N1406" t="str">
        <f t="shared" si="210"/>
        <v>QQQ</v>
      </c>
      <c r="O1406" s="5">
        <f t="shared" si="217"/>
        <v>1.4280343799920926E-2</v>
      </c>
      <c r="P1406" t="str">
        <f t="shared" si="212"/>
        <v>lose</v>
      </c>
      <c r="Q1406" t="str">
        <f t="shared" si="218"/>
        <v>win</v>
      </c>
    </row>
    <row r="1407" spans="1:17">
      <c r="A1407" s="6">
        <v>43958</v>
      </c>
      <c r="B1407" s="1">
        <v>238.91</v>
      </c>
      <c r="C1407" s="1">
        <v>221.82</v>
      </c>
      <c r="D1407" s="1">
        <f t="shared" si="211"/>
        <v>17.090000000000003</v>
      </c>
      <c r="F1407" s="2">
        <f t="shared" si="213"/>
        <v>8.6549016296545763E-3</v>
      </c>
      <c r="G1407" s="2">
        <f t="shared" si="214"/>
        <v>1.2876712328767092E-2</v>
      </c>
      <c r="H1407" t="str">
        <f t="shared" si="215"/>
        <v>QQQ</v>
      </c>
      <c r="I1407">
        <f t="shared" si="216"/>
        <v>0</v>
      </c>
      <c r="J1407">
        <f t="shared" si="219"/>
        <v>3</v>
      </c>
      <c r="N1407" t="str">
        <f t="shared" si="210"/>
        <v>QQQ</v>
      </c>
      <c r="O1407" s="5">
        <f t="shared" si="217"/>
        <v>4.2218106991125156E-3</v>
      </c>
      <c r="P1407" t="str">
        <f t="shared" si="212"/>
        <v>lose</v>
      </c>
      <c r="Q1407" t="str">
        <f t="shared" si="218"/>
        <v>lose</v>
      </c>
    </row>
    <row r="1408" spans="1:17">
      <c r="A1408" s="6">
        <v>43959</v>
      </c>
      <c r="B1408" s="1">
        <v>243.62</v>
      </c>
      <c r="C1408" s="1">
        <v>224.86</v>
      </c>
      <c r="D1408" s="1">
        <f t="shared" si="211"/>
        <v>18.759999999999991</v>
      </c>
      <c r="F1408" s="2">
        <f t="shared" si="213"/>
        <v>1.9714536854882624E-2</v>
      </c>
      <c r="G1408" s="2">
        <f t="shared" si="214"/>
        <v>1.3704805698314041E-2</v>
      </c>
      <c r="H1408" t="str">
        <f t="shared" si="215"/>
        <v>DIA</v>
      </c>
      <c r="I1408">
        <f t="shared" si="216"/>
        <v>1</v>
      </c>
      <c r="J1408">
        <f t="shared" si="219"/>
        <v>1</v>
      </c>
      <c r="N1408" t="str">
        <f t="shared" si="210"/>
        <v>DIA</v>
      </c>
      <c r="O1408" s="5">
        <f t="shared" si="217"/>
        <v>6.0097311565685835E-3</v>
      </c>
      <c r="P1408" t="str">
        <f t="shared" si="212"/>
        <v>win</v>
      </c>
      <c r="Q1408" t="str">
        <f t="shared" si="218"/>
        <v>lose</v>
      </c>
    </row>
    <row r="1409" spans="1:17">
      <c r="A1409" s="6">
        <v>43962</v>
      </c>
      <c r="B1409" s="1">
        <v>242.56</v>
      </c>
      <c r="C1409" s="1">
        <v>226.87</v>
      </c>
      <c r="D1409" s="1">
        <f t="shared" si="211"/>
        <v>15.689999999999998</v>
      </c>
      <c r="F1409" s="2">
        <f t="shared" si="213"/>
        <v>-4.3510385025860038E-3</v>
      </c>
      <c r="G1409" s="2">
        <f t="shared" si="214"/>
        <v>8.9388953126389344E-3</v>
      </c>
      <c r="H1409" t="str">
        <f t="shared" si="215"/>
        <v>QQQ</v>
      </c>
      <c r="I1409">
        <f t="shared" si="216"/>
        <v>0</v>
      </c>
      <c r="J1409">
        <f t="shared" si="219"/>
        <v>0</v>
      </c>
      <c r="N1409" t="str">
        <f t="shared" ref="N1409:N1410" si="220">IF(F1409&gt;G1409, "DIA", "QQQ")</f>
        <v>QQQ</v>
      </c>
      <c r="O1409" s="5">
        <f t="shared" si="217"/>
        <v>1.3289933815224938E-2</v>
      </c>
      <c r="P1409" t="str">
        <f t="shared" si="212"/>
        <v>lose</v>
      </c>
      <c r="Q1409" t="str">
        <f t="shared" si="218"/>
        <v>win</v>
      </c>
    </row>
    <row r="1410" spans="1:17">
      <c r="A1410" s="6">
        <v>43963</v>
      </c>
      <c r="B1410" s="1">
        <v>238.08</v>
      </c>
      <c r="C1410" s="1">
        <v>222.12</v>
      </c>
      <c r="D1410" s="1">
        <f t="shared" si="211"/>
        <v>15.960000000000008</v>
      </c>
      <c r="F1410" s="2">
        <f t="shared" si="213"/>
        <v>-1.8469656992084391E-2</v>
      </c>
      <c r="G1410" s="2">
        <f t="shared" si="214"/>
        <v>-2.0937100542160709E-2</v>
      </c>
      <c r="H1410" t="str">
        <f t="shared" si="215"/>
        <v>DIA</v>
      </c>
      <c r="I1410">
        <f t="shared" si="216"/>
        <v>1</v>
      </c>
      <c r="J1410">
        <f t="shared" si="219"/>
        <v>1</v>
      </c>
      <c r="N1410" t="str">
        <f t="shared" si="220"/>
        <v>DIA</v>
      </c>
      <c r="O1410" s="5">
        <f t="shared" si="217"/>
        <v>2.4674435500763175E-3</v>
      </c>
      <c r="P1410" t="str">
        <f t="shared" si="212"/>
        <v>lose</v>
      </c>
      <c r="Q1410" t="str">
        <f t="shared" si="218"/>
        <v>lose</v>
      </c>
    </row>
    <row r="1411" spans="1:17">
      <c r="A1411" s="6">
        <v>43964</v>
      </c>
      <c r="B1411" s="1">
        <v>232.82</v>
      </c>
      <c r="C1411" s="1">
        <v>219.34</v>
      </c>
      <c r="D1411" s="1">
        <f t="shared" ref="D1411:D1474" si="221">B1411-C1411</f>
        <v>13.47999999999999</v>
      </c>
      <c r="F1411" s="2">
        <f t="shared" si="213"/>
        <v>-2.2093413978494705E-2</v>
      </c>
      <c r="G1411" s="2">
        <f t="shared" si="214"/>
        <v>-1.2515757248334239E-2</v>
      </c>
      <c r="H1411" t="str">
        <f t="shared" si="215"/>
        <v>QQQ</v>
      </c>
      <c r="I1411">
        <f t="shared" si="216"/>
        <v>0</v>
      </c>
      <c r="J1411">
        <f t="shared" si="219"/>
        <v>0</v>
      </c>
      <c r="N1411" t="str">
        <f t="shared" ref="N1411:N1442" si="222">IF(F1411&gt;G1411, "DIA", "QQQ")</f>
        <v>QQQ</v>
      </c>
      <c r="O1411" s="5">
        <f t="shared" si="217"/>
        <v>9.5776567301604654E-3</v>
      </c>
      <c r="P1411" t="str">
        <f t="shared" si="212"/>
        <v>lose</v>
      </c>
      <c r="Q1411" t="str">
        <f t="shared" si="218"/>
        <v>win</v>
      </c>
    </row>
    <row r="1412" spans="1:17">
      <c r="A1412" s="6">
        <v>43965</v>
      </c>
      <c r="B1412" s="1">
        <v>236.75</v>
      </c>
      <c r="C1412" s="1">
        <v>221.83</v>
      </c>
      <c r="D1412" s="1">
        <f t="shared" si="221"/>
        <v>14.919999999999987</v>
      </c>
      <c r="F1412" s="2">
        <f t="shared" si="213"/>
        <v>1.6879993127738198E-2</v>
      </c>
      <c r="G1412" s="2">
        <f t="shared" si="214"/>
        <v>1.1352238533783209E-2</v>
      </c>
      <c r="H1412" t="str">
        <f t="shared" si="215"/>
        <v>DIA</v>
      </c>
      <c r="I1412">
        <f t="shared" si="216"/>
        <v>1</v>
      </c>
      <c r="J1412">
        <f t="shared" si="219"/>
        <v>1</v>
      </c>
      <c r="N1412" t="str">
        <f t="shared" si="222"/>
        <v>DIA</v>
      </c>
      <c r="O1412" s="5">
        <f t="shared" si="217"/>
        <v>5.5277545939549887E-3</v>
      </c>
      <c r="P1412" t="str">
        <f t="shared" ref="P1412:P1475" si="223">IF(AND(N1412="dia", O1412&gt;0.005), "win", "lose")</f>
        <v>win</v>
      </c>
      <c r="Q1412" t="str">
        <f t="shared" si="218"/>
        <v>lose</v>
      </c>
    </row>
    <row r="1413" spans="1:17">
      <c r="A1413" s="6">
        <v>43966</v>
      </c>
      <c r="B1413" s="1">
        <v>236.91</v>
      </c>
      <c r="C1413" s="1">
        <v>223.27</v>
      </c>
      <c r="D1413" s="1">
        <f t="shared" si="221"/>
        <v>13.639999999999986</v>
      </c>
      <c r="F1413" s="2">
        <f t="shared" ref="F1413:F1476" si="224">(B1413-B1412)/B1412</f>
        <v>6.7581837381202356E-4</v>
      </c>
      <c r="G1413" s="2">
        <f t="shared" ref="G1413:G1476" si="225">(C1413-C1412)/C1412</f>
        <v>6.4914574223504376E-3</v>
      </c>
      <c r="H1413" t="str">
        <f t="shared" ref="H1413:H1476" si="226">IF(F1413&gt;G1413, "DIA", "QQQ")</f>
        <v>QQQ</v>
      </c>
      <c r="I1413">
        <f t="shared" ref="I1413:I1476" si="227">IF(H1413="QQQ",0,1)</f>
        <v>0</v>
      </c>
      <c r="J1413">
        <f t="shared" si="219"/>
        <v>0</v>
      </c>
      <c r="N1413" t="str">
        <f t="shared" si="222"/>
        <v>QQQ</v>
      </c>
      <c r="O1413" s="5">
        <f t="shared" ref="O1413:O1476" si="228">IF(F1413&gt;G1413, (F1413-G1413), (G1413-F1413))</f>
        <v>5.8156390485384138E-3</v>
      </c>
      <c r="P1413" t="str">
        <f t="shared" si="223"/>
        <v>lose</v>
      </c>
      <c r="Q1413" t="str">
        <f t="shared" ref="Q1413:Q1476" si="229">IF(AND(N1413="qqq", O1413&gt;0.005), "win", "lose")</f>
        <v>win</v>
      </c>
    </row>
    <row r="1414" spans="1:17">
      <c r="A1414" s="6">
        <v>43969</v>
      </c>
      <c r="B1414" s="1">
        <v>245.93</v>
      </c>
      <c r="C1414" s="1">
        <v>227.43</v>
      </c>
      <c r="D1414" s="1">
        <f t="shared" si="221"/>
        <v>18.5</v>
      </c>
      <c r="F1414" s="2">
        <f t="shared" si="224"/>
        <v>3.8073530032501836E-2</v>
      </c>
      <c r="G1414" s="2">
        <f t="shared" si="225"/>
        <v>1.8632149415505873E-2</v>
      </c>
      <c r="H1414" t="str">
        <f t="shared" si="226"/>
        <v>DIA</v>
      </c>
      <c r="I1414">
        <f t="shared" si="227"/>
        <v>1</v>
      </c>
      <c r="J1414">
        <f t="shared" si="219"/>
        <v>1</v>
      </c>
      <c r="N1414" t="str">
        <f t="shared" si="222"/>
        <v>DIA</v>
      </c>
      <c r="O1414" s="5">
        <f t="shared" si="228"/>
        <v>1.9441380616995962E-2</v>
      </c>
      <c r="P1414" t="str">
        <f t="shared" si="223"/>
        <v>win</v>
      </c>
      <c r="Q1414" t="str">
        <f t="shared" si="229"/>
        <v>lose</v>
      </c>
    </row>
    <row r="1415" spans="1:17">
      <c r="A1415" s="6">
        <v>43970</v>
      </c>
      <c r="B1415" s="1">
        <v>242.22</v>
      </c>
      <c r="C1415" s="1">
        <v>226.86</v>
      </c>
      <c r="D1415" s="1">
        <f t="shared" si="221"/>
        <v>15.359999999999985</v>
      </c>
      <c r="F1415" s="2">
        <f t="shared" si="224"/>
        <v>-1.5085593461554133E-2</v>
      </c>
      <c r="G1415" s="2">
        <f t="shared" si="225"/>
        <v>-2.5062656641603709E-3</v>
      </c>
      <c r="H1415" t="str">
        <f t="shared" si="226"/>
        <v>QQQ</v>
      </c>
      <c r="I1415">
        <f t="shared" si="227"/>
        <v>0</v>
      </c>
      <c r="J1415">
        <f t="shared" si="219"/>
        <v>0</v>
      </c>
      <c r="N1415" t="str">
        <f t="shared" si="222"/>
        <v>QQQ</v>
      </c>
      <c r="O1415" s="5">
        <f t="shared" si="228"/>
        <v>1.2579327797393762E-2</v>
      </c>
      <c r="P1415" t="str">
        <f t="shared" si="223"/>
        <v>lose</v>
      </c>
      <c r="Q1415" t="str">
        <f t="shared" si="229"/>
        <v>win</v>
      </c>
    </row>
    <row r="1416" spans="1:17">
      <c r="A1416" s="6">
        <v>43971</v>
      </c>
      <c r="B1416" s="1">
        <v>245.73</v>
      </c>
      <c r="C1416" s="1">
        <v>231.39</v>
      </c>
      <c r="D1416" s="1">
        <f t="shared" si="221"/>
        <v>14.340000000000003</v>
      </c>
      <c r="F1416" s="2">
        <f t="shared" si="224"/>
        <v>1.4490958632647969E-2</v>
      </c>
      <c r="G1416" s="2">
        <f t="shared" si="225"/>
        <v>1.9968262364453728E-2</v>
      </c>
      <c r="H1416" t="str">
        <f t="shared" si="226"/>
        <v>QQQ</v>
      </c>
      <c r="I1416">
        <f t="shared" si="227"/>
        <v>0</v>
      </c>
      <c r="J1416">
        <f t="shared" ref="J1416:J1479" si="230">IF(I1415=I1416,(J1415+1),I1416)</f>
        <v>1</v>
      </c>
      <c r="N1416" t="str">
        <f t="shared" si="222"/>
        <v>QQQ</v>
      </c>
      <c r="O1416" s="5">
        <f t="shared" si="228"/>
        <v>5.4773037318057594E-3</v>
      </c>
      <c r="P1416" t="str">
        <f t="shared" si="223"/>
        <v>lose</v>
      </c>
      <c r="Q1416" t="str">
        <f t="shared" si="229"/>
        <v>win</v>
      </c>
    </row>
    <row r="1417" spans="1:17">
      <c r="A1417" s="6">
        <v>43972</v>
      </c>
      <c r="B1417" s="1">
        <v>245.02</v>
      </c>
      <c r="C1417" s="1">
        <v>228.87</v>
      </c>
      <c r="D1417" s="1">
        <f t="shared" si="221"/>
        <v>16.150000000000006</v>
      </c>
      <c r="F1417" s="2">
        <f t="shared" si="224"/>
        <v>-2.8893500997028429E-3</v>
      </c>
      <c r="G1417" s="2">
        <f t="shared" si="225"/>
        <v>-1.0890704006223181E-2</v>
      </c>
      <c r="H1417" t="str">
        <f t="shared" si="226"/>
        <v>DIA</v>
      </c>
      <c r="I1417">
        <f t="shared" si="227"/>
        <v>1</v>
      </c>
      <c r="J1417">
        <f t="shared" si="230"/>
        <v>1</v>
      </c>
      <c r="N1417" t="str">
        <f t="shared" si="222"/>
        <v>DIA</v>
      </c>
      <c r="O1417" s="5">
        <f t="shared" si="228"/>
        <v>8.0013539065203372E-3</v>
      </c>
      <c r="P1417" t="str">
        <f t="shared" si="223"/>
        <v>win</v>
      </c>
      <c r="Q1417" t="str">
        <f t="shared" si="229"/>
        <v>lose</v>
      </c>
    </row>
    <row r="1418" spans="1:17">
      <c r="A1418" s="6">
        <v>43973</v>
      </c>
      <c r="B1418" s="1">
        <v>244.88</v>
      </c>
      <c r="C1418" s="1">
        <v>229.66</v>
      </c>
      <c r="D1418" s="1">
        <f t="shared" si="221"/>
        <v>15.219999999999999</v>
      </c>
      <c r="F1418" s="2">
        <f t="shared" si="224"/>
        <v>-5.7138192800593732E-4</v>
      </c>
      <c r="G1418" s="2">
        <f t="shared" si="225"/>
        <v>3.4517411631056582E-3</v>
      </c>
      <c r="H1418" t="str">
        <f t="shared" si="226"/>
        <v>QQQ</v>
      </c>
      <c r="I1418">
        <f t="shared" si="227"/>
        <v>0</v>
      </c>
      <c r="J1418">
        <f t="shared" si="230"/>
        <v>0</v>
      </c>
      <c r="N1418" t="str">
        <f t="shared" si="222"/>
        <v>QQQ</v>
      </c>
      <c r="O1418" s="5">
        <f t="shared" si="228"/>
        <v>4.0231230911115957E-3</v>
      </c>
      <c r="P1418" t="str">
        <f t="shared" si="223"/>
        <v>lose</v>
      </c>
      <c r="Q1418" t="str">
        <f t="shared" si="229"/>
        <v>lose</v>
      </c>
    </row>
    <row r="1419" spans="1:17">
      <c r="A1419" s="6">
        <v>43977</v>
      </c>
      <c r="B1419" s="1">
        <v>250.25</v>
      </c>
      <c r="C1419" s="1">
        <v>229.04</v>
      </c>
      <c r="D1419" s="1">
        <f t="shared" si="221"/>
        <v>21.210000000000008</v>
      </c>
      <c r="F1419" s="2">
        <f t="shared" si="224"/>
        <v>2.1929108134596555E-2</v>
      </c>
      <c r="G1419" s="2">
        <f t="shared" si="225"/>
        <v>-2.6996429504485089E-3</v>
      </c>
      <c r="H1419" t="str">
        <f t="shared" si="226"/>
        <v>DIA</v>
      </c>
      <c r="I1419">
        <f t="shared" si="227"/>
        <v>1</v>
      </c>
      <c r="J1419">
        <f t="shared" si="230"/>
        <v>1</v>
      </c>
      <c r="N1419" t="str">
        <f t="shared" si="222"/>
        <v>DIA</v>
      </c>
      <c r="O1419" s="5">
        <f t="shared" si="228"/>
        <v>2.4628751085045066E-2</v>
      </c>
      <c r="P1419" t="str">
        <f t="shared" si="223"/>
        <v>win</v>
      </c>
      <c r="Q1419" t="str">
        <f t="shared" si="229"/>
        <v>lose</v>
      </c>
    </row>
    <row r="1420" spans="1:17">
      <c r="A1420" s="6">
        <v>43978</v>
      </c>
      <c r="B1420" s="1">
        <v>255.77</v>
      </c>
      <c r="C1420" s="1">
        <v>230.29</v>
      </c>
      <c r="D1420" s="1">
        <f t="shared" si="221"/>
        <v>25.480000000000018</v>
      </c>
      <c r="F1420" s="2">
        <f t="shared" si="224"/>
        <v>2.20579420579421E-2</v>
      </c>
      <c r="G1420" s="2">
        <f t="shared" si="225"/>
        <v>5.4575619979042962E-3</v>
      </c>
      <c r="H1420" t="str">
        <f t="shared" si="226"/>
        <v>DIA</v>
      </c>
      <c r="I1420">
        <f t="shared" si="227"/>
        <v>1</v>
      </c>
      <c r="J1420">
        <f t="shared" si="230"/>
        <v>2</v>
      </c>
      <c r="N1420" t="str">
        <f t="shared" si="222"/>
        <v>DIA</v>
      </c>
      <c r="O1420" s="5">
        <f t="shared" si="228"/>
        <v>1.6600380060037803E-2</v>
      </c>
      <c r="P1420" t="str">
        <f t="shared" si="223"/>
        <v>win</v>
      </c>
      <c r="Q1420" t="str">
        <f t="shared" si="229"/>
        <v>lose</v>
      </c>
    </row>
    <row r="1421" spans="1:17">
      <c r="A1421" s="6">
        <v>43979</v>
      </c>
      <c r="B1421" s="1">
        <v>254.35</v>
      </c>
      <c r="C1421" s="1">
        <v>229.99</v>
      </c>
      <c r="D1421" s="1">
        <f t="shared" si="221"/>
        <v>24.359999999999985</v>
      </c>
      <c r="F1421" s="2">
        <f t="shared" si="224"/>
        <v>-5.5518630019158457E-3</v>
      </c>
      <c r="G1421" s="2">
        <f t="shared" si="225"/>
        <v>-1.3027052846410307E-3</v>
      </c>
      <c r="H1421" t="str">
        <f t="shared" si="226"/>
        <v>QQQ</v>
      </c>
      <c r="I1421">
        <f t="shared" si="227"/>
        <v>0</v>
      </c>
      <c r="J1421">
        <f t="shared" si="230"/>
        <v>0</v>
      </c>
      <c r="N1421" t="str">
        <f t="shared" si="222"/>
        <v>QQQ</v>
      </c>
      <c r="O1421" s="5">
        <f t="shared" si="228"/>
        <v>4.249157717274815E-3</v>
      </c>
      <c r="P1421" t="str">
        <f t="shared" si="223"/>
        <v>lose</v>
      </c>
      <c r="Q1421" t="str">
        <f t="shared" si="229"/>
        <v>lose</v>
      </c>
    </row>
    <row r="1422" spans="1:17">
      <c r="A1422" s="6">
        <v>43980</v>
      </c>
      <c r="B1422" s="1">
        <v>254.29</v>
      </c>
      <c r="C1422" s="1">
        <v>233.36</v>
      </c>
      <c r="D1422" s="1">
        <f t="shared" si="221"/>
        <v>20.929999999999978</v>
      </c>
      <c r="F1422" s="2">
        <f t="shared" si="224"/>
        <v>-2.3589541969727649E-4</v>
      </c>
      <c r="G1422" s="2">
        <f t="shared" si="225"/>
        <v>1.4652810991782271E-2</v>
      </c>
      <c r="H1422" t="str">
        <f t="shared" si="226"/>
        <v>QQQ</v>
      </c>
      <c r="I1422">
        <f t="shared" si="227"/>
        <v>0</v>
      </c>
      <c r="J1422">
        <f t="shared" si="230"/>
        <v>1</v>
      </c>
      <c r="N1422" t="str">
        <f t="shared" si="222"/>
        <v>QQQ</v>
      </c>
      <c r="O1422" s="5">
        <f t="shared" si="228"/>
        <v>1.4888706411479548E-2</v>
      </c>
      <c r="P1422" t="str">
        <f t="shared" si="223"/>
        <v>lose</v>
      </c>
      <c r="Q1422" t="str">
        <f t="shared" si="229"/>
        <v>win</v>
      </c>
    </row>
    <row r="1423" spans="1:17">
      <c r="A1423" s="6">
        <v>43983</v>
      </c>
      <c r="B1423" s="1">
        <v>255.27</v>
      </c>
      <c r="C1423" s="1">
        <v>234.06</v>
      </c>
      <c r="D1423" s="1">
        <f t="shared" si="221"/>
        <v>21.210000000000008</v>
      </c>
      <c r="F1423" s="2">
        <f t="shared" si="224"/>
        <v>3.8538676314444856E-3</v>
      </c>
      <c r="G1423" s="2">
        <f t="shared" si="225"/>
        <v>2.9996571820362899E-3</v>
      </c>
      <c r="H1423" t="str">
        <f t="shared" si="226"/>
        <v>DIA</v>
      </c>
      <c r="I1423">
        <f t="shared" si="227"/>
        <v>1</v>
      </c>
      <c r="J1423">
        <f t="shared" si="230"/>
        <v>1</v>
      </c>
      <c r="N1423" t="str">
        <f t="shared" si="222"/>
        <v>DIA</v>
      </c>
      <c r="O1423" s="5">
        <f t="shared" si="228"/>
        <v>8.5421044940819577E-4</v>
      </c>
      <c r="P1423" t="str">
        <f t="shared" si="223"/>
        <v>lose</v>
      </c>
      <c r="Q1423" t="str">
        <f t="shared" si="229"/>
        <v>lose</v>
      </c>
    </row>
    <row r="1424" spans="1:17">
      <c r="A1424" s="6">
        <v>43984</v>
      </c>
      <c r="B1424" s="1">
        <v>257.85000000000002</v>
      </c>
      <c r="C1424" s="1">
        <v>235.63</v>
      </c>
      <c r="D1424" s="1">
        <f t="shared" si="221"/>
        <v>22.220000000000027</v>
      </c>
      <c r="F1424" s="2">
        <f t="shared" si="224"/>
        <v>1.0106945587025551E-2</v>
      </c>
      <c r="G1424" s="2">
        <f t="shared" si="225"/>
        <v>6.7076817909937332E-3</v>
      </c>
      <c r="H1424" t="str">
        <f t="shared" si="226"/>
        <v>DIA</v>
      </c>
      <c r="I1424">
        <f t="shared" si="227"/>
        <v>1</v>
      </c>
      <c r="J1424">
        <f t="shared" si="230"/>
        <v>2</v>
      </c>
      <c r="N1424" t="str">
        <f t="shared" si="222"/>
        <v>DIA</v>
      </c>
      <c r="O1424" s="5">
        <f t="shared" si="228"/>
        <v>3.3992637960318173E-3</v>
      </c>
      <c r="P1424" t="str">
        <f t="shared" si="223"/>
        <v>lose</v>
      </c>
      <c r="Q1424" t="str">
        <f t="shared" si="229"/>
        <v>lose</v>
      </c>
    </row>
    <row r="1425" spans="1:17">
      <c r="A1425" s="6">
        <v>43985</v>
      </c>
      <c r="B1425" s="1">
        <v>263.17</v>
      </c>
      <c r="C1425" s="1">
        <v>236.69</v>
      </c>
      <c r="D1425" s="1">
        <f t="shared" si="221"/>
        <v>26.480000000000018</v>
      </c>
      <c r="F1425" s="2">
        <f t="shared" si="224"/>
        <v>2.0632150475082385E-2</v>
      </c>
      <c r="G1425" s="2">
        <f t="shared" si="225"/>
        <v>4.4985782795060152E-3</v>
      </c>
      <c r="H1425" t="str">
        <f t="shared" si="226"/>
        <v>DIA</v>
      </c>
      <c r="I1425">
        <f t="shared" si="227"/>
        <v>1</v>
      </c>
      <c r="J1425">
        <f t="shared" si="230"/>
        <v>3</v>
      </c>
      <c r="N1425" t="str">
        <f t="shared" si="222"/>
        <v>DIA</v>
      </c>
      <c r="O1425" s="5">
        <f t="shared" si="228"/>
        <v>1.613357219557637E-2</v>
      </c>
      <c r="P1425" t="str">
        <f t="shared" si="223"/>
        <v>win</v>
      </c>
      <c r="Q1425" t="str">
        <f t="shared" si="229"/>
        <v>lose</v>
      </c>
    </row>
    <row r="1426" spans="1:17">
      <c r="A1426" s="6">
        <v>43986</v>
      </c>
      <c r="B1426" s="1">
        <v>263.33</v>
      </c>
      <c r="C1426" s="1">
        <v>235.03</v>
      </c>
      <c r="D1426" s="1">
        <f t="shared" si="221"/>
        <v>28.299999999999983</v>
      </c>
      <c r="F1426" s="2">
        <f t="shared" si="224"/>
        <v>6.0797203328634788E-4</v>
      </c>
      <c r="G1426" s="2">
        <f t="shared" si="225"/>
        <v>-7.0133930457560376E-3</v>
      </c>
      <c r="H1426" t="str">
        <f t="shared" si="226"/>
        <v>DIA</v>
      </c>
      <c r="I1426">
        <f t="shared" si="227"/>
        <v>1</v>
      </c>
      <c r="J1426">
        <f t="shared" si="230"/>
        <v>4</v>
      </c>
      <c r="N1426" t="str">
        <f t="shared" si="222"/>
        <v>DIA</v>
      </c>
      <c r="O1426" s="5">
        <f t="shared" si="228"/>
        <v>7.6213650790423852E-3</v>
      </c>
      <c r="P1426" t="str">
        <f t="shared" si="223"/>
        <v>win</v>
      </c>
      <c r="Q1426" t="str">
        <f t="shared" si="229"/>
        <v>lose</v>
      </c>
    </row>
    <row r="1427" spans="1:17">
      <c r="A1427" s="6">
        <v>43987</v>
      </c>
      <c r="B1427" s="1">
        <v>271.54000000000002</v>
      </c>
      <c r="C1427" s="1">
        <v>239.69</v>
      </c>
      <c r="D1427" s="1">
        <f t="shared" si="221"/>
        <v>31.850000000000023</v>
      </c>
      <c r="F1427" s="2">
        <f t="shared" si="224"/>
        <v>3.1177609843162712E-2</v>
      </c>
      <c r="G1427" s="2">
        <f t="shared" si="225"/>
        <v>1.9827256094966585E-2</v>
      </c>
      <c r="H1427" t="str">
        <f t="shared" si="226"/>
        <v>DIA</v>
      </c>
      <c r="I1427">
        <f t="shared" si="227"/>
        <v>1</v>
      </c>
      <c r="J1427">
        <f t="shared" si="230"/>
        <v>5</v>
      </c>
      <c r="N1427" t="str">
        <f t="shared" si="222"/>
        <v>DIA</v>
      </c>
      <c r="O1427" s="5">
        <f t="shared" si="228"/>
        <v>1.1350353748196127E-2</v>
      </c>
      <c r="P1427" t="str">
        <f t="shared" si="223"/>
        <v>win</v>
      </c>
      <c r="Q1427" t="str">
        <f t="shared" si="229"/>
        <v>lose</v>
      </c>
    </row>
    <row r="1428" spans="1:17">
      <c r="A1428" s="6">
        <v>43990</v>
      </c>
      <c r="B1428" s="1">
        <v>276.27999999999997</v>
      </c>
      <c r="C1428" s="1">
        <v>241.55</v>
      </c>
      <c r="D1428" s="1">
        <f t="shared" si="221"/>
        <v>34.729999999999961</v>
      </c>
      <c r="F1428" s="2">
        <f t="shared" si="224"/>
        <v>1.7455991750754775E-2</v>
      </c>
      <c r="G1428" s="2">
        <f t="shared" si="225"/>
        <v>7.7600233635112589E-3</v>
      </c>
      <c r="H1428" t="str">
        <f t="shared" si="226"/>
        <v>DIA</v>
      </c>
      <c r="I1428">
        <f t="shared" si="227"/>
        <v>1</v>
      </c>
      <c r="J1428">
        <f t="shared" si="230"/>
        <v>6</v>
      </c>
      <c r="N1428" t="str">
        <f t="shared" si="222"/>
        <v>DIA</v>
      </c>
      <c r="O1428" s="5">
        <f t="shared" si="228"/>
        <v>9.695968387243516E-3</v>
      </c>
      <c r="P1428" t="str">
        <f t="shared" si="223"/>
        <v>win</v>
      </c>
      <c r="Q1428" t="str">
        <f t="shared" si="229"/>
        <v>lose</v>
      </c>
    </row>
    <row r="1429" spans="1:17">
      <c r="A1429" s="6">
        <v>43991</v>
      </c>
      <c r="B1429" s="1">
        <v>273.38</v>
      </c>
      <c r="C1429" s="1">
        <v>243.3</v>
      </c>
      <c r="D1429" s="1">
        <f t="shared" si="221"/>
        <v>30.079999999999984</v>
      </c>
      <c r="F1429" s="2">
        <f t="shared" si="224"/>
        <v>-1.0496597654553271E-2</v>
      </c>
      <c r="G1429" s="2">
        <f t="shared" si="225"/>
        <v>7.2448768370937692E-3</v>
      </c>
      <c r="H1429" t="str">
        <f t="shared" si="226"/>
        <v>QQQ</v>
      </c>
      <c r="I1429">
        <f t="shared" si="227"/>
        <v>0</v>
      </c>
      <c r="J1429">
        <f t="shared" si="230"/>
        <v>0</v>
      </c>
      <c r="N1429" t="str">
        <f t="shared" si="222"/>
        <v>QQQ</v>
      </c>
      <c r="O1429" s="5">
        <f t="shared" si="228"/>
        <v>1.7741474491647039E-2</v>
      </c>
      <c r="P1429" t="str">
        <f t="shared" si="223"/>
        <v>lose</v>
      </c>
      <c r="Q1429" t="str">
        <f t="shared" si="229"/>
        <v>win</v>
      </c>
    </row>
    <row r="1430" spans="1:17">
      <c r="A1430" s="6">
        <v>43992</v>
      </c>
      <c r="B1430" s="1">
        <v>270.45999999999998</v>
      </c>
      <c r="C1430" s="1">
        <v>246.22</v>
      </c>
      <c r="D1430" s="1">
        <f t="shared" si="221"/>
        <v>24.239999999999981</v>
      </c>
      <c r="F1430" s="2">
        <f t="shared" si="224"/>
        <v>-1.0681103226278498E-2</v>
      </c>
      <c r="G1430" s="2">
        <f t="shared" si="225"/>
        <v>1.2001644060830199E-2</v>
      </c>
      <c r="H1430" t="str">
        <f t="shared" si="226"/>
        <v>QQQ</v>
      </c>
      <c r="I1430">
        <f t="shared" si="227"/>
        <v>0</v>
      </c>
      <c r="J1430">
        <f t="shared" si="230"/>
        <v>1</v>
      </c>
      <c r="N1430" t="str">
        <f t="shared" si="222"/>
        <v>QQQ</v>
      </c>
      <c r="O1430" s="5">
        <f t="shared" si="228"/>
        <v>2.2682747287108698E-2</v>
      </c>
      <c r="P1430" t="str">
        <f t="shared" si="223"/>
        <v>lose</v>
      </c>
      <c r="Q1430" t="str">
        <f t="shared" si="229"/>
        <v>win</v>
      </c>
    </row>
    <row r="1431" spans="1:17">
      <c r="A1431" s="6">
        <v>43993</v>
      </c>
      <c r="B1431" s="1">
        <v>252.03</v>
      </c>
      <c r="C1431" s="1">
        <v>234.02</v>
      </c>
      <c r="D1431" s="1">
        <f t="shared" si="221"/>
        <v>18.009999999999991</v>
      </c>
      <c r="F1431" s="2">
        <f t="shared" si="224"/>
        <v>-6.8143163499223475E-2</v>
      </c>
      <c r="G1431" s="2">
        <f t="shared" si="225"/>
        <v>-4.9549183656892162E-2</v>
      </c>
      <c r="H1431" t="str">
        <f t="shared" si="226"/>
        <v>QQQ</v>
      </c>
      <c r="I1431">
        <f t="shared" si="227"/>
        <v>0</v>
      </c>
      <c r="J1431">
        <f t="shared" si="230"/>
        <v>2</v>
      </c>
      <c r="N1431" t="str">
        <f t="shared" si="222"/>
        <v>QQQ</v>
      </c>
      <c r="O1431" s="5">
        <f t="shared" si="228"/>
        <v>1.8593979842331312E-2</v>
      </c>
      <c r="P1431" t="str">
        <f t="shared" si="223"/>
        <v>lose</v>
      </c>
      <c r="Q1431" t="str">
        <f t="shared" si="229"/>
        <v>win</v>
      </c>
    </row>
    <row r="1432" spans="1:17">
      <c r="A1432" s="6">
        <v>43994</v>
      </c>
      <c r="B1432" s="1">
        <v>256.74</v>
      </c>
      <c r="C1432" s="1">
        <v>235.88</v>
      </c>
      <c r="D1432" s="1">
        <f t="shared" si="221"/>
        <v>20.860000000000014</v>
      </c>
      <c r="F1432" s="2">
        <f t="shared" si="224"/>
        <v>1.8688251398643049E-2</v>
      </c>
      <c r="G1432" s="2">
        <f t="shared" si="225"/>
        <v>7.9480386291769303E-3</v>
      </c>
      <c r="H1432" t="str">
        <f t="shared" si="226"/>
        <v>DIA</v>
      </c>
      <c r="I1432">
        <f t="shared" si="227"/>
        <v>1</v>
      </c>
      <c r="J1432">
        <f t="shared" si="230"/>
        <v>1</v>
      </c>
      <c r="N1432" t="str">
        <f t="shared" si="222"/>
        <v>DIA</v>
      </c>
      <c r="O1432" s="5">
        <f t="shared" si="228"/>
        <v>1.0740212769466118E-2</v>
      </c>
      <c r="P1432" t="str">
        <f t="shared" si="223"/>
        <v>win</v>
      </c>
      <c r="Q1432" t="str">
        <f t="shared" si="229"/>
        <v>lose</v>
      </c>
    </row>
    <row r="1433" spans="1:17">
      <c r="A1433" s="6">
        <v>43997</v>
      </c>
      <c r="B1433" s="1">
        <v>258.35000000000002</v>
      </c>
      <c r="C1433" s="1">
        <v>238.75</v>
      </c>
      <c r="D1433" s="1">
        <f t="shared" si="221"/>
        <v>19.600000000000023</v>
      </c>
      <c r="F1433" s="2">
        <f t="shared" si="224"/>
        <v>6.2709355768482264E-3</v>
      </c>
      <c r="G1433" s="2">
        <f t="shared" si="225"/>
        <v>1.2167203662879449E-2</v>
      </c>
      <c r="H1433" t="str">
        <f t="shared" si="226"/>
        <v>QQQ</v>
      </c>
      <c r="I1433">
        <f t="shared" si="227"/>
        <v>0</v>
      </c>
      <c r="J1433">
        <f t="shared" si="230"/>
        <v>0</v>
      </c>
      <c r="N1433" t="str">
        <f t="shared" si="222"/>
        <v>QQQ</v>
      </c>
      <c r="O1433" s="5">
        <f t="shared" si="228"/>
        <v>5.8962680860312226E-3</v>
      </c>
      <c r="P1433" t="str">
        <f t="shared" si="223"/>
        <v>lose</v>
      </c>
      <c r="Q1433" t="str">
        <f t="shared" si="229"/>
        <v>win</v>
      </c>
    </row>
    <row r="1434" spans="1:17">
      <c r="A1434" s="6">
        <v>43998</v>
      </c>
      <c r="B1434" s="1">
        <v>263.82</v>
      </c>
      <c r="C1434" s="1">
        <v>242.85</v>
      </c>
      <c r="D1434" s="1">
        <f t="shared" si="221"/>
        <v>20.97</v>
      </c>
      <c r="F1434" s="2">
        <f t="shared" si="224"/>
        <v>2.1172827559512174E-2</v>
      </c>
      <c r="G1434" s="2">
        <f t="shared" si="225"/>
        <v>1.7172774869109925E-2</v>
      </c>
      <c r="H1434" t="str">
        <f t="shared" si="226"/>
        <v>DIA</v>
      </c>
      <c r="I1434">
        <f t="shared" si="227"/>
        <v>1</v>
      </c>
      <c r="J1434">
        <f t="shared" si="230"/>
        <v>1</v>
      </c>
      <c r="N1434" t="str">
        <f t="shared" si="222"/>
        <v>DIA</v>
      </c>
      <c r="O1434" s="5">
        <f t="shared" si="228"/>
        <v>4.0000526904022497E-3</v>
      </c>
      <c r="P1434" t="str">
        <f t="shared" si="223"/>
        <v>lose</v>
      </c>
      <c r="Q1434" t="str">
        <f t="shared" si="229"/>
        <v>lose</v>
      </c>
    </row>
    <row r="1435" spans="1:17">
      <c r="A1435" s="6">
        <v>43999</v>
      </c>
      <c r="B1435" s="1">
        <v>261.82</v>
      </c>
      <c r="C1435" s="1">
        <v>243.62</v>
      </c>
      <c r="D1435" s="1">
        <f t="shared" si="221"/>
        <v>18.199999999999989</v>
      </c>
      <c r="F1435" s="2">
        <f t="shared" si="224"/>
        <v>-7.5809263892047613E-3</v>
      </c>
      <c r="G1435" s="2">
        <f t="shared" si="225"/>
        <v>3.1706814906321194E-3</v>
      </c>
      <c r="H1435" t="str">
        <f t="shared" si="226"/>
        <v>QQQ</v>
      </c>
      <c r="I1435">
        <f t="shared" si="227"/>
        <v>0</v>
      </c>
      <c r="J1435">
        <f t="shared" si="230"/>
        <v>0</v>
      </c>
      <c r="N1435" t="str">
        <f t="shared" si="222"/>
        <v>QQQ</v>
      </c>
      <c r="O1435" s="5">
        <f t="shared" si="228"/>
        <v>1.075160787983688E-2</v>
      </c>
      <c r="P1435" t="str">
        <f t="shared" si="223"/>
        <v>lose</v>
      </c>
      <c r="Q1435" t="str">
        <f t="shared" si="229"/>
        <v>win</v>
      </c>
    </row>
    <row r="1436" spans="1:17">
      <c r="A1436" s="6">
        <v>44000</v>
      </c>
      <c r="B1436" s="1">
        <v>261.45</v>
      </c>
      <c r="C1436" s="1">
        <v>244.28</v>
      </c>
      <c r="D1436" s="1">
        <f t="shared" si="221"/>
        <v>17.169999999999987</v>
      </c>
      <c r="F1436" s="2">
        <f t="shared" si="224"/>
        <v>-1.4131846306623046E-3</v>
      </c>
      <c r="G1436" s="2">
        <f t="shared" si="225"/>
        <v>2.7091371808554165E-3</v>
      </c>
      <c r="H1436" t="str">
        <f t="shared" si="226"/>
        <v>QQQ</v>
      </c>
      <c r="I1436">
        <f t="shared" si="227"/>
        <v>0</v>
      </c>
      <c r="J1436">
        <f t="shared" si="230"/>
        <v>1</v>
      </c>
      <c r="N1436" t="str">
        <f t="shared" si="222"/>
        <v>QQQ</v>
      </c>
      <c r="O1436" s="5">
        <f t="shared" si="228"/>
        <v>4.122321811517721E-3</v>
      </c>
      <c r="P1436" t="str">
        <f t="shared" si="223"/>
        <v>lose</v>
      </c>
      <c r="Q1436" t="str">
        <f t="shared" si="229"/>
        <v>lose</v>
      </c>
    </row>
    <row r="1437" spans="1:17">
      <c r="A1437" s="6">
        <v>44001</v>
      </c>
      <c r="B1437" s="1">
        <v>258.8</v>
      </c>
      <c r="C1437" s="1">
        <v>244.24</v>
      </c>
      <c r="D1437" s="1">
        <f t="shared" si="221"/>
        <v>14.560000000000002</v>
      </c>
      <c r="F1437" s="2">
        <f t="shared" si="224"/>
        <v>-1.0135781220118482E-2</v>
      </c>
      <c r="G1437" s="2">
        <f t="shared" si="225"/>
        <v>-1.6374652038640922E-4</v>
      </c>
      <c r="H1437" t="str">
        <f t="shared" si="226"/>
        <v>QQQ</v>
      </c>
      <c r="I1437">
        <f t="shared" si="227"/>
        <v>0</v>
      </c>
      <c r="J1437">
        <f t="shared" si="230"/>
        <v>2</v>
      </c>
      <c r="N1437" t="str">
        <f t="shared" si="222"/>
        <v>QQQ</v>
      </c>
      <c r="O1437" s="5">
        <f t="shared" si="228"/>
        <v>9.9720346997320738E-3</v>
      </c>
      <c r="P1437" t="str">
        <f t="shared" si="223"/>
        <v>lose</v>
      </c>
      <c r="Q1437" t="str">
        <f t="shared" si="229"/>
        <v>win</v>
      </c>
    </row>
    <row r="1438" spans="1:17">
      <c r="A1438" s="6">
        <v>44004</v>
      </c>
      <c r="B1438" s="1">
        <v>260.32</v>
      </c>
      <c r="C1438" s="1">
        <v>246.74</v>
      </c>
      <c r="D1438" s="1">
        <f t="shared" si="221"/>
        <v>13.579999999999984</v>
      </c>
      <c r="F1438" s="2">
        <f t="shared" si="224"/>
        <v>5.8732612055640713E-3</v>
      </c>
      <c r="G1438" s="2">
        <f t="shared" si="225"/>
        <v>1.0235833606288896E-2</v>
      </c>
      <c r="H1438" t="str">
        <f t="shared" si="226"/>
        <v>QQQ</v>
      </c>
      <c r="I1438">
        <f t="shared" si="227"/>
        <v>0</v>
      </c>
      <c r="J1438">
        <f t="shared" si="230"/>
        <v>3</v>
      </c>
      <c r="N1438" t="str">
        <f t="shared" si="222"/>
        <v>QQQ</v>
      </c>
      <c r="O1438" s="5">
        <f t="shared" si="228"/>
        <v>4.3625724007248243E-3</v>
      </c>
      <c r="P1438" t="str">
        <f t="shared" si="223"/>
        <v>lose</v>
      </c>
      <c r="Q1438" t="str">
        <f t="shared" si="229"/>
        <v>lose</v>
      </c>
    </row>
    <row r="1439" spans="1:17">
      <c r="A1439" s="6">
        <v>44005</v>
      </c>
      <c r="B1439" s="1">
        <v>261.5</v>
      </c>
      <c r="C1439" s="1">
        <v>248.84</v>
      </c>
      <c r="D1439" s="1">
        <f t="shared" si="221"/>
        <v>12.659999999999997</v>
      </c>
      <c r="F1439" s="2">
        <f t="shared" si="224"/>
        <v>4.5328826060233819E-3</v>
      </c>
      <c r="G1439" s="2">
        <f t="shared" si="225"/>
        <v>8.5109832212044833E-3</v>
      </c>
      <c r="H1439" t="str">
        <f t="shared" si="226"/>
        <v>QQQ</v>
      </c>
      <c r="I1439">
        <f t="shared" si="227"/>
        <v>0</v>
      </c>
      <c r="J1439">
        <f t="shared" si="230"/>
        <v>4</v>
      </c>
      <c r="N1439" t="str">
        <f t="shared" si="222"/>
        <v>QQQ</v>
      </c>
      <c r="O1439" s="5">
        <f t="shared" si="228"/>
        <v>3.9781006151811014E-3</v>
      </c>
      <c r="P1439" t="str">
        <f t="shared" si="223"/>
        <v>lose</v>
      </c>
      <c r="Q1439" t="str">
        <f t="shared" si="229"/>
        <v>lose</v>
      </c>
    </row>
    <row r="1440" spans="1:17">
      <c r="A1440" s="6">
        <v>44006</v>
      </c>
      <c r="B1440" s="1">
        <v>254.63</v>
      </c>
      <c r="C1440" s="1">
        <v>243.71</v>
      </c>
      <c r="D1440" s="1">
        <f t="shared" si="221"/>
        <v>10.919999999999987</v>
      </c>
      <c r="F1440" s="2">
        <f t="shared" si="224"/>
        <v>-2.6271510516252407E-2</v>
      </c>
      <c r="G1440" s="2">
        <f t="shared" si="225"/>
        <v>-2.0615656646841327E-2</v>
      </c>
      <c r="H1440" t="str">
        <f t="shared" si="226"/>
        <v>QQQ</v>
      </c>
      <c r="I1440">
        <f t="shared" si="227"/>
        <v>0</v>
      </c>
      <c r="J1440">
        <f t="shared" si="230"/>
        <v>5</v>
      </c>
      <c r="N1440" t="str">
        <f t="shared" si="222"/>
        <v>QQQ</v>
      </c>
      <c r="O1440" s="5">
        <f t="shared" si="228"/>
        <v>5.6558538694110802E-3</v>
      </c>
      <c r="P1440" t="str">
        <f t="shared" si="223"/>
        <v>lose</v>
      </c>
      <c r="Q1440" t="str">
        <f t="shared" si="229"/>
        <v>win</v>
      </c>
    </row>
    <row r="1441" spans="1:17">
      <c r="A1441" s="6">
        <v>44007</v>
      </c>
      <c r="B1441" s="1">
        <v>257.44</v>
      </c>
      <c r="C1441" s="1">
        <v>246.03</v>
      </c>
      <c r="D1441" s="1">
        <f t="shared" si="221"/>
        <v>11.409999999999997</v>
      </c>
      <c r="F1441" s="2">
        <f t="shared" si="224"/>
        <v>1.103562031182501E-2</v>
      </c>
      <c r="G1441" s="2">
        <f t="shared" si="225"/>
        <v>9.5195108940954124E-3</v>
      </c>
      <c r="H1441" t="str">
        <f t="shared" si="226"/>
        <v>DIA</v>
      </c>
      <c r="I1441">
        <f t="shared" si="227"/>
        <v>1</v>
      </c>
      <c r="J1441">
        <f t="shared" si="230"/>
        <v>1</v>
      </c>
      <c r="N1441" t="str">
        <f t="shared" si="222"/>
        <v>DIA</v>
      </c>
      <c r="O1441" s="5">
        <f t="shared" si="228"/>
        <v>1.5161094177295973E-3</v>
      </c>
      <c r="P1441" t="str">
        <f t="shared" si="223"/>
        <v>lose</v>
      </c>
      <c r="Q1441" t="str">
        <f t="shared" si="229"/>
        <v>lose</v>
      </c>
    </row>
    <row r="1442" spans="1:17">
      <c r="A1442" s="6">
        <v>44008</v>
      </c>
      <c r="B1442" s="1">
        <v>250.38</v>
      </c>
      <c r="C1442" s="1">
        <v>240.22</v>
      </c>
      <c r="D1442" s="1">
        <f t="shared" si="221"/>
        <v>10.159999999999997</v>
      </c>
      <c r="F1442" s="2">
        <f t="shared" si="224"/>
        <v>-2.7423865755127418E-2</v>
      </c>
      <c r="G1442" s="2">
        <f t="shared" si="225"/>
        <v>-2.3615006300044719E-2</v>
      </c>
      <c r="H1442" t="str">
        <f t="shared" si="226"/>
        <v>QQQ</v>
      </c>
      <c r="I1442">
        <f t="shared" si="227"/>
        <v>0</v>
      </c>
      <c r="J1442">
        <f t="shared" si="230"/>
        <v>0</v>
      </c>
      <c r="N1442" t="str">
        <f t="shared" si="222"/>
        <v>QQQ</v>
      </c>
      <c r="O1442" s="5">
        <f t="shared" si="228"/>
        <v>3.8088594550826985E-3</v>
      </c>
      <c r="P1442" t="str">
        <f t="shared" si="223"/>
        <v>lose</v>
      </c>
      <c r="Q1442" t="str">
        <f t="shared" si="229"/>
        <v>lose</v>
      </c>
    </row>
    <row r="1443" spans="1:17">
      <c r="A1443" s="6">
        <v>44011</v>
      </c>
      <c r="B1443" s="1">
        <v>255.91</v>
      </c>
      <c r="C1443" s="1">
        <v>242.84</v>
      </c>
      <c r="D1443" s="1">
        <f t="shared" si="221"/>
        <v>13.069999999999993</v>
      </c>
      <c r="F1443" s="2">
        <f t="shared" si="224"/>
        <v>2.2086428628484707E-2</v>
      </c>
      <c r="G1443" s="2">
        <f t="shared" si="225"/>
        <v>1.0906668886853736E-2</v>
      </c>
      <c r="H1443" t="str">
        <f t="shared" si="226"/>
        <v>DIA</v>
      </c>
      <c r="I1443">
        <f t="shared" si="227"/>
        <v>1</v>
      </c>
      <c r="J1443">
        <f t="shared" si="230"/>
        <v>1</v>
      </c>
      <c r="N1443" t="str">
        <f t="shared" ref="N1443:N1474" si="231">IF(F1443&gt;G1443, "DIA", "QQQ")</f>
        <v>DIA</v>
      </c>
      <c r="O1443" s="5">
        <f t="shared" si="228"/>
        <v>1.1179759741630971E-2</v>
      </c>
      <c r="P1443" t="str">
        <f t="shared" si="223"/>
        <v>win</v>
      </c>
      <c r="Q1443" t="str">
        <f t="shared" si="229"/>
        <v>lose</v>
      </c>
    </row>
    <row r="1444" spans="1:17">
      <c r="A1444" s="6">
        <v>44012</v>
      </c>
      <c r="B1444" s="1">
        <v>257.87</v>
      </c>
      <c r="C1444" s="1">
        <v>247.6</v>
      </c>
      <c r="D1444" s="1">
        <f t="shared" si="221"/>
        <v>10.27000000000001</v>
      </c>
      <c r="F1444" s="2">
        <f t="shared" si="224"/>
        <v>7.6589425970067914E-3</v>
      </c>
      <c r="G1444" s="2">
        <f t="shared" si="225"/>
        <v>1.960138362707952E-2</v>
      </c>
      <c r="H1444" t="str">
        <f t="shared" si="226"/>
        <v>QQQ</v>
      </c>
      <c r="I1444">
        <f t="shared" si="227"/>
        <v>0</v>
      </c>
      <c r="J1444">
        <f t="shared" si="230"/>
        <v>0</v>
      </c>
      <c r="N1444" t="str">
        <f t="shared" si="231"/>
        <v>QQQ</v>
      </c>
      <c r="O1444" s="5">
        <f t="shared" si="228"/>
        <v>1.1942441030072729E-2</v>
      </c>
      <c r="P1444" t="str">
        <f t="shared" si="223"/>
        <v>lose</v>
      </c>
      <c r="Q1444" t="str">
        <f t="shared" si="229"/>
        <v>win</v>
      </c>
    </row>
    <row r="1445" spans="1:17">
      <c r="A1445" s="6">
        <v>44013</v>
      </c>
      <c r="B1445" s="1">
        <v>257.31</v>
      </c>
      <c r="C1445" s="1">
        <v>250.49</v>
      </c>
      <c r="D1445" s="1">
        <f t="shared" si="221"/>
        <v>6.8199999999999932</v>
      </c>
      <c r="F1445" s="2">
        <f t="shared" si="224"/>
        <v>-2.1716368712917451E-3</v>
      </c>
      <c r="G1445" s="2">
        <f t="shared" si="225"/>
        <v>1.1672051696284389E-2</v>
      </c>
      <c r="H1445" t="str">
        <f t="shared" si="226"/>
        <v>QQQ</v>
      </c>
      <c r="I1445">
        <f t="shared" si="227"/>
        <v>0</v>
      </c>
      <c r="J1445">
        <f t="shared" si="230"/>
        <v>1</v>
      </c>
      <c r="N1445" t="str">
        <f t="shared" si="231"/>
        <v>QQQ</v>
      </c>
      <c r="O1445" s="5">
        <f t="shared" si="228"/>
        <v>1.3843688567576133E-2</v>
      </c>
      <c r="P1445" t="str">
        <f t="shared" si="223"/>
        <v>lose</v>
      </c>
      <c r="Q1445" t="str">
        <f t="shared" si="229"/>
        <v>win</v>
      </c>
    </row>
    <row r="1446" spans="1:17">
      <c r="A1446" s="6">
        <v>44014</v>
      </c>
      <c r="B1446" s="1">
        <v>258.42</v>
      </c>
      <c r="C1446" s="1">
        <v>252.19</v>
      </c>
      <c r="D1446" s="1">
        <f t="shared" si="221"/>
        <v>6.2300000000000182</v>
      </c>
      <c r="F1446" s="2">
        <f t="shared" si="224"/>
        <v>4.3138626559403584E-3</v>
      </c>
      <c r="G1446" s="2">
        <f t="shared" si="225"/>
        <v>6.7866980717792673E-3</v>
      </c>
      <c r="H1446" t="str">
        <f t="shared" si="226"/>
        <v>QQQ</v>
      </c>
      <c r="I1446">
        <f t="shared" si="227"/>
        <v>0</v>
      </c>
      <c r="J1446">
        <f t="shared" si="230"/>
        <v>2</v>
      </c>
      <c r="N1446" t="str">
        <f t="shared" si="231"/>
        <v>QQQ</v>
      </c>
      <c r="O1446" s="5">
        <f t="shared" si="228"/>
        <v>2.4728354158389089E-3</v>
      </c>
      <c r="P1446" t="str">
        <f t="shared" si="223"/>
        <v>lose</v>
      </c>
      <c r="Q1446" t="str">
        <f t="shared" si="229"/>
        <v>lose</v>
      </c>
    </row>
    <row r="1447" spans="1:17">
      <c r="A1447" s="6">
        <v>44018</v>
      </c>
      <c r="B1447" s="1">
        <v>263</v>
      </c>
      <c r="C1447" s="1">
        <v>258.39</v>
      </c>
      <c r="D1447" s="1">
        <f t="shared" si="221"/>
        <v>4.6100000000000136</v>
      </c>
      <c r="F1447" s="2">
        <f t="shared" si="224"/>
        <v>1.7723086448417243E-2</v>
      </c>
      <c r="G1447" s="2">
        <f t="shared" si="225"/>
        <v>2.4584638566160388E-2</v>
      </c>
      <c r="H1447" t="str">
        <f t="shared" si="226"/>
        <v>QQQ</v>
      </c>
      <c r="I1447">
        <f t="shared" si="227"/>
        <v>0</v>
      </c>
      <c r="J1447">
        <f t="shared" si="230"/>
        <v>3</v>
      </c>
      <c r="N1447" t="str">
        <f t="shared" si="231"/>
        <v>QQQ</v>
      </c>
      <c r="O1447" s="5">
        <f t="shared" si="228"/>
        <v>6.861552117743145E-3</v>
      </c>
      <c r="P1447" t="str">
        <f t="shared" si="223"/>
        <v>lose</v>
      </c>
      <c r="Q1447" t="str">
        <f t="shared" si="229"/>
        <v>win</v>
      </c>
    </row>
    <row r="1448" spans="1:17">
      <c r="A1448" s="6">
        <v>44019</v>
      </c>
      <c r="B1448" s="1">
        <v>259.04000000000002</v>
      </c>
      <c r="C1448" s="1">
        <v>256.61</v>
      </c>
      <c r="D1448" s="1">
        <f t="shared" si="221"/>
        <v>2.4300000000000068</v>
      </c>
      <c r="F1448" s="2">
        <f t="shared" si="224"/>
        <v>-1.5057034220532242E-2</v>
      </c>
      <c r="G1448" s="2">
        <f t="shared" si="225"/>
        <v>-6.8888114865125307E-3</v>
      </c>
      <c r="H1448" t="str">
        <f t="shared" si="226"/>
        <v>QQQ</v>
      </c>
      <c r="I1448">
        <f t="shared" si="227"/>
        <v>0</v>
      </c>
      <c r="J1448">
        <f t="shared" si="230"/>
        <v>4</v>
      </c>
      <c r="N1448" t="str">
        <f t="shared" si="231"/>
        <v>QQQ</v>
      </c>
      <c r="O1448" s="5">
        <f t="shared" si="228"/>
        <v>8.1682227340197124E-3</v>
      </c>
      <c r="P1448" t="str">
        <f t="shared" si="223"/>
        <v>lose</v>
      </c>
      <c r="Q1448" t="str">
        <f t="shared" si="229"/>
        <v>win</v>
      </c>
    </row>
    <row r="1449" spans="1:17">
      <c r="A1449" s="6">
        <v>44020</v>
      </c>
      <c r="B1449" s="1">
        <v>260.72000000000003</v>
      </c>
      <c r="C1449" s="1">
        <v>259.99</v>
      </c>
      <c r="D1449" s="1">
        <f t="shared" si="221"/>
        <v>0.73000000000001819</v>
      </c>
      <c r="F1449" s="2">
        <f t="shared" si="224"/>
        <v>6.4854848672020026E-3</v>
      </c>
      <c r="G1449" s="2">
        <f t="shared" si="225"/>
        <v>1.3171739215151379E-2</v>
      </c>
      <c r="H1449" t="str">
        <f t="shared" si="226"/>
        <v>QQQ</v>
      </c>
      <c r="I1449">
        <f t="shared" si="227"/>
        <v>0</v>
      </c>
      <c r="J1449">
        <f t="shared" si="230"/>
        <v>5</v>
      </c>
      <c r="N1449" t="str">
        <f t="shared" si="231"/>
        <v>QQQ</v>
      </c>
      <c r="O1449" s="5">
        <f t="shared" si="228"/>
        <v>6.6862543479493768E-3</v>
      </c>
      <c r="P1449" t="str">
        <f t="shared" si="223"/>
        <v>lose</v>
      </c>
      <c r="Q1449" t="str">
        <f t="shared" si="229"/>
        <v>win</v>
      </c>
    </row>
    <row r="1450" spans="1:17">
      <c r="A1450" s="6">
        <v>44021</v>
      </c>
      <c r="B1450" s="1">
        <v>257.24</v>
      </c>
      <c r="C1450" s="1">
        <v>262.18</v>
      </c>
      <c r="D1450" s="1">
        <f t="shared" si="221"/>
        <v>-4.9399999999999977</v>
      </c>
      <c r="F1450" s="2">
        <f t="shared" si="224"/>
        <v>-1.3347652654188471E-2</v>
      </c>
      <c r="G1450" s="2">
        <f t="shared" si="225"/>
        <v>8.4234009000346069E-3</v>
      </c>
      <c r="H1450" t="str">
        <f t="shared" si="226"/>
        <v>QQQ</v>
      </c>
      <c r="I1450">
        <f t="shared" si="227"/>
        <v>0</v>
      </c>
      <c r="J1450">
        <f t="shared" si="230"/>
        <v>6</v>
      </c>
      <c r="N1450" t="str">
        <f t="shared" si="231"/>
        <v>QQQ</v>
      </c>
      <c r="O1450" s="5">
        <f t="shared" si="228"/>
        <v>2.1771053554223076E-2</v>
      </c>
      <c r="P1450" t="str">
        <f t="shared" si="223"/>
        <v>lose</v>
      </c>
      <c r="Q1450" t="str">
        <f t="shared" si="229"/>
        <v>win</v>
      </c>
    </row>
    <row r="1451" spans="1:17">
      <c r="A1451" s="6">
        <v>44022</v>
      </c>
      <c r="B1451" s="1">
        <v>260.82</v>
      </c>
      <c r="C1451" s="1">
        <v>263.97000000000003</v>
      </c>
      <c r="D1451" s="1">
        <f t="shared" si="221"/>
        <v>-3.1500000000000341</v>
      </c>
      <c r="F1451" s="2">
        <f t="shared" si="224"/>
        <v>1.3916964702223542E-2</v>
      </c>
      <c r="G1451" s="2">
        <f t="shared" si="225"/>
        <v>6.8273705088108183E-3</v>
      </c>
      <c r="H1451" t="str">
        <f t="shared" si="226"/>
        <v>DIA</v>
      </c>
      <c r="I1451">
        <f t="shared" si="227"/>
        <v>1</v>
      </c>
      <c r="J1451">
        <f t="shared" si="230"/>
        <v>1</v>
      </c>
      <c r="N1451" t="str">
        <f t="shared" si="231"/>
        <v>DIA</v>
      </c>
      <c r="O1451" s="5">
        <f t="shared" si="228"/>
        <v>7.0895941934127236E-3</v>
      </c>
      <c r="P1451" t="str">
        <f t="shared" si="223"/>
        <v>win</v>
      </c>
      <c r="Q1451" t="str">
        <f t="shared" si="229"/>
        <v>lose</v>
      </c>
    </row>
    <row r="1452" spans="1:17">
      <c r="A1452" s="6">
        <v>44025</v>
      </c>
      <c r="B1452" s="1">
        <v>261.04000000000002</v>
      </c>
      <c r="C1452" s="1">
        <v>258.54000000000002</v>
      </c>
      <c r="D1452" s="1">
        <f t="shared" si="221"/>
        <v>2.5</v>
      </c>
      <c r="F1452" s="2">
        <f t="shared" si="224"/>
        <v>8.4349359711689018E-4</v>
      </c>
      <c r="G1452" s="2">
        <f t="shared" si="225"/>
        <v>-2.0570519377201977E-2</v>
      </c>
      <c r="H1452" t="str">
        <f t="shared" si="226"/>
        <v>DIA</v>
      </c>
      <c r="I1452">
        <f t="shared" si="227"/>
        <v>1</v>
      </c>
      <c r="J1452">
        <f t="shared" si="230"/>
        <v>2</v>
      </c>
      <c r="N1452" t="str">
        <f t="shared" si="231"/>
        <v>DIA</v>
      </c>
      <c r="O1452" s="5">
        <f t="shared" si="228"/>
        <v>2.1414012974318868E-2</v>
      </c>
      <c r="P1452" t="str">
        <f t="shared" si="223"/>
        <v>win</v>
      </c>
      <c r="Q1452" t="str">
        <f t="shared" si="229"/>
        <v>lose</v>
      </c>
    </row>
    <row r="1453" spans="1:17">
      <c r="A1453" s="6">
        <v>44026</v>
      </c>
      <c r="B1453" s="1">
        <v>266.58999999999997</v>
      </c>
      <c r="C1453" s="1">
        <v>260.37</v>
      </c>
      <c r="D1453" s="1">
        <f t="shared" si="221"/>
        <v>6.2199999999999704</v>
      </c>
      <c r="F1453" s="2">
        <f t="shared" si="224"/>
        <v>2.126110940851959E-2</v>
      </c>
      <c r="G1453" s="2">
        <f t="shared" si="225"/>
        <v>7.0782084010210565E-3</v>
      </c>
      <c r="H1453" t="str">
        <f t="shared" si="226"/>
        <v>DIA</v>
      </c>
      <c r="I1453">
        <f t="shared" si="227"/>
        <v>1</v>
      </c>
      <c r="J1453">
        <f t="shared" si="230"/>
        <v>3</v>
      </c>
      <c r="N1453" t="str">
        <f t="shared" si="231"/>
        <v>DIA</v>
      </c>
      <c r="O1453" s="5">
        <f t="shared" si="228"/>
        <v>1.4182901007498534E-2</v>
      </c>
      <c r="P1453" t="str">
        <f t="shared" si="223"/>
        <v>win</v>
      </c>
      <c r="Q1453" t="str">
        <f t="shared" si="229"/>
        <v>lose</v>
      </c>
    </row>
    <row r="1454" spans="1:17">
      <c r="A1454" s="6">
        <v>44027</v>
      </c>
      <c r="B1454" s="1">
        <v>268.91000000000003</v>
      </c>
      <c r="C1454" s="1">
        <v>260.89999999999998</v>
      </c>
      <c r="D1454" s="1">
        <f t="shared" si="221"/>
        <v>8.0100000000000477</v>
      </c>
      <c r="F1454" s="2">
        <f t="shared" si="224"/>
        <v>8.7025019693163664E-3</v>
      </c>
      <c r="G1454" s="2">
        <f t="shared" si="225"/>
        <v>2.035564773207254E-3</v>
      </c>
      <c r="H1454" t="str">
        <f t="shared" si="226"/>
        <v>DIA</v>
      </c>
      <c r="I1454">
        <f t="shared" si="227"/>
        <v>1</v>
      </c>
      <c r="J1454">
        <f t="shared" si="230"/>
        <v>4</v>
      </c>
      <c r="N1454" t="str">
        <f t="shared" si="231"/>
        <v>DIA</v>
      </c>
      <c r="O1454" s="5">
        <f t="shared" si="228"/>
        <v>6.6669371961091128E-3</v>
      </c>
      <c r="P1454" t="str">
        <f t="shared" si="223"/>
        <v>win</v>
      </c>
      <c r="Q1454" t="str">
        <f t="shared" si="229"/>
        <v>lose</v>
      </c>
    </row>
    <row r="1455" spans="1:17">
      <c r="A1455" s="6">
        <v>44028</v>
      </c>
      <c r="B1455" s="1">
        <v>267.47000000000003</v>
      </c>
      <c r="C1455" s="1">
        <v>259.12</v>
      </c>
      <c r="D1455" s="1">
        <f t="shared" si="221"/>
        <v>8.3500000000000227</v>
      </c>
      <c r="F1455" s="2">
        <f t="shared" si="224"/>
        <v>-5.3549514707522871E-3</v>
      </c>
      <c r="G1455" s="2">
        <f t="shared" si="225"/>
        <v>-6.8225373706399884E-3</v>
      </c>
      <c r="H1455" t="str">
        <f t="shared" si="226"/>
        <v>DIA</v>
      </c>
      <c r="I1455">
        <f t="shared" si="227"/>
        <v>1</v>
      </c>
      <c r="J1455">
        <f t="shared" si="230"/>
        <v>5</v>
      </c>
      <c r="N1455" t="str">
        <f t="shared" si="231"/>
        <v>DIA</v>
      </c>
      <c r="O1455" s="5">
        <f t="shared" si="228"/>
        <v>1.4675858998877012E-3</v>
      </c>
      <c r="P1455" t="str">
        <f t="shared" si="223"/>
        <v>lose</v>
      </c>
      <c r="Q1455" t="str">
        <f t="shared" si="229"/>
        <v>lose</v>
      </c>
    </row>
    <row r="1456" spans="1:17">
      <c r="A1456" s="6">
        <v>44029</v>
      </c>
      <c r="B1456" s="1">
        <v>266.74</v>
      </c>
      <c r="C1456" s="1">
        <v>259.42</v>
      </c>
      <c r="D1456" s="1">
        <f t="shared" si="221"/>
        <v>7.3199999999999932</v>
      </c>
      <c r="F1456" s="2">
        <f t="shared" si="224"/>
        <v>-2.7292780498748199E-3</v>
      </c>
      <c r="G1456" s="2">
        <f t="shared" si="225"/>
        <v>1.1577647422044278E-3</v>
      </c>
      <c r="H1456" t="str">
        <f t="shared" si="226"/>
        <v>QQQ</v>
      </c>
      <c r="I1456">
        <f t="shared" si="227"/>
        <v>0</v>
      </c>
      <c r="J1456">
        <f t="shared" si="230"/>
        <v>0</v>
      </c>
      <c r="N1456" t="str">
        <f t="shared" si="231"/>
        <v>QQQ</v>
      </c>
      <c r="O1456" s="5">
        <f t="shared" si="228"/>
        <v>3.887042792079248E-3</v>
      </c>
      <c r="P1456" t="str">
        <f t="shared" si="223"/>
        <v>lose</v>
      </c>
      <c r="Q1456" t="str">
        <f t="shared" si="229"/>
        <v>lose</v>
      </c>
    </row>
    <row r="1457" spans="1:17">
      <c r="A1457" s="6">
        <v>44032</v>
      </c>
      <c r="B1457" s="1">
        <v>266.82</v>
      </c>
      <c r="C1457" s="1">
        <v>266.77999999999997</v>
      </c>
      <c r="D1457" s="1">
        <f t="shared" si="221"/>
        <v>4.0000000000020464E-2</v>
      </c>
      <c r="F1457" s="2">
        <f t="shared" si="224"/>
        <v>2.9991752268120297E-4</v>
      </c>
      <c r="G1457" s="2">
        <f t="shared" si="225"/>
        <v>2.8370981420090802E-2</v>
      </c>
      <c r="H1457" t="str">
        <f t="shared" si="226"/>
        <v>QQQ</v>
      </c>
      <c r="I1457">
        <f t="shared" si="227"/>
        <v>0</v>
      </c>
      <c r="J1457">
        <f t="shared" si="230"/>
        <v>1</v>
      </c>
      <c r="N1457" t="str">
        <f t="shared" si="231"/>
        <v>QQQ</v>
      </c>
      <c r="O1457" s="5">
        <f t="shared" si="228"/>
        <v>2.8071063897409598E-2</v>
      </c>
      <c r="P1457" t="str">
        <f t="shared" si="223"/>
        <v>lose</v>
      </c>
      <c r="Q1457" t="str">
        <f t="shared" si="229"/>
        <v>win</v>
      </c>
    </row>
    <row r="1458" spans="1:17">
      <c r="A1458" s="6">
        <v>44033</v>
      </c>
      <c r="B1458" s="1">
        <v>268.33999999999997</v>
      </c>
      <c r="C1458" s="1">
        <v>264</v>
      </c>
      <c r="D1458" s="1">
        <f t="shared" si="221"/>
        <v>4.339999999999975</v>
      </c>
      <c r="F1458" s="2">
        <f t="shared" si="224"/>
        <v>5.6967243834794316E-3</v>
      </c>
      <c r="G1458" s="2">
        <f t="shared" si="225"/>
        <v>-1.0420571257215582E-2</v>
      </c>
      <c r="H1458" t="str">
        <f t="shared" si="226"/>
        <v>DIA</v>
      </c>
      <c r="I1458">
        <f t="shared" si="227"/>
        <v>1</v>
      </c>
      <c r="J1458">
        <f t="shared" si="230"/>
        <v>1</v>
      </c>
      <c r="N1458" t="str">
        <f t="shared" si="231"/>
        <v>DIA</v>
      </c>
      <c r="O1458" s="5">
        <f t="shared" si="228"/>
        <v>1.6117295640695015E-2</v>
      </c>
      <c r="P1458" t="str">
        <f t="shared" si="223"/>
        <v>win</v>
      </c>
      <c r="Q1458" t="str">
        <f t="shared" si="229"/>
        <v>lose</v>
      </c>
    </row>
    <row r="1459" spans="1:17">
      <c r="A1459" s="6">
        <v>44034</v>
      </c>
      <c r="B1459" s="1">
        <v>269.98</v>
      </c>
      <c r="C1459" s="1">
        <v>264.93</v>
      </c>
      <c r="D1459" s="1">
        <f t="shared" si="221"/>
        <v>5.0500000000000114</v>
      </c>
      <c r="F1459" s="2">
        <f t="shared" si="224"/>
        <v>6.1116494000150682E-3</v>
      </c>
      <c r="G1459" s="2">
        <f t="shared" si="225"/>
        <v>3.5227272727272984E-3</v>
      </c>
      <c r="H1459" t="str">
        <f t="shared" si="226"/>
        <v>DIA</v>
      </c>
      <c r="I1459">
        <f t="shared" si="227"/>
        <v>1</v>
      </c>
      <c r="J1459">
        <f t="shared" si="230"/>
        <v>2</v>
      </c>
      <c r="N1459" t="str">
        <f t="shared" si="231"/>
        <v>DIA</v>
      </c>
      <c r="O1459" s="5">
        <f t="shared" si="228"/>
        <v>2.5889221272877697E-3</v>
      </c>
      <c r="P1459" t="str">
        <f t="shared" si="223"/>
        <v>lose</v>
      </c>
      <c r="Q1459" t="str">
        <f t="shared" si="229"/>
        <v>lose</v>
      </c>
    </row>
    <row r="1460" spans="1:17">
      <c r="A1460" s="6">
        <v>44035</v>
      </c>
      <c r="B1460" s="1">
        <v>266.69</v>
      </c>
      <c r="C1460" s="1">
        <v>258.01</v>
      </c>
      <c r="D1460" s="1">
        <f t="shared" si="221"/>
        <v>8.6800000000000068</v>
      </c>
      <c r="F1460" s="2">
        <f t="shared" si="224"/>
        <v>-1.2186087858359954E-2</v>
      </c>
      <c r="G1460" s="2">
        <f t="shared" si="225"/>
        <v>-2.6120107198127868E-2</v>
      </c>
      <c r="H1460" t="str">
        <f t="shared" si="226"/>
        <v>DIA</v>
      </c>
      <c r="I1460">
        <f t="shared" si="227"/>
        <v>1</v>
      </c>
      <c r="J1460">
        <f t="shared" si="230"/>
        <v>3</v>
      </c>
      <c r="N1460" t="str">
        <f t="shared" si="231"/>
        <v>DIA</v>
      </c>
      <c r="O1460" s="5">
        <f t="shared" si="228"/>
        <v>1.3934019339767914E-2</v>
      </c>
      <c r="P1460" t="str">
        <f t="shared" si="223"/>
        <v>win</v>
      </c>
      <c r="Q1460" t="str">
        <f t="shared" si="229"/>
        <v>lose</v>
      </c>
    </row>
    <row r="1461" spans="1:17">
      <c r="A1461" s="6">
        <v>44036</v>
      </c>
      <c r="B1461" s="1">
        <v>264.69</v>
      </c>
      <c r="C1461" s="1">
        <v>255.56</v>
      </c>
      <c r="D1461" s="1">
        <f t="shared" si="221"/>
        <v>9.1299999999999955</v>
      </c>
      <c r="F1461" s="2">
        <f t="shared" si="224"/>
        <v>-7.4993438074168507E-3</v>
      </c>
      <c r="G1461" s="2">
        <f t="shared" si="225"/>
        <v>-9.4957559784504039E-3</v>
      </c>
      <c r="H1461" t="str">
        <f t="shared" si="226"/>
        <v>DIA</v>
      </c>
      <c r="I1461">
        <f t="shared" si="227"/>
        <v>1</v>
      </c>
      <c r="J1461">
        <f t="shared" si="230"/>
        <v>4</v>
      </c>
      <c r="N1461" t="str">
        <f t="shared" si="231"/>
        <v>DIA</v>
      </c>
      <c r="O1461" s="5">
        <f t="shared" si="228"/>
        <v>1.9964121710335531E-3</v>
      </c>
      <c r="P1461" t="str">
        <f t="shared" si="223"/>
        <v>lose</v>
      </c>
      <c r="Q1461" t="str">
        <f t="shared" si="229"/>
        <v>lose</v>
      </c>
    </row>
    <row r="1462" spans="1:17">
      <c r="A1462" s="6">
        <v>44039</v>
      </c>
      <c r="B1462" s="1">
        <v>265.95</v>
      </c>
      <c r="C1462" s="1">
        <v>260.12</v>
      </c>
      <c r="D1462" s="1">
        <f t="shared" si="221"/>
        <v>5.8299999999999841</v>
      </c>
      <c r="F1462" s="2">
        <f t="shared" si="224"/>
        <v>4.7602856171369938E-3</v>
      </c>
      <c r="G1462" s="2">
        <f t="shared" si="225"/>
        <v>1.7843167944905314E-2</v>
      </c>
      <c r="H1462" t="str">
        <f t="shared" si="226"/>
        <v>QQQ</v>
      </c>
      <c r="I1462">
        <f t="shared" si="227"/>
        <v>0</v>
      </c>
      <c r="J1462">
        <f t="shared" si="230"/>
        <v>0</v>
      </c>
      <c r="N1462" t="str">
        <f t="shared" si="231"/>
        <v>QQQ</v>
      </c>
      <c r="O1462" s="5">
        <f t="shared" si="228"/>
        <v>1.308288232776832E-2</v>
      </c>
      <c r="P1462" t="str">
        <f t="shared" si="223"/>
        <v>lose</v>
      </c>
      <c r="Q1462" t="str">
        <f t="shared" si="229"/>
        <v>win</v>
      </c>
    </row>
    <row r="1463" spans="1:17">
      <c r="A1463" s="6">
        <v>44040</v>
      </c>
      <c r="B1463" s="1">
        <v>263.93</v>
      </c>
      <c r="C1463" s="1">
        <v>256.81</v>
      </c>
      <c r="D1463" s="1">
        <f t="shared" si="221"/>
        <v>7.1200000000000045</v>
      </c>
      <c r="F1463" s="2">
        <f t="shared" si="224"/>
        <v>-7.5954126715547356E-3</v>
      </c>
      <c r="G1463" s="2">
        <f t="shared" si="225"/>
        <v>-1.2724896201753046E-2</v>
      </c>
      <c r="H1463" t="str">
        <f t="shared" si="226"/>
        <v>DIA</v>
      </c>
      <c r="I1463">
        <f t="shared" si="227"/>
        <v>1</v>
      </c>
      <c r="J1463">
        <f t="shared" si="230"/>
        <v>1</v>
      </c>
      <c r="N1463" t="str">
        <f t="shared" si="231"/>
        <v>DIA</v>
      </c>
      <c r="O1463" s="5">
        <f t="shared" si="228"/>
        <v>5.1294835301983104E-3</v>
      </c>
      <c r="P1463" t="str">
        <f t="shared" si="223"/>
        <v>win</v>
      </c>
      <c r="Q1463" t="str">
        <f t="shared" si="229"/>
        <v>lose</v>
      </c>
    </row>
    <row r="1464" spans="1:17">
      <c r="A1464" s="6">
        <v>44041</v>
      </c>
      <c r="B1464" s="1">
        <v>265.5</v>
      </c>
      <c r="C1464" s="1">
        <v>259.77</v>
      </c>
      <c r="D1464" s="1">
        <f t="shared" si="221"/>
        <v>5.7300000000000182</v>
      </c>
      <c r="F1464" s="2">
        <f t="shared" si="224"/>
        <v>5.9485469632099162E-3</v>
      </c>
      <c r="G1464" s="2">
        <f t="shared" si="225"/>
        <v>1.1526030917799071E-2</v>
      </c>
      <c r="H1464" t="str">
        <f t="shared" si="226"/>
        <v>QQQ</v>
      </c>
      <c r="I1464">
        <f t="shared" si="227"/>
        <v>0</v>
      </c>
      <c r="J1464">
        <f t="shared" si="230"/>
        <v>0</v>
      </c>
      <c r="N1464" t="str">
        <f t="shared" si="231"/>
        <v>QQQ</v>
      </c>
      <c r="O1464" s="5">
        <f t="shared" si="228"/>
        <v>5.5774839545891545E-3</v>
      </c>
      <c r="P1464" t="str">
        <f t="shared" si="223"/>
        <v>lose</v>
      </c>
      <c r="Q1464" t="str">
        <f t="shared" si="229"/>
        <v>win</v>
      </c>
    </row>
    <row r="1465" spans="1:17">
      <c r="A1465" s="6">
        <v>44042</v>
      </c>
      <c r="B1465" s="1">
        <v>263.27999999999997</v>
      </c>
      <c r="C1465" s="1">
        <v>261.13</v>
      </c>
      <c r="D1465" s="1">
        <f t="shared" si="221"/>
        <v>2.1499999999999773</v>
      </c>
      <c r="F1465" s="2">
        <f t="shared" si="224"/>
        <v>-8.3615819209040577E-3</v>
      </c>
      <c r="G1465" s="2">
        <f t="shared" si="225"/>
        <v>5.235400546637463E-3</v>
      </c>
      <c r="H1465" t="str">
        <f t="shared" si="226"/>
        <v>QQQ</v>
      </c>
      <c r="I1465">
        <f t="shared" si="227"/>
        <v>0</v>
      </c>
      <c r="J1465">
        <f t="shared" si="230"/>
        <v>1</v>
      </c>
      <c r="N1465" t="str">
        <f t="shared" si="231"/>
        <v>QQQ</v>
      </c>
      <c r="O1465" s="5">
        <f t="shared" si="228"/>
        <v>1.359698246754152E-2</v>
      </c>
      <c r="P1465" t="str">
        <f t="shared" si="223"/>
        <v>lose</v>
      </c>
      <c r="Q1465" t="str">
        <f t="shared" si="229"/>
        <v>win</v>
      </c>
    </row>
    <row r="1466" spans="1:17">
      <c r="A1466" s="6">
        <v>44043</v>
      </c>
      <c r="B1466" s="1">
        <v>264.35000000000002</v>
      </c>
      <c r="C1466" s="1">
        <v>265.79000000000002</v>
      </c>
      <c r="D1466" s="1">
        <f t="shared" si="221"/>
        <v>-1.4399999999999977</v>
      </c>
      <c r="F1466" s="2">
        <f t="shared" si="224"/>
        <v>4.0641142509877321E-3</v>
      </c>
      <c r="G1466" s="2">
        <f t="shared" si="225"/>
        <v>1.7845517558304391E-2</v>
      </c>
      <c r="H1466" t="str">
        <f t="shared" si="226"/>
        <v>QQQ</v>
      </c>
      <c r="I1466">
        <f t="shared" si="227"/>
        <v>0</v>
      </c>
      <c r="J1466">
        <f t="shared" si="230"/>
        <v>2</v>
      </c>
      <c r="N1466" t="str">
        <f t="shared" si="231"/>
        <v>QQQ</v>
      </c>
      <c r="O1466" s="5">
        <f t="shared" si="228"/>
        <v>1.3781403307316659E-2</v>
      </c>
      <c r="P1466" t="str">
        <f t="shared" si="223"/>
        <v>lose</v>
      </c>
      <c r="Q1466" t="str">
        <f t="shared" si="229"/>
        <v>win</v>
      </c>
    </row>
    <row r="1467" spans="1:17">
      <c r="A1467" s="6">
        <v>44046</v>
      </c>
      <c r="B1467" s="1">
        <v>266.72000000000003</v>
      </c>
      <c r="C1467" s="1">
        <v>269.38</v>
      </c>
      <c r="D1467" s="1">
        <f t="shared" si="221"/>
        <v>-2.6599999999999682</v>
      </c>
      <c r="F1467" s="2">
        <f t="shared" si="224"/>
        <v>8.9653867978059555E-3</v>
      </c>
      <c r="G1467" s="2">
        <f t="shared" si="225"/>
        <v>1.3506903946724763E-2</v>
      </c>
      <c r="H1467" t="str">
        <f t="shared" si="226"/>
        <v>QQQ</v>
      </c>
      <c r="I1467">
        <f t="shared" si="227"/>
        <v>0</v>
      </c>
      <c r="J1467">
        <f t="shared" si="230"/>
        <v>3</v>
      </c>
      <c r="N1467" t="str">
        <f t="shared" si="231"/>
        <v>QQQ</v>
      </c>
      <c r="O1467" s="5">
        <f t="shared" si="228"/>
        <v>4.541517148918808E-3</v>
      </c>
      <c r="P1467" t="str">
        <f t="shared" si="223"/>
        <v>lose</v>
      </c>
      <c r="Q1467" t="str">
        <f t="shared" si="229"/>
        <v>lose</v>
      </c>
    </row>
    <row r="1468" spans="1:17">
      <c r="A1468" s="6">
        <v>44047</v>
      </c>
      <c r="B1468" s="1">
        <v>268.41000000000003</v>
      </c>
      <c r="C1468" s="1">
        <v>270.38</v>
      </c>
      <c r="D1468" s="1">
        <f t="shared" si="221"/>
        <v>-1.9699999999999704</v>
      </c>
      <c r="F1468" s="2">
        <f t="shared" si="224"/>
        <v>6.336232753449301E-3</v>
      </c>
      <c r="G1468" s="2">
        <f t="shared" si="225"/>
        <v>3.7122280792931919E-3</v>
      </c>
      <c r="H1468" t="str">
        <f t="shared" si="226"/>
        <v>DIA</v>
      </c>
      <c r="I1468">
        <f t="shared" si="227"/>
        <v>1</v>
      </c>
      <c r="J1468">
        <f t="shared" si="230"/>
        <v>1</v>
      </c>
      <c r="N1468" t="str">
        <f t="shared" si="231"/>
        <v>DIA</v>
      </c>
      <c r="O1468" s="5">
        <f t="shared" si="228"/>
        <v>2.6240046741561091E-3</v>
      </c>
      <c r="P1468" t="str">
        <f t="shared" si="223"/>
        <v>lose</v>
      </c>
      <c r="Q1468" t="str">
        <f t="shared" si="229"/>
        <v>lose</v>
      </c>
    </row>
    <row r="1469" spans="1:17">
      <c r="A1469" s="6">
        <v>44048</v>
      </c>
      <c r="B1469" s="1">
        <v>272</v>
      </c>
      <c r="C1469" s="1">
        <v>271.05</v>
      </c>
      <c r="D1469" s="1">
        <f t="shared" si="221"/>
        <v>0.94999999999998863</v>
      </c>
      <c r="F1469" s="2">
        <f t="shared" si="224"/>
        <v>1.3375060541708486E-2</v>
      </c>
      <c r="G1469" s="2">
        <f t="shared" si="225"/>
        <v>2.4779939344626669E-3</v>
      </c>
      <c r="H1469" t="str">
        <f t="shared" si="226"/>
        <v>DIA</v>
      </c>
      <c r="I1469">
        <f t="shared" si="227"/>
        <v>1</v>
      </c>
      <c r="J1469">
        <f t="shared" si="230"/>
        <v>2</v>
      </c>
      <c r="N1469" t="str">
        <f t="shared" si="231"/>
        <v>DIA</v>
      </c>
      <c r="O1469" s="5">
        <f t="shared" si="228"/>
        <v>1.089706660724582E-2</v>
      </c>
      <c r="P1469" t="str">
        <f t="shared" si="223"/>
        <v>win</v>
      </c>
      <c r="Q1469" t="str">
        <f t="shared" si="229"/>
        <v>lose</v>
      </c>
    </row>
    <row r="1470" spans="1:17">
      <c r="A1470" s="6">
        <v>44049</v>
      </c>
      <c r="B1470" s="1">
        <v>273.89999999999998</v>
      </c>
      <c r="C1470" s="1">
        <v>274.64</v>
      </c>
      <c r="D1470" s="1">
        <f t="shared" si="221"/>
        <v>-0.74000000000000909</v>
      </c>
      <c r="F1470" s="2">
        <f t="shared" si="224"/>
        <v>6.985294117646975E-3</v>
      </c>
      <c r="G1470" s="2">
        <f t="shared" si="225"/>
        <v>1.3244788784357036E-2</v>
      </c>
      <c r="H1470" t="str">
        <f t="shared" si="226"/>
        <v>QQQ</v>
      </c>
      <c r="I1470">
        <f t="shared" si="227"/>
        <v>0</v>
      </c>
      <c r="J1470">
        <f t="shared" si="230"/>
        <v>0</v>
      </c>
      <c r="N1470" t="str">
        <f t="shared" si="231"/>
        <v>QQQ</v>
      </c>
      <c r="O1470" s="5">
        <f t="shared" si="228"/>
        <v>6.2594946667100613E-3</v>
      </c>
      <c r="P1470" t="str">
        <f t="shared" si="223"/>
        <v>lose</v>
      </c>
      <c r="Q1470" t="str">
        <f t="shared" si="229"/>
        <v>win</v>
      </c>
    </row>
    <row r="1471" spans="1:17">
      <c r="A1471" s="6">
        <v>44050</v>
      </c>
      <c r="B1471" s="1">
        <v>274.62</v>
      </c>
      <c r="C1471" s="1">
        <v>271.47000000000003</v>
      </c>
      <c r="D1471" s="1">
        <f t="shared" si="221"/>
        <v>3.1499999999999773</v>
      </c>
      <c r="F1471" s="2">
        <f t="shared" si="224"/>
        <v>2.6286966046003188E-3</v>
      </c>
      <c r="G1471" s="2">
        <f t="shared" si="225"/>
        <v>-1.1542382755607192E-2</v>
      </c>
      <c r="H1471" t="str">
        <f t="shared" si="226"/>
        <v>DIA</v>
      </c>
      <c r="I1471">
        <f t="shared" si="227"/>
        <v>1</v>
      </c>
      <c r="J1471">
        <f t="shared" si="230"/>
        <v>1</v>
      </c>
      <c r="N1471" t="str">
        <f t="shared" si="231"/>
        <v>DIA</v>
      </c>
      <c r="O1471" s="5">
        <f t="shared" si="228"/>
        <v>1.4171079360207511E-2</v>
      </c>
      <c r="P1471" t="str">
        <f t="shared" si="223"/>
        <v>win</v>
      </c>
      <c r="Q1471" t="str">
        <f t="shared" si="229"/>
        <v>lose</v>
      </c>
    </row>
    <row r="1472" spans="1:17">
      <c r="A1472" s="6">
        <v>44053</v>
      </c>
      <c r="B1472" s="1">
        <v>278.14</v>
      </c>
      <c r="C1472" s="1">
        <v>270.31</v>
      </c>
      <c r="D1472" s="1">
        <f t="shared" si="221"/>
        <v>7.8299999999999841</v>
      </c>
      <c r="F1472" s="2">
        <f t="shared" si="224"/>
        <v>1.2817711747141438E-2</v>
      </c>
      <c r="G1472" s="2">
        <f t="shared" si="225"/>
        <v>-4.2730320109036907E-3</v>
      </c>
      <c r="H1472" t="str">
        <f t="shared" si="226"/>
        <v>DIA</v>
      </c>
      <c r="I1472">
        <f t="shared" si="227"/>
        <v>1</v>
      </c>
      <c r="J1472">
        <f t="shared" si="230"/>
        <v>2</v>
      </c>
      <c r="N1472" t="str">
        <f t="shared" si="231"/>
        <v>DIA</v>
      </c>
      <c r="O1472" s="5">
        <f t="shared" si="228"/>
        <v>1.7090743758045129E-2</v>
      </c>
      <c r="P1472" t="str">
        <f t="shared" si="223"/>
        <v>win</v>
      </c>
      <c r="Q1472" t="str">
        <f t="shared" si="229"/>
        <v>lose</v>
      </c>
    </row>
    <row r="1473" spans="1:17">
      <c r="A1473" s="6">
        <v>44054</v>
      </c>
      <c r="B1473" s="1">
        <v>277.19</v>
      </c>
      <c r="C1473" s="1">
        <v>265.19</v>
      </c>
      <c r="D1473" s="1">
        <f t="shared" si="221"/>
        <v>12</v>
      </c>
      <c r="F1473" s="2">
        <f t="shared" si="224"/>
        <v>-3.415546127849244E-3</v>
      </c>
      <c r="G1473" s="2">
        <f t="shared" si="225"/>
        <v>-1.8941215641300746E-2</v>
      </c>
      <c r="H1473" t="str">
        <f t="shared" si="226"/>
        <v>DIA</v>
      </c>
      <c r="I1473">
        <f t="shared" si="227"/>
        <v>1</v>
      </c>
      <c r="J1473">
        <f t="shared" si="230"/>
        <v>3</v>
      </c>
      <c r="N1473" t="str">
        <f t="shared" si="231"/>
        <v>DIA</v>
      </c>
      <c r="O1473" s="5">
        <f t="shared" si="228"/>
        <v>1.5525669513451502E-2</v>
      </c>
      <c r="P1473" t="str">
        <f t="shared" si="223"/>
        <v>win</v>
      </c>
      <c r="Q1473" t="str">
        <f t="shared" si="229"/>
        <v>lose</v>
      </c>
    </row>
    <row r="1474" spans="1:17">
      <c r="A1474" s="6">
        <v>44055</v>
      </c>
      <c r="B1474" s="1">
        <v>280.04000000000002</v>
      </c>
      <c r="C1474" s="1">
        <v>271.86</v>
      </c>
      <c r="D1474" s="1">
        <f t="shared" si="221"/>
        <v>8.1800000000000068</v>
      </c>
      <c r="F1474" s="2">
        <f t="shared" si="224"/>
        <v>1.0281756196111052E-2</v>
      </c>
      <c r="G1474" s="2">
        <f t="shared" si="225"/>
        <v>2.5151777970511768E-2</v>
      </c>
      <c r="H1474" t="str">
        <f t="shared" si="226"/>
        <v>QQQ</v>
      </c>
      <c r="I1474">
        <f t="shared" si="227"/>
        <v>0</v>
      </c>
      <c r="J1474">
        <f t="shared" si="230"/>
        <v>0</v>
      </c>
      <c r="N1474" t="str">
        <f t="shared" si="231"/>
        <v>QQQ</v>
      </c>
      <c r="O1474" s="5">
        <f t="shared" si="228"/>
        <v>1.4870021774400716E-2</v>
      </c>
      <c r="P1474" t="str">
        <f t="shared" si="223"/>
        <v>lose</v>
      </c>
      <c r="Q1474" t="str">
        <f t="shared" si="229"/>
        <v>win</v>
      </c>
    </row>
    <row r="1475" spans="1:17">
      <c r="A1475" s="6">
        <v>44056</v>
      </c>
      <c r="B1475" s="1">
        <v>279.42</v>
      </c>
      <c r="C1475" s="1">
        <v>272.48</v>
      </c>
      <c r="D1475" s="1">
        <f t="shared" ref="D1475:D1507" si="232">B1475-C1475</f>
        <v>6.9399999999999977</v>
      </c>
      <c r="F1475" s="2">
        <f t="shared" si="224"/>
        <v>-2.2139694329381676E-3</v>
      </c>
      <c r="G1475" s="2">
        <f t="shared" si="225"/>
        <v>2.2805855955271262E-3</v>
      </c>
      <c r="H1475" t="str">
        <f t="shared" si="226"/>
        <v>QQQ</v>
      </c>
      <c r="I1475">
        <f t="shared" si="227"/>
        <v>0</v>
      </c>
      <c r="J1475">
        <f t="shared" si="230"/>
        <v>1</v>
      </c>
      <c r="N1475" t="str">
        <f t="shared" ref="N1475:N1503" si="233">IF(F1475&gt;G1475, "DIA", "QQQ")</f>
        <v>QQQ</v>
      </c>
      <c r="O1475" s="5">
        <f t="shared" si="228"/>
        <v>4.4945550284652934E-3</v>
      </c>
      <c r="P1475" t="str">
        <f t="shared" si="223"/>
        <v>lose</v>
      </c>
      <c r="Q1475" t="str">
        <f t="shared" si="229"/>
        <v>lose</v>
      </c>
    </row>
    <row r="1476" spans="1:17">
      <c r="A1476" s="6">
        <v>44057</v>
      </c>
      <c r="B1476" s="1">
        <v>279.8</v>
      </c>
      <c r="C1476" s="1">
        <v>272.16000000000003</v>
      </c>
      <c r="D1476" s="1">
        <f t="shared" si="232"/>
        <v>7.6399999999999864</v>
      </c>
      <c r="F1476" s="2">
        <f t="shared" si="224"/>
        <v>1.3599599169708519E-3</v>
      </c>
      <c r="G1476" s="2">
        <f t="shared" si="225"/>
        <v>-1.1743981209629813E-3</v>
      </c>
      <c r="H1476" t="str">
        <f t="shared" si="226"/>
        <v>DIA</v>
      </c>
      <c r="I1476">
        <f t="shared" si="227"/>
        <v>1</v>
      </c>
      <c r="J1476">
        <f t="shared" si="230"/>
        <v>1</v>
      </c>
      <c r="N1476" t="str">
        <f t="shared" si="233"/>
        <v>DIA</v>
      </c>
      <c r="O1476" s="5">
        <f t="shared" si="228"/>
        <v>2.5343580379338332E-3</v>
      </c>
      <c r="P1476" t="str">
        <f t="shared" ref="P1476:P1481" si="234">IF(AND(N1476="dia", O1476&gt;0.005), "win", "lose")</f>
        <v>lose</v>
      </c>
      <c r="Q1476" t="str">
        <f t="shared" si="229"/>
        <v>lose</v>
      </c>
    </row>
    <row r="1477" spans="1:17">
      <c r="A1477" s="6">
        <v>44060</v>
      </c>
      <c r="B1477" s="1">
        <v>278.95</v>
      </c>
      <c r="C1477" s="1">
        <v>275.32</v>
      </c>
      <c r="D1477" s="1">
        <f t="shared" si="232"/>
        <v>3.6299999999999955</v>
      </c>
      <c r="F1477" s="2">
        <f t="shared" ref="F1477:F1503" si="235">(B1477-B1476)/B1476</f>
        <v>-3.0378842030022255E-3</v>
      </c>
      <c r="G1477" s="2">
        <f t="shared" ref="G1477:G1503" si="236">(C1477-C1476)/C1476</f>
        <v>1.1610817166372604E-2</v>
      </c>
      <c r="H1477" t="str">
        <f t="shared" ref="H1477:H1503" si="237">IF(F1477&gt;G1477, "DIA", "QQQ")</f>
        <v>QQQ</v>
      </c>
      <c r="I1477">
        <f t="shared" ref="I1477:I1503" si="238">IF(H1477="QQQ",0,1)</f>
        <v>0</v>
      </c>
      <c r="J1477">
        <f t="shared" si="230"/>
        <v>0</v>
      </c>
      <c r="N1477" t="str">
        <f t="shared" si="233"/>
        <v>QQQ</v>
      </c>
      <c r="O1477" s="5">
        <f t="shared" ref="O1477:O1504" si="239">IF(F1477&gt;G1477, (F1477-G1477), (G1477-F1477))</f>
        <v>1.4648701369374829E-2</v>
      </c>
      <c r="P1477" t="str">
        <f t="shared" si="234"/>
        <v>lose</v>
      </c>
      <c r="Q1477" t="str">
        <f t="shared" ref="Q1477:Q1499" si="240">IF(AND(N1477="qqq", O1477&gt;0.005), "win", "lose")</f>
        <v>win</v>
      </c>
    </row>
    <row r="1478" spans="1:17">
      <c r="A1478" s="6">
        <v>44061</v>
      </c>
      <c r="B1478" s="1">
        <v>278.2</v>
      </c>
      <c r="C1478" s="1">
        <v>277.97000000000003</v>
      </c>
      <c r="D1478" s="1">
        <f t="shared" si="232"/>
        <v>0.22999999999996135</v>
      </c>
      <c r="F1478" s="2">
        <f t="shared" si="235"/>
        <v>-2.688653880623768E-3</v>
      </c>
      <c r="G1478" s="2">
        <f t="shared" si="236"/>
        <v>9.625163446171852E-3</v>
      </c>
      <c r="H1478" t="str">
        <f t="shared" si="237"/>
        <v>QQQ</v>
      </c>
      <c r="I1478">
        <f t="shared" si="238"/>
        <v>0</v>
      </c>
      <c r="J1478">
        <f t="shared" si="230"/>
        <v>1</v>
      </c>
      <c r="N1478" t="str">
        <f t="shared" si="233"/>
        <v>QQQ</v>
      </c>
      <c r="O1478" s="5">
        <f t="shared" si="239"/>
        <v>1.231381732679562E-2</v>
      </c>
      <c r="P1478" t="str">
        <f t="shared" si="234"/>
        <v>lose</v>
      </c>
      <c r="Q1478" t="str">
        <f t="shared" si="240"/>
        <v>win</v>
      </c>
    </row>
    <row r="1479" spans="1:17">
      <c r="A1479" s="6">
        <v>44062</v>
      </c>
      <c r="B1479" s="1">
        <v>277.43</v>
      </c>
      <c r="C1479" s="1">
        <v>276.10000000000002</v>
      </c>
      <c r="D1479" s="1">
        <f t="shared" si="232"/>
        <v>1.3299999999999841</v>
      </c>
      <c r="F1479" s="2">
        <f t="shared" si="235"/>
        <v>-2.7677929547087771E-3</v>
      </c>
      <c r="G1479" s="2">
        <f t="shared" si="236"/>
        <v>-6.7273446774831977E-3</v>
      </c>
      <c r="H1479" t="str">
        <f t="shared" si="237"/>
        <v>DIA</v>
      </c>
      <c r="I1479">
        <f t="shared" si="238"/>
        <v>1</v>
      </c>
      <c r="J1479">
        <f t="shared" si="230"/>
        <v>1</v>
      </c>
      <c r="N1479" t="str">
        <f t="shared" si="233"/>
        <v>DIA</v>
      </c>
      <c r="O1479" s="5">
        <f t="shared" si="239"/>
        <v>3.9595517227744206E-3</v>
      </c>
      <c r="P1479" t="str">
        <f t="shared" si="234"/>
        <v>lose</v>
      </c>
      <c r="Q1479" t="str">
        <f t="shared" si="240"/>
        <v>lose</v>
      </c>
    </row>
    <row r="1480" spans="1:17">
      <c r="A1480" s="6">
        <v>44063</v>
      </c>
      <c r="B1480" s="1">
        <v>277.87</v>
      </c>
      <c r="C1480" s="1">
        <v>279.93</v>
      </c>
      <c r="D1480" s="1">
        <f t="shared" si="232"/>
        <v>-2.0600000000000023</v>
      </c>
      <c r="F1480" s="2">
        <f t="shared" si="235"/>
        <v>1.5859856540388485E-3</v>
      </c>
      <c r="G1480" s="2">
        <f t="shared" si="236"/>
        <v>1.3871785584932936E-2</v>
      </c>
      <c r="H1480" t="str">
        <f t="shared" si="237"/>
        <v>QQQ</v>
      </c>
      <c r="I1480">
        <f t="shared" si="238"/>
        <v>0</v>
      </c>
      <c r="J1480">
        <f t="shared" ref="J1480:J1508" si="241">IF(I1479=I1480,(J1479+1),I1480)</f>
        <v>0</v>
      </c>
      <c r="N1480" t="str">
        <f t="shared" si="233"/>
        <v>QQQ</v>
      </c>
      <c r="O1480" s="5">
        <f t="shared" si="239"/>
        <v>1.2285799930894088E-2</v>
      </c>
      <c r="P1480" t="str">
        <f t="shared" si="234"/>
        <v>lose</v>
      </c>
      <c r="Q1480" t="str">
        <f t="shared" si="240"/>
        <v>win</v>
      </c>
    </row>
    <row r="1481" spans="1:17">
      <c r="A1481" s="6">
        <v>44064</v>
      </c>
      <c r="B1481" s="1">
        <v>279.29000000000002</v>
      </c>
      <c r="C1481" s="1">
        <v>281.87</v>
      </c>
      <c r="D1481" s="1">
        <f t="shared" si="232"/>
        <v>-2.5799999999999841</v>
      </c>
      <c r="F1481" s="2">
        <f t="shared" si="235"/>
        <v>5.1103033792781367E-3</v>
      </c>
      <c r="G1481" s="2">
        <f t="shared" si="236"/>
        <v>6.9303040045725637E-3</v>
      </c>
      <c r="H1481" t="str">
        <f t="shared" si="237"/>
        <v>QQQ</v>
      </c>
      <c r="I1481">
        <f t="shared" si="238"/>
        <v>0</v>
      </c>
      <c r="J1481">
        <f t="shared" si="241"/>
        <v>1</v>
      </c>
      <c r="N1481" t="str">
        <f t="shared" si="233"/>
        <v>QQQ</v>
      </c>
      <c r="O1481" s="5">
        <f t="shared" si="239"/>
        <v>1.8200006252944269E-3</v>
      </c>
      <c r="P1481" t="str">
        <f t="shared" si="234"/>
        <v>lose</v>
      </c>
      <c r="Q1481" t="str">
        <f t="shared" si="240"/>
        <v>lose</v>
      </c>
    </row>
    <row r="1482" spans="1:17">
      <c r="A1482" s="6">
        <v>44067</v>
      </c>
      <c r="B1482" s="1">
        <v>283.18</v>
      </c>
      <c r="C1482" s="1">
        <v>283.63</v>
      </c>
      <c r="D1482" s="1">
        <f t="shared" si="232"/>
        <v>-0.44999999999998863</v>
      </c>
      <c r="F1482" s="2">
        <f t="shared" si="235"/>
        <v>1.3928175015217108E-2</v>
      </c>
      <c r="G1482" s="2">
        <f t="shared" si="236"/>
        <v>6.2440131975733167E-3</v>
      </c>
      <c r="H1482" t="str">
        <f t="shared" si="237"/>
        <v>DIA</v>
      </c>
      <c r="I1482">
        <f t="shared" si="238"/>
        <v>1</v>
      </c>
      <c r="J1482">
        <f t="shared" si="241"/>
        <v>1</v>
      </c>
      <c r="N1482" t="str">
        <f t="shared" si="233"/>
        <v>DIA</v>
      </c>
      <c r="O1482" s="5">
        <f t="shared" si="239"/>
        <v>7.6841618176437913E-3</v>
      </c>
      <c r="P1482" t="str">
        <f>IF(AND(N1482="dia", O1482&gt;0.005), "win", "lose")</f>
        <v>win</v>
      </c>
      <c r="Q1482" t="str">
        <f t="shared" si="240"/>
        <v>lose</v>
      </c>
    </row>
    <row r="1483" spans="1:17">
      <c r="A1483" s="6">
        <v>44068</v>
      </c>
      <c r="B1483" s="1">
        <v>282.62</v>
      </c>
      <c r="C1483" s="1">
        <v>285.86</v>
      </c>
      <c r="D1483" s="1">
        <f t="shared" si="232"/>
        <v>-3.2400000000000091</v>
      </c>
      <c r="F1483" s="2">
        <f t="shared" si="235"/>
        <v>-1.9775407867787353E-3</v>
      </c>
      <c r="G1483" s="2">
        <f t="shared" si="236"/>
        <v>7.8623558861898191E-3</v>
      </c>
      <c r="H1483" t="str">
        <f t="shared" si="237"/>
        <v>QQQ</v>
      </c>
      <c r="I1483">
        <f t="shared" si="238"/>
        <v>0</v>
      </c>
      <c r="J1483">
        <f t="shared" si="241"/>
        <v>0</v>
      </c>
      <c r="N1483" t="str">
        <f t="shared" si="233"/>
        <v>QQQ</v>
      </c>
      <c r="O1483" s="5">
        <f t="shared" si="239"/>
        <v>9.8398966729685549E-3</v>
      </c>
      <c r="P1483" t="str">
        <f t="shared" ref="P1483:P1508" si="242">IF(AND(N1483="dia", O1483&gt;0.005), "win", "lose")</f>
        <v>lose</v>
      </c>
      <c r="Q1483" t="str">
        <f t="shared" si="240"/>
        <v>win</v>
      </c>
    </row>
    <row r="1484" spans="1:17">
      <c r="A1484" s="6">
        <v>44069</v>
      </c>
      <c r="B1484" s="1">
        <v>283.43</v>
      </c>
      <c r="C1484" s="1">
        <v>291.95999999999998</v>
      </c>
      <c r="D1484" s="1">
        <f t="shared" si="232"/>
        <v>-8.5299999999999727</v>
      </c>
      <c r="F1484" s="2">
        <f t="shared" si="235"/>
        <v>2.8660392045856708E-3</v>
      </c>
      <c r="G1484" s="2">
        <f t="shared" si="236"/>
        <v>2.1339117050304224E-2</v>
      </c>
      <c r="H1484" t="str">
        <f t="shared" si="237"/>
        <v>QQQ</v>
      </c>
      <c r="I1484">
        <f t="shared" si="238"/>
        <v>0</v>
      </c>
      <c r="J1484">
        <f t="shared" si="241"/>
        <v>1</v>
      </c>
      <c r="N1484" t="str">
        <f t="shared" si="233"/>
        <v>QQQ</v>
      </c>
      <c r="O1484" s="5">
        <f t="shared" si="239"/>
        <v>1.8473077845718552E-2</v>
      </c>
      <c r="P1484" t="str">
        <f t="shared" si="242"/>
        <v>lose</v>
      </c>
      <c r="Q1484" t="str">
        <f t="shared" si="240"/>
        <v>win</v>
      </c>
    </row>
    <row r="1485" spans="1:17">
      <c r="A1485" s="6">
        <v>44070</v>
      </c>
      <c r="B1485" s="1">
        <v>285.04000000000002</v>
      </c>
      <c r="C1485" s="1">
        <v>291.05</v>
      </c>
      <c r="D1485" s="1">
        <f t="shared" si="232"/>
        <v>-6.0099999999999909</v>
      </c>
      <c r="F1485" s="2">
        <f t="shared" si="235"/>
        <v>5.6804149172635697E-3</v>
      </c>
      <c r="G1485" s="2">
        <f t="shared" si="236"/>
        <v>-3.1168653240168796E-3</v>
      </c>
      <c r="H1485" t="str">
        <f t="shared" si="237"/>
        <v>DIA</v>
      </c>
      <c r="I1485">
        <f t="shared" si="238"/>
        <v>1</v>
      </c>
      <c r="J1485">
        <f t="shared" si="241"/>
        <v>1</v>
      </c>
      <c r="N1485" t="str">
        <f t="shared" si="233"/>
        <v>DIA</v>
      </c>
      <c r="O1485" s="5">
        <f t="shared" si="239"/>
        <v>8.7972802412804498E-3</v>
      </c>
      <c r="P1485" t="str">
        <f t="shared" si="242"/>
        <v>win</v>
      </c>
      <c r="Q1485" t="str">
        <f t="shared" si="240"/>
        <v>lose</v>
      </c>
    </row>
    <row r="1486" spans="1:17">
      <c r="A1486" s="6">
        <v>44071</v>
      </c>
      <c r="B1486" s="1">
        <v>286.7</v>
      </c>
      <c r="C1486" s="1">
        <v>292.52999999999997</v>
      </c>
      <c r="D1486" s="1">
        <f t="shared" si="232"/>
        <v>-5.8299999999999841</v>
      </c>
      <c r="F1486" s="2">
        <f t="shared" si="235"/>
        <v>5.82374403592467E-3</v>
      </c>
      <c r="G1486" s="2">
        <f t="shared" si="236"/>
        <v>5.0850369352343624E-3</v>
      </c>
      <c r="H1486" t="str">
        <f t="shared" si="237"/>
        <v>DIA</v>
      </c>
      <c r="I1486">
        <f t="shared" si="238"/>
        <v>1</v>
      </c>
      <c r="J1486">
        <f t="shared" si="241"/>
        <v>2</v>
      </c>
      <c r="N1486" t="str">
        <f t="shared" si="233"/>
        <v>DIA</v>
      </c>
      <c r="O1486" s="5">
        <f t="shared" si="239"/>
        <v>7.3870710069030756E-4</v>
      </c>
      <c r="P1486" t="str">
        <f t="shared" si="242"/>
        <v>lose</v>
      </c>
      <c r="Q1486" t="str">
        <f t="shared" si="240"/>
        <v>lose</v>
      </c>
    </row>
    <row r="1487" spans="1:17">
      <c r="A1487" s="6">
        <v>44074</v>
      </c>
      <c r="B1487" s="1">
        <v>284.27999999999997</v>
      </c>
      <c r="C1487" s="1">
        <v>294.88</v>
      </c>
      <c r="D1487" s="1">
        <f t="shared" si="232"/>
        <v>-10.600000000000023</v>
      </c>
      <c r="F1487" s="2">
        <f t="shared" si="235"/>
        <v>-8.4408789675619669E-3</v>
      </c>
      <c r="G1487" s="2">
        <f t="shared" si="236"/>
        <v>8.0333640994086856E-3</v>
      </c>
      <c r="H1487" t="str">
        <f t="shared" si="237"/>
        <v>QQQ</v>
      </c>
      <c r="I1487">
        <f t="shared" si="238"/>
        <v>0</v>
      </c>
      <c r="J1487">
        <f t="shared" si="241"/>
        <v>0</v>
      </c>
      <c r="N1487" t="str">
        <f t="shared" si="233"/>
        <v>QQQ</v>
      </c>
      <c r="O1487" s="5">
        <f t="shared" si="239"/>
        <v>1.6474243066970651E-2</v>
      </c>
      <c r="P1487" t="str">
        <f t="shared" si="242"/>
        <v>lose</v>
      </c>
      <c r="Q1487" t="str">
        <f t="shared" si="240"/>
        <v>win</v>
      </c>
    </row>
    <row r="1488" spans="1:17">
      <c r="A1488" s="6">
        <v>44075</v>
      </c>
      <c r="B1488" s="1">
        <v>286.79000000000002</v>
      </c>
      <c r="C1488" s="1">
        <v>299.92</v>
      </c>
      <c r="D1488" s="1">
        <f t="shared" si="232"/>
        <v>-13.129999999999995</v>
      </c>
      <c r="F1488" s="2">
        <f t="shared" si="235"/>
        <v>8.8293232024765998E-3</v>
      </c>
      <c r="G1488" s="2">
        <f t="shared" si="236"/>
        <v>1.7091698317959918E-2</v>
      </c>
      <c r="H1488" t="str">
        <f t="shared" si="237"/>
        <v>QQQ</v>
      </c>
      <c r="I1488">
        <f t="shared" si="238"/>
        <v>0</v>
      </c>
      <c r="J1488">
        <f t="shared" si="241"/>
        <v>1</v>
      </c>
      <c r="N1488" t="str">
        <f t="shared" si="233"/>
        <v>QQQ</v>
      </c>
      <c r="O1488" s="5">
        <f t="shared" si="239"/>
        <v>8.262375115483318E-3</v>
      </c>
      <c r="P1488" t="str">
        <f t="shared" si="242"/>
        <v>lose</v>
      </c>
      <c r="Q1488" t="str">
        <f t="shared" si="240"/>
        <v>win</v>
      </c>
    </row>
    <row r="1489" spans="1:17">
      <c r="A1489" s="6">
        <v>44076</v>
      </c>
      <c r="B1489" s="1">
        <v>291.20999999999998</v>
      </c>
      <c r="C1489" s="1">
        <v>302.76</v>
      </c>
      <c r="D1489" s="1">
        <f t="shared" si="232"/>
        <v>-11.550000000000011</v>
      </c>
      <c r="F1489" s="2">
        <f t="shared" si="235"/>
        <v>1.5411973918197841E-2</v>
      </c>
      <c r="G1489" s="2">
        <f t="shared" si="236"/>
        <v>9.4691917844757761E-3</v>
      </c>
      <c r="H1489" t="str">
        <f t="shared" si="237"/>
        <v>DIA</v>
      </c>
      <c r="I1489">
        <f t="shared" si="238"/>
        <v>1</v>
      </c>
      <c r="J1489">
        <f t="shared" si="241"/>
        <v>1</v>
      </c>
      <c r="N1489" t="str">
        <f t="shared" si="233"/>
        <v>DIA</v>
      </c>
      <c r="O1489" s="5">
        <f t="shared" si="239"/>
        <v>5.9427821337220653E-3</v>
      </c>
      <c r="P1489" t="str">
        <f t="shared" si="242"/>
        <v>win</v>
      </c>
      <c r="Q1489" t="str">
        <f t="shared" si="240"/>
        <v>lose</v>
      </c>
    </row>
    <row r="1490" spans="1:17">
      <c r="A1490" s="6">
        <v>44077</v>
      </c>
      <c r="B1490" s="1">
        <v>283.33999999999997</v>
      </c>
      <c r="C1490" s="1">
        <v>287.41000000000003</v>
      </c>
      <c r="D1490" s="1">
        <f t="shared" si="232"/>
        <v>-4.07000000000005</v>
      </c>
      <c r="F1490" s="2">
        <f t="shared" si="235"/>
        <v>-2.7025170838913516E-2</v>
      </c>
      <c r="G1490" s="2">
        <f t="shared" si="236"/>
        <v>-5.0700224600343395E-2</v>
      </c>
      <c r="H1490" t="str">
        <f t="shared" si="237"/>
        <v>DIA</v>
      </c>
      <c r="I1490">
        <f t="shared" si="238"/>
        <v>1</v>
      </c>
      <c r="J1490">
        <f t="shared" si="241"/>
        <v>2</v>
      </c>
      <c r="N1490" t="str">
        <f t="shared" si="233"/>
        <v>DIA</v>
      </c>
      <c r="O1490" s="5">
        <f t="shared" si="239"/>
        <v>2.3675053761429879E-2</v>
      </c>
      <c r="P1490" t="str">
        <f t="shared" si="242"/>
        <v>win</v>
      </c>
      <c r="Q1490" t="str">
        <f t="shared" si="240"/>
        <v>lose</v>
      </c>
    </row>
    <row r="1491" spans="1:17">
      <c r="A1491" s="6">
        <v>44078</v>
      </c>
      <c r="B1491" s="1">
        <v>281.77</v>
      </c>
      <c r="C1491" s="1">
        <v>283.58</v>
      </c>
      <c r="D1491" s="1">
        <f t="shared" si="232"/>
        <v>-1.8100000000000023</v>
      </c>
      <c r="F1491" s="2">
        <f t="shared" si="235"/>
        <v>-5.5410460930330812E-3</v>
      </c>
      <c r="G1491" s="2">
        <f t="shared" si="236"/>
        <v>-1.3325910719877668E-2</v>
      </c>
      <c r="H1491" t="str">
        <f t="shared" si="237"/>
        <v>DIA</v>
      </c>
      <c r="I1491">
        <f t="shared" si="238"/>
        <v>1</v>
      </c>
      <c r="J1491">
        <f t="shared" si="241"/>
        <v>3</v>
      </c>
      <c r="N1491" t="str">
        <f t="shared" si="233"/>
        <v>DIA</v>
      </c>
      <c r="O1491" s="5">
        <f t="shared" si="239"/>
        <v>7.7848646268445865E-3</v>
      </c>
      <c r="P1491" t="str">
        <f t="shared" si="242"/>
        <v>win</v>
      </c>
      <c r="Q1491" t="str">
        <f t="shared" si="240"/>
        <v>lose</v>
      </c>
    </row>
    <row r="1492" spans="1:17">
      <c r="A1492" s="6">
        <v>44082</v>
      </c>
      <c r="B1492" s="1">
        <v>275.42</v>
      </c>
      <c r="C1492" s="1">
        <v>269.95</v>
      </c>
      <c r="D1492" s="1">
        <f t="shared" si="232"/>
        <v>5.4700000000000273</v>
      </c>
      <c r="F1492" s="2">
        <f t="shared" si="235"/>
        <v>-2.2536111012527827E-2</v>
      </c>
      <c r="G1492" s="2">
        <f t="shared" si="236"/>
        <v>-4.8064038366598477E-2</v>
      </c>
      <c r="H1492" t="str">
        <f t="shared" si="237"/>
        <v>DIA</v>
      </c>
      <c r="I1492">
        <f t="shared" si="238"/>
        <v>1</v>
      </c>
      <c r="J1492">
        <f t="shared" si="241"/>
        <v>4</v>
      </c>
      <c r="N1492" t="str">
        <f t="shared" si="233"/>
        <v>DIA</v>
      </c>
      <c r="O1492" s="5">
        <f t="shared" si="239"/>
        <v>2.552792735407065E-2</v>
      </c>
      <c r="P1492" t="str">
        <f t="shared" si="242"/>
        <v>win</v>
      </c>
      <c r="Q1492" t="str">
        <f t="shared" si="240"/>
        <v>lose</v>
      </c>
    </row>
    <row r="1493" spans="1:17">
      <c r="A1493" s="6">
        <v>44083</v>
      </c>
      <c r="B1493" s="1">
        <v>279.85000000000002</v>
      </c>
      <c r="C1493" s="1">
        <v>277.88</v>
      </c>
      <c r="D1493" s="1">
        <f t="shared" si="232"/>
        <v>1.9700000000000273</v>
      </c>
      <c r="F1493" s="2">
        <f t="shared" si="235"/>
        <v>1.6084525452036914E-2</v>
      </c>
      <c r="G1493" s="2">
        <f t="shared" si="236"/>
        <v>2.9375810335247294E-2</v>
      </c>
      <c r="H1493" t="str">
        <f t="shared" si="237"/>
        <v>QQQ</v>
      </c>
      <c r="I1493">
        <f t="shared" si="238"/>
        <v>0</v>
      </c>
      <c r="J1493">
        <f t="shared" si="241"/>
        <v>0</v>
      </c>
      <c r="N1493" t="str">
        <f t="shared" si="233"/>
        <v>QQQ</v>
      </c>
      <c r="O1493" s="5">
        <f t="shared" si="239"/>
        <v>1.329128488321038E-2</v>
      </c>
      <c r="P1493" t="str">
        <f t="shared" si="242"/>
        <v>lose</v>
      </c>
      <c r="Q1493" t="str">
        <f t="shared" si="240"/>
        <v>win</v>
      </c>
    </row>
    <row r="1494" spans="1:17">
      <c r="A1494" s="6">
        <v>44084</v>
      </c>
      <c r="B1494" s="1">
        <v>275.79000000000002</v>
      </c>
      <c r="C1494" s="1">
        <v>272.33999999999997</v>
      </c>
      <c r="D1494" s="1">
        <f t="shared" si="232"/>
        <v>3.4500000000000455</v>
      </c>
      <c r="F1494" s="2">
        <f t="shared" si="235"/>
        <v>-1.4507772020725396E-2</v>
      </c>
      <c r="G1494" s="2">
        <f t="shared" si="236"/>
        <v>-1.9936663307902766E-2</v>
      </c>
      <c r="H1494" t="str">
        <f t="shared" si="237"/>
        <v>DIA</v>
      </c>
      <c r="I1494">
        <f t="shared" si="238"/>
        <v>1</v>
      </c>
      <c r="J1494">
        <f t="shared" si="241"/>
        <v>1</v>
      </c>
      <c r="N1494" t="str">
        <f t="shared" si="233"/>
        <v>DIA</v>
      </c>
      <c r="O1494" s="5">
        <f t="shared" si="239"/>
        <v>5.4288912871773704E-3</v>
      </c>
      <c r="P1494" t="str">
        <f t="shared" si="242"/>
        <v>win</v>
      </c>
      <c r="Q1494" t="str">
        <f t="shared" si="240"/>
        <v>lose</v>
      </c>
    </row>
    <row r="1495" spans="1:17">
      <c r="A1495" s="6">
        <v>44085</v>
      </c>
      <c r="B1495" s="1">
        <v>277.08999999999997</v>
      </c>
      <c r="C1495" s="1">
        <v>270.45</v>
      </c>
      <c r="D1495" s="1">
        <f t="shared" si="232"/>
        <v>6.6399999999999864</v>
      </c>
      <c r="F1495" s="2">
        <f t="shared" si="235"/>
        <v>4.7137314623443725E-3</v>
      </c>
      <c r="G1495" s="2">
        <f t="shared" si="236"/>
        <v>-6.9398545935227532E-3</v>
      </c>
      <c r="H1495" t="str">
        <f t="shared" si="237"/>
        <v>DIA</v>
      </c>
      <c r="I1495">
        <f t="shared" si="238"/>
        <v>1</v>
      </c>
      <c r="J1495">
        <f t="shared" si="241"/>
        <v>2</v>
      </c>
      <c r="N1495" t="str">
        <f t="shared" si="233"/>
        <v>DIA</v>
      </c>
      <c r="O1495" s="5">
        <f t="shared" si="239"/>
        <v>1.1653586055867126E-2</v>
      </c>
      <c r="P1495" t="str">
        <f t="shared" si="242"/>
        <v>win</v>
      </c>
      <c r="Q1495" t="str">
        <f t="shared" si="240"/>
        <v>lose</v>
      </c>
    </row>
    <row r="1496" spans="1:17">
      <c r="A1496" s="6">
        <v>44088</v>
      </c>
      <c r="B1496" s="1">
        <v>280.52999999999997</v>
      </c>
      <c r="C1496" s="1">
        <v>275.16000000000003</v>
      </c>
      <c r="D1496" s="1">
        <f t="shared" si="232"/>
        <v>5.3699999999999477</v>
      </c>
      <c r="F1496" s="2">
        <f t="shared" si="235"/>
        <v>1.24147388935003E-2</v>
      </c>
      <c r="G1496" s="2">
        <f t="shared" si="236"/>
        <v>1.7415418746533691E-2</v>
      </c>
      <c r="H1496" t="str">
        <f t="shared" si="237"/>
        <v>QQQ</v>
      </c>
      <c r="I1496">
        <f t="shared" si="238"/>
        <v>0</v>
      </c>
      <c r="J1496">
        <f t="shared" si="241"/>
        <v>0</v>
      </c>
      <c r="N1496" t="str">
        <f t="shared" si="233"/>
        <v>QQQ</v>
      </c>
      <c r="O1496" s="5">
        <f t="shared" si="239"/>
        <v>5.0006798530333914E-3</v>
      </c>
      <c r="P1496" t="str">
        <f t="shared" si="242"/>
        <v>lose</v>
      </c>
      <c r="Q1496" t="str">
        <f t="shared" si="240"/>
        <v>win</v>
      </c>
    </row>
    <row r="1497" spans="1:17">
      <c r="A1497" s="6">
        <v>44089</v>
      </c>
      <c r="B1497" s="1">
        <v>280.58</v>
      </c>
      <c r="C1497" s="1">
        <v>279.06</v>
      </c>
      <c r="D1497" s="1">
        <f t="shared" si="232"/>
        <v>1.5199999999999818</v>
      </c>
      <c r="F1497" s="2">
        <f t="shared" si="235"/>
        <v>1.7823405696364516E-4</v>
      </c>
      <c r="G1497" s="2">
        <f t="shared" si="236"/>
        <v>1.4173571740078416E-2</v>
      </c>
      <c r="H1497" t="str">
        <f t="shared" si="237"/>
        <v>QQQ</v>
      </c>
      <c r="I1497">
        <f t="shared" si="238"/>
        <v>0</v>
      </c>
      <c r="J1497">
        <f t="shared" si="241"/>
        <v>1</v>
      </c>
      <c r="N1497" t="str">
        <f t="shared" si="233"/>
        <v>QQQ</v>
      </c>
      <c r="O1497" s="5">
        <f t="shared" si="239"/>
        <v>1.3995337683114771E-2</v>
      </c>
      <c r="P1497" t="str">
        <f t="shared" si="242"/>
        <v>lose</v>
      </c>
      <c r="Q1497" t="str">
        <f t="shared" si="240"/>
        <v>win</v>
      </c>
    </row>
    <row r="1498" spans="1:17">
      <c r="A1498" s="6">
        <v>44090</v>
      </c>
      <c r="B1498" s="1">
        <v>281.02999999999997</v>
      </c>
      <c r="C1498" s="1">
        <v>274.61</v>
      </c>
      <c r="D1498" s="1">
        <f t="shared" si="232"/>
        <v>6.4199999999999591</v>
      </c>
      <c r="F1498" s="2">
        <f t="shared" si="235"/>
        <v>1.6038206572100244E-3</v>
      </c>
      <c r="G1498" s="2">
        <f t="shared" si="236"/>
        <v>-1.594639145703429E-2</v>
      </c>
      <c r="H1498" t="str">
        <f t="shared" si="237"/>
        <v>DIA</v>
      </c>
      <c r="I1498">
        <f t="shared" si="238"/>
        <v>1</v>
      </c>
      <c r="J1498">
        <f t="shared" si="241"/>
        <v>1</v>
      </c>
      <c r="N1498" t="str">
        <f t="shared" si="233"/>
        <v>DIA</v>
      </c>
      <c r="O1498" s="5">
        <f t="shared" si="239"/>
        <v>1.7550212114244314E-2</v>
      </c>
      <c r="P1498" t="str">
        <f t="shared" si="242"/>
        <v>win</v>
      </c>
      <c r="Q1498" t="str">
        <f t="shared" si="240"/>
        <v>lose</v>
      </c>
    </row>
    <row r="1499" spans="1:17">
      <c r="A1499" s="6">
        <v>44091</v>
      </c>
      <c r="B1499" s="1">
        <v>279.57</v>
      </c>
      <c r="C1499" s="1">
        <v>270.32</v>
      </c>
      <c r="D1499" s="1">
        <f t="shared" si="232"/>
        <v>9.25</v>
      </c>
      <c r="F1499" s="2">
        <f t="shared" si="235"/>
        <v>-5.1951748923601739E-3</v>
      </c>
      <c r="G1499" s="2">
        <f t="shared" si="236"/>
        <v>-1.5622155056261681E-2</v>
      </c>
      <c r="H1499" t="str">
        <f t="shared" si="237"/>
        <v>DIA</v>
      </c>
      <c r="I1499">
        <f t="shared" si="238"/>
        <v>1</v>
      </c>
      <c r="J1499">
        <f t="shared" si="241"/>
        <v>2</v>
      </c>
      <c r="N1499" t="str">
        <f t="shared" si="233"/>
        <v>DIA</v>
      </c>
      <c r="O1499" s="5">
        <f t="shared" si="239"/>
        <v>1.0426980163901508E-2</v>
      </c>
      <c r="P1499" t="str">
        <f t="shared" si="242"/>
        <v>win</v>
      </c>
      <c r="Q1499" t="str">
        <f t="shared" si="240"/>
        <v>lose</v>
      </c>
    </row>
    <row r="1500" spans="1:17">
      <c r="A1500" s="6">
        <v>44092</v>
      </c>
      <c r="B1500" s="1">
        <v>276.52</v>
      </c>
      <c r="C1500" s="1">
        <v>266.87</v>
      </c>
      <c r="D1500" s="1">
        <f t="shared" si="232"/>
        <v>9.6499999999999773</v>
      </c>
      <c r="F1500" s="2">
        <f t="shared" si="235"/>
        <v>-1.0909611188611123E-2</v>
      </c>
      <c r="G1500" s="2">
        <f t="shared" si="236"/>
        <v>-1.2762651672092293E-2</v>
      </c>
      <c r="H1500" t="str">
        <f t="shared" si="237"/>
        <v>DIA</v>
      </c>
      <c r="I1500">
        <f t="shared" si="238"/>
        <v>1</v>
      </c>
      <c r="J1500">
        <f t="shared" si="241"/>
        <v>3</v>
      </c>
      <c r="N1500" t="str">
        <f t="shared" si="233"/>
        <v>DIA</v>
      </c>
      <c r="O1500" s="5">
        <f t="shared" si="239"/>
        <v>1.8530404834811703E-3</v>
      </c>
      <c r="P1500" t="str">
        <f t="shared" si="242"/>
        <v>lose</v>
      </c>
      <c r="Q1500" t="str">
        <f>IF(AND(N1500="qqq", O1500&gt;0.005), "win", "lose")</f>
        <v>lose</v>
      </c>
    </row>
    <row r="1501" spans="1:17">
      <c r="A1501" s="6">
        <v>44095</v>
      </c>
      <c r="B1501" s="1">
        <v>271.44</v>
      </c>
      <c r="C1501" s="1">
        <v>267.51</v>
      </c>
      <c r="D1501" s="1">
        <f t="shared" si="232"/>
        <v>3.9300000000000068</v>
      </c>
      <c r="F1501" s="2">
        <f t="shared" si="235"/>
        <v>-1.8371184724432173E-2</v>
      </c>
      <c r="G1501" s="2">
        <f t="shared" si="236"/>
        <v>2.3981713943117861E-3</v>
      </c>
      <c r="H1501" t="str">
        <f t="shared" si="237"/>
        <v>QQQ</v>
      </c>
      <c r="I1501">
        <f t="shared" si="238"/>
        <v>0</v>
      </c>
      <c r="J1501">
        <f t="shared" si="241"/>
        <v>0</v>
      </c>
      <c r="N1501" t="str">
        <f t="shared" si="233"/>
        <v>QQQ</v>
      </c>
      <c r="O1501" s="5">
        <f t="shared" si="239"/>
        <v>2.0769356118743958E-2</v>
      </c>
      <c r="P1501" t="str">
        <f t="shared" si="242"/>
        <v>lose</v>
      </c>
      <c r="Q1501" t="str">
        <f t="shared" ref="Q1501:Q1508" si="243">IF(AND(N1501="qqq", O1501&gt;0.005), "win", "lose")</f>
        <v>win</v>
      </c>
    </row>
    <row r="1502" spans="1:17">
      <c r="A1502" s="6">
        <v>44096</v>
      </c>
      <c r="B1502" s="1">
        <v>272.81</v>
      </c>
      <c r="C1502" s="1">
        <v>272.48</v>
      </c>
      <c r="D1502" s="1">
        <f t="shared" si="232"/>
        <v>0.32999999999998408</v>
      </c>
      <c r="F1502" s="2">
        <f t="shared" si="235"/>
        <v>5.0471559092248918E-3</v>
      </c>
      <c r="G1502" s="2">
        <f t="shared" si="236"/>
        <v>1.857874471982366E-2</v>
      </c>
      <c r="H1502" t="str">
        <f t="shared" si="237"/>
        <v>QQQ</v>
      </c>
      <c r="I1502">
        <f t="shared" si="238"/>
        <v>0</v>
      </c>
      <c r="J1502">
        <f t="shared" si="241"/>
        <v>1</v>
      </c>
      <c r="N1502" t="str">
        <f t="shared" si="233"/>
        <v>QQQ</v>
      </c>
      <c r="O1502" s="5">
        <f t="shared" si="239"/>
        <v>1.3531588810598769E-2</v>
      </c>
      <c r="P1502" t="str">
        <f t="shared" si="242"/>
        <v>lose</v>
      </c>
      <c r="Q1502" t="str">
        <f t="shared" si="243"/>
        <v>win</v>
      </c>
    </row>
    <row r="1503" spans="1:17">
      <c r="A1503" s="6">
        <v>44097.614108796297</v>
      </c>
      <c r="B1503" s="1">
        <v>267.58</v>
      </c>
      <c r="C1503" s="1">
        <v>265.27999999999997</v>
      </c>
      <c r="D1503" s="1">
        <f t="shared" si="232"/>
        <v>2.3000000000000114</v>
      </c>
      <c r="F1503" s="2">
        <f t="shared" si="235"/>
        <v>-1.9170851508375858E-2</v>
      </c>
      <c r="G1503" s="2">
        <f t="shared" si="236"/>
        <v>-2.642395772166781E-2</v>
      </c>
      <c r="H1503" t="str">
        <f t="shared" si="237"/>
        <v>DIA</v>
      </c>
      <c r="I1503">
        <f t="shared" si="238"/>
        <v>1</v>
      </c>
      <c r="J1503">
        <f t="shared" si="241"/>
        <v>1</v>
      </c>
      <c r="N1503" t="str">
        <f t="shared" si="233"/>
        <v>DIA</v>
      </c>
      <c r="O1503" s="5">
        <f t="shared" si="239"/>
        <v>7.2531062132919523E-3</v>
      </c>
      <c r="P1503" t="str">
        <f t="shared" si="242"/>
        <v>win</v>
      </c>
      <c r="Q1503" t="str">
        <f t="shared" si="243"/>
        <v>lose</v>
      </c>
    </row>
    <row r="1504" spans="1:17">
      <c r="A1504" s="6">
        <v>44098</v>
      </c>
      <c r="B1504" s="1">
        <v>268.10000000000002</v>
      </c>
      <c r="C1504" s="1">
        <v>265.39</v>
      </c>
      <c r="D1504" s="1">
        <f t="shared" si="232"/>
        <v>2.7100000000000364</v>
      </c>
      <c r="F1504" s="3">
        <f t="shared" ref="F1504" si="244">(B1504-B1503)/B1503</f>
        <v>1.9433440466404017E-3</v>
      </c>
      <c r="G1504" s="3">
        <f t="shared" ref="G1504" si="245">(C1504-C1503)/C1503</f>
        <v>4.1465621230403217E-4</v>
      </c>
      <c r="H1504" t="str">
        <f t="shared" ref="H1504" si="246">IF(F1504&gt;G1504, "DIA", "QQQ")</f>
        <v>DIA</v>
      </c>
      <c r="I1504">
        <f t="shared" ref="I1504" si="247">IF(H1504="QQQ",0,1)</f>
        <v>1</v>
      </c>
      <c r="J1504">
        <f t="shared" si="241"/>
        <v>2</v>
      </c>
      <c r="N1504" t="str">
        <f t="shared" ref="N1504:N1508" si="248">IF(F1504&gt;G1504, "DIA", "QQQ")</f>
        <v>DIA</v>
      </c>
      <c r="O1504" s="5">
        <f t="shared" si="239"/>
        <v>1.5286878343363695E-3</v>
      </c>
      <c r="P1504" t="str">
        <f t="shared" si="242"/>
        <v>lose</v>
      </c>
      <c r="Q1504" t="str">
        <f t="shared" si="243"/>
        <v>lose</v>
      </c>
    </row>
    <row r="1505" spans="1:17">
      <c r="A1505" s="6">
        <v>44099</v>
      </c>
      <c r="B1505" s="1">
        <v>271.7</v>
      </c>
      <c r="C1505" s="1">
        <v>271.56</v>
      </c>
      <c r="D1505" s="1">
        <f t="shared" si="232"/>
        <v>0.13999999999998636</v>
      </c>
      <c r="F1505" s="3">
        <f t="shared" ref="F1505" si="249">(B1505-B1504)/B1504</f>
        <v>1.3427825438269174E-2</v>
      </c>
      <c r="G1505" s="3">
        <f t="shared" ref="G1505" si="250">(C1505-C1504)/C1504</f>
        <v>2.3248803647462287E-2</v>
      </c>
      <c r="H1505" t="str">
        <f t="shared" ref="H1505" si="251">IF(F1505&gt;G1505, "DIA", "QQQ")</f>
        <v>QQQ</v>
      </c>
      <c r="I1505">
        <f t="shared" ref="I1505" si="252">IF(H1505="QQQ",0,1)</f>
        <v>0</v>
      </c>
      <c r="J1505">
        <f t="shared" si="241"/>
        <v>0</v>
      </c>
      <c r="N1505" t="str">
        <f t="shared" si="248"/>
        <v>QQQ</v>
      </c>
      <c r="O1505" s="5">
        <f t="shared" ref="O1505:O1508" si="253">IF(F1505&gt;G1505, (F1505-G1505), (G1505-F1505))</f>
        <v>9.8209782091931135E-3</v>
      </c>
      <c r="P1505" t="str">
        <f t="shared" si="242"/>
        <v>lose</v>
      </c>
      <c r="Q1505" t="str">
        <f t="shared" si="243"/>
        <v>win</v>
      </c>
    </row>
    <row r="1506" spans="1:17">
      <c r="A1506" s="6">
        <v>37527</v>
      </c>
      <c r="B1506" s="1">
        <v>275.89999999999998</v>
      </c>
      <c r="C1506" s="1">
        <v>277.2</v>
      </c>
      <c r="D1506" s="1">
        <f t="shared" si="232"/>
        <v>-1.3000000000000114</v>
      </c>
      <c r="F1506" s="3">
        <f t="shared" ref="F1506:F1508" si="254">(B1506-B1505)/B1505</f>
        <v>1.5458225984541734E-2</v>
      </c>
      <c r="G1506" s="3">
        <f t="shared" ref="G1506:G1508" si="255">(C1506-C1505)/C1505</f>
        <v>2.076889085285015E-2</v>
      </c>
      <c r="H1506" t="str">
        <f t="shared" ref="H1506:H1508" si="256">IF(F1506&gt;G1506, "DIA", "QQQ")</f>
        <v>QQQ</v>
      </c>
      <c r="I1506">
        <f t="shared" ref="I1506:I1508" si="257">IF(H1506="QQQ",0,1)</f>
        <v>0</v>
      </c>
      <c r="J1506">
        <f t="shared" si="241"/>
        <v>1</v>
      </c>
      <c r="N1506" t="str">
        <f t="shared" si="248"/>
        <v>QQQ</v>
      </c>
      <c r="O1506" s="5">
        <f t="shared" si="253"/>
        <v>5.3106648683084162E-3</v>
      </c>
      <c r="P1506" t="str">
        <f t="shared" si="242"/>
        <v>lose</v>
      </c>
      <c r="Q1506" t="str">
        <f t="shared" si="243"/>
        <v>win</v>
      </c>
    </row>
    <row r="1507" spans="1:17">
      <c r="A1507" s="6">
        <v>44103</v>
      </c>
      <c r="B1507" s="1">
        <v>274.42</v>
      </c>
      <c r="C1507" s="1">
        <v>275.95</v>
      </c>
      <c r="D1507" s="1">
        <f t="shared" si="232"/>
        <v>-1.5299999999999727</v>
      </c>
      <c r="F1507" s="3">
        <f t="shared" si="254"/>
        <v>-5.3642624139179466E-3</v>
      </c>
      <c r="G1507" s="3">
        <f t="shared" si="255"/>
        <v>-4.5093795093795099E-3</v>
      </c>
      <c r="H1507" t="str">
        <f t="shared" si="256"/>
        <v>QQQ</v>
      </c>
      <c r="I1507">
        <f t="shared" si="257"/>
        <v>0</v>
      </c>
      <c r="J1507">
        <f t="shared" si="241"/>
        <v>2</v>
      </c>
      <c r="N1507" t="str">
        <f t="shared" si="248"/>
        <v>QQQ</v>
      </c>
      <c r="O1507" s="5">
        <f t="shared" si="253"/>
        <v>8.5488290453843672E-4</v>
      </c>
      <c r="P1507" t="str">
        <f t="shared" si="242"/>
        <v>lose</v>
      </c>
      <c r="Q1507" t="str">
        <f t="shared" si="243"/>
        <v>lose</v>
      </c>
    </row>
    <row r="1508" spans="1:17">
      <c r="A1508" s="6">
        <v>44104</v>
      </c>
      <c r="B1508" s="1">
        <v>277.5</v>
      </c>
      <c r="C1508" s="1">
        <v>277.83999999999997</v>
      </c>
      <c r="D1508" s="1"/>
      <c r="F1508" s="3">
        <f t="shared" si="254"/>
        <v>1.1223671744041921E-2</v>
      </c>
      <c r="G1508" s="3">
        <f t="shared" si="255"/>
        <v>6.8490668599383454E-3</v>
      </c>
      <c r="H1508" t="str">
        <f t="shared" si="256"/>
        <v>DIA</v>
      </c>
      <c r="I1508">
        <f t="shared" si="257"/>
        <v>1</v>
      </c>
      <c r="J1508">
        <f t="shared" si="241"/>
        <v>1</v>
      </c>
      <c r="N1508" t="str">
        <f t="shared" si="248"/>
        <v>DIA</v>
      </c>
      <c r="O1508" s="5">
        <f t="shared" si="253"/>
        <v>4.3746048841035758E-3</v>
      </c>
      <c r="P1508" t="str">
        <f t="shared" si="242"/>
        <v>lose</v>
      </c>
      <c r="Q1508" t="str">
        <f t="shared" si="243"/>
        <v>lose</v>
      </c>
    </row>
    <row r="1509" spans="1:17">
      <c r="D1509" s="1"/>
      <c r="F1509" s="3"/>
      <c r="G1509" s="3"/>
      <c r="O1509" s="5"/>
    </row>
    <row r="1510" spans="1:17">
      <c r="D1510" s="1"/>
      <c r="F1510" s="3"/>
      <c r="G1510" s="3"/>
      <c r="O1510" s="5"/>
    </row>
    <row r="1511" spans="1:17">
      <c r="D1511" s="1"/>
      <c r="F1511" s="3"/>
      <c r="G1511" s="3"/>
      <c r="J1511" t="s">
        <v>20</v>
      </c>
      <c r="K1511" t="s">
        <v>13</v>
      </c>
      <c r="M1511" t="s">
        <v>11</v>
      </c>
      <c r="O1511" t="s">
        <v>14</v>
      </c>
      <c r="P1511" t="s">
        <v>21</v>
      </c>
    </row>
    <row r="1512" spans="1:17">
      <c r="D1512" s="1"/>
      <c r="F1512" s="3"/>
      <c r="G1512" s="3"/>
      <c r="J1512">
        <v>10</v>
      </c>
      <c r="K1512">
        <f>COUNTIF(J$5:J$1503,10)</f>
        <v>1</v>
      </c>
      <c r="M1512">
        <v>1</v>
      </c>
      <c r="O1512">
        <f>COUNTIFS(J$5:J$1503, "=10", H$5:H$1503, "=dia")</f>
        <v>0</v>
      </c>
      <c r="P1512">
        <f>COUNTIFS(J$5:J$1508, "=10", H$5:H$1508, "=qqq")</f>
        <v>1</v>
      </c>
    </row>
    <row r="1513" spans="1:17">
      <c r="D1513" s="1"/>
      <c r="F1513" s="3"/>
      <c r="G1513" s="3"/>
      <c r="J1513">
        <v>9</v>
      </c>
      <c r="K1513">
        <f>COUNTIF(J$5:J$1503,9)</f>
        <v>2</v>
      </c>
      <c r="M1513">
        <f>K1513-K1512</f>
        <v>1</v>
      </c>
      <c r="O1513">
        <f>COUNTIFS(J$5:J$1503, "=9", H$5:H$1503, "=dia")</f>
        <v>1</v>
      </c>
      <c r="P1513">
        <f>COUNTIFS(J$5:J$1503, "=9", H$5:H$1503, "=qqq")</f>
        <v>1</v>
      </c>
    </row>
    <row r="1514" spans="1:17">
      <c r="D1514" s="1"/>
      <c r="F1514" s="3"/>
      <c r="G1514" s="3"/>
      <c r="J1514">
        <v>8</v>
      </c>
      <c r="K1514">
        <f>COUNTIF(J$5:J$1503,8)</f>
        <v>4</v>
      </c>
      <c r="M1514">
        <f t="shared" ref="M1514:M1521" si="258">K1514-K1513</f>
        <v>2</v>
      </c>
      <c r="O1514">
        <f>COUNTIFS(J$5:J$1503, "=8", H$5:H$1503, "=dia")</f>
        <v>1</v>
      </c>
      <c r="P1514">
        <f>COUNTIFS(J$5:J$1503, "=8", H$5:H$1503, "=qqq")</f>
        <v>3</v>
      </c>
    </row>
    <row r="1515" spans="1:17">
      <c r="D1515" s="1"/>
      <c r="F1515" s="3"/>
      <c r="G1515" s="3"/>
      <c r="J1515">
        <v>7</v>
      </c>
      <c r="K1515">
        <f>COUNTIF(J$5:J$1503,7)</f>
        <v>7</v>
      </c>
      <c r="M1515">
        <f t="shared" si="258"/>
        <v>3</v>
      </c>
      <c r="O1515">
        <f>COUNTIFS(J$5:J$1503, "=7", H$5:H$1503, "=dia")</f>
        <v>2</v>
      </c>
      <c r="P1515">
        <f>COUNTIFS(J$5:J$1503, "=7", H$5:H$1503, "=qqq")</f>
        <v>5</v>
      </c>
    </row>
    <row r="1516" spans="1:17">
      <c r="D1516" s="1"/>
      <c r="F1516" s="3"/>
      <c r="G1516" s="3"/>
      <c r="J1516">
        <v>6</v>
      </c>
      <c r="K1516">
        <f>COUNTIF(J$5:J$1503,6)</f>
        <v>18</v>
      </c>
      <c r="M1516">
        <f t="shared" si="258"/>
        <v>11</v>
      </c>
      <c r="O1516">
        <f>COUNTIFS(J$5:J$1503, "=6", H$5:H$1503, "=dia")</f>
        <v>11</v>
      </c>
      <c r="P1516">
        <f>COUNTIFS(J$5:J$1503, "=6", H$5:H$1503, "=qqq")</f>
        <v>7</v>
      </c>
    </row>
    <row r="1517" spans="1:17">
      <c r="D1517" s="1"/>
      <c r="F1517" s="3"/>
      <c r="G1517" s="3"/>
      <c r="J1517">
        <v>5</v>
      </c>
      <c r="K1517">
        <f>COUNTIF(J$5:J$1503,5)</f>
        <v>34</v>
      </c>
      <c r="M1517">
        <f t="shared" si="258"/>
        <v>16</v>
      </c>
      <c r="O1517">
        <f>COUNTIFS(J$5:J$1503, "=5", H$5:H$1503, "=dia")</f>
        <v>20</v>
      </c>
      <c r="P1517">
        <f>COUNTIFS(J$5:J$1503, "=5", H$5:H$1503, "=qqq")</f>
        <v>14</v>
      </c>
    </row>
    <row r="1518" spans="1:17">
      <c r="D1518" s="1"/>
      <c r="F1518" s="3"/>
      <c r="G1518" s="3"/>
      <c r="J1518">
        <v>4</v>
      </c>
      <c r="K1518">
        <f>COUNTIF(J$5:J$1503,4)</f>
        <v>75</v>
      </c>
      <c r="M1518">
        <f t="shared" si="258"/>
        <v>41</v>
      </c>
      <c r="O1518">
        <f>COUNTIFS(J$5:J$1503, "=4", H$5:H$1503, "=dia")</f>
        <v>45</v>
      </c>
      <c r="P1518">
        <f>COUNTIFS(J$5:J$1503, "=4", H$5:H$1503, "=qqq")</f>
        <v>30</v>
      </c>
    </row>
    <row r="1519" spans="1:17">
      <c r="D1519" s="1"/>
      <c r="F1519" s="3"/>
      <c r="G1519" s="3"/>
      <c r="J1519">
        <v>3</v>
      </c>
      <c r="K1519">
        <f>COUNTIF(J$5:J$1503,3)</f>
        <v>143</v>
      </c>
      <c r="M1519">
        <f t="shared" si="258"/>
        <v>68</v>
      </c>
      <c r="O1519">
        <f t="shared" ref="O1519" si="259">COUNTIFS(J$5:J$1503, "=3", H$5:H$1503, "=dia")</f>
        <v>85</v>
      </c>
      <c r="P1519">
        <f>COUNTIFS(J$5:J$1503, "=3", H$5:H$1503, "=qqq")</f>
        <v>58</v>
      </c>
    </row>
    <row r="1520" spans="1:17">
      <c r="D1520" s="1"/>
      <c r="F1520" s="3"/>
      <c r="G1520" s="3"/>
      <c r="J1520">
        <v>2</v>
      </c>
      <c r="K1520">
        <f>COUNTIF(J$5:J$1503,2)</f>
        <v>278</v>
      </c>
      <c r="M1520">
        <f t="shared" si="258"/>
        <v>135</v>
      </c>
      <c r="O1520">
        <f>COUNTIFS(J$5:J$1503, "=2", H$5:H$1503, "=dia")</f>
        <v>165</v>
      </c>
      <c r="P1520">
        <f>COUNTIFS(J$5:J$1503, "=2", H$5:H$1503, "=qqq")</f>
        <v>113</v>
      </c>
    </row>
    <row r="1521" spans="4:16">
      <c r="D1521" s="1"/>
      <c r="F1521" s="3"/>
      <c r="G1521" s="3"/>
      <c r="J1521">
        <v>1</v>
      </c>
      <c r="K1521">
        <f>COUNTIF(J$5:J$1503,1)</f>
        <v>572</v>
      </c>
      <c r="M1521">
        <f t="shared" si="258"/>
        <v>294</v>
      </c>
      <c r="O1521">
        <f>COUNTIFS(J$5:J$1503, "=1", H$5:H$1503, "=dia")</f>
        <v>365</v>
      </c>
      <c r="P1521">
        <f>COUNTIFS(J$5:J$1503, "=1", H$5:H$1503, "=qqq")</f>
        <v>207</v>
      </c>
    </row>
    <row r="1522" spans="4:16">
      <c r="D1522" s="1"/>
      <c r="F1522" s="3"/>
      <c r="G1522" s="3"/>
      <c r="J1522">
        <v>0</v>
      </c>
      <c r="K1522">
        <f>COUNTIF(J$5:J$1503,0)</f>
        <v>364</v>
      </c>
      <c r="O1522">
        <f>COUNTIFS(J$5:J$1503, "=0", H$5:H$1503, "=dia")</f>
        <v>0</v>
      </c>
      <c r="P1522">
        <f>COUNTIFS(J$5:J$1503, "=0", H$5:H$1503, "=qqq")</f>
        <v>364</v>
      </c>
    </row>
    <row r="1523" spans="4:16">
      <c r="D1523" s="1"/>
      <c r="F1523" s="3"/>
      <c r="G1523" s="3"/>
    </row>
    <row r="1524" spans="4:16">
      <c r="D1524" s="1"/>
      <c r="F1524" s="3"/>
      <c r="G1524" s="3"/>
      <c r="O1524">
        <f>COUNTIFS(J$5:J$1503, "=3", H$5:H$1503, "=dia")</f>
        <v>85</v>
      </c>
    </row>
    <row r="1525" spans="4:16">
      <c r="D1525" s="1"/>
      <c r="F1525" s="3"/>
      <c r="G1525" s="3"/>
    </row>
    <row r="1526" spans="4:16">
      <c r="D1526" s="1"/>
      <c r="F1526" s="3"/>
      <c r="G1526" s="3"/>
    </row>
    <row r="1527" spans="4:16">
      <c r="D1527" s="1"/>
      <c r="F1527" s="3"/>
      <c r="G1527" s="3"/>
    </row>
    <row r="1528" spans="4:16">
      <c r="D1528" s="1"/>
      <c r="F1528" s="3"/>
      <c r="G1528" s="3"/>
    </row>
    <row r="1529" spans="4:16">
      <c r="D1529" s="1"/>
      <c r="F1529" s="3"/>
      <c r="G1529" s="3"/>
    </row>
    <row r="1530" spans="4:16">
      <c r="H1530">
        <f>COUNTIF(H4:H1503, "QQQ")</f>
        <v>805</v>
      </c>
      <c r="J1530">
        <f>COUNTIF(H3:H1503, "DIA")</f>
        <v>695</v>
      </c>
    </row>
    <row r="1531" spans="4:16">
      <c r="H1531" s="3">
        <f>H1530/1500</f>
        <v>0.53666666666666663</v>
      </c>
      <c r="I1531" s="3"/>
      <c r="J1531" s="3">
        <f>J1530/1500</f>
        <v>0.46333333333333332</v>
      </c>
      <c r="K1531" s="3"/>
    </row>
    <row r="1532" spans="4:16">
      <c r="H1532" t="s">
        <v>6</v>
      </c>
      <c r="J1532" t="s">
        <v>7</v>
      </c>
    </row>
  </sheetData>
  <phoneticPr fontId="1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DFAA-93F4-4D7B-ABAE-98AF60E8B9FD}">
  <sheetPr published="0"/>
  <dimension ref="A2:G191"/>
  <sheetViews>
    <sheetView tabSelected="1" workbookViewId="0">
      <selection activeCell="A117" sqref="A117"/>
    </sheetView>
  </sheetViews>
  <sheetFormatPr defaultRowHeight="15"/>
  <cols>
    <col min="3" max="3" width="15" style="5" customWidth="1"/>
  </cols>
  <sheetData>
    <row r="2" spans="1:7">
      <c r="B2" t="s">
        <v>19</v>
      </c>
      <c r="C2" s="5" t="s">
        <v>18</v>
      </c>
    </row>
    <row r="3" spans="1:7">
      <c r="A3" s="6">
        <v>43832</v>
      </c>
      <c r="B3" t="s">
        <v>2</v>
      </c>
      <c r="C3" s="5">
        <v>4.3506940043382767E-3</v>
      </c>
    </row>
    <row r="4" spans="1:7">
      <c r="A4" s="6">
        <v>43833</v>
      </c>
      <c r="B4" t="s">
        <v>1</v>
      </c>
      <c r="C4" s="5">
        <v>1.1909258488836047E-3</v>
      </c>
    </row>
    <row r="5" spans="1:7">
      <c r="A5" s="6">
        <v>43836</v>
      </c>
      <c r="B5" t="s">
        <v>2</v>
      </c>
      <c r="C5" s="5">
        <v>4.1380654746924692E-3</v>
      </c>
    </row>
    <row r="6" spans="1:7">
      <c r="A6" s="6">
        <v>43837</v>
      </c>
      <c r="B6" t="s">
        <v>2</v>
      </c>
      <c r="C6" s="5">
        <v>4.1816862082197136E-3</v>
      </c>
    </row>
    <row r="7" spans="1:7">
      <c r="A7" s="6">
        <v>43838</v>
      </c>
      <c r="B7" t="s">
        <v>2</v>
      </c>
      <c r="C7" s="5">
        <v>1.7068778847254855E-3</v>
      </c>
    </row>
    <row r="8" spans="1:7">
      <c r="A8" s="6">
        <v>43839</v>
      </c>
      <c r="B8" t="s">
        <v>2</v>
      </c>
      <c r="C8" s="5">
        <v>9.5774786004106625E-4</v>
      </c>
      <c r="E8" s="5" t="s">
        <v>18</v>
      </c>
      <c r="F8" t="s">
        <v>35</v>
      </c>
      <c r="G8" t="s">
        <v>36</v>
      </c>
    </row>
    <row r="9" spans="1:7">
      <c r="A9" s="6">
        <v>43840</v>
      </c>
      <c r="B9" t="s">
        <v>2</v>
      </c>
      <c r="C9" s="5">
        <v>2.0014463037907161E-3</v>
      </c>
      <c r="E9" t="s">
        <v>22</v>
      </c>
      <c r="F9">
        <f>COUNTIFS(C$3:C$191, "&gt;=.00%",  C$3:C$191, "&lt;=.25%")</f>
        <v>26</v>
      </c>
      <c r="G9" s="5">
        <f>F9/F$22</f>
        <v>0.14207650273224043</v>
      </c>
    </row>
    <row r="10" spans="1:7">
      <c r="A10" s="6">
        <v>43843</v>
      </c>
      <c r="B10" t="s">
        <v>2</v>
      </c>
      <c r="C10" s="5">
        <v>8.8307985345271039E-3</v>
      </c>
      <c r="E10" t="s">
        <v>23</v>
      </c>
      <c r="F10">
        <f>COUNTIFS(C$3:C$191, "&gt;=.26%",  C$3:C$191, "&lt;=.50%")</f>
        <v>40</v>
      </c>
      <c r="G10" s="5">
        <f t="shared" ref="G10:G21" si="0">F10/F$22</f>
        <v>0.21857923497267759</v>
      </c>
    </row>
    <row r="11" spans="1:7">
      <c r="A11" s="6">
        <v>43844</v>
      </c>
      <c r="B11" t="s">
        <v>1</v>
      </c>
      <c r="C11" s="5">
        <v>4.6295360640727411E-3</v>
      </c>
      <c r="E11" t="s">
        <v>24</v>
      </c>
      <c r="F11">
        <f>COUNTIFS(C$3:C$191, "&gt;=.51%",  C$3:C$191, "&lt;=.75%")</f>
        <v>28</v>
      </c>
      <c r="G11" s="5">
        <f t="shared" si="0"/>
        <v>0.15300546448087432</v>
      </c>
    </row>
    <row r="12" spans="1:7">
      <c r="A12" s="6">
        <v>43845</v>
      </c>
      <c r="B12" t="s">
        <v>1</v>
      </c>
      <c r="C12" s="5">
        <v>3.4981181664338334E-3</v>
      </c>
      <c r="E12" t="s">
        <v>25</v>
      </c>
      <c r="F12">
        <f>COUNTIFS(C$3:C$191, "&gt;=.76%",  C$3:C$191, "&lt;=1.00%")</f>
        <v>27</v>
      </c>
      <c r="G12" s="5">
        <f t="shared" si="0"/>
        <v>0.14754098360655737</v>
      </c>
    </row>
    <row r="13" spans="1:7">
      <c r="A13" s="6">
        <v>43846</v>
      </c>
      <c r="B13" t="s">
        <v>2</v>
      </c>
      <c r="C13" s="5">
        <v>6.9767620663597346E-4</v>
      </c>
      <c r="E13" t="s">
        <v>26</v>
      </c>
      <c r="F13">
        <f>COUNTIFS(C$3:C$191, "&gt;=1.01%",  C$3:C$191, "&lt;=1.25%")</f>
        <v>14</v>
      </c>
      <c r="G13" s="5">
        <f t="shared" si="0"/>
        <v>7.650273224043716E-2</v>
      </c>
    </row>
    <row r="14" spans="1:7">
      <c r="A14" s="6">
        <v>43847</v>
      </c>
      <c r="B14" t="s">
        <v>2</v>
      </c>
      <c r="C14" s="5">
        <v>3.7880264810185894E-3</v>
      </c>
      <c r="E14" t="s">
        <v>27</v>
      </c>
      <c r="F14">
        <f>COUNTIFS(C$3:C$191, "&gt;=1.26%",  C$3:C$191, "&lt;=1.5%")</f>
        <v>20</v>
      </c>
      <c r="G14" s="5">
        <f t="shared" si="0"/>
        <v>0.10928961748633879</v>
      </c>
    </row>
    <row r="15" spans="1:7">
      <c r="A15" s="6">
        <v>43851</v>
      </c>
      <c r="B15" t="s">
        <v>2</v>
      </c>
      <c r="C15" s="5">
        <v>4.4624834038060118E-3</v>
      </c>
      <c r="E15" t="s">
        <v>28</v>
      </c>
      <c r="F15">
        <f>COUNTIFS(C$3:C$191, "&gt;=1.51%",  C$3:C$191, "&lt;=1.75%")</f>
        <v>7</v>
      </c>
      <c r="G15" s="5">
        <f t="shared" si="0"/>
        <v>3.825136612021858E-2</v>
      </c>
    </row>
    <row r="16" spans="1:7">
      <c r="A16" s="6">
        <v>43852</v>
      </c>
      <c r="B16" t="s">
        <v>2</v>
      </c>
      <c r="C16" s="5">
        <v>2.7109551210056605E-3</v>
      </c>
      <c r="E16" t="s">
        <v>29</v>
      </c>
      <c r="F16">
        <f>COUNTIFS(C$3:C$191, "&gt;=1.76%",  C$3:C$191, "&lt;=2.0%")</f>
        <v>6</v>
      </c>
      <c r="G16" s="5">
        <f t="shared" si="0"/>
        <v>3.2786885245901641E-2</v>
      </c>
    </row>
    <row r="17" spans="1:7">
      <c r="A17" s="6">
        <v>43853</v>
      </c>
      <c r="B17" t="s">
        <v>2</v>
      </c>
      <c r="C17" s="5">
        <v>4.1414118179229275E-3</v>
      </c>
      <c r="E17" t="s">
        <v>30</v>
      </c>
      <c r="F17">
        <f>COUNTIFS(C$3:C$191, "&gt;=2.01%",  C$3:C$191, "&lt;=2.25%")</f>
        <v>5</v>
      </c>
      <c r="G17" s="5">
        <f t="shared" si="0"/>
        <v>2.7322404371584699E-2</v>
      </c>
    </row>
    <row r="18" spans="1:7">
      <c r="A18" s="6">
        <v>43854</v>
      </c>
      <c r="B18" t="s">
        <v>1</v>
      </c>
      <c r="C18" s="5">
        <v>2.4470283738823283E-3</v>
      </c>
      <c r="E18" t="s">
        <v>31</v>
      </c>
      <c r="F18">
        <f>COUNTIFS(C$3:C$191, "&gt;=2.26%",  C$3:C$191, "&lt;=2.50%")</f>
        <v>4</v>
      </c>
      <c r="G18" s="5">
        <f t="shared" si="0"/>
        <v>2.185792349726776E-2</v>
      </c>
    </row>
    <row r="19" spans="1:7">
      <c r="A19" s="6">
        <v>43857</v>
      </c>
      <c r="B19" t="s">
        <v>1</v>
      </c>
      <c r="C19" s="5">
        <v>5.3346795073820948E-3</v>
      </c>
      <c r="E19" t="s">
        <v>32</v>
      </c>
      <c r="F19">
        <f>COUNTIFS(C$3:C$191, "&gt;=2.51%",  C$3:C$191, "&lt;=2.75%")</f>
        <v>1</v>
      </c>
      <c r="G19" s="5">
        <f t="shared" si="0"/>
        <v>5.4644808743169399E-3</v>
      </c>
    </row>
    <row r="20" spans="1:7">
      <c r="A20" s="6">
        <v>43858</v>
      </c>
      <c r="B20" t="s">
        <v>2</v>
      </c>
      <c r="C20" s="5">
        <v>8.5965400397730665E-3</v>
      </c>
      <c r="E20" t="s">
        <v>33</v>
      </c>
      <c r="F20">
        <f>COUNTIFS(C$3:C$191, "&gt;=2.76%",  C$3:C$191, "&lt;=3.00%")</f>
        <v>2</v>
      </c>
      <c r="G20" s="5">
        <f t="shared" si="0"/>
        <v>1.092896174863388E-2</v>
      </c>
    </row>
    <row r="21" spans="1:7">
      <c r="A21" s="6">
        <v>43859</v>
      </c>
      <c r="B21" t="s">
        <v>2</v>
      </c>
      <c r="C21" s="5">
        <v>1.625649130729346E-3</v>
      </c>
      <c r="E21" t="s">
        <v>34</v>
      </c>
      <c r="F21">
        <f>COUNTIFS(C$3:C$191, "&gt;=3.01%",  C$3:C$191, "&lt;=8%")</f>
        <v>3</v>
      </c>
      <c r="G21" s="5">
        <f t="shared" si="0"/>
        <v>1.6393442622950821E-2</v>
      </c>
    </row>
    <row r="22" spans="1:7">
      <c r="A22" s="6">
        <v>43860</v>
      </c>
      <c r="B22" t="s">
        <v>1</v>
      </c>
      <c r="C22" s="5">
        <v>7.8939743119414056E-4</v>
      </c>
      <c r="F22">
        <f>SUM(F9:F21)</f>
        <v>183</v>
      </c>
    </row>
    <row r="23" spans="1:7">
      <c r="A23" s="6">
        <v>43861</v>
      </c>
      <c r="B23" t="s">
        <v>2</v>
      </c>
      <c r="C23" s="5">
        <v>5.3521894874782837E-3</v>
      </c>
    </row>
    <row r="24" spans="1:7">
      <c r="A24" s="6">
        <v>43864</v>
      </c>
      <c r="B24" t="s">
        <v>2</v>
      </c>
      <c r="C24" s="5">
        <v>9.5856376622078278E-3</v>
      </c>
    </row>
    <row r="25" spans="1:7">
      <c r="A25" s="6">
        <v>43865</v>
      </c>
      <c r="B25" t="s">
        <v>2</v>
      </c>
      <c r="C25" s="5">
        <v>8.5919675247350287E-3</v>
      </c>
    </row>
    <row r="26" spans="1:7">
      <c r="A26" s="6">
        <v>43866</v>
      </c>
      <c r="B26" t="s">
        <v>1</v>
      </c>
      <c r="C26" s="5">
        <v>1.3436648889888395E-2</v>
      </c>
    </row>
    <row r="27" spans="1:7">
      <c r="A27" s="6">
        <v>43867</v>
      </c>
      <c r="B27" t="s">
        <v>2</v>
      </c>
      <c r="C27" s="5">
        <v>5.6271730002320454E-3</v>
      </c>
    </row>
    <row r="28" spans="1:7">
      <c r="A28" s="6">
        <v>43868</v>
      </c>
      <c r="B28" t="s">
        <v>2</v>
      </c>
      <c r="C28" s="5">
        <v>4.380351596785864E-3</v>
      </c>
    </row>
    <row r="29" spans="1:7">
      <c r="A29" s="6">
        <v>43871</v>
      </c>
      <c r="B29" t="s">
        <v>2</v>
      </c>
      <c r="C29" s="5">
        <v>6.0413512296866242E-3</v>
      </c>
    </row>
    <row r="30" spans="1:7">
      <c r="A30" s="6">
        <v>43872</v>
      </c>
      <c r="B30" t="s">
        <v>2</v>
      </c>
      <c r="C30" s="5">
        <v>2.0657160888024029E-4</v>
      </c>
    </row>
    <row r="31" spans="1:7">
      <c r="A31" s="6">
        <v>43873</v>
      </c>
      <c r="B31" t="s">
        <v>2</v>
      </c>
      <c r="C31" s="5">
        <v>2.5096148960436666E-4</v>
      </c>
    </row>
    <row r="32" spans="1:7">
      <c r="A32" s="6">
        <v>43874</v>
      </c>
      <c r="B32" t="s">
        <v>2</v>
      </c>
      <c r="C32" s="5">
        <v>1.7628457538156714E-3</v>
      </c>
    </row>
    <row r="33" spans="1:3">
      <c r="A33" s="6">
        <v>43875</v>
      </c>
      <c r="B33" t="s">
        <v>2</v>
      </c>
      <c r="C33" s="5">
        <v>3.8133470332638187E-3</v>
      </c>
    </row>
    <row r="34" spans="1:3">
      <c r="A34" s="6">
        <v>43879</v>
      </c>
      <c r="B34" t="s">
        <v>2</v>
      </c>
      <c r="C34" s="5">
        <v>5.781814430059872E-3</v>
      </c>
    </row>
    <row r="35" spans="1:3">
      <c r="A35" s="6">
        <v>43880</v>
      </c>
      <c r="B35" t="s">
        <v>2</v>
      </c>
      <c r="C35" s="5">
        <v>5.6598966204098183E-3</v>
      </c>
    </row>
    <row r="36" spans="1:3">
      <c r="A36" s="6">
        <v>43881</v>
      </c>
      <c r="B36" t="s">
        <v>1</v>
      </c>
      <c r="C36" s="5">
        <v>4.7952145421406049E-3</v>
      </c>
    </row>
    <row r="37" spans="1:3">
      <c r="A37" s="6">
        <v>43882</v>
      </c>
      <c r="B37" t="s">
        <v>1</v>
      </c>
      <c r="C37" s="5">
        <v>8.8262498001059585E-3</v>
      </c>
    </row>
    <row r="38" spans="1:3">
      <c r="A38" s="6">
        <v>43885</v>
      </c>
      <c r="B38" t="s">
        <v>1</v>
      </c>
      <c r="C38" s="5">
        <v>3.4284769693426684E-3</v>
      </c>
    </row>
    <row r="39" spans="1:3">
      <c r="A39" s="6">
        <v>43886</v>
      </c>
      <c r="B39" t="s">
        <v>2</v>
      </c>
      <c r="C39" s="5">
        <v>4.5008264779760054E-3</v>
      </c>
    </row>
    <row r="40" spans="1:3">
      <c r="A40" s="6">
        <v>43887</v>
      </c>
      <c r="B40" t="s">
        <v>2</v>
      </c>
      <c r="C40" s="5">
        <v>8.7002824444916069E-3</v>
      </c>
    </row>
    <row r="41" spans="1:3">
      <c r="A41" s="6">
        <v>43888</v>
      </c>
      <c r="B41" t="s">
        <v>1</v>
      </c>
      <c r="C41" s="5">
        <v>4.6968800976725372E-3</v>
      </c>
    </row>
    <row r="42" spans="1:3">
      <c r="A42" s="6">
        <v>43889</v>
      </c>
      <c r="B42" t="s">
        <v>2</v>
      </c>
      <c r="C42" s="5">
        <v>1.2195534471590582E-2</v>
      </c>
    </row>
    <row r="43" spans="1:3">
      <c r="A43" s="6">
        <v>43892</v>
      </c>
      <c r="B43" t="s">
        <v>2</v>
      </c>
      <c r="C43" s="5">
        <v>2.617012055787564E-3</v>
      </c>
    </row>
    <row r="44" spans="1:3">
      <c r="A44" s="6">
        <v>43893</v>
      </c>
      <c r="B44" t="s">
        <v>1</v>
      </c>
      <c r="C44" s="5">
        <v>3.1192183212060513E-3</v>
      </c>
    </row>
    <row r="45" spans="1:3">
      <c r="A45" s="6">
        <v>43894</v>
      </c>
      <c r="B45" t="s">
        <v>1</v>
      </c>
      <c r="C45" s="5">
        <v>2.9749017290052748E-3</v>
      </c>
    </row>
    <row r="46" spans="1:3">
      <c r="A46" s="6">
        <v>43895</v>
      </c>
      <c r="B46" t="s">
        <v>2</v>
      </c>
      <c r="C46" s="5">
        <v>4.4289948509629619E-3</v>
      </c>
    </row>
    <row r="47" spans="1:3">
      <c r="A47" s="6">
        <v>43896</v>
      </c>
      <c r="B47" t="s">
        <v>1</v>
      </c>
      <c r="C47" s="5">
        <v>6.8898464553587471E-3</v>
      </c>
    </row>
    <row r="48" spans="1:3">
      <c r="A48" s="6">
        <v>43899</v>
      </c>
      <c r="B48" t="s">
        <v>2</v>
      </c>
      <c r="C48" s="5">
        <v>8.3025719823042743E-3</v>
      </c>
    </row>
    <row r="49" spans="1:3">
      <c r="A49" s="6">
        <v>43900</v>
      </c>
      <c r="B49" t="s">
        <v>2</v>
      </c>
      <c r="C49" s="5">
        <v>5.2297418471694418E-3</v>
      </c>
    </row>
    <row r="50" spans="1:3">
      <c r="A50" s="6">
        <v>43901</v>
      </c>
      <c r="B50" t="s">
        <v>2</v>
      </c>
      <c r="C50" s="5">
        <v>1.4855242982446254E-2</v>
      </c>
    </row>
    <row r="51" spans="1:3">
      <c r="A51" s="6">
        <v>43902</v>
      </c>
      <c r="B51" t="s">
        <v>2</v>
      </c>
      <c r="C51" s="5">
        <v>8.9276387131408813E-3</v>
      </c>
    </row>
    <row r="52" spans="1:3">
      <c r="A52" s="6">
        <v>43903</v>
      </c>
      <c r="B52" t="s">
        <v>1</v>
      </c>
      <c r="C52" s="5">
        <v>9.5850812589387963E-3</v>
      </c>
    </row>
    <row r="53" spans="1:3">
      <c r="A53" s="6">
        <v>43906</v>
      </c>
      <c r="B53" t="s">
        <v>2</v>
      </c>
      <c r="C53" s="5">
        <v>7.824032510106313E-3</v>
      </c>
    </row>
    <row r="54" spans="1:3">
      <c r="A54" s="6">
        <v>43907</v>
      </c>
      <c r="B54" t="s">
        <v>2</v>
      </c>
      <c r="C54" s="5">
        <v>2.1616801127206584E-2</v>
      </c>
    </row>
    <row r="55" spans="1:3">
      <c r="A55" s="6">
        <v>43908</v>
      </c>
      <c r="B55" t="s">
        <v>2</v>
      </c>
      <c r="C55" s="5">
        <v>3.5541582428286457E-2</v>
      </c>
    </row>
    <row r="56" spans="1:3">
      <c r="A56" s="6">
        <v>43909</v>
      </c>
      <c r="B56" t="s">
        <v>1</v>
      </c>
      <c r="C56" s="5">
        <v>3.6271045715480458E-3</v>
      </c>
    </row>
    <row r="57" spans="1:3">
      <c r="A57" s="6">
        <v>43910</v>
      </c>
      <c r="B57" t="s">
        <v>2</v>
      </c>
      <c r="C57" s="5">
        <v>7.5678738575064852E-3</v>
      </c>
    </row>
    <row r="58" spans="1:3">
      <c r="A58" s="6">
        <v>43913</v>
      </c>
      <c r="B58" t="s">
        <v>2</v>
      </c>
      <c r="C58" s="5">
        <v>2.8661768221036495E-2</v>
      </c>
    </row>
    <row r="59" spans="1:3">
      <c r="A59" s="6">
        <v>43914</v>
      </c>
      <c r="B59" t="s">
        <v>1</v>
      </c>
      <c r="C59" s="5">
        <v>3.2754279429812697E-2</v>
      </c>
    </row>
    <row r="60" spans="1:3">
      <c r="A60" s="6">
        <v>43915</v>
      </c>
      <c r="B60" t="s">
        <v>1</v>
      </c>
      <c r="C60" s="5">
        <v>3.3634178340196615E-2</v>
      </c>
    </row>
    <row r="61" spans="1:3">
      <c r="A61" s="6">
        <v>43916</v>
      </c>
      <c r="B61" t="s">
        <v>1</v>
      </c>
      <c r="C61" s="5">
        <v>8.6901113539265135E-3</v>
      </c>
    </row>
    <row r="62" spans="1:3">
      <c r="A62" s="6">
        <v>43917</v>
      </c>
      <c r="B62" t="s">
        <v>2</v>
      </c>
      <c r="C62" s="5">
        <v>4.3505890460852278E-3</v>
      </c>
    </row>
    <row r="63" spans="1:3">
      <c r="A63" s="6">
        <v>43920</v>
      </c>
      <c r="B63" t="s">
        <v>2</v>
      </c>
      <c r="C63" s="5">
        <v>5.1740031187595854E-3</v>
      </c>
    </row>
    <row r="64" spans="1:3">
      <c r="A64" s="6">
        <v>43921</v>
      </c>
      <c r="B64" t="s">
        <v>2</v>
      </c>
      <c r="C64" s="5">
        <v>8.806593875043494E-3</v>
      </c>
    </row>
    <row r="65" spans="1:3">
      <c r="A65" s="6">
        <v>43922</v>
      </c>
      <c r="B65" t="s">
        <v>2</v>
      </c>
      <c r="C65" s="5">
        <v>2.4404864121445324E-3</v>
      </c>
    </row>
    <row r="66" spans="1:3">
      <c r="A66" s="6">
        <v>43923</v>
      </c>
      <c r="B66" t="s">
        <v>1</v>
      </c>
      <c r="C66" s="5">
        <v>1.5790027492302815E-3</v>
      </c>
    </row>
    <row r="67" spans="1:3">
      <c r="A67" s="6">
        <v>43924</v>
      </c>
      <c r="B67" t="s">
        <v>2</v>
      </c>
      <c r="C67" s="5">
        <v>1.5110845480992893E-3</v>
      </c>
    </row>
    <row r="68" spans="1:3">
      <c r="A68" s="6">
        <v>43927</v>
      </c>
      <c r="B68" t="s">
        <v>1</v>
      </c>
      <c r="C68" s="5">
        <v>4.1462336903249908E-3</v>
      </c>
    </row>
    <row r="69" spans="1:3">
      <c r="A69" s="6">
        <v>43928</v>
      </c>
      <c r="B69" t="s">
        <v>1</v>
      </c>
      <c r="C69" s="5">
        <v>7.1617596794914054E-4</v>
      </c>
    </row>
    <row r="70" spans="1:3">
      <c r="A70" s="6">
        <v>43929</v>
      </c>
      <c r="B70" t="s">
        <v>1</v>
      </c>
      <c r="C70" s="5">
        <v>1.288079517816744E-2</v>
      </c>
    </row>
    <row r="71" spans="1:3">
      <c r="A71" s="6">
        <v>43930</v>
      </c>
      <c r="B71" t="s">
        <v>1</v>
      </c>
      <c r="C71" s="5">
        <v>1.0545756483238617E-2</v>
      </c>
    </row>
    <row r="72" spans="1:3">
      <c r="A72" s="6">
        <v>43934</v>
      </c>
      <c r="B72" t="s">
        <v>2</v>
      </c>
      <c r="C72" s="5">
        <v>2.4213344875616126E-2</v>
      </c>
    </row>
    <row r="73" spans="1:3">
      <c r="A73" s="6">
        <v>43935</v>
      </c>
      <c r="B73" t="s">
        <v>2</v>
      </c>
      <c r="C73" s="5">
        <v>1.9042485991865133E-2</v>
      </c>
    </row>
    <row r="74" spans="1:3">
      <c r="A74" s="6">
        <v>43936</v>
      </c>
      <c r="B74" t="s">
        <v>2</v>
      </c>
      <c r="C74" s="5">
        <v>7.7224177691466861E-3</v>
      </c>
    </row>
    <row r="75" spans="1:3">
      <c r="A75" s="6">
        <v>43937</v>
      </c>
      <c r="B75" t="s">
        <v>2</v>
      </c>
      <c r="C75" s="5">
        <v>1.71339782545477E-2</v>
      </c>
    </row>
    <row r="76" spans="1:3">
      <c r="A76" s="6">
        <v>43938</v>
      </c>
      <c r="B76" t="s">
        <v>1</v>
      </c>
      <c r="C76" s="5">
        <v>2.0560388496810585E-2</v>
      </c>
    </row>
    <row r="77" spans="1:3">
      <c r="A77" s="6">
        <v>43941</v>
      </c>
      <c r="B77" t="s">
        <v>2</v>
      </c>
      <c r="C77" s="5">
        <v>1.2038693945387952E-2</v>
      </c>
    </row>
    <row r="78" spans="1:3">
      <c r="A78" s="6">
        <v>43942</v>
      </c>
      <c r="B78" t="s">
        <v>1</v>
      </c>
      <c r="C78" s="5">
        <v>9.7696842949932736E-3</v>
      </c>
    </row>
    <row r="79" spans="1:3">
      <c r="A79" s="6">
        <v>43943</v>
      </c>
      <c r="B79" t="s">
        <v>2</v>
      </c>
      <c r="C79" s="5">
        <v>9.9107551831950948E-3</v>
      </c>
    </row>
    <row r="80" spans="1:3">
      <c r="A80" s="6">
        <v>43944</v>
      </c>
      <c r="B80" t="s">
        <v>1</v>
      </c>
      <c r="C80" s="5">
        <v>3.4108510954725729E-3</v>
      </c>
    </row>
    <row r="81" spans="1:3">
      <c r="A81" s="6">
        <v>43945</v>
      </c>
      <c r="B81" t="s">
        <v>2</v>
      </c>
      <c r="C81" s="5">
        <v>4.0292896369312162E-3</v>
      </c>
    </row>
    <row r="82" spans="1:3">
      <c r="A82" s="6">
        <v>43948</v>
      </c>
      <c r="B82" t="s">
        <v>1</v>
      </c>
      <c r="C82" s="5">
        <v>6.6309502905203075E-3</v>
      </c>
    </row>
    <row r="83" spans="1:3">
      <c r="A83" s="6">
        <v>43949</v>
      </c>
      <c r="B83" t="s">
        <v>1</v>
      </c>
      <c r="C83" s="5">
        <v>1.788157187180785E-2</v>
      </c>
    </row>
    <row r="84" spans="1:3">
      <c r="A84" s="6">
        <v>43950</v>
      </c>
      <c r="B84" t="s">
        <v>2</v>
      </c>
      <c r="C84" s="5">
        <v>1.322863154897283E-2</v>
      </c>
    </row>
    <row r="85" spans="1:3">
      <c r="A85" s="6">
        <v>43951</v>
      </c>
      <c r="B85" t="s">
        <v>2</v>
      </c>
      <c r="C85" s="5">
        <v>1.269514781124844E-2</v>
      </c>
    </row>
    <row r="86" spans="1:3">
      <c r="A86" s="6">
        <v>43952</v>
      </c>
      <c r="B86" t="s">
        <v>1</v>
      </c>
      <c r="C86" s="5">
        <v>3.7627652094272233E-3</v>
      </c>
    </row>
    <row r="87" spans="1:3">
      <c r="A87" s="6">
        <v>43955</v>
      </c>
      <c r="B87" t="s">
        <v>2</v>
      </c>
      <c r="C87" s="5">
        <v>1.1067401976244078E-2</v>
      </c>
    </row>
    <row r="88" spans="1:3">
      <c r="A88" s="6">
        <v>43956</v>
      </c>
      <c r="B88" t="s">
        <v>2</v>
      </c>
      <c r="C88" s="5">
        <v>5.5247521111214028E-3</v>
      </c>
    </row>
    <row r="89" spans="1:3">
      <c r="A89" s="6">
        <v>43957</v>
      </c>
      <c r="B89" t="s">
        <v>2</v>
      </c>
      <c r="C89" s="5">
        <v>1.4280343799920926E-2</v>
      </c>
    </row>
    <row r="90" spans="1:3">
      <c r="A90" s="6">
        <v>43958</v>
      </c>
      <c r="B90" t="s">
        <v>2</v>
      </c>
      <c r="C90" s="5">
        <v>4.2218106991125156E-3</v>
      </c>
    </row>
    <row r="91" spans="1:3">
      <c r="A91" s="6">
        <v>43959</v>
      </c>
      <c r="B91" t="s">
        <v>1</v>
      </c>
      <c r="C91" s="5">
        <v>6.0097311565685835E-3</v>
      </c>
    </row>
    <row r="92" spans="1:3">
      <c r="A92" s="6">
        <v>43962</v>
      </c>
      <c r="B92" t="s">
        <v>2</v>
      </c>
      <c r="C92" s="5">
        <v>1.3289933815224938E-2</v>
      </c>
    </row>
    <row r="93" spans="1:3">
      <c r="A93" s="6">
        <v>43963</v>
      </c>
      <c r="B93" t="s">
        <v>1</v>
      </c>
      <c r="C93" s="5">
        <v>2.4674435500763175E-3</v>
      </c>
    </row>
    <row r="94" spans="1:3">
      <c r="A94" s="6">
        <v>43964</v>
      </c>
      <c r="B94" t="s">
        <v>2</v>
      </c>
      <c r="C94" s="5">
        <v>9.5776567301604654E-3</v>
      </c>
    </row>
    <row r="95" spans="1:3">
      <c r="A95" s="6">
        <v>43965</v>
      </c>
      <c r="B95" t="s">
        <v>1</v>
      </c>
      <c r="C95" s="5">
        <v>5.5277545939549887E-3</v>
      </c>
    </row>
    <row r="96" spans="1:3">
      <c r="A96" s="6">
        <v>43966</v>
      </c>
      <c r="B96" t="s">
        <v>2</v>
      </c>
      <c r="C96" s="5">
        <v>5.8156390485384138E-3</v>
      </c>
    </row>
    <row r="97" spans="1:3">
      <c r="A97" s="6">
        <v>43969</v>
      </c>
      <c r="B97" t="s">
        <v>1</v>
      </c>
      <c r="C97" s="5">
        <v>1.9441380616995962E-2</v>
      </c>
    </row>
    <row r="98" spans="1:3">
      <c r="A98" s="6">
        <v>43970</v>
      </c>
      <c r="B98" t="s">
        <v>2</v>
      </c>
      <c r="C98" s="5">
        <v>1.2579327797393762E-2</v>
      </c>
    </row>
    <row r="99" spans="1:3">
      <c r="A99" s="6">
        <v>43971</v>
      </c>
      <c r="B99" t="s">
        <v>2</v>
      </c>
      <c r="C99" s="5">
        <v>5.4773037318057594E-3</v>
      </c>
    </row>
    <row r="100" spans="1:3">
      <c r="A100" s="6">
        <v>43972</v>
      </c>
      <c r="B100" t="s">
        <v>1</v>
      </c>
      <c r="C100" s="5">
        <v>8.0013539065203372E-3</v>
      </c>
    </row>
    <row r="101" spans="1:3">
      <c r="A101" s="6">
        <v>43973</v>
      </c>
      <c r="B101" t="s">
        <v>2</v>
      </c>
      <c r="C101" s="5">
        <v>4.0231230911115957E-3</v>
      </c>
    </row>
    <row r="102" spans="1:3">
      <c r="A102" s="6">
        <v>43977</v>
      </c>
      <c r="B102" t="s">
        <v>1</v>
      </c>
      <c r="C102" s="5">
        <v>2.4628751085045066E-2</v>
      </c>
    </row>
    <row r="103" spans="1:3">
      <c r="A103" s="6">
        <v>43978</v>
      </c>
      <c r="B103" t="s">
        <v>1</v>
      </c>
      <c r="C103" s="5">
        <v>1.6600380060037803E-2</v>
      </c>
    </row>
    <row r="104" spans="1:3">
      <c r="A104" s="6">
        <v>43979</v>
      </c>
      <c r="B104" t="s">
        <v>2</v>
      </c>
      <c r="C104" s="5">
        <v>4.249157717274815E-3</v>
      </c>
    </row>
    <row r="105" spans="1:3">
      <c r="A105" s="6">
        <v>43980</v>
      </c>
      <c r="B105" t="s">
        <v>2</v>
      </c>
      <c r="C105" s="5">
        <v>1.4888706411479548E-2</v>
      </c>
    </row>
    <row r="106" spans="1:3">
      <c r="A106" s="6">
        <v>43983</v>
      </c>
      <c r="B106" t="s">
        <v>1</v>
      </c>
      <c r="C106" s="5">
        <v>8.5421044940819577E-4</v>
      </c>
    </row>
    <row r="107" spans="1:3">
      <c r="A107" s="6">
        <v>43984</v>
      </c>
      <c r="B107" t="s">
        <v>1</v>
      </c>
      <c r="C107" s="5">
        <v>3.3992637960318173E-3</v>
      </c>
    </row>
    <row r="108" spans="1:3">
      <c r="A108" s="6">
        <v>43985</v>
      </c>
      <c r="B108" t="s">
        <v>1</v>
      </c>
      <c r="C108" s="5">
        <v>1.613357219557637E-2</v>
      </c>
    </row>
    <row r="109" spans="1:3">
      <c r="A109" s="6">
        <v>43986</v>
      </c>
      <c r="B109" t="s">
        <v>1</v>
      </c>
      <c r="C109" s="5">
        <v>7.6213650790423852E-3</v>
      </c>
    </row>
    <row r="110" spans="1:3">
      <c r="A110" s="6">
        <v>43987</v>
      </c>
      <c r="B110" t="s">
        <v>1</v>
      </c>
      <c r="C110" s="5">
        <v>1.1350353748196127E-2</v>
      </c>
    </row>
    <row r="111" spans="1:3">
      <c r="A111" s="6">
        <v>43990</v>
      </c>
      <c r="B111" t="s">
        <v>1</v>
      </c>
      <c r="C111" s="5">
        <v>9.695968387243516E-3</v>
      </c>
    </row>
    <row r="112" spans="1:3">
      <c r="A112" s="6">
        <v>43991</v>
      </c>
      <c r="B112" t="s">
        <v>2</v>
      </c>
      <c r="C112" s="5">
        <v>1.7741474491647039E-2</v>
      </c>
    </row>
    <row r="113" spans="1:3">
      <c r="A113" s="6">
        <v>43992</v>
      </c>
      <c r="B113" t="s">
        <v>2</v>
      </c>
      <c r="C113" s="5">
        <v>2.2682747287108698E-2</v>
      </c>
    </row>
    <row r="114" spans="1:3">
      <c r="A114" s="6">
        <v>43993</v>
      </c>
      <c r="B114" t="s">
        <v>2</v>
      </c>
      <c r="C114" s="5">
        <v>1.8593979842331312E-2</v>
      </c>
    </row>
    <row r="115" spans="1:3">
      <c r="A115" s="6">
        <v>43994</v>
      </c>
      <c r="B115" t="s">
        <v>1</v>
      </c>
      <c r="C115" s="5">
        <v>1.0740212769466118E-2</v>
      </c>
    </row>
    <row r="116" spans="1:3">
      <c r="A116" s="6">
        <v>43997</v>
      </c>
      <c r="B116" t="s">
        <v>2</v>
      </c>
      <c r="C116" s="5">
        <v>5.8962680860312226E-3</v>
      </c>
    </row>
    <row r="117" spans="1:3">
      <c r="A117" s="6">
        <v>43998</v>
      </c>
      <c r="B117" t="s">
        <v>1</v>
      </c>
      <c r="C117" s="5">
        <v>4.0000526904022497E-3</v>
      </c>
    </row>
    <row r="118" spans="1:3">
      <c r="A118" s="6">
        <v>43999</v>
      </c>
      <c r="B118" t="s">
        <v>2</v>
      </c>
      <c r="C118" s="5">
        <v>1.075160787983688E-2</v>
      </c>
    </row>
    <row r="119" spans="1:3">
      <c r="A119" s="6">
        <v>44000</v>
      </c>
      <c r="B119" t="s">
        <v>2</v>
      </c>
      <c r="C119" s="5">
        <v>4.122321811517721E-3</v>
      </c>
    </row>
    <row r="120" spans="1:3">
      <c r="A120" s="6">
        <v>44001</v>
      </c>
      <c r="B120" t="s">
        <v>2</v>
      </c>
      <c r="C120" s="5">
        <v>9.9720346997320738E-3</v>
      </c>
    </row>
    <row r="121" spans="1:3">
      <c r="A121" s="6">
        <v>44004</v>
      </c>
      <c r="B121" t="s">
        <v>2</v>
      </c>
      <c r="C121" s="5">
        <v>4.3625724007248243E-3</v>
      </c>
    </row>
    <row r="122" spans="1:3">
      <c r="A122" s="6">
        <v>44005</v>
      </c>
      <c r="B122" t="s">
        <v>2</v>
      </c>
      <c r="C122" s="5">
        <v>3.9781006151811014E-3</v>
      </c>
    </row>
    <row r="123" spans="1:3">
      <c r="A123" s="6">
        <v>44006</v>
      </c>
      <c r="B123" t="s">
        <v>2</v>
      </c>
      <c r="C123" s="5">
        <v>5.6558538694110802E-3</v>
      </c>
    </row>
    <row r="124" spans="1:3">
      <c r="A124" s="6">
        <v>44007</v>
      </c>
      <c r="B124" t="s">
        <v>1</v>
      </c>
      <c r="C124" s="5">
        <v>1.5161094177295973E-3</v>
      </c>
    </row>
    <row r="125" spans="1:3">
      <c r="A125" s="6">
        <v>44008</v>
      </c>
      <c r="B125" t="s">
        <v>2</v>
      </c>
      <c r="C125" s="5">
        <v>3.8088594550826985E-3</v>
      </c>
    </row>
    <row r="126" spans="1:3">
      <c r="A126" s="6">
        <v>44011</v>
      </c>
      <c r="B126" t="s">
        <v>1</v>
      </c>
      <c r="C126" s="5">
        <v>1.1179759741630971E-2</v>
      </c>
    </row>
    <row r="127" spans="1:3">
      <c r="A127" s="6">
        <v>44012</v>
      </c>
      <c r="B127" t="s">
        <v>2</v>
      </c>
      <c r="C127" s="5">
        <v>1.1942441030072729E-2</v>
      </c>
    </row>
    <row r="128" spans="1:3">
      <c r="A128" s="6">
        <v>44013</v>
      </c>
      <c r="B128" t="s">
        <v>2</v>
      </c>
      <c r="C128" s="5">
        <v>1.3843688567576133E-2</v>
      </c>
    </row>
    <row r="129" spans="1:3">
      <c r="A129" s="6">
        <v>44014</v>
      </c>
      <c r="B129" t="s">
        <v>2</v>
      </c>
      <c r="C129" s="5">
        <v>2.4728354158389089E-3</v>
      </c>
    </row>
    <row r="130" spans="1:3">
      <c r="A130" s="6">
        <v>44018</v>
      </c>
      <c r="B130" t="s">
        <v>2</v>
      </c>
      <c r="C130" s="5">
        <v>6.861552117743145E-3</v>
      </c>
    </row>
    <row r="131" spans="1:3">
      <c r="A131" s="6">
        <v>44019</v>
      </c>
      <c r="B131" t="s">
        <v>2</v>
      </c>
      <c r="C131" s="5">
        <v>8.1682227340197124E-3</v>
      </c>
    </row>
    <row r="132" spans="1:3">
      <c r="A132" s="6">
        <v>44020</v>
      </c>
      <c r="B132" t="s">
        <v>2</v>
      </c>
      <c r="C132" s="5">
        <v>6.6862543479493768E-3</v>
      </c>
    </row>
    <row r="133" spans="1:3">
      <c r="A133" s="6">
        <v>44021</v>
      </c>
      <c r="B133" t="s">
        <v>2</v>
      </c>
      <c r="C133" s="5">
        <v>2.1771053554223076E-2</v>
      </c>
    </row>
    <row r="134" spans="1:3">
      <c r="A134" s="6">
        <v>44022</v>
      </c>
      <c r="B134" t="s">
        <v>1</v>
      </c>
      <c r="C134" s="5">
        <v>7.0895941934127236E-3</v>
      </c>
    </row>
    <row r="135" spans="1:3">
      <c r="A135" s="6">
        <v>44025</v>
      </c>
      <c r="B135" t="s">
        <v>1</v>
      </c>
      <c r="C135" s="5">
        <v>2.1414012974318868E-2</v>
      </c>
    </row>
    <row r="136" spans="1:3">
      <c r="A136" s="6">
        <v>44026</v>
      </c>
      <c r="B136" t="s">
        <v>1</v>
      </c>
      <c r="C136" s="5">
        <v>1.4182901007498534E-2</v>
      </c>
    </row>
    <row r="137" spans="1:3">
      <c r="A137" s="6">
        <v>44027</v>
      </c>
      <c r="B137" t="s">
        <v>1</v>
      </c>
      <c r="C137" s="5">
        <v>6.6669371961091128E-3</v>
      </c>
    </row>
    <row r="138" spans="1:3">
      <c r="A138" s="6">
        <v>44028</v>
      </c>
      <c r="B138" t="s">
        <v>1</v>
      </c>
      <c r="C138" s="5">
        <v>1.4675858998877012E-3</v>
      </c>
    </row>
    <row r="139" spans="1:3">
      <c r="A139" s="6">
        <v>44029</v>
      </c>
      <c r="B139" t="s">
        <v>2</v>
      </c>
      <c r="C139" s="5">
        <v>3.887042792079248E-3</v>
      </c>
    </row>
    <row r="140" spans="1:3">
      <c r="A140" s="6">
        <v>44032</v>
      </c>
      <c r="B140" t="s">
        <v>2</v>
      </c>
      <c r="C140" s="5">
        <v>2.8071063897409598E-2</v>
      </c>
    </row>
    <row r="141" spans="1:3">
      <c r="A141" s="6">
        <v>44033</v>
      </c>
      <c r="B141" t="s">
        <v>1</v>
      </c>
      <c r="C141" s="5">
        <v>1.6117295640695015E-2</v>
      </c>
    </row>
    <row r="142" spans="1:3">
      <c r="A142" s="6">
        <v>44034</v>
      </c>
      <c r="B142" t="s">
        <v>1</v>
      </c>
      <c r="C142" s="5">
        <v>2.5889221272877697E-3</v>
      </c>
    </row>
    <row r="143" spans="1:3">
      <c r="A143" s="6">
        <v>44035</v>
      </c>
      <c r="B143" t="s">
        <v>1</v>
      </c>
      <c r="C143" s="5">
        <v>1.3934019339767914E-2</v>
      </c>
    </row>
    <row r="144" spans="1:3">
      <c r="A144" s="6">
        <v>44036</v>
      </c>
      <c r="B144" t="s">
        <v>1</v>
      </c>
      <c r="C144" s="5">
        <v>1.9964121710335531E-3</v>
      </c>
    </row>
    <row r="145" spans="1:3">
      <c r="A145" s="6">
        <v>44039</v>
      </c>
      <c r="B145" t="s">
        <v>2</v>
      </c>
      <c r="C145" s="5">
        <v>1.308288232776832E-2</v>
      </c>
    </row>
    <row r="146" spans="1:3">
      <c r="A146" s="6">
        <v>44040</v>
      </c>
      <c r="B146" t="s">
        <v>1</v>
      </c>
      <c r="C146" s="5">
        <v>5.1294835301983104E-3</v>
      </c>
    </row>
    <row r="147" spans="1:3">
      <c r="A147" s="6">
        <v>44041</v>
      </c>
      <c r="B147" t="s">
        <v>2</v>
      </c>
      <c r="C147" s="5">
        <v>5.5774839545891545E-3</v>
      </c>
    </row>
    <row r="148" spans="1:3">
      <c r="A148" s="6">
        <v>44042</v>
      </c>
      <c r="B148" t="s">
        <v>2</v>
      </c>
      <c r="C148" s="5">
        <v>1.359698246754152E-2</v>
      </c>
    </row>
    <row r="149" spans="1:3">
      <c r="A149" s="6">
        <v>44043</v>
      </c>
      <c r="B149" t="s">
        <v>2</v>
      </c>
      <c r="C149" s="5">
        <v>1.3781403307316659E-2</v>
      </c>
    </row>
    <row r="150" spans="1:3">
      <c r="A150" s="6">
        <v>44046</v>
      </c>
      <c r="B150" t="s">
        <v>2</v>
      </c>
      <c r="C150" s="5">
        <v>4.541517148918808E-3</v>
      </c>
    </row>
    <row r="151" spans="1:3">
      <c r="A151" s="6">
        <v>44047</v>
      </c>
      <c r="B151" t="s">
        <v>1</v>
      </c>
      <c r="C151" s="5">
        <v>2.6240046741561091E-3</v>
      </c>
    </row>
    <row r="152" spans="1:3">
      <c r="A152" s="6">
        <v>44048</v>
      </c>
      <c r="B152" t="s">
        <v>1</v>
      </c>
      <c r="C152" s="5">
        <v>1.089706660724582E-2</v>
      </c>
    </row>
    <row r="153" spans="1:3">
      <c r="A153" s="6">
        <v>44049</v>
      </c>
      <c r="B153" t="s">
        <v>2</v>
      </c>
      <c r="C153" s="5">
        <v>6.2594946667100613E-3</v>
      </c>
    </row>
    <row r="154" spans="1:3">
      <c r="A154" s="6">
        <v>44050</v>
      </c>
      <c r="B154" t="s">
        <v>1</v>
      </c>
      <c r="C154" s="5">
        <v>1.4171079360207511E-2</v>
      </c>
    </row>
    <row r="155" spans="1:3">
      <c r="A155" s="6">
        <v>44053</v>
      </c>
      <c r="B155" t="s">
        <v>1</v>
      </c>
      <c r="C155" s="5">
        <v>1.7090743758045129E-2</v>
      </c>
    </row>
    <row r="156" spans="1:3">
      <c r="A156" s="6">
        <v>44054</v>
      </c>
      <c r="B156" t="s">
        <v>1</v>
      </c>
      <c r="C156" s="5">
        <v>1.5525669513451502E-2</v>
      </c>
    </row>
    <row r="157" spans="1:3">
      <c r="A157" s="6">
        <v>44055</v>
      </c>
      <c r="B157" t="s">
        <v>2</v>
      </c>
      <c r="C157" s="5">
        <v>1.4870021774400716E-2</v>
      </c>
    </row>
    <row r="158" spans="1:3">
      <c r="A158" s="6">
        <v>44056</v>
      </c>
      <c r="B158" t="s">
        <v>2</v>
      </c>
      <c r="C158" s="5">
        <v>4.4945550284652934E-3</v>
      </c>
    </row>
    <row r="159" spans="1:3">
      <c r="A159" s="6">
        <v>44057</v>
      </c>
      <c r="B159" t="s">
        <v>1</v>
      </c>
      <c r="C159" s="5">
        <v>2.5343580379338332E-3</v>
      </c>
    </row>
    <row r="160" spans="1:3">
      <c r="A160" s="6">
        <v>44060</v>
      </c>
      <c r="B160" t="s">
        <v>2</v>
      </c>
      <c r="C160" s="5">
        <v>1.4648701369374829E-2</v>
      </c>
    </row>
    <row r="161" spans="1:3">
      <c r="A161" s="6">
        <v>44061</v>
      </c>
      <c r="B161" t="s">
        <v>2</v>
      </c>
      <c r="C161" s="5">
        <v>1.231381732679562E-2</v>
      </c>
    </row>
    <row r="162" spans="1:3">
      <c r="A162" s="6">
        <v>44062</v>
      </c>
      <c r="B162" t="s">
        <v>1</v>
      </c>
      <c r="C162" s="5">
        <v>3.9595517227744206E-3</v>
      </c>
    </row>
    <row r="163" spans="1:3">
      <c r="A163" s="6">
        <v>44063</v>
      </c>
      <c r="B163" t="s">
        <v>2</v>
      </c>
      <c r="C163" s="5">
        <v>1.2285799930894088E-2</v>
      </c>
    </row>
    <row r="164" spans="1:3">
      <c r="A164" s="6">
        <v>44064</v>
      </c>
      <c r="B164" t="s">
        <v>2</v>
      </c>
      <c r="C164" s="5">
        <v>1.8200006252944269E-3</v>
      </c>
    </row>
    <row r="165" spans="1:3">
      <c r="A165" s="6">
        <v>44067</v>
      </c>
      <c r="B165" t="s">
        <v>1</v>
      </c>
      <c r="C165" s="5">
        <v>7.6841618176437913E-3</v>
      </c>
    </row>
    <row r="166" spans="1:3">
      <c r="A166" s="6">
        <v>44068</v>
      </c>
      <c r="B166" t="s">
        <v>2</v>
      </c>
      <c r="C166" s="5">
        <v>9.8398966729685549E-3</v>
      </c>
    </row>
    <row r="167" spans="1:3">
      <c r="A167" s="6">
        <v>44069</v>
      </c>
      <c r="B167" t="s">
        <v>2</v>
      </c>
      <c r="C167" s="5">
        <v>1.8473077845718552E-2</v>
      </c>
    </row>
    <row r="168" spans="1:3">
      <c r="A168" s="6">
        <v>44070</v>
      </c>
      <c r="B168" t="s">
        <v>1</v>
      </c>
      <c r="C168" s="5">
        <v>8.7972802412804498E-3</v>
      </c>
    </row>
    <row r="169" spans="1:3">
      <c r="A169" s="6">
        <v>44071</v>
      </c>
      <c r="B169" t="s">
        <v>1</v>
      </c>
      <c r="C169" s="5">
        <v>7.3870710069030756E-4</v>
      </c>
    </row>
    <row r="170" spans="1:3">
      <c r="A170" s="6">
        <v>44074</v>
      </c>
      <c r="B170" t="s">
        <v>2</v>
      </c>
      <c r="C170" s="5">
        <v>1.6474243066970651E-2</v>
      </c>
    </row>
    <row r="171" spans="1:3">
      <c r="A171" s="6">
        <v>44075</v>
      </c>
      <c r="B171" t="s">
        <v>2</v>
      </c>
      <c r="C171" s="5">
        <v>8.262375115483318E-3</v>
      </c>
    </row>
    <row r="172" spans="1:3">
      <c r="A172" s="6">
        <v>44076</v>
      </c>
      <c r="B172" t="s">
        <v>1</v>
      </c>
      <c r="C172" s="5">
        <v>5.9427821337220653E-3</v>
      </c>
    </row>
    <row r="173" spans="1:3">
      <c r="A173" s="6">
        <v>44077</v>
      </c>
      <c r="B173" t="s">
        <v>1</v>
      </c>
      <c r="C173" s="5">
        <v>2.3675053761429879E-2</v>
      </c>
    </row>
    <row r="174" spans="1:3">
      <c r="A174" s="6">
        <v>44078</v>
      </c>
      <c r="B174" t="s">
        <v>1</v>
      </c>
      <c r="C174" s="5">
        <v>7.7848646268445865E-3</v>
      </c>
    </row>
    <row r="175" spans="1:3">
      <c r="A175" s="6">
        <v>44082</v>
      </c>
      <c r="B175" t="s">
        <v>1</v>
      </c>
      <c r="C175" s="5">
        <v>2.552792735407065E-2</v>
      </c>
    </row>
    <row r="176" spans="1:3">
      <c r="A176" s="6">
        <v>44083</v>
      </c>
      <c r="B176" t="s">
        <v>2</v>
      </c>
      <c r="C176" s="5">
        <v>1.329128488321038E-2</v>
      </c>
    </row>
    <row r="177" spans="1:3">
      <c r="A177" s="6">
        <v>44084</v>
      </c>
      <c r="B177" t="s">
        <v>1</v>
      </c>
      <c r="C177" s="5">
        <v>5.4288912871773704E-3</v>
      </c>
    </row>
    <row r="178" spans="1:3">
      <c r="A178" s="6">
        <v>44085</v>
      </c>
      <c r="B178" t="s">
        <v>1</v>
      </c>
      <c r="C178" s="5">
        <v>1.1653586055867126E-2</v>
      </c>
    </row>
    <row r="179" spans="1:3">
      <c r="A179" s="6">
        <v>44088</v>
      </c>
      <c r="B179" t="s">
        <v>2</v>
      </c>
      <c r="C179" s="5">
        <v>5.0006798530333914E-3</v>
      </c>
    </row>
    <row r="180" spans="1:3">
      <c r="A180" s="6">
        <v>44089</v>
      </c>
      <c r="B180" t="s">
        <v>2</v>
      </c>
      <c r="C180" s="5">
        <v>1.3995337683114771E-2</v>
      </c>
    </row>
    <row r="181" spans="1:3">
      <c r="A181" s="6">
        <v>44090</v>
      </c>
      <c r="B181" t="s">
        <v>1</v>
      </c>
      <c r="C181" s="5">
        <v>1.7550212114244314E-2</v>
      </c>
    </row>
    <row r="182" spans="1:3">
      <c r="A182" s="6">
        <v>44091</v>
      </c>
      <c r="B182" t="s">
        <v>1</v>
      </c>
      <c r="C182" s="5">
        <v>1.0426980163901508E-2</v>
      </c>
    </row>
    <row r="183" spans="1:3">
      <c r="A183" s="6">
        <v>44092</v>
      </c>
      <c r="B183" t="s">
        <v>1</v>
      </c>
      <c r="C183" s="5">
        <v>1.8530404834811703E-3</v>
      </c>
    </row>
    <row r="184" spans="1:3">
      <c r="A184" s="6">
        <v>44095</v>
      </c>
      <c r="B184" t="s">
        <v>2</v>
      </c>
      <c r="C184" s="5">
        <v>2.0769356118743958E-2</v>
      </c>
    </row>
    <row r="185" spans="1:3">
      <c r="A185" s="6">
        <v>44096</v>
      </c>
      <c r="B185" t="s">
        <v>2</v>
      </c>
      <c r="C185" s="5">
        <v>1.3531588810598769E-2</v>
      </c>
    </row>
    <row r="186" spans="1:3">
      <c r="A186" s="6">
        <v>44097.614108796297</v>
      </c>
      <c r="B186" t="s">
        <v>1</v>
      </c>
      <c r="C186" s="5">
        <v>7.2531062132919523E-3</v>
      </c>
    </row>
    <row r="187" spans="1:3">
      <c r="A187" s="6">
        <v>44098</v>
      </c>
      <c r="B187" t="s">
        <v>1</v>
      </c>
      <c r="C187" s="5">
        <v>1.5286878343363695E-3</v>
      </c>
    </row>
    <row r="188" spans="1:3">
      <c r="A188" s="6">
        <v>44099</v>
      </c>
      <c r="B188" t="s">
        <v>2</v>
      </c>
      <c r="C188" s="5">
        <v>9.8209782091931135E-3</v>
      </c>
    </row>
    <row r="189" spans="1:3">
      <c r="A189" s="6">
        <v>37527</v>
      </c>
      <c r="B189" t="s">
        <v>2</v>
      </c>
      <c r="C189" s="5">
        <v>5.3106648683084162E-3</v>
      </c>
    </row>
    <row r="190" spans="1:3">
      <c r="A190" s="6">
        <v>44103</v>
      </c>
      <c r="B190" t="s">
        <v>2</v>
      </c>
      <c r="C190" s="5">
        <v>8.5488290453843672E-4</v>
      </c>
    </row>
    <row r="191" spans="1:3">
      <c r="A191" s="6">
        <v>44104</v>
      </c>
      <c r="B191" t="s">
        <v>1</v>
      </c>
      <c r="C191" s="5">
        <v>4.3746048841035758E-3</v>
      </c>
    </row>
  </sheetData>
  <sortState xmlns:xlrd2="http://schemas.microsoft.com/office/spreadsheetml/2017/richdata2" ref="A3:C191">
    <sortCondition ref="A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5B0-B1FC-4145-8344-99CBA5ED5F8F}">
  <sheetPr published="0"/>
  <dimension ref="A1:D212"/>
  <sheetViews>
    <sheetView workbookViewId="0">
      <selection activeCell="E29" sqref="E29"/>
    </sheetView>
  </sheetViews>
  <sheetFormatPr defaultRowHeight="15"/>
  <cols>
    <col min="1" max="1" width="10.7109375" style="1" bestFit="1" customWidth="1"/>
    <col min="2" max="3" width="8.85546875" style="1"/>
    <col min="4" max="4" width="8.85546875"/>
  </cols>
  <sheetData>
    <row r="1" spans="1:4">
      <c r="A1" s="1" t="s">
        <v>17</v>
      </c>
      <c r="B1" s="1" t="s">
        <v>12</v>
      </c>
      <c r="C1" s="1" t="s">
        <v>12</v>
      </c>
      <c r="D1" s="1" t="s">
        <v>12</v>
      </c>
    </row>
    <row r="2" spans="1:4">
      <c r="A2" s="1" t="s">
        <v>0</v>
      </c>
      <c r="B2" s="1" t="s">
        <v>1</v>
      </c>
      <c r="C2" s="1" t="s">
        <v>2</v>
      </c>
      <c r="D2" t="s">
        <v>3</v>
      </c>
    </row>
    <row r="3" spans="1:4">
      <c r="A3" s="7">
        <v>1</v>
      </c>
      <c r="B3" s="1">
        <v>288.62</v>
      </c>
      <c r="C3" s="1">
        <v>216.16</v>
      </c>
      <c r="D3" s="1">
        <f t="shared" ref="D3:D29" si="0">B3-C3</f>
        <v>72.460000000000008</v>
      </c>
    </row>
    <row r="4" spans="1:4">
      <c r="A4" s="7">
        <v>2</v>
      </c>
      <c r="B4" s="1">
        <v>286.32</v>
      </c>
      <c r="C4" s="1">
        <v>214.18</v>
      </c>
      <c r="D4" s="1">
        <f t="shared" si="0"/>
        <v>72.139999999999986</v>
      </c>
    </row>
    <row r="5" spans="1:4">
      <c r="A5" s="7">
        <v>3</v>
      </c>
      <c r="B5" s="1">
        <v>286.98</v>
      </c>
      <c r="C5" s="1">
        <v>215.56</v>
      </c>
      <c r="D5" s="1">
        <f t="shared" si="0"/>
        <v>71.420000000000016</v>
      </c>
    </row>
    <row r="6" spans="1:4">
      <c r="A6" s="7">
        <v>4</v>
      </c>
      <c r="B6" s="1">
        <v>285.74</v>
      </c>
      <c r="C6" s="1">
        <v>215.53</v>
      </c>
      <c r="D6" s="1">
        <f t="shared" si="0"/>
        <v>70.210000000000008</v>
      </c>
    </row>
    <row r="7" spans="1:4">
      <c r="A7" s="7">
        <v>5</v>
      </c>
      <c r="B7" s="1">
        <v>287.39999999999998</v>
      </c>
      <c r="C7" s="1">
        <v>217.15</v>
      </c>
      <c r="D7" s="1">
        <f t="shared" si="0"/>
        <v>70.249999999999972</v>
      </c>
    </row>
    <row r="8" spans="1:4">
      <c r="A8" s="7">
        <v>6</v>
      </c>
      <c r="B8" s="1">
        <v>289.56</v>
      </c>
      <c r="C8" s="1">
        <v>218.99</v>
      </c>
      <c r="D8" s="1">
        <f t="shared" si="0"/>
        <v>70.569999999999993</v>
      </c>
    </row>
    <row r="9" spans="1:4">
      <c r="A9" s="7">
        <v>7</v>
      </c>
      <c r="B9" s="1">
        <v>288.24</v>
      </c>
      <c r="C9" s="1">
        <v>218.43</v>
      </c>
      <c r="D9" s="1">
        <f t="shared" si="0"/>
        <v>69.81</v>
      </c>
    </row>
    <row r="10" spans="1:4">
      <c r="A10" s="7">
        <v>8</v>
      </c>
      <c r="B10" s="1">
        <v>289.02</v>
      </c>
      <c r="C10" s="1">
        <v>220.95</v>
      </c>
      <c r="D10" s="1">
        <f t="shared" si="0"/>
        <v>68.069999999999993</v>
      </c>
    </row>
    <row r="11" spans="1:4">
      <c r="A11" s="7">
        <v>9</v>
      </c>
      <c r="B11" s="1">
        <v>289.22000000000003</v>
      </c>
      <c r="C11" s="1">
        <v>220.08</v>
      </c>
      <c r="D11" s="1">
        <f t="shared" si="0"/>
        <v>69.140000000000015</v>
      </c>
    </row>
    <row r="12" spans="1:4">
      <c r="A12" s="7">
        <v>10</v>
      </c>
      <c r="B12" s="1">
        <v>290.35000000000002</v>
      </c>
      <c r="C12" s="1">
        <v>220.17</v>
      </c>
      <c r="D12" s="1">
        <f t="shared" si="0"/>
        <v>70.180000000000035</v>
      </c>
    </row>
    <row r="13" spans="1:4">
      <c r="A13" s="7">
        <v>11</v>
      </c>
      <c r="B13" s="1">
        <v>292.93</v>
      </c>
      <c r="C13" s="1">
        <v>222.28</v>
      </c>
      <c r="D13" s="1">
        <f t="shared" si="0"/>
        <v>70.650000000000006</v>
      </c>
    </row>
    <row r="14" spans="1:4">
      <c r="A14" s="7">
        <v>12</v>
      </c>
      <c r="B14" s="1">
        <v>293.27</v>
      </c>
      <c r="C14" s="1">
        <v>223.38</v>
      </c>
      <c r="D14" s="1">
        <f t="shared" si="0"/>
        <v>69.889999999999986</v>
      </c>
    </row>
    <row r="15" spans="1:4">
      <c r="A15" s="7">
        <v>13</v>
      </c>
      <c r="B15" s="1">
        <v>291.83</v>
      </c>
      <c r="C15" s="1">
        <v>223.28</v>
      </c>
      <c r="D15" s="1">
        <f t="shared" si="0"/>
        <v>68.549999999999983</v>
      </c>
    </row>
    <row r="16" spans="1:4">
      <c r="A16" s="7">
        <v>14</v>
      </c>
      <c r="B16" s="1">
        <v>291.81</v>
      </c>
      <c r="C16" s="1">
        <v>223.87</v>
      </c>
      <c r="D16" s="1">
        <f t="shared" si="0"/>
        <v>67.94</v>
      </c>
    </row>
    <row r="17" spans="1:4">
      <c r="A17" s="7">
        <v>15</v>
      </c>
      <c r="B17" s="1">
        <v>291.54000000000002</v>
      </c>
      <c r="C17" s="1">
        <v>224.59</v>
      </c>
      <c r="D17" s="1">
        <f t="shared" si="0"/>
        <v>66.950000000000017</v>
      </c>
    </row>
    <row r="18" spans="1:4">
      <c r="A18" s="7">
        <v>16</v>
      </c>
      <c r="B18" s="1">
        <v>289.8</v>
      </c>
      <c r="C18" s="1">
        <v>222.7</v>
      </c>
      <c r="D18" s="1">
        <f t="shared" si="0"/>
        <v>67.100000000000023</v>
      </c>
    </row>
    <row r="19" spans="1:4">
      <c r="A19" s="7">
        <v>17</v>
      </c>
      <c r="B19" s="1">
        <v>285.36</v>
      </c>
      <c r="C19" s="1">
        <v>218.1</v>
      </c>
      <c r="D19" s="1">
        <f t="shared" si="0"/>
        <v>67.260000000000019</v>
      </c>
    </row>
    <row r="20" spans="1:4">
      <c r="A20" s="7">
        <v>18</v>
      </c>
      <c r="B20" s="1">
        <v>287.29000000000002</v>
      </c>
      <c r="C20" s="1">
        <v>221.45</v>
      </c>
      <c r="D20" s="1">
        <f t="shared" si="0"/>
        <v>65.840000000000032</v>
      </c>
    </row>
    <row r="21" spans="1:4">
      <c r="A21" s="7">
        <v>19</v>
      </c>
      <c r="B21" s="1">
        <v>287.29000000000002</v>
      </c>
      <c r="C21" s="1">
        <v>221.81</v>
      </c>
      <c r="D21" s="1">
        <f t="shared" si="0"/>
        <v>65.480000000000018</v>
      </c>
    </row>
    <row r="22" spans="1:4">
      <c r="A22" s="7">
        <v>20</v>
      </c>
      <c r="B22" s="1">
        <v>288.54000000000002</v>
      </c>
      <c r="C22" s="1">
        <v>222.6</v>
      </c>
      <c r="D22" s="1">
        <f t="shared" si="0"/>
        <v>65.940000000000026</v>
      </c>
    </row>
    <row r="23" spans="1:4">
      <c r="A23" s="7">
        <v>21</v>
      </c>
      <c r="B23" s="1">
        <v>282.42</v>
      </c>
      <c r="C23" s="1">
        <v>219.07</v>
      </c>
      <c r="D23" s="1">
        <f t="shared" si="0"/>
        <v>63.350000000000023</v>
      </c>
    </row>
    <row r="24" spans="1:4">
      <c r="A24" s="7">
        <v>22</v>
      </c>
      <c r="B24" s="1">
        <v>283.98</v>
      </c>
      <c r="C24" s="1">
        <v>222.38</v>
      </c>
      <c r="D24" s="1">
        <f t="shared" si="0"/>
        <v>61.600000000000023</v>
      </c>
    </row>
    <row r="25" spans="1:4">
      <c r="A25" s="7">
        <v>23</v>
      </c>
      <c r="B25" s="1">
        <v>288.04000000000002</v>
      </c>
      <c r="C25" s="1">
        <v>227.47</v>
      </c>
      <c r="D25" s="1">
        <f t="shared" si="0"/>
        <v>60.570000000000022</v>
      </c>
    </row>
    <row r="26" spans="1:4">
      <c r="A26" s="7">
        <v>24</v>
      </c>
      <c r="B26" s="1">
        <v>292.86</v>
      </c>
      <c r="C26" s="1">
        <v>228.22</v>
      </c>
      <c r="D26" s="1">
        <f t="shared" si="0"/>
        <v>64.640000000000015</v>
      </c>
    </row>
    <row r="27" spans="1:4">
      <c r="A27" s="7">
        <v>25</v>
      </c>
      <c r="B27" s="1">
        <v>293.74</v>
      </c>
      <c r="C27" s="1">
        <v>230.19</v>
      </c>
      <c r="D27" s="1">
        <f t="shared" si="0"/>
        <v>63.550000000000011</v>
      </c>
    </row>
    <row r="28" spans="1:4">
      <c r="A28" s="7">
        <v>26</v>
      </c>
      <c r="B28" s="1">
        <v>291.19</v>
      </c>
      <c r="C28" s="1">
        <v>229.2</v>
      </c>
      <c r="D28" s="1">
        <f t="shared" si="0"/>
        <v>61.990000000000009</v>
      </c>
    </row>
    <row r="29" spans="1:4">
      <c r="A29" s="7">
        <v>27</v>
      </c>
      <c r="B29" s="1">
        <v>292.95</v>
      </c>
      <c r="C29" s="1">
        <v>231.97</v>
      </c>
      <c r="D29" s="1">
        <f t="shared" si="0"/>
        <v>60.97999999999999</v>
      </c>
    </row>
    <row r="30" spans="1:4">
      <c r="A30" s="7">
        <v>28</v>
      </c>
      <c r="B30" s="1">
        <v>292.94</v>
      </c>
      <c r="C30" s="1">
        <v>232.01</v>
      </c>
      <c r="D30" s="1">
        <f t="shared" ref="D30:D93" si="1">B30-C30</f>
        <v>60.930000000000007</v>
      </c>
    </row>
    <row r="31" spans="1:4">
      <c r="A31" s="7">
        <v>29</v>
      </c>
      <c r="B31" s="1">
        <v>295.72000000000003</v>
      </c>
      <c r="C31" s="1">
        <v>234.27</v>
      </c>
      <c r="D31" s="1">
        <f t="shared" si="1"/>
        <v>61.450000000000017</v>
      </c>
    </row>
    <row r="32" spans="1:4">
      <c r="A32" s="7">
        <v>30</v>
      </c>
      <c r="B32" s="1">
        <v>294.82</v>
      </c>
      <c r="C32" s="1">
        <v>233.97</v>
      </c>
      <c r="D32" s="1">
        <f t="shared" si="1"/>
        <v>60.849999999999994</v>
      </c>
    </row>
    <row r="33" spans="1:4">
      <c r="A33" s="7">
        <v>31</v>
      </c>
      <c r="B33" s="1">
        <v>294.54000000000002</v>
      </c>
      <c r="C33" s="1">
        <v>234.64</v>
      </c>
      <c r="D33" s="1">
        <f t="shared" si="1"/>
        <v>59.900000000000034</v>
      </c>
    </row>
    <row r="34" spans="1:4">
      <c r="A34" s="7">
        <v>32</v>
      </c>
      <c r="B34" s="1">
        <v>292.95</v>
      </c>
      <c r="C34" s="1">
        <v>234.73</v>
      </c>
      <c r="D34" s="1">
        <f t="shared" si="1"/>
        <v>58.22</v>
      </c>
    </row>
    <row r="35" spans="1:4">
      <c r="A35" s="7">
        <v>33</v>
      </c>
      <c r="B35" s="1">
        <v>294.10000000000002</v>
      </c>
      <c r="C35" s="1">
        <v>236.98</v>
      </c>
      <c r="D35" s="1">
        <f t="shared" si="1"/>
        <v>57.120000000000033</v>
      </c>
    </row>
    <row r="36" spans="1:4">
      <c r="A36" s="7">
        <v>34</v>
      </c>
      <c r="B36" s="1">
        <v>292.77999999999997</v>
      </c>
      <c r="C36" s="1">
        <v>234.78</v>
      </c>
      <c r="D36" s="1">
        <f t="shared" si="1"/>
        <v>57.999999999999972</v>
      </c>
    </row>
    <row r="37" spans="1:4">
      <c r="A37" s="7">
        <v>35</v>
      </c>
      <c r="B37" s="1">
        <v>289.74</v>
      </c>
      <c r="C37" s="1">
        <v>230.27</v>
      </c>
      <c r="D37" s="1">
        <f t="shared" si="1"/>
        <v>59.47</v>
      </c>
    </row>
    <row r="38" spans="1:4">
      <c r="A38" s="7">
        <v>36</v>
      </c>
      <c r="B38" s="1">
        <v>279.56</v>
      </c>
      <c r="C38" s="1">
        <v>221.39</v>
      </c>
      <c r="D38" s="1">
        <f t="shared" si="1"/>
        <v>58.170000000000016</v>
      </c>
    </row>
    <row r="39" spans="1:4">
      <c r="A39" s="7">
        <v>37</v>
      </c>
      <c r="B39" s="1">
        <v>270.7</v>
      </c>
      <c r="C39" s="1">
        <v>215.37</v>
      </c>
      <c r="D39" s="1">
        <f t="shared" si="1"/>
        <v>55.329999999999984</v>
      </c>
    </row>
    <row r="40" spans="1:4">
      <c r="A40" s="7">
        <v>38</v>
      </c>
      <c r="B40" s="1">
        <v>269.74</v>
      </c>
      <c r="C40" s="1">
        <v>216.48</v>
      </c>
      <c r="D40" s="1">
        <f t="shared" si="1"/>
        <v>53.260000000000019</v>
      </c>
    </row>
    <row r="41" spans="1:4">
      <c r="A41" s="7">
        <v>39</v>
      </c>
      <c r="B41" s="1">
        <v>257.5</v>
      </c>
      <c r="C41" s="1">
        <v>205.64</v>
      </c>
      <c r="D41" s="1">
        <f t="shared" si="1"/>
        <v>51.860000000000014</v>
      </c>
    </row>
    <row r="42" spans="1:4">
      <c r="A42" s="7">
        <v>40</v>
      </c>
      <c r="B42" s="1">
        <v>254.56</v>
      </c>
      <c r="C42" s="1">
        <v>205.8</v>
      </c>
      <c r="D42" s="1">
        <f t="shared" si="1"/>
        <v>48.759999999999991</v>
      </c>
    </row>
    <row r="43" spans="1:4">
      <c r="A43" s="7">
        <v>41</v>
      </c>
      <c r="B43" s="1">
        <v>267.02999999999997</v>
      </c>
      <c r="C43" s="1">
        <v>216.42</v>
      </c>
      <c r="D43" s="1">
        <f t="shared" si="1"/>
        <v>50.609999999999985</v>
      </c>
    </row>
    <row r="44" spans="1:4">
      <c r="A44" s="7">
        <v>42</v>
      </c>
      <c r="B44" s="1">
        <v>259.3</v>
      </c>
      <c r="C44" s="1">
        <v>209.48</v>
      </c>
      <c r="D44" s="1">
        <f t="shared" si="1"/>
        <v>49.820000000000022</v>
      </c>
    </row>
    <row r="45" spans="1:4">
      <c r="A45" s="7">
        <v>43</v>
      </c>
      <c r="B45" s="1">
        <v>270.89</v>
      </c>
      <c r="C45" s="1">
        <v>218.22</v>
      </c>
      <c r="D45" s="1">
        <f t="shared" si="1"/>
        <v>52.669999999999987</v>
      </c>
    </row>
    <row r="46" spans="1:4">
      <c r="A46" s="7">
        <v>44</v>
      </c>
      <c r="B46" s="1">
        <v>261.45999999999998</v>
      </c>
      <c r="C46" s="1">
        <v>211.59</v>
      </c>
      <c r="D46" s="1">
        <f t="shared" si="1"/>
        <v>49.869999999999976</v>
      </c>
    </row>
    <row r="47" spans="1:4">
      <c r="A47" s="7">
        <v>45</v>
      </c>
      <c r="B47" s="1">
        <v>258.85000000000002</v>
      </c>
      <c r="C47" s="1">
        <v>208.02</v>
      </c>
      <c r="D47" s="1">
        <f t="shared" si="1"/>
        <v>50.830000000000013</v>
      </c>
    </row>
    <row r="48" spans="1:4">
      <c r="A48" s="7">
        <v>46</v>
      </c>
      <c r="B48" s="1">
        <v>238.72</v>
      </c>
      <c r="C48" s="1">
        <v>193.57</v>
      </c>
      <c r="D48" s="1">
        <f t="shared" si="1"/>
        <v>45.150000000000006</v>
      </c>
    </row>
    <row r="49" spans="1:4">
      <c r="A49" s="7">
        <v>47</v>
      </c>
      <c r="B49" s="1">
        <v>250.47</v>
      </c>
      <c r="C49" s="1">
        <v>204.11</v>
      </c>
      <c r="D49" s="1">
        <f t="shared" si="1"/>
        <v>46.359999999999985</v>
      </c>
    </row>
    <row r="50" spans="1:4">
      <c r="A50" s="7">
        <v>48</v>
      </c>
      <c r="B50" s="1">
        <v>235.84</v>
      </c>
      <c r="C50" s="1">
        <v>195.22</v>
      </c>
      <c r="D50" s="1">
        <f t="shared" si="1"/>
        <v>40.620000000000005</v>
      </c>
    </row>
    <row r="51" spans="1:4">
      <c r="A51" s="7">
        <v>49</v>
      </c>
      <c r="B51" s="1">
        <v>212.11</v>
      </c>
      <c r="C51" s="1">
        <v>177.32</v>
      </c>
      <c r="D51" s="1">
        <f t="shared" si="1"/>
        <v>34.79000000000002</v>
      </c>
    </row>
    <row r="52" spans="1:4">
      <c r="A52" s="7">
        <v>50</v>
      </c>
      <c r="B52" s="1">
        <v>232.11</v>
      </c>
      <c r="C52" s="1">
        <v>192.34</v>
      </c>
      <c r="D52" s="1">
        <f t="shared" si="1"/>
        <v>39.77000000000001</v>
      </c>
    </row>
    <row r="53" spans="1:4">
      <c r="A53" s="7">
        <v>51</v>
      </c>
      <c r="B53" s="1">
        <v>202.49</v>
      </c>
      <c r="C53" s="1">
        <v>169.3</v>
      </c>
      <c r="D53" s="1">
        <f t="shared" si="1"/>
        <v>33.19</v>
      </c>
    </row>
    <row r="54" spans="1:4">
      <c r="A54" s="7">
        <v>52</v>
      </c>
      <c r="B54" s="1">
        <v>213.47</v>
      </c>
      <c r="C54" s="1">
        <v>182.14</v>
      </c>
      <c r="D54" s="1">
        <f t="shared" si="1"/>
        <v>31.330000000000013</v>
      </c>
    </row>
    <row r="55" spans="1:4">
      <c r="A55" s="7">
        <v>53</v>
      </c>
      <c r="B55" s="1">
        <v>199.39</v>
      </c>
      <c r="C55" s="1">
        <v>176.6</v>
      </c>
      <c r="D55" s="1">
        <f t="shared" si="1"/>
        <v>22.789999999999992</v>
      </c>
    </row>
    <row r="56" spans="1:4">
      <c r="A56" s="7">
        <v>54</v>
      </c>
      <c r="B56" s="1">
        <v>201.31</v>
      </c>
      <c r="C56" s="1">
        <v>177.66</v>
      </c>
      <c r="D56" s="1">
        <f t="shared" si="1"/>
        <v>23.650000000000006</v>
      </c>
    </row>
    <row r="57" spans="1:4">
      <c r="A57" s="7">
        <v>55</v>
      </c>
      <c r="B57" s="1">
        <v>191.9</v>
      </c>
      <c r="C57" s="1">
        <v>170.7</v>
      </c>
      <c r="D57" s="1">
        <f t="shared" si="1"/>
        <v>21.200000000000017</v>
      </c>
    </row>
    <row r="58" spans="1:4">
      <c r="A58" s="7">
        <v>56</v>
      </c>
      <c r="B58" s="1">
        <v>186.13</v>
      </c>
      <c r="C58" s="1">
        <v>170.46</v>
      </c>
      <c r="D58" s="1">
        <f t="shared" si="1"/>
        <v>15.669999999999987</v>
      </c>
    </row>
    <row r="59" spans="1:4">
      <c r="A59" s="7">
        <v>57</v>
      </c>
      <c r="B59" s="1">
        <v>206.64</v>
      </c>
      <c r="C59" s="1">
        <v>183.66</v>
      </c>
      <c r="D59" s="1">
        <f t="shared" si="1"/>
        <v>22.97999999999999</v>
      </c>
    </row>
    <row r="60" spans="1:4">
      <c r="A60" s="7">
        <v>58</v>
      </c>
      <c r="B60" s="1">
        <v>212.06</v>
      </c>
      <c r="C60" s="1">
        <v>182.3</v>
      </c>
      <c r="D60" s="1">
        <f t="shared" si="1"/>
        <v>29.759999999999991</v>
      </c>
    </row>
    <row r="61" spans="1:4">
      <c r="A61" s="7">
        <v>59</v>
      </c>
      <c r="B61" s="1">
        <v>225.07</v>
      </c>
      <c r="C61" s="1">
        <v>191.9</v>
      </c>
      <c r="D61" s="1">
        <f t="shared" si="1"/>
        <v>33.169999999999987</v>
      </c>
    </row>
    <row r="62" spans="1:4">
      <c r="A62" s="7">
        <v>60</v>
      </c>
      <c r="B62" s="1">
        <v>216.35</v>
      </c>
      <c r="C62" s="1">
        <v>185.3</v>
      </c>
      <c r="D62" s="1">
        <f t="shared" si="1"/>
        <v>31.049999999999983</v>
      </c>
    </row>
    <row r="63" spans="1:4">
      <c r="A63" s="7">
        <v>61</v>
      </c>
      <c r="B63" s="1">
        <v>223.1</v>
      </c>
      <c r="C63" s="1">
        <v>192.04</v>
      </c>
      <c r="D63" s="1">
        <f t="shared" si="1"/>
        <v>31.060000000000002</v>
      </c>
    </row>
    <row r="64" spans="1:4">
      <c r="A64" s="7">
        <v>62</v>
      </c>
      <c r="B64" s="1">
        <v>219.23</v>
      </c>
      <c r="C64" s="1">
        <v>190.4</v>
      </c>
      <c r="D64" s="1">
        <f t="shared" si="1"/>
        <v>28.829999999999984</v>
      </c>
    </row>
    <row r="65" spans="1:4">
      <c r="A65" s="7">
        <v>63</v>
      </c>
      <c r="B65" s="1">
        <v>209.38</v>
      </c>
      <c r="C65" s="1">
        <v>182.31</v>
      </c>
      <c r="D65" s="1">
        <f t="shared" si="1"/>
        <v>27.069999999999993</v>
      </c>
    </row>
    <row r="66" spans="1:4">
      <c r="A66" s="7">
        <v>64</v>
      </c>
      <c r="B66" s="1">
        <v>213.96</v>
      </c>
      <c r="C66" s="1">
        <v>186.01</v>
      </c>
      <c r="D66" s="1">
        <f t="shared" si="1"/>
        <v>27.950000000000017</v>
      </c>
    </row>
    <row r="67" spans="1:4">
      <c r="A67" s="7">
        <v>65</v>
      </c>
      <c r="B67" s="1">
        <v>210.6</v>
      </c>
      <c r="C67" s="1">
        <v>183.37</v>
      </c>
      <c r="D67" s="1">
        <f t="shared" si="1"/>
        <v>27.22999999999999</v>
      </c>
    </row>
    <row r="68" spans="1:4">
      <c r="A68" s="7">
        <v>66</v>
      </c>
      <c r="B68" s="1">
        <v>226.53</v>
      </c>
      <c r="C68" s="1">
        <v>196.48</v>
      </c>
      <c r="D68" s="1">
        <f t="shared" si="1"/>
        <v>30.050000000000011</v>
      </c>
    </row>
    <row r="69" spans="1:4">
      <c r="A69" s="7">
        <v>67</v>
      </c>
      <c r="B69" s="1">
        <v>226.6</v>
      </c>
      <c r="C69" s="1">
        <v>196.4</v>
      </c>
      <c r="D69" s="1">
        <f t="shared" si="1"/>
        <v>30.199999999999989</v>
      </c>
    </row>
    <row r="70" spans="1:4">
      <c r="A70" s="7">
        <v>68</v>
      </c>
      <c r="B70" s="1">
        <v>234.33</v>
      </c>
      <c r="C70" s="1">
        <v>200.57</v>
      </c>
      <c r="D70" s="1">
        <f t="shared" si="1"/>
        <v>33.760000000000019</v>
      </c>
    </row>
    <row r="71" spans="1:4">
      <c r="A71" s="7">
        <v>69</v>
      </c>
      <c r="B71" s="1">
        <v>237.14</v>
      </c>
      <c r="C71" s="1">
        <v>200.86</v>
      </c>
      <c r="D71" s="1">
        <f t="shared" si="1"/>
        <v>36.279999999999973</v>
      </c>
    </row>
    <row r="72" spans="1:4">
      <c r="A72" s="7">
        <v>70</v>
      </c>
      <c r="B72" s="1">
        <v>233.96</v>
      </c>
      <c r="C72" s="1">
        <v>203.03</v>
      </c>
      <c r="D72" s="1">
        <f t="shared" si="1"/>
        <v>30.930000000000007</v>
      </c>
    </row>
    <row r="73" spans="1:4">
      <c r="A73" s="7">
        <v>71</v>
      </c>
      <c r="B73" s="1">
        <v>239.68</v>
      </c>
      <c r="C73" s="1">
        <v>211.86</v>
      </c>
      <c r="D73" s="1">
        <f t="shared" si="1"/>
        <v>27.819999999999993</v>
      </c>
    </row>
    <row r="74" spans="1:4">
      <c r="A74" s="7">
        <v>72</v>
      </c>
      <c r="B74" s="1">
        <v>235.08</v>
      </c>
      <c r="C74" s="1">
        <v>209.43</v>
      </c>
      <c r="D74" s="1">
        <f t="shared" si="1"/>
        <v>25.650000000000006</v>
      </c>
    </row>
    <row r="75" spans="1:4">
      <c r="A75" s="7">
        <v>73</v>
      </c>
      <c r="B75" s="1">
        <v>235.34</v>
      </c>
      <c r="C75" s="1">
        <v>213.25</v>
      </c>
      <c r="D75" s="1">
        <f t="shared" si="1"/>
        <v>22.090000000000003</v>
      </c>
    </row>
    <row r="76" spans="1:4">
      <c r="A76" s="7">
        <v>74</v>
      </c>
      <c r="B76" s="1">
        <v>242.43</v>
      </c>
      <c r="C76" s="1">
        <v>215.29</v>
      </c>
      <c r="D76" s="1">
        <f t="shared" si="1"/>
        <v>27.140000000000015</v>
      </c>
    </row>
    <row r="77" spans="1:4">
      <c r="A77" s="7">
        <v>75</v>
      </c>
      <c r="B77" s="1">
        <v>236.64</v>
      </c>
      <c r="C77" s="1">
        <v>212.74</v>
      </c>
      <c r="D77" s="1">
        <f t="shared" si="1"/>
        <v>23.899999999999977</v>
      </c>
    </row>
    <row r="78" spans="1:4">
      <c r="A78" s="7">
        <v>76</v>
      </c>
      <c r="B78" s="1">
        <v>230.22</v>
      </c>
      <c r="C78" s="1">
        <v>204.89</v>
      </c>
      <c r="D78" s="1">
        <f t="shared" si="1"/>
        <v>25.330000000000013</v>
      </c>
    </row>
    <row r="79" spans="1:4">
      <c r="A79" s="7">
        <v>77</v>
      </c>
      <c r="B79" s="1">
        <v>234.77</v>
      </c>
      <c r="C79" s="1">
        <v>210.97</v>
      </c>
      <c r="D79" s="1">
        <f t="shared" si="1"/>
        <v>23.800000000000011</v>
      </c>
    </row>
    <row r="80" spans="1:4">
      <c r="A80" s="7">
        <v>78</v>
      </c>
      <c r="B80" s="1">
        <v>235.07</v>
      </c>
      <c r="C80" s="1">
        <v>210.52</v>
      </c>
      <c r="D80" s="1">
        <f t="shared" si="1"/>
        <v>24.549999999999983</v>
      </c>
    </row>
    <row r="81" spans="1:4">
      <c r="A81" s="7">
        <v>79</v>
      </c>
      <c r="B81" s="1">
        <v>237.83</v>
      </c>
      <c r="C81" s="1">
        <v>213.84</v>
      </c>
      <c r="D81" s="1">
        <f t="shared" si="1"/>
        <v>23.990000000000009</v>
      </c>
    </row>
    <row r="82" spans="1:4">
      <c r="A82" s="7">
        <v>80</v>
      </c>
      <c r="B82" s="1">
        <v>241.32</v>
      </c>
      <c r="C82" s="1">
        <v>215.56</v>
      </c>
      <c r="D82" s="1">
        <f t="shared" si="1"/>
        <v>25.759999999999991</v>
      </c>
    </row>
    <row r="83" spans="1:4">
      <c r="A83" s="7">
        <v>81</v>
      </c>
      <c r="B83" s="1">
        <v>241.09</v>
      </c>
      <c r="C83" s="1">
        <v>211.5</v>
      </c>
      <c r="D83" s="1">
        <f t="shared" si="1"/>
        <v>29.590000000000003</v>
      </c>
    </row>
    <row r="84" spans="1:4">
      <c r="A84" s="7">
        <v>82</v>
      </c>
      <c r="B84" s="1">
        <v>246.45</v>
      </c>
      <c r="C84" s="1">
        <v>219</v>
      </c>
      <c r="D84" s="1">
        <f t="shared" si="1"/>
        <v>27.449999999999989</v>
      </c>
    </row>
    <row r="85" spans="1:4">
      <c r="A85" s="7">
        <v>83</v>
      </c>
      <c r="B85" s="1">
        <v>243.22</v>
      </c>
      <c r="C85" s="1">
        <v>218.91</v>
      </c>
      <c r="D85" s="1">
        <f t="shared" si="1"/>
        <v>24.310000000000002</v>
      </c>
    </row>
    <row r="86" spans="1:4">
      <c r="A86" s="7">
        <v>84</v>
      </c>
      <c r="B86" s="1">
        <v>237.28</v>
      </c>
      <c r="C86" s="1">
        <v>212.74</v>
      </c>
      <c r="D86" s="1">
        <f t="shared" si="1"/>
        <v>24.539999999999992</v>
      </c>
    </row>
    <row r="87" spans="1:4">
      <c r="A87" s="7">
        <v>85</v>
      </c>
      <c r="B87" s="1">
        <v>237.42</v>
      </c>
      <c r="C87" s="1">
        <v>215.22</v>
      </c>
      <c r="D87" s="1">
        <f t="shared" si="1"/>
        <v>22.199999999999989</v>
      </c>
    </row>
    <row r="88" spans="1:4">
      <c r="A88" s="7">
        <v>86</v>
      </c>
      <c r="B88" s="1">
        <v>238.8</v>
      </c>
      <c r="C88" s="1">
        <v>217.66</v>
      </c>
      <c r="D88" s="1">
        <f t="shared" si="1"/>
        <v>21.140000000000015</v>
      </c>
    </row>
    <row r="89" spans="1:4">
      <c r="A89" s="7">
        <v>87</v>
      </c>
      <c r="B89" s="1">
        <v>236.86</v>
      </c>
      <c r="C89" s="1">
        <v>219</v>
      </c>
      <c r="D89" s="1">
        <f t="shared" si="1"/>
        <v>17.860000000000014</v>
      </c>
    </row>
    <row r="90" spans="1:4">
      <c r="A90" s="7">
        <v>88</v>
      </c>
      <c r="B90" s="1">
        <v>238.91</v>
      </c>
      <c r="C90" s="1">
        <v>221.82</v>
      </c>
      <c r="D90" s="1">
        <f t="shared" si="1"/>
        <v>17.090000000000003</v>
      </c>
    </row>
    <row r="91" spans="1:4">
      <c r="A91" s="7">
        <v>89</v>
      </c>
      <c r="B91" s="1">
        <v>243.62</v>
      </c>
      <c r="C91" s="1">
        <v>224.86</v>
      </c>
      <c r="D91" s="1">
        <f t="shared" si="1"/>
        <v>18.759999999999991</v>
      </c>
    </row>
    <row r="92" spans="1:4">
      <c r="A92" s="7">
        <v>90</v>
      </c>
      <c r="B92" s="1">
        <v>242.56</v>
      </c>
      <c r="C92" s="1">
        <v>226.87</v>
      </c>
      <c r="D92" s="1">
        <f t="shared" si="1"/>
        <v>15.689999999999998</v>
      </c>
    </row>
    <row r="93" spans="1:4">
      <c r="A93" s="7">
        <v>91</v>
      </c>
      <c r="B93" s="1">
        <v>238.08</v>
      </c>
      <c r="C93" s="1">
        <v>222.12</v>
      </c>
      <c r="D93" s="1">
        <f t="shared" si="1"/>
        <v>15.960000000000008</v>
      </c>
    </row>
    <row r="94" spans="1:4">
      <c r="A94" s="7">
        <v>92</v>
      </c>
      <c r="B94" s="1">
        <v>232.82</v>
      </c>
      <c r="C94" s="1">
        <v>219.34</v>
      </c>
      <c r="D94" s="1">
        <f t="shared" ref="D94:D157" si="2">B94-C94</f>
        <v>13.47999999999999</v>
      </c>
    </row>
    <row r="95" spans="1:4">
      <c r="A95" s="7">
        <v>93</v>
      </c>
      <c r="B95" s="1">
        <v>236.75</v>
      </c>
      <c r="C95" s="1">
        <v>221.83</v>
      </c>
      <c r="D95" s="1">
        <f t="shared" si="2"/>
        <v>14.919999999999987</v>
      </c>
    </row>
    <row r="96" spans="1:4">
      <c r="A96" s="7">
        <v>94</v>
      </c>
      <c r="B96" s="1">
        <v>236.91</v>
      </c>
      <c r="C96" s="1">
        <v>223.27</v>
      </c>
      <c r="D96" s="1">
        <f t="shared" si="2"/>
        <v>13.639999999999986</v>
      </c>
    </row>
    <row r="97" spans="1:4">
      <c r="A97" s="7">
        <v>95</v>
      </c>
      <c r="B97" s="1">
        <v>245.93</v>
      </c>
      <c r="C97" s="1">
        <v>227.43</v>
      </c>
      <c r="D97" s="1">
        <f t="shared" si="2"/>
        <v>18.5</v>
      </c>
    </row>
    <row r="98" spans="1:4">
      <c r="A98" s="7">
        <v>96</v>
      </c>
      <c r="B98" s="1">
        <v>242.22</v>
      </c>
      <c r="C98" s="1">
        <v>226.86</v>
      </c>
      <c r="D98" s="1">
        <f t="shared" si="2"/>
        <v>15.359999999999985</v>
      </c>
    </row>
    <row r="99" spans="1:4">
      <c r="A99" s="7">
        <v>97</v>
      </c>
      <c r="B99" s="1">
        <v>245.73</v>
      </c>
      <c r="C99" s="1">
        <v>231.39</v>
      </c>
      <c r="D99" s="1">
        <f t="shared" si="2"/>
        <v>14.340000000000003</v>
      </c>
    </row>
    <row r="100" spans="1:4">
      <c r="A100" s="7">
        <v>98</v>
      </c>
      <c r="B100" s="1">
        <v>245.02</v>
      </c>
      <c r="C100" s="1">
        <v>228.87</v>
      </c>
      <c r="D100" s="1">
        <f t="shared" si="2"/>
        <v>16.150000000000006</v>
      </c>
    </row>
    <row r="101" spans="1:4">
      <c r="A101" s="7">
        <v>99</v>
      </c>
      <c r="B101" s="1">
        <v>244.88</v>
      </c>
      <c r="C101" s="1">
        <v>229.66</v>
      </c>
      <c r="D101" s="1">
        <f t="shared" si="2"/>
        <v>15.219999999999999</v>
      </c>
    </row>
    <row r="102" spans="1:4">
      <c r="A102" s="7">
        <v>100</v>
      </c>
      <c r="B102" s="1">
        <v>250.25</v>
      </c>
      <c r="C102" s="1">
        <v>229.04</v>
      </c>
      <c r="D102" s="1">
        <f t="shared" si="2"/>
        <v>21.210000000000008</v>
      </c>
    </row>
    <row r="103" spans="1:4">
      <c r="A103" s="7">
        <v>101</v>
      </c>
      <c r="B103" s="1">
        <v>255.77</v>
      </c>
      <c r="C103" s="1">
        <v>230.29</v>
      </c>
      <c r="D103" s="1">
        <f t="shared" si="2"/>
        <v>25.480000000000018</v>
      </c>
    </row>
    <row r="104" spans="1:4">
      <c r="A104" s="7">
        <v>102</v>
      </c>
      <c r="B104" s="1">
        <v>254.35</v>
      </c>
      <c r="C104" s="1">
        <v>229.99</v>
      </c>
      <c r="D104" s="1">
        <f t="shared" si="2"/>
        <v>24.359999999999985</v>
      </c>
    </row>
    <row r="105" spans="1:4">
      <c r="A105" s="7">
        <v>103</v>
      </c>
      <c r="B105" s="1">
        <v>254.29</v>
      </c>
      <c r="C105" s="1">
        <v>233.36</v>
      </c>
      <c r="D105" s="1">
        <f t="shared" si="2"/>
        <v>20.929999999999978</v>
      </c>
    </row>
    <row r="106" spans="1:4">
      <c r="A106" s="7">
        <v>104</v>
      </c>
      <c r="B106" s="1">
        <v>255.27</v>
      </c>
      <c r="C106" s="1">
        <v>234.06</v>
      </c>
      <c r="D106" s="1">
        <f t="shared" si="2"/>
        <v>21.210000000000008</v>
      </c>
    </row>
    <row r="107" spans="1:4">
      <c r="A107" s="7">
        <v>105</v>
      </c>
      <c r="B107" s="1">
        <v>257.85000000000002</v>
      </c>
      <c r="C107" s="1">
        <v>235.63</v>
      </c>
      <c r="D107" s="1">
        <f t="shared" si="2"/>
        <v>22.220000000000027</v>
      </c>
    </row>
    <row r="108" spans="1:4">
      <c r="A108" s="7">
        <v>106</v>
      </c>
      <c r="B108" s="1">
        <v>263.17</v>
      </c>
      <c r="C108" s="1">
        <v>236.69</v>
      </c>
      <c r="D108" s="1">
        <f t="shared" si="2"/>
        <v>26.480000000000018</v>
      </c>
    </row>
    <row r="109" spans="1:4">
      <c r="A109" s="7">
        <v>107</v>
      </c>
      <c r="B109" s="1">
        <v>263.33</v>
      </c>
      <c r="C109" s="1">
        <v>235.03</v>
      </c>
      <c r="D109" s="1">
        <f t="shared" si="2"/>
        <v>28.299999999999983</v>
      </c>
    </row>
    <row r="110" spans="1:4">
      <c r="A110" s="7">
        <v>108</v>
      </c>
      <c r="B110" s="1">
        <v>271.54000000000002</v>
      </c>
      <c r="C110" s="1">
        <v>239.69</v>
      </c>
      <c r="D110" s="1">
        <f t="shared" si="2"/>
        <v>31.850000000000023</v>
      </c>
    </row>
    <row r="111" spans="1:4">
      <c r="A111" s="7">
        <v>109</v>
      </c>
      <c r="B111" s="1">
        <v>276.27999999999997</v>
      </c>
      <c r="C111" s="1">
        <v>241.55</v>
      </c>
      <c r="D111" s="1">
        <f t="shared" si="2"/>
        <v>34.729999999999961</v>
      </c>
    </row>
    <row r="112" spans="1:4">
      <c r="A112" s="7">
        <v>110</v>
      </c>
      <c r="B112" s="1">
        <v>273.38</v>
      </c>
      <c r="C112" s="1">
        <v>243.3</v>
      </c>
      <c r="D112" s="1">
        <f t="shared" si="2"/>
        <v>30.079999999999984</v>
      </c>
    </row>
    <row r="113" spans="1:4">
      <c r="A113" s="7">
        <v>111</v>
      </c>
      <c r="B113" s="1">
        <v>270.45999999999998</v>
      </c>
      <c r="C113" s="1">
        <v>246.22</v>
      </c>
      <c r="D113" s="1">
        <f t="shared" si="2"/>
        <v>24.239999999999981</v>
      </c>
    </row>
    <row r="114" spans="1:4">
      <c r="A114" s="7">
        <v>112</v>
      </c>
      <c r="B114" s="1">
        <v>252.03</v>
      </c>
      <c r="C114" s="1">
        <v>234.02</v>
      </c>
      <c r="D114" s="1">
        <f t="shared" si="2"/>
        <v>18.009999999999991</v>
      </c>
    </row>
    <row r="115" spans="1:4">
      <c r="A115" s="7">
        <v>113</v>
      </c>
      <c r="B115" s="1">
        <v>256.74</v>
      </c>
      <c r="C115" s="1">
        <v>235.88</v>
      </c>
      <c r="D115" s="1">
        <f t="shared" si="2"/>
        <v>20.860000000000014</v>
      </c>
    </row>
    <row r="116" spans="1:4">
      <c r="A116" s="7">
        <v>114</v>
      </c>
      <c r="B116" s="1">
        <v>258.35000000000002</v>
      </c>
      <c r="C116" s="1">
        <v>238.75</v>
      </c>
      <c r="D116" s="1">
        <f t="shared" si="2"/>
        <v>19.600000000000023</v>
      </c>
    </row>
    <row r="117" spans="1:4">
      <c r="A117" s="7">
        <v>115</v>
      </c>
      <c r="B117" s="1">
        <v>263.82</v>
      </c>
      <c r="C117" s="1">
        <v>242.85</v>
      </c>
      <c r="D117" s="1">
        <f t="shared" si="2"/>
        <v>20.97</v>
      </c>
    </row>
    <row r="118" spans="1:4">
      <c r="A118" s="7">
        <v>116</v>
      </c>
      <c r="B118" s="1">
        <v>261.82</v>
      </c>
      <c r="C118" s="1">
        <v>243.62</v>
      </c>
      <c r="D118" s="1">
        <f t="shared" si="2"/>
        <v>18.199999999999989</v>
      </c>
    </row>
    <row r="119" spans="1:4">
      <c r="A119" s="7">
        <v>117</v>
      </c>
      <c r="B119" s="1">
        <v>261.45</v>
      </c>
      <c r="C119" s="1">
        <v>244.28</v>
      </c>
      <c r="D119" s="1">
        <f t="shared" si="2"/>
        <v>17.169999999999987</v>
      </c>
    </row>
    <row r="120" spans="1:4">
      <c r="A120" s="7">
        <v>118</v>
      </c>
      <c r="B120" s="1">
        <v>258.8</v>
      </c>
      <c r="C120" s="1">
        <v>244.24</v>
      </c>
      <c r="D120" s="1">
        <f t="shared" si="2"/>
        <v>14.560000000000002</v>
      </c>
    </row>
    <row r="121" spans="1:4">
      <c r="A121" s="7">
        <v>119</v>
      </c>
      <c r="B121" s="1">
        <v>260.32</v>
      </c>
      <c r="C121" s="1">
        <v>246.74</v>
      </c>
      <c r="D121" s="1">
        <f t="shared" si="2"/>
        <v>13.579999999999984</v>
      </c>
    </row>
    <row r="122" spans="1:4">
      <c r="A122" s="7">
        <v>120</v>
      </c>
      <c r="B122" s="1">
        <v>261.5</v>
      </c>
      <c r="C122" s="1">
        <v>248.84</v>
      </c>
      <c r="D122" s="1">
        <f t="shared" si="2"/>
        <v>12.659999999999997</v>
      </c>
    </row>
    <row r="123" spans="1:4">
      <c r="A123" s="7">
        <v>121</v>
      </c>
      <c r="B123" s="1">
        <v>254.63</v>
      </c>
      <c r="C123" s="1">
        <v>243.71</v>
      </c>
      <c r="D123" s="1">
        <f t="shared" si="2"/>
        <v>10.919999999999987</v>
      </c>
    </row>
    <row r="124" spans="1:4">
      <c r="A124" s="7">
        <v>122</v>
      </c>
      <c r="B124" s="1">
        <v>257.44</v>
      </c>
      <c r="C124" s="1">
        <v>246.03</v>
      </c>
      <c r="D124" s="1">
        <f t="shared" si="2"/>
        <v>11.409999999999997</v>
      </c>
    </row>
    <row r="125" spans="1:4">
      <c r="A125" s="7">
        <v>123</v>
      </c>
      <c r="B125" s="1">
        <v>250.38</v>
      </c>
      <c r="C125" s="1">
        <v>240.22</v>
      </c>
      <c r="D125" s="1">
        <f t="shared" si="2"/>
        <v>10.159999999999997</v>
      </c>
    </row>
    <row r="126" spans="1:4">
      <c r="A126" s="7">
        <v>124</v>
      </c>
      <c r="B126" s="1">
        <v>255.91</v>
      </c>
      <c r="C126" s="1">
        <v>242.84</v>
      </c>
      <c r="D126" s="1">
        <f t="shared" si="2"/>
        <v>13.069999999999993</v>
      </c>
    </row>
    <row r="127" spans="1:4">
      <c r="A127" s="7">
        <v>125</v>
      </c>
      <c r="B127" s="1">
        <v>257.87</v>
      </c>
      <c r="C127" s="1">
        <v>247.6</v>
      </c>
      <c r="D127" s="1">
        <f t="shared" si="2"/>
        <v>10.27000000000001</v>
      </c>
    </row>
    <row r="128" spans="1:4">
      <c r="A128" s="7">
        <v>126</v>
      </c>
      <c r="B128" s="1">
        <v>257.31</v>
      </c>
      <c r="C128" s="1">
        <v>250.49</v>
      </c>
      <c r="D128" s="1">
        <f t="shared" si="2"/>
        <v>6.8199999999999932</v>
      </c>
    </row>
    <row r="129" spans="1:4">
      <c r="A129" s="7">
        <v>127</v>
      </c>
      <c r="B129" s="1">
        <v>258.42</v>
      </c>
      <c r="C129" s="1">
        <v>252.19</v>
      </c>
      <c r="D129" s="1">
        <f t="shared" si="2"/>
        <v>6.2300000000000182</v>
      </c>
    </row>
    <row r="130" spans="1:4">
      <c r="A130" s="7">
        <v>128</v>
      </c>
      <c r="B130" s="1">
        <v>263</v>
      </c>
      <c r="C130" s="1">
        <v>258.39</v>
      </c>
      <c r="D130" s="1">
        <f t="shared" si="2"/>
        <v>4.6100000000000136</v>
      </c>
    </row>
    <row r="131" spans="1:4">
      <c r="A131" s="7">
        <v>129</v>
      </c>
      <c r="B131" s="1">
        <v>259.04000000000002</v>
      </c>
      <c r="C131" s="1">
        <v>256.61</v>
      </c>
      <c r="D131" s="1">
        <f t="shared" si="2"/>
        <v>2.4300000000000068</v>
      </c>
    </row>
    <row r="132" spans="1:4">
      <c r="A132" s="7">
        <v>130</v>
      </c>
      <c r="B132" s="1">
        <v>260.72000000000003</v>
      </c>
      <c r="C132" s="1">
        <v>259.99</v>
      </c>
      <c r="D132" s="1">
        <f t="shared" si="2"/>
        <v>0.73000000000001819</v>
      </c>
    </row>
    <row r="133" spans="1:4">
      <c r="A133" s="7">
        <v>131</v>
      </c>
      <c r="B133" s="1">
        <v>257.24</v>
      </c>
      <c r="C133" s="1">
        <v>262.18</v>
      </c>
      <c r="D133" s="1">
        <f t="shared" si="2"/>
        <v>-4.9399999999999977</v>
      </c>
    </row>
    <row r="134" spans="1:4">
      <c r="A134" s="7">
        <v>132</v>
      </c>
      <c r="B134" s="1">
        <v>260.82</v>
      </c>
      <c r="C134" s="1">
        <v>263.97000000000003</v>
      </c>
      <c r="D134" s="1">
        <f t="shared" si="2"/>
        <v>-3.1500000000000341</v>
      </c>
    </row>
    <row r="135" spans="1:4">
      <c r="A135" s="7">
        <v>133</v>
      </c>
      <c r="B135" s="1">
        <v>261.04000000000002</v>
      </c>
      <c r="C135" s="1">
        <v>258.54000000000002</v>
      </c>
      <c r="D135" s="1">
        <f t="shared" si="2"/>
        <v>2.5</v>
      </c>
    </row>
    <row r="136" spans="1:4">
      <c r="A136" s="7">
        <v>134</v>
      </c>
      <c r="B136" s="1">
        <v>266.58999999999997</v>
      </c>
      <c r="C136" s="1">
        <v>260.37</v>
      </c>
      <c r="D136" s="1">
        <f t="shared" si="2"/>
        <v>6.2199999999999704</v>
      </c>
    </row>
    <row r="137" spans="1:4">
      <c r="A137" s="7">
        <v>135</v>
      </c>
      <c r="B137" s="1">
        <v>268.91000000000003</v>
      </c>
      <c r="C137" s="1">
        <v>260.89999999999998</v>
      </c>
      <c r="D137" s="1">
        <f t="shared" si="2"/>
        <v>8.0100000000000477</v>
      </c>
    </row>
    <row r="138" spans="1:4">
      <c r="A138" s="7">
        <v>136</v>
      </c>
      <c r="B138" s="1">
        <v>267.47000000000003</v>
      </c>
      <c r="C138" s="1">
        <v>259.12</v>
      </c>
      <c r="D138" s="1">
        <f t="shared" si="2"/>
        <v>8.3500000000000227</v>
      </c>
    </row>
    <row r="139" spans="1:4">
      <c r="A139" s="7">
        <v>137</v>
      </c>
      <c r="B139" s="1">
        <v>266.74</v>
      </c>
      <c r="C139" s="1">
        <v>259.42</v>
      </c>
      <c r="D139" s="1">
        <f t="shared" si="2"/>
        <v>7.3199999999999932</v>
      </c>
    </row>
    <row r="140" spans="1:4">
      <c r="A140" s="7">
        <v>138</v>
      </c>
      <c r="B140" s="1">
        <v>266.82</v>
      </c>
      <c r="C140" s="1">
        <v>266.77999999999997</v>
      </c>
      <c r="D140" s="1">
        <f t="shared" si="2"/>
        <v>4.0000000000020464E-2</v>
      </c>
    </row>
    <row r="141" spans="1:4">
      <c r="A141" s="7">
        <v>139</v>
      </c>
      <c r="B141" s="1">
        <v>268.33999999999997</v>
      </c>
      <c r="C141" s="1">
        <v>264</v>
      </c>
      <c r="D141" s="1">
        <f t="shared" si="2"/>
        <v>4.339999999999975</v>
      </c>
    </row>
    <row r="142" spans="1:4">
      <c r="A142" s="7">
        <v>140</v>
      </c>
      <c r="B142" s="1">
        <v>269.98</v>
      </c>
      <c r="C142" s="1">
        <v>264.93</v>
      </c>
      <c r="D142" s="1">
        <f t="shared" si="2"/>
        <v>5.0500000000000114</v>
      </c>
    </row>
    <row r="143" spans="1:4">
      <c r="A143" s="7">
        <v>141</v>
      </c>
      <c r="B143" s="1">
        <v>266.69</v>
      </c>
      <c r="C143" s="1">
        <v>258.01</v>
      </c>
      <c r="D143" s="1">
        <f t="shared" si="2"/>
        <v>8.6800000000000068</v>
      </c>
    </row>
    <row r="144" spans="1:4">
      <c r="A144" s="7">
        <v>142</v>
      </c>
      <c r="B144" s="1">
        <v>264.69</v>
      </c>
      <c r="C144" s="1">
        <v>255.56</v>
      </c>
      <c r="D144" s="1">
        <f t="shared" si="2"/>
        <v>9.1299999999999955</v>
      </c>
    </row>
    <row r="145" spans="1:4">
      <c r="A145" s="7">
        <v>143</v>
      </c>
      <c r="B145" s="1">
        <v>265.95</v>
      </c>
      <c r="C145" s="1">
        <v>260.12</v>
      </c>
      <c r="D145" s="1">
        <f t="shared" si="2"/>
        <v>5.8299999999999841</v>
      </c>
    </row>
    <row r="146" spans="1:4">
      <c r="A146" s="7">
        <v>144</v>
      </c>
      <c r="B146" s="1">
        <v>263.93</v>
      </c>
      <c r="C146" s="1">
        <v>256.81</v>
      </c>
      <c r="D146" s="1">
        <f t="shared" si="2"/>
        <v>7.1200000000000045</v>
      </c>
    </row>
    <row r="147" spans="1:4">
      <c r="A147" s="7">
        <v>145</v>
      </c>
      <c r="B147" s="1">
        <v>265.5</v>
      </c>
      <c r="C147" s="1">
        <v>259.77</v>
      </c>
      <c r="D147" s="1">
        <f t="shared" si="2"/>
        <v>5.7300000000000182</v>
      </c>
    </row>
    <row r="148" spans="1:4">
      <c r="A148" s="7">
        <v>146</v>
      </c>
      <c r="B148" s="1">
        <v>263.27999999999997</v>
      </c>
      <c r="C148" s="1">
        <v>261.13</v>
      </c>
      <c r="D148" s="1">
        <f t="shared" si="2"/>
        <v>2.1499999999999773</v>
      </c>
    </row>
    <row r="149" spans="1:4">
      <c r="A149" s="7">
        <v>147</v>
      </c>
      <c r="B149" s="1">
        <v>264.35000000000002</v>
      </c>
      <c r="C149" s="1">
        <v>265.79000000000002</v>
      </c>
      <c r="D149" s="1">
        <f t="shared" si="2"/>
        <v>-1.4399999999999977</v>
      </c>
    </row>
    <row r="150" spans="1:4">
      <c r="A150" s="7">
        <v>148</v>
      </c>
      <c r="B150" s="1">
        <v>266.72000000000003</v>
      </c>
      <c r="C150" s="1">
        <v>269.38</v>
      </c>
      <c r="D150" s="1">
        <f t="shared" si="2"/>
        <v>-2.6599999999999682</v>
      </c>
    </row>
    <row r="151" spans="1:4">
      <c r="A151" s="7">
        <v>149</v>
      </c>
      <c r="B151" s="1">
        <v>268.41000000000003</v>
      </c>
      <c r="C151" s="1">
        <v>270.38</v>
      </c>
      <c r="D151" s="1">
        <f t="shared" si="2"/>
        <v>-1.9699999999999704</v>
      </c>
    </row>
    <row r="152" spans="1:4">
      <c r="A152" s="7">
        <v>150</v>
      </c>
      <c r="B152" s="1">
        <v>272</v>
      </c>
      <c r="C152" s="1">
        <v>271.05</v>
      </c>
      <c r="D152" s="1">
        <f t="shared" si="2"/>
        <v>0.94999999999998863</v>
      </c>
    </row>
    <row r="153" spans="1:4">
      <c r="A153" s="7">
        <v>151</v>
      </c>
      <c r="B153" s="1">
        <v>273.89999999999998</v>
      </c>
      <c r="C153" s="1">
        <v>274.64</v>
      </c>
      <c r="D153" s="1">
        <f t="shared" si="2"/>
        <v>-0.74000000000000909</v>
      </c>
    </row>
    <row r="154" spans="1:4">
      <c r="A154" s="7">
        <v>152</v>
      </c>
      <c r="B154" s="1">
        <v>274.62</v>
      </c>
      <c r="C154" s="1">
        <v>271.47000000000003</v>
      </c>
      <c r="D154" s="1">
        <f t="shared" si="2"/>
        <v>3.1499999999999773</v>
      </c>
    </row>
    <row r="155" spans="1:4">
      <c r="A155" s="7">
        <v>153</v>
      </c>
      <c r="B155" s="1">
        <v>278.14</v>
      </c>
      <c r="C155" s="1">
        <v>270.31</v>
      </c>
      <c r="D155" s="1">
        <f t="shared" si="2"/>
        <v>7.8299999999999841</v>
      </c>
    </row>
    <row r="156" spans="1:4">
      <c r="A156" s="7">
        <v>154</v>
      </c>
      <c r="B156" s="1">
        <v>277.19</v>
      </c>
      <c r="C156" s="1">
        <v>265.19</v>
      </c>
      <c r="D156" s="1">
        <f t="shared" si="2"/>
        <v>12</v>
      </c>
    </row>
    <row r="157" spans="1:4">
      <c r="A157" s="7">
        <v>155</v>
      </c>
      <c r="B157" s="1">
        <v>280.04000000000002</v>
      </c>
      <c r="C157" s="1">
        <v>271.86</v>
      </c>
      <c r="D157" s="1">
        <f t="shared" si="2"/>
        <v>8.1800000000000068</v>
      </c>
    </row>
    <row r="158" spans="1:4">
      <c r="A158" s="7">
        <v>156</v>
      </c>
      <c r="B158" s="1">
        <v>279.42</v>
      </c>
      <c r="C158" s="1">
        <v>272.48</v>
      </c>
      <c r="D158" s="1">
        <f t="shared" ref="D158:D190" si="3">B158-C158</f>
        <v>6.9399999999999977</v>
      </c>
    </row>
    <row r="159" spans="1:4">
      <c r="A159" s="7">
        <v>157</v>
      </c>
      <c r="B159" s="1">
        <v>279.8</v>
      </c>
      <c r="C159" s="1">
        <v>272.16000000000003</v>
      </c>
      <c r="D159" s="1">
        <f t="shared" si="3"/>
        <v>7.6399999999999864</v>
      </c>
    </row>
    <row r="160" spans="1:4">
      <c r="A160" s="7">
        <v>158</v>
      </c>
      <c r="B160" s="1">
        <v>278.95</v>
      </c>
      <c r="C160" s="1">
        <v>275.32</v>
      </c>
      <c r="D160" s="1">
        <f t="shared" si="3"/>
        <v>3.6299999999999955</v>
      </c>
    </row>
    <row r="161" spans="1:4">
      <c r="A161" s="7">
        <v>159</v>
      </c>
      <c r="B161" s="1">
        <v>278.2</v>
      </c>
      <c r="C161" s="1">
        <v>277.97000000000003</v>
      </c>
      <c r="D161" s="1">
        <f t="shared" si="3"/>
        <v>0.22999999999996135</v>
      </c>
    </row>
    <row r="162" spans="1:4">
      <c r="A162" s="7">
        <v>160</v>
      </c>
      <c r="B162" s="1">
        <v>277.43</v>
      </c>
      <c r="C162" s="1">
        <v>276.10000000000002</v>
      </c>
      <c r="D162" s="1">
        <f t="shared" si="3"/>
        <v>1.3299999999999841</v>
      </c>
    </row>
    <row r="163" spans="1:4">
      <c r="A163" s="7">
        <v>161</v>
      </c>
      <c r="B163" s="1">
        <v>277.87</v>
      </c>
      <c r="C163" s="1">
        <v>279.93</v>
      </c>
      <c r="D163" s="1">
        <f t="shared" si="3"/>
        <v>-2.0600000000000023</v>
      </c>
    </row>
    <row r="164" spans="1:4">
      <c r="A164" s="7">
        <v>162</v>
      </c>
      <c r="B164" s="1">
        <v>279.29000000000002</v>
      </c>
      <c r="C164" s="1">
        <v>281.87</v>
      </c>
      <c r="D164" s="1">
        <f t="shared" si="3"/>
        <v>-2.5799999999999841</v>
      </c>
    </row>
    <row r="165" spans="1:4">
      <c r="A165" s="7">
        <v>163</v>
      </c>
      <c r="B165" s="1">
        <v>283.18</v>
      </c>
      <c r="C165" s="1">
        <v>283.63</v>
      </c>
      <c r="D165" s="1">
        <f t="shared" si="3"/>
        <v>-0.44999999999998863</v>
      </c>
    </row>
    <row r="166" spans="1:4">
      <c r="A166" s="7">
        <v>164</v>
      </c>
      <c r="B166" s="1">
        <v>282.62</v>
      </c>
      <c r="C166" s="1">
        <v>285.86</v>
      </c>
      <c r="D166" s="1">
        <f t="shared" si="3"/>
        <v>-3.2400000000000091</v>
      </c>
    </row>
    <row r="167" spans="1:4">
      <c r="A167" s="7">
        <v>165</v>
      </c>
      <c r="B167" s="1">
        <v>283.43</v>
      </c>
      <c r="C167" s="1">
        <v>291.95999999999998</v>
      </c>
      <c r="D167" s="1">
        <f t="shared" si="3"/>
        <v>-8.5299999999999727</v>
      </c>
    </row>
    <row r="168" spans="1:4">
      <c r="A168" s="7">
        <v>166</v>
      </c>
      <c r="B168" s="1">
        <v>285.04000000000002</v>
      </c>
      <c r="C168" s="1">
        <v>291.05</v>
      </c>
      <c r="D168" s="1">
        <f t="shared" si="3"/>
        <v>-6.0099999999999909</v>
      </c>
    </row>
    <row r="169" spans="1:4">
      <c r="A169" s="7">
        <v>167</v>
      </c>
      <c r="B169" s="1">
        <v>286.7</v>
      </c>
      <c r="C169" s="1">
        <v>292.52999999999997</v>
      </c>
      <c r="D169" s="1">
        <f t="shared" si="3"/>
        <v>-5.8299999999999841</v>
      </c>
    </row>
    <row r="170" spans="1:4">
      <c r="A170" s="7">
        <v>168</v>
      </c>
      <c r="B170" s="1">
        <v>284.27999999999997</v>
      </c>
      <c r="C170" s="1">
        <v>294.88</v>
      </c>
      <c r="D170" s="1">
        <f t="shared" si="3"/>
        <v>-10.600000000000023</v>
      </c>
    </row>
    <row r="171" spans="1:4">
      <c r="A171" s="7">
        <v>169</v>
      </c>
      <c r="B171" s="1">
        <v>286.79000000000002</v>
      </c>
      <c r="C171" s="1">
        <v>299.92</v>
      </c>
      <c r="D171" s="1">
        <f t="shared" si="3"/>
        <v>-13.129999999999995</v>
      </c>
    </row>
    <row r="172" spans="1:4">
      <c r="A172" s="7">
        <v>170</v>
      </c>
      <c r="B172" s="1">
        <v>291.20999999999998</v>
      </c>
      <c r="C172" s="1">
        <v>302.76</v>
      </c>
      <c r="D172" s="1">
        <f t="shared" si="3"/>
        <v>-11.550000000000011</v>
      </c>
    </row>
    <row r="173" spans="1:4">
      <c r="A173" s="7">
        <v>171</v>
      </c>
      <c r="B173" s="1">
        <v>283.33999999999997</v>
      </c>
      <c r="C173" s="1">
        <v>287.41000000000003</v>
      </c>
      <c r="D173" s="1">
        <f t="shared" si="3"/>
        <v>-4.07000000000005</v>
      </c>
    </row>
    <row r="174" spans="1:4">
      <c r="A174" s="7">
        <v>172</v>
      </c>
      <c r="B174" s="1">
        <v>281.77</v>
      </c>
      <c r="C174" s="1">
        <v>283.58</v>
      </c>
      <c r="D174" s="1">
        <f t="shared" si="3"/>
        <v>-1.8100000000000023</v>
      </c>
    </row>
    <row r="175" spans="1:4">
      <c r="A175" s="7">
        <v>173</v>
      </c>
      <c r="B175" s="1">
        <v>275.42</v>
      </c>
      <c r="C175" s="1">
        <v>269.95</v>
      </c>
      <c r="D175" s="1">
        <f t="shared" si="3"/>
        <v>5.4700000000000273</v>
      </c>
    </row>
    <row r="176" spans="1:4">
      <c r="A176" s="7">
        <v>174</v>
      </c>
      <c r="B176" s="1">
        <v>279.85000000000002</v>
      </c>
      <c r="C176" s="1">
        <v>277.88</v>
      </c>
      <c r="D176" s="1">
        <f t="shared" si="3"/>
        <v>1.9700000000000273</v>
      </c>
    </row>
    <row r="177" spans="1:4">
      <c r="A177" s="7">
        <v>175</v>
      </c>
      <c r="B177" s="1">
        <v>275.79000000000002</v>
      </c>
      <c r="C177" s="1">
        <v>272.33999999999997</v>
      </c>
      <c r="D177" s="1">
        <f t="shared" si="3"/>
        <v>3.4500000000000455</v>
      </c>
    </row>
    <row r="178" spans="1:4">
      <c r="A178" s="7">
        <v>176</v>
      </c>
      <c r="B178" s="1">
        <v>277.08999999999997</v>
      </c>
      <c r="C178" s="1">
        <v>270.45</v>
      </c>
      <c r="D178" s="1">
        <f t="shared" si="3"/>
        <v>6.6399999999999864</v>
      </c>
    </row>
    <row r="179" spans="1:4">
      <c r="A179" s="7">
        <v>177</v>
      </c>
      <c r="B179" s="1">
        <v>280.52999999999997</v>
      </c>
      <c r="C179" s="1">
        <v>275.16000000000003</v>
      </c>
      <c r="D179" s="1">
        <f t="shared" si="3"/>
        <v>5.3699999999999477</v>
      </c>
    </row>
    <row r="180" spans="1:4">
      <c r="A180" s="7">
        <v>178</v>
      </c>
      <c r="B180" s="1">
        <v>280.58</v>
      </c>
      <c r="C180" s="1">
        <v>279.06</v>
      </c>
      <c r="D180" s="1">
        <f t="shared" si="3"/>
        <v>1.5199999999999818</v>
      </c>
    </row>
    <row r="181" spans="1:4">
      <c r="A181" s="7">
        <v>179</v>
      </c>
      <c r="B181" s="1">
        <v>281.02999999999997</v>
      </c>
      <c r="C181" s="1">
        <v>274.61</v>
      </c>
      <c r="D181" s="1">
        <f t="shared" si="3"/>
        <v>6.4199999999999591</v>
      </c>
    </row>
    <row r="182" spans="1:4">
      <c r="A182" s="7">
        <v>180</v>
      </c>
      <c r="B182" s="1">
        <v>279.57</v>
      </c>
      <c r="C182" s="1">
        <v>270.32</v>
      </c>
      <c r="D182" s="1">
        <f t="shared" si="3"/>
        <v>9.25</v>
      </c>
    </row>
    <row r="183" spans="1:4">
      <c r="A183" s="7">
        <v>181</v>
      </c>
      <c r="B183" s="1">
        <v>276.52</v>
      </c>
      <c r="C183" s="1">
        <v>266.87</v>
      </c>
      <c r="D183" s="1">
        <f t="shared" si="3"/>
        <v>9.6499999999999773</v>
      </c>
    </row>
    <row r="184" spans="1:4">
      <c r="A184" s="7">
        <v>182</v>
      </c>
      <c r="B184" s="1">
        <v>271.44</v>
      </c>
      <c r="C184" s="1">
        <v>267.51</v>
      </c>
      <c r="D184" s="1">
        <f t="shared" si="3"/>
        <v>3.9300000000000068</v>
      </c>
    </row>
    <row r="185" spans="1:4">
      <c r="A185" s="7">
        <v>183</v>
      </c>
      <c r="B185" s="1">
        <v>272.81</v>
      </c>
      <c r="C185" s="1">
        <v>272.48</v>
      </c>
      <c r="D185" s="1">
        <f t="shared" si="3"/>
        <v>0.32999999999998408</v>
      </c>
    </row>
    <row r="186" spans="1:4">
      <c r="A186" s="7">
        <v>184</v>
      </c>
      <c r="B186" s="1">
        <v>267.58</v>
      </c>
      <c r="C186" s="1">
        <v>265.27999999999997</v>
      </c>
      <c r="D186" s="1">
        <f t="shared" si="3"/>
        <v>2.3000000000000114</v>
      </c>
    </row>
    <row r="187" spans="1:4">
      <c r="A187" s="7">
        <v>185</v>
      </c>
      <c r="B187" s="1">
        <v>268.10000000000002</v>
      </c>
      <c r="C187" s="1">
        <v>265.39</v>
      </c>
      <c r="D187" s="1">
        <f t="shared" si="3"/>
        <v>2.7100000000000364</v>
      </c>
    </row>
    <row r="188" spans="1:4">
      <c r="A188" s="7">
        <v>186</v>
      </c>
      <c r="B188" s="1">
        <v>271.7</v>
      </c>
      <c r="C188" s="1">
        <v>271.56</v>
      </c>
      <c r="D188" s="1">
        <f t="shared" si="3"/>
        <v>0.13999999999998636</v>
      </c>
    </row>
    <row r="189" spans="1:4">
      <c r="A189" s="7">
        <v>187</v>
      </c>
      <c r="B189" s="1">
        <v>275.89999999999998</v>
      </c>
      <c r="C189" s="1">
        <v>277.2</v>
      </c>
      <c r="D189" s="1">
        <f t="shared" si="3"/>
        <v>-1.3000000000000114</v>
      </c>
    </row>
    <row r="190" spans="1:4">
      <c r="A190" s="7">
        <v>188</v>
      </c>
      <c r="B190" s="1">
        <v>274.42</v>
      </c>
      <c r="C190" s="1">
        <v>275.95</v>
      </c>
      <c r="D190" s="1">
        <f t="shared" si="3"/>
        <v>-1.5299999999999727</v>
      </c>
    </row>
    <row r="191" spans="1:4">
      <c r="A191" s="7">
        <v>189</v>
      </c>
      <c r="B191" s="1">
        <v>277.5</v>
      </c>
      <c r="C191" s="1">
        <v>277.83999999999997</v>
      </c>
      <c r="D191" s="1"/>
    </row>
    <row r="192" spans="1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DIFF.</vt:lpstr>
      <vt:lpstr>2020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</dc:creator>
  <cp:lastModifiedBy>dress</cp:lastModifiedBy>
  <dcterms:created xsi:type="dcterms:W3CDTF">2020-09-23T19:17:31Z</dcterms:created>
  <dcterms:modified xsi:type="dcterms:W3CDTF">2020-10-01T19:16:07Z</dcterms:modified>
</cp:coreProperties>
</file>