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Git Projects\ScuffedHot\Project logs\"/>
    </mc:Choice>
  </mc:AlternateContent>
  <xr:revisionPtr revIDLastSave="0" documentId="8_{42FB7A20-7396-4A79-8D5E-8A5E5AA1D079}" xr6:coauthVersionLast="46" xr6:coauthVersionMax="46" xr10:uidLastSave="{00000000-0000-0000-0000-000000000000}"/>
  <bookViews>
    <workbookView xWindow="-120" yWindow="-120" windowWidth="29040" windowHeight="15840" tabRatio="788" xr2:uid="{00000000-000D-0000-FFFF-FFFF00000000}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Calendar!#REF!</definedName>
    <definedName name="ColumnTitleRegion29..C140.1">Calendar!#REF!</definedName>
    <definedName name="ColumnTitleRegion3..D14.1">Calendar!$D$13</definedName>
    <definedName name="ColumnTitleRegion30..D140.1">Calendar!#REF!</definedName>
    <definedName name="ColumnTitleRegion31..H152.1">Calendar!#REF!</definedName>
    <definedName name="ColumnTitleRegion32..C154.1">Calendar!#REF!</definedName>
    <definedName name="ColumnTitleRegion33..D154.1">Calendar!#REF!</definedName>
    <definedName name="ColumnTitleRegion34..H166.1">Calendar!#REF!</definedName>
    <definedName name="ColumnTitleRegion35..C168.1">Calendar!#REF!</definedName>
    <definedName name="ColumnTitleRegion36..D168.1">Calendar!#REF!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Calendar!$B$1:$I$126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4" l="1" a="1"/>
  <c r="B5" i="14" a="1"/>
  <c r="B7" i="14" a="1"/>
  <c r="B9" i="14" a="1"/>
  <c r="B11" i="14" a="1"/>
  <c r="B13" i="14" a="1"/>
  <c r="D3" i="14" l="1"/>
  <c r="D2" i="14" s="1"/>
  <c r="C3" i="14"/>
  <c r="C2" i="14" s="1"/>
  <c r="F3" i="14"/>
  <c r="F2" i="14" s="1"/>
  <c r="E3" i="14"/>
  <c r="E2" i="14" s="1"/>
  <c r="H3" i="14"/>
  <c r="H2" i="14" s="1"/>
  <c r="G3" i="14"/>
  <c r="G2" i="14" s="1"/>
  <c r="B15" i="14"/>
  <c r="D9" i="14"/>
  <c r="B11" i="14"/>
  <c r="E9" i="14"/>
  <c r="C5" i="14"/>
  <c r="H11" i="14"/>
  <c r="C15" i="14"/>
  <c r="B29" i="14" s="1"/>
  <c r="H7" i="14"/>
  <c r="C7" i="14"/>
  <c r="B5" i="14"/>
  <c r="B9" i="14"/>
  <c r="E7" i="14"/>
  <c r="H9" i="14"/>
  <c r="F9" i="14"/>
  <c r="D7" i="14"/>
  <c r="G7" i="14"/>
  <c r="C9" i="14"/>
  <c r="B3" i="14"/>
  <c r="B13" i="14"/>
  <c r="E11" i="14"/>
  <c r="C11" i="14"/>
  <c r="D11" i="14"/>
  <c r="G11" i="14"/>
  <c r="F11" i="14"/>
  <c r="E5" i="14"/>
  <c r="D5" i="14"/>
  <c r="F7" i="14"/>
  <c r="F5" i="14"/>
  <c r="G9" i="14"/>
  <c r="B7" i="14"/>
  <c r="H5" i="14"/>
  <c r="G5" i="14"/>
  <c r="C13" i="14"/>
  <c r="B19" i="14" l="1" a="1"/>
  <c r="D19" i="14" s="1"/>
  <c r="B23" i="14" a="1"/>
  <c r="H23" i="14" s="1"/>
  <c r="B25" i="14" a="1"/>
  <c r="E25" i="14" s="1"/>
  <c r="B27" i="14" a="1"/>
  <c r="C27" i="14" s="1"/>
  <c r="B17" i="14" a="1"/>
  <c r="D17" i="14" s="1"/>
  <c r="D16" i="14" s="1"/>
  <c r="B21" i="14" a="1"/>
  <c r="C21" i="14" s="1"/>
  <c r="C29" i="14"/>
  <c r="G19" i="14" l="1"/>
  <c r="F21" i="14"/>
  <c r="F19" i="14"/>
  <c r="E21" i="14"/>
  <c r="C19" i="14"/>
  <c r="D21" i="14"/>
  <c r="G21" i="14"/>
  <c r="F25" i="14"/>
  <c r="B23" i="14"/>
  <c r="H21" i="14"/>
  <c r="B21" i="14"/>
  <c r="B27" i="14"/>
  <c r="B19" i="14"/>
  <c r="H17" i="14"/>
  <c r="H16" i="14" s="1"/>
  <c r="C17" i="14"/>
  <c r="C16" i="14" s="1"/>
  <c r="F23" i="14"/>
  <c r="D25" i="14"/>
  <c r="C23" i="14"/>
  <c r="H25" i="14"/>
  <c r="D23" i="14"/>
  <c r="B41" i="14" a="1"/>
  <c r="B41" i="14" s="1"/>
  <c r="B31" i="14" a="1"/>
  <c r="H31" i="14" s="1"/>
  <c r="H30" i="14" s="1"/>
  <c r="G17" i="14"/>
  <c r="G16" i="14" s="1"/>
  <c r="B39" i="14" a="1"/>
  <c r="B39" i="14" s="1"/>
  <c r="G23" i="14"/>
  <c r="C25" i="14"/>
  <c r="E23" i="14"/>
  <c r="B25" i="14"/>
  <c r="H19" i="14"/>
  <c r="F17" i="14"/>
  <c r="F16" i="14" s="1"/>
  <c r="G25" i="14"/>
  <c r="B37" i="14" a="1"/>
  <c r="H37" i="14" s="1"/>
  <c r="E19" i="14"/>
  <c r="B33" i="14" a="1"/>
  <c r="E33" i="14" s="1"/>
  <c r="B17" i="14"/>
  <c r="B16" i="14" s="1"/>
  <c r="E17" i="14"/>
  <c r="E16" i="14" s="1"/>
  <c r="B35" i="14" a="1"/>
  <c r="F35" i="14" s="1"/>
  <c r="C33" i="14"/>
  <c r="D33" i="14"/>
  <c r="D37" i="14"/>
  <c r="F33" i="14"/>
  <c r="G33" i="14"/>
  <c r="G37" i="14"/>
  <c r="C43" i="14"/>
  <c r="H33" i="14"/>
  <c r="E37" i="14"/>
  <c r="B33" i="14"/>
  <c r="B37" i="14"/>
  <c r="B43" i="14"/>
  <c r="C41" i="14" l="1"/>
  <c r="E35" i="14"/>
  <c r="G31" i="14"/>
  <c r="G30" i="14" s="1"/>
  <c r="C35" i="14"/>
  <c r="G39" i="14"/>
  <c r="G35" i="14"/>
  <c r="E39" i="14"/>
  <c r="B35" i="14"/>
  <c r="F39" i="14"/>
  <c r="E31" i="14"/>
  <c r="E30" i="14" s="1"/>
  <c r="D31" i="14"/>
  <c r="D30" i="14" s="1"/>
  <c r="B55" i="14" a="1"/>
  <c r="B55" i="14" s="1"/>
  <c r="B51" i="14" a="1"/>
  <c r="B51" i="14" s="1"/>
  <c r="B49" i="14" a="1"/>
  <c r="E49" i="14" s="1"/>
  <c r="B53" i="14" a="1"/>
  <c r="F53" i="14" s="1"/>
  <c r="B45" i="14" a="1"/>
  <c r="G45" i="14" s="1"/>
  <c r="G44" i="14" s="1"/>
  <c r="B47" i="14" a="1"/>
  <c r="D47" i="14" s="1"/>
  <c r="D39" i="14"/>
  <c r="F37" i="14"/>
  <c r="B31" i="14"/>
  <c r="B30" i="14" s="1"/>
  <c r="C31" i="14"/>
  <c r="C30" i="14" s="1"/>
  <c r="C37" i="14"/>
  <c r="H35" i="14"/>
  <c r="D35" i="14"/>
  <c r="H39" i="14"/>
  <c r="C39" i="14"/>
  <c r="F31" i="14"/>
  <c r="F30" i="14" s="1"/>
  <c r="C57" i="14"/>
  <c r="G47" i="14"/>
  <c r="B57" i="14"/>
  <c r="H47" i="14"/>
  <c r="C47" i="14"/>
  <c r="B47" i="14"/>
  <c r="E47" i="14"/>
  <c r="F45" i="14" l="1"/>
  <c r="F44" i="14" s="1"/>
  <c r="D45" i="14"/>
  <c r="D44" i="14" s="1"/>
  <c r="G53" i="14"/>
  <c r="F51" i="14"/>
  <c r="C49" i="14"/>
  <c r="B49" i="14"/>
  <c r="H49" i="14"/>
  <c r="E51" i="14"/>
  <c r="H45" i="14"/>
  <c r="H44" i="14" s="1"/>
  <c r="G49" i="14"/>
  <c r="B53" i="14"/>
  <c r="E45" i="14"/>
  <c r="E44" i="14" s="1"/>
  <c r="G51" i="14"/>
  <c r="C55" i="14"/>
  <c r="C45" i="14"/>
  <c r="C44" i="14" s="1"/>
  <c r="H51" i="14"/>
  <c r="D49" i="14"/>
  <c r="E53" i="14"/>
  <c r="F49" i="14"/>
  <c r="D51" i="14"/>
  <c r="B45" i="14"/>
  <c r="B44" i="14" s="1"/>
  <c r="D53" i="14"/>
  <c r="H53" i="14"/>
  <c r="C51" i="14"/>
  <c r="F47" i="14"/>
  <c r="B63" i="14" a="1"/>
  <c r="D63" i="14" s="1"/>
  <c r="B61" i="14" a="1"/>
  <c r="C61" i="14" s="1"/>
  <c r="B67" i="14" a="1"/>
  <c r="H67" i="14" s="1"/>
  <c r="B69" i="14" a="1"/>
  <c r="C69" i="14" s="1"/>
  <c r="B65" i="14" a="1"/>
  <c r="E65" i="14" s="1"/>
  <c r="B59" i="14" a="1"/>
  <c r="C59" i="14" s="1"/>
  <c r="C58" i="14" s="1"/>
  <c r="C53" i="14"/>
  <c r="B71" i="14"/>
  <c r="C71" i="14"/>
  <c r="E59" i="14" l="1"/>
  <c r="E58" i="14" s="1"/>
  <c r="B63" i="14"/>
  <c r="H61" i="14"/>
  <c r="B59" i="14"/>
  <c r="B58" i="14" s="1"/>
  <c r="H65" i="14"/>
  <c r="G63" i="14"/>
  <c r="B67" i="14"/>
  <c r="D61" i="14"/>
  <c r="E63" i="14"/>
  <c r="H59" i="14"/>
  <c r="H58" i="14" s="1"/>
  <c r="B69" i="14"/>
  <c r="F67" i="14"/>
  <c r="B61" i="14"/>
  <c r="B65" i="14"/>
  <c r="B75" i="14" a="1"/>
  <c r="F75" i="14" s="1"/>
  <c r="B81" i="14" a="1"/>
  <c r="D81" i="14" s="1"/>
  <c r="B77" i="14" a="1"/>
  <c r="G77" i="14" s="1"/>
  <c r="B83" i="14" a="1"/>
  <c r="B73" i="14" a="1"/>
  <c r="E73" i="14" s="1"/>
  <c r="E72" i="14" s="1"/>
  <c r="B79" i="14" a="1"/>
  <c r="G79" i="14" s="1"/>
  <c r="F61" i="14"/>
  <c r="C65" i="14"/>
  <c r="E61" i="14"/>
  <c r="F65" i="14"/>
  <c r="H63" i="14"/>
  <c r="G61" i="14"/>
  <c r="D65" i="14"/>
  <c r="G65" i="14"/>
  <c r="F63" i="14"/>
  <c r="C67" i="14"/>
  <c r="F59" i="14"/>
  <c r="F58" i="14" s="1"/>
  <c r="D67" i="14"/>
  <c r="G67" i="14"/>
  <c r="D59" i="14"/>
  <c r="D58" i="14" s="1"/>
  <c r="C63" i="14"/>
  <c r="G59" i="14"/>
  <c r="G58" i="14" s="1"/>
  <c r="E67" i="14"/>
  <c r="B85" i="14"/>
  <c r="F77" i="14"/>
  <c r="D73" i="14"/>
  <c r="D72" i="14" s="1"/>
  <c r="C83" i="14"/>
  <c r="B83" i="14"/>
  <c r="C73" i="14"/>
  <c r="C72" i="14" s="1"/>
  <c r="G73" i="14"/>
  <c r="G72" i="14" s="1"/>
  <c r="C85" i="14"/>
  <c r="C77" i="14"/>
  <c r="H81" i="14" l="1"/>
  <c r="G81" i="14"/>
  <c r="E79" i="14"/>
  <c r="B73" i="14"/>
  <c r="B72" i="14" s="1"/>
  <c r="D77" i="14"/>
  <c r="B81" i="14"/>
  <c r="B75" i="14"/>
  <c r="C75" i="14"/>
  <c r="B97" i="14" a="1"/>
  <c r="B97" i="14" s="1"/>
  <c r="B93" i="14" a="1"/>
  <c r="C93" i="14" s="1"/>
  <c r="B87" i="14" a="1"/>
  <c r="B87" i="14" s="1"/>
  <c r="B86" i="14" s="1"/>
  <c r="B91" i="14" a="1"/>
  <c r="G91" i="14" s="1"/>
  <c r="B89" i="14" a="1"/>
  <c r="F89" i="14" s="1"/>
  <c r="B95" i="14" a="1"/>
  <c r="G95" i="14" s="1"/>
  <c r="D79" i="14"/>
  <c r="E77" i="14"/>
  <c r="F73" i="14"/>
  <c r="F72" i="14" s="1"/>
  <c r="H73" i="14"/>
  <c r="H72" i="14" s="1"/>
  <c r="H75" i="14"/>
  <c r="E75" i="14"/>
  <c r="G75" i="14"/>
  <c r="D75" i="14"/>
  <c r="B79" i="14"/>
  <c r="H77" i="14"/>
  <c r="F79" i="14"/>
  <c r="B77" i="14"/>
  <c r="H79" i="14"/>
  <c r="F81" i="14"/>
  <c r="C81" i="14"/>
  <c r="E81" i="14"/>
  <c r="C79" i="14"/>
  <c r="C99" i="14"/>
  <c r="B99" i="14"/>
  <c r="D93" i="14" l="1"/>
  <c r="G87" i="14"/>
  <c r="G86" i="14" s="1"/>
  <c r="B93" i="14"/>
  <c r="F93" i="14"/>
  <c r="F87" i="14"/>
  <c r="F86" i="14" s="1"/>
  <c r="E89" i="14"/>
  <c r="H89" i="14"/>
  <c r="D95" i="14"/>
  <c r="H91" i="14"/>
  <c r="C97" i="14"/>
  <c r="B101" i="14" a="1"/>
  <c r="G101" i="14" s="1"/>
  <c r="G100" i="14" s="1"/>
  <c r="B105" i="14" a="1"/>
  <c r="C105" i="14" s="1"/>
  <c r="B103" i="14" a="1"/>
  <c r="E103" i="14" s="1"/>
  <c r="B109" i="14" a="1"/>
  <c r="D109" i="14" s="1"/>
  <c r="B111" i="14" a="1"/>
  <c r="B111" i="14" s="1"/>
  <c r="B107" i="14" a="1"/>
  <c r="C107" i="14" s="1"/>
  <c r="E95" i="14"/>
  <c r="F95" i="14"/>
  <c r="D89" i="14"/>
  <c r="E93" i="14"/>
  <c r="G89" i="14"/>
  <c r="C89" i="14"/>
  <c r="G93" i="14"/>
  <c r="E91" i="14"/>
  <c r="E87" i="14"/>
  <c r="E86" i="14" s="1"/>
  <c r="B95" i="14"/>
  <c r="B89" i="14"/>
  <c r="C87" i="14"/>
  <c r="C86" i="14" s="1"/>
  <c r="H93" i="14"/>
  <c r="D91" i="14"/>
  <c r="B91" i="14"/>
  <c r="H95" i="14"/>
  <c r="H87" i="14"/>
  <c r="H86" i="14" s="1"/>
  <c r="C91" i="14"/>
  <c r="F91" i="14"/>
  <c r="C95" i="14"/>
  <c r="D87" i="14"/>
  <c r="D86" i="14" s="1"/>
  <c r="C113" i="14"/>
  <c r="B113" i="14"/>
  <c r="H103" i="14" l="1"/>
  <c r="F101" i="14"/>
  <c r="F100" i="14" s="1"/>
  <c r="B105" i="14"/>
  <c r="C111" i="14"/>
  <c r="F103" i="14"/>
  <c r="B107" i="14"/>
  <c r="C103" i="14"/>
  <c r="D103" i="14"/>
  <c r="C109" i="14"/>
  <c r="H105" i="14"/>
  <c r="H101" i="14"/>
  <c r="H100" i="14" s="1"/>
  <c r="G103" i="14"/>
  <c r="B103" i="14"/>
  <c r="E109" i="14"/>
  <c r="D105" i="14"/>
  <c r="E101" i="14"/>
  <c r="E100" i="14" s="1"/>
  <c r="F105" i="14"/>
  <c r="C101" i="14"/>
  <c r="C100" i="14" s="1"/>
  <c r="F109" i="14"/>
  <c r="H107" i="14"/>
  <c r="D101" i="14"/>
  <c r="D100" i="14" s="1"/>
  <c r="G107" i="14"/>
  <c r="E105" i="14"/>
  <c r="B109" i="14"/>
  <c r="D107" i="14"/>
  <c r="G105" i="14"/>
  <c r="F107" i="14"/>
  <c r="H109" i="14"/>
  <c r="G109" i="14"/>
  <c r="E107" i="14"/>
  <c r="B101" i="14"/>
  <c r="B100" i="14" s="1"/>
  <c r="B119" i="14" a="1"/>
  <c r="F119" i="14" s="1"/>
  <c r="B123" i="14" a="1"/>
  <c r="B123" i="14" s="1"/>
  <c r="B125" i="14" a="1"/>
  <c r="C125" i="14" s="1"/>
  <c r="B115" i="14" a="1"/>
  <c r="B115" i="14" s="1"/>
  <c r="B114" i="14" s="1"/>
  <c r="B121" i="14" a="1"/>
  <c r="C121" i="14" s="1"/>
  <c r="B117" i="14" a="1"/>
  <c r="H117" i="14" s="1"/>
  <c r="F123" i="14"/>
  <c r="G123" i="14"/>
  <c r="E123" i="14"/>
  <c r="H123" i="14"/>
  <c r="C123" i="14"/>
  <c r="D123" i="14"/>
  <c r="B125" i="14" l="1"/>
  <c r="D117" i="14"/>
  <c r="B119" i="14"/>
  <c r="B121" i="14"/>
  <c r="F117" i="14"/>
  <c r="E115" i="14"/>
  <c r="E114" i="14" s="1"/>
  <c r="G115" i="14"/>
  <c r="G114" i="14" s="1"/>
  <c r="F115" i="14"/>
  <c r="F114" i="14" s="1"/>
  <c r="H115" i="14"/>
  <c r="H114" i="14" s="1"/>
  <c r="H119" i="14"/>
  <c r="D115" i="14"/>
  <c r="D114" i="14" s="1"/>
  <c r="C119" i="14"/>
  <c r="E121" i="14"/>
  <c r="B117" i="14"/>
  <c r="E117" i="14"/>
  <c r="F121" i="14"/>
  <c r="D121" i="14"/>
  <c r="E119" i="14"/>
  <c r="G119" i="14"/>
  <c r="D119" i="14"/>
  <c r="C117" i="14"/>
  <c r="G121" i="14"/>
  <c r="H121" i="14"/>
  <c r="G117" i="14"/>
  <c r="C115" i="14"/>
  <c r="C114" i="14" s="1"/>
</calcChain>
</file>

<file path=xl/sharedStrings.xml><?xml version="1.0" encoding="utf-8"?>
<sst xmlns="http://schemas.openxmlformats.org/spreadsheetml/2006/main" count="61" uniqueCount="43">
  <si>
    <t>Notes:</t>
  </si>
  <si>
    <t>MONDAY</t>
  </si>
  <si>
    <t>September</t>
  </si>
  <si>
    <t>Started to look for project supervisor and inentify project</t>
  </si>
  <si>
    <t>Finish Proposal and ethics Check</t>
  </si>
  <si>
    <t>started on interim planning report</t>
  </si>
  <si>
    <t>Worked on planning report</t>
  </si>
  <si>
    <t>Finished planning report</t>
  </si>
  <si>
    <t>begin coding for the project</t>
  </si>
  <si>
    <t>Started Basic Player movement</t>
  </si>
  <si>
    <t>Finished player movement</t>
  </si>
  <si>
    <t>Start on bacis map design</t>
  </si>
  <si>
    <t>Finished Map design</t>
  </si>
  <si>
    <t>Started working on grid for A*</t>
  </si>
  <si>
    <t>Finished Grid</t>
  </si>
  <si>
    <t>Started on adding basic A*</t>
  </si>
  <si>
    <t>Finished Adding A*</t>
  </si>
  <si>
    <t>Stated on agent movement</t>
  </si>
  <si>
    <t>finished agent movement</t>
  </si>
  <si>
    <t>Started Opetermization of A*</t>
  </si>
  <si>
    <t>Worked on A* for whole week</t>
  </si>
  <si>
    <t>Finished A* Opermization</t>
  </si>
  <si>
    <t>Started to look for Models for Agents</t>
  </si>
  <si>
    <t>Models found for agents</t>
  </si>
  <si>
    <t>improved on map design</t>
  </si>
  <si>
    <t xml:space="preserve">Finished map desgin </t>
  </si>
  <si>
    <t>Started on player movement</t>
  </si>
  <si>
    <t>Bug fixing</t>
  </si>
  <si>
    <t>Started on literature review</t>
  </si>
  <si>
    <t>finished literature review</t>
  </si>
  <si>
    <t>Started on methodology</t>
  </si>
  <si>
    <t>finished methodology</t>
  </si>
  <si>
    <t>started Implementation</t>
  </si>
  <si>
    <t>bug fixes</t>
  </si>
  <si>
    <t>finished Implementation</t>
  </si>
  <si>
    <t>Started further work</t>
  </si>
  <si>
    <t>finished further work</t>
  </si>
  <si>
    <t>bug fixes and Staeded testing</t>
  </si>
  <si>
    <t>bug fixes and finished testing</t>
  </si>
  <si>
    <t>Started intro</t>
  </si>
  <si>
    <t>finished intro</t>
  </si>
  <si>
    <t>strart planing and finished planning</t>
  </si>
  <si>
    <t>editting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</si>
</sst>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1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9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26"/>
  <sheetViews>
    <sheetView showGridLines="0" tabSelected="1" zoomScaleNormal="100" workbookViewId="0">
      <selection activeCell="D126" sqref="D126:H126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v>2020</v>
      </c>
      <c r="C1" s="16" t="s">
        <v>2</v>
      </c>
      <c r="D1" s="16"/>
      <c r="E1" s="1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>UPPER(TEXT(C3,"dddd"))</f>
        <v>TUESDAY</v>
      </c>
      <c r="D2" s="6" t="str">
        <f t="shared" ref="D2:H2" si="0">UPPER(TEXT(D3,"dddd"))</f>
        <v>WEDNESDAY</v>
      </c>
      <c r="E2" s="7" t="str">
        <f t="shared" si="0"/>
        <v>THURSDAY</v>
      </c>
      <c r="F2" s="6" t="str">
        <f t="shared" si="0"/>
        <v>FRIDAY</v>
      </c>
      <c r="G2" s="7" t="str">
        <f t="shared" si="0"/>
        <v>SATURDAY</v>
      </c>
      <c r="H2" s="6" t="str">
        <f t="shared" si="0"/>
        <v>SUNDAY</v>
      </c>
    </row>
    <row r="3" spans="1:8" ht="16.5" customHeight="1" x14ac:dyDescent="0.3">
      <c r="B3" s="4">
        <f t="array" ref="B3:H3">Days+1+DATE(Calendar1Year,Calendar1MonthOption,1)-WEEKDAY(DATE(Calendar1Year,Calendar1MonthOption,1),WeekdayOption)</f>
        <v>44074</v>
      </c>
      <c r="C3" s="4">
        <v>44075</v>
      </c>
      <c r="D3" s="4">
        <v>44076</v>
      </c>
      <c r="E3" s="4">
        <v>44077</v>
      </c>
      <c r="F3" s="4">
        <v>44078</v>
      </c>
      <c r="G3" s="4">
        <v>44079</v>
      </c>
      <c r="H3" s="5">
        <v>44080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ref="B5:H5">Days+8+DATE(Calendar1Year,Calendar1MonthOption,1)-WEEKDAY(DATE(Calendar1Year,Calendar1MonthOption,1),WeekdayOption)</f>
        <v>44081</v>
      </c>
      <c r="C5" s="4">
        <v>44082</v>
      </c>
      <c r="D5" s="4">
        <v>44083</v>
      </c>
      <c r="E5" s="4">
        <v>44084</v>
      </c>
      <c r="F5" s="4">
        <v>44085</v>
      </c>
      <c r="G5" s="4">
        <v>44086</v>
      </c>
      <c r="H5" s="5">
        <v>44087</v>
      </c>
    </row>
    <row r="6" spans="1:8" ht="56.25" customHeight="1" x14ac:dyDescent="0.3">
      <c r="B6" s="9"/>
      <c r="C6" s="9"/>
      <c r="D6" s="9"/>
      <c r="E6" s="9"/>
      <c r="F6" s="9"/>
      <c r="G6" s="9"/>
      <c r="H6" s="12"/>
    </row>
    <row r="7" spans="1:8" ht="16.5" customHeight="1" x14ac:dyDescent="0.3">
      <c r="B7" s="4">
        <f t="array" ref="B7:H7">Days+15+DATE(Calendar1Year,Calendar1MonthOption,1)-WEEKDAY(DATE(Calendar1Year,Calendar1MonthOption,1),WeekdayOption)</f>
        <v>44088</v>
      </c>
      <c r="C7" s="4">
        <v>44089</v>
      </c>
      <c r="D7" s="4">
        <v>44090</v>
      </c>
      <c r="E7" s="4">
        <v>44091</v>
      </c>
      <c r="F7" s="4">
        <v>44092</v>
      </c>
      <c r="G7" s="4">
        <v>44093</v>
      </c>
      <c r="H7" s="5">
        <v>44094</v>
      </c>
    </row>
    <row r="8" spans="1:8" ht="56.25" customHeight="1" x14ac:dyDescent="0.3">
      <c r="B8" s="9"/>
      <c r="C8" s="9"/>
      <c r="D8" s="9"/>
      <c r="E8" s="9"/>
      <c r="F8" s="9"/>
      <c r="G8" s="9"/>
      <c r="H8" s="10"/>
    </row>
    <row r="9" spans="1:8" ht="16.5" customHeight="1" x14ac:dyDescent="0.3">
      <c r="B9" s="4">
        <f t="array" ref="B9:H9">Days+22+DATE(Calendar1Year,Calendar1MonthOption,1)-WEEKDAY(DATE(Calendar1Year,Calendar1MonthOption,1),WeekdayOption)</f>
        <v>44095</v>
      </c>
      <c r="C9" s="4">
        <v>44096</v>
      </c>
      <c r="D9" s="4">
        <v>44097</v>
      </c>
      <c r="E9" s="4">
        <v>44098</v>
      </c>
      <c r="F9" s="4">
        <v>44099</v>
      </c>
      <c r="G9" s="4">
        <v>44100</v>
      </c>
      <c r="H9" s="5">
        <v>44101</v>
      </c>
    </row>
    <row r="10" spans="1:8" ht="56.25" customHeight="1" x14ac:dyDescent="0.3">
      <c r="B10" s="9"/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ref="B11:H11">Days+29+DATE(Calendar1Year,Calendar1MonthOption,1)-WEEKDAY(DATE(Calendar1Year,Calendar1MonthOption,1),WeekdayOption)</f>
        <v>44102</v>
      </c>
      <c r="C11" s="4">
        <v>44103</v>
      </c>
      <c r="D11" s="4">
        <v>44104</v>
      </c>
      <c r="E11" s="4">
        <v>44105</v>
      </c>
      <c r="F11" s="4">
        <v>44106</v>
      </c>
      <c r="G11" s="4">
        <v>44107</v>
      </c>
      <c r="H11" s="5">
        <v>44108</v>
      </c>
    </row>
    <row r="12" spans="1:8" ht="57" customHeight="1" x14ac:dyDescent="0.3">
      <c r="B12" s="9" t="s">
        <v>3</v>
      </c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ref="B13:C13">Days+36+DATE(Calendar1Year,Calendar1MonthOption,1)-WEEKDAY(DATE(Calendar1Year,Calendar1MonthOption,1),WeekdayOption)</f>
        <v>44109</v>
      </c>
      <c r="C13" s="4">
        <v>44110</v>
      </c>
      <c r="D13" s="17" t="s">
        <v>0</v>
      </c>
      <c r="E13" s="17"/>
      <c r="F13" s="17"/>
      <c r="G13" s="17"/>
      <c r="H13" s="17"/>
    </row>
    <row r="14" spans="1:8" ht="63.75" customHeight="1" x14ac:dyDescent="0.3">
      <c r="B14" s="9"/>
      <c r="C14" s="9"/>
      <c r="D14" s="13"/>
      <c r="E14" s="13"/>
      <c r="F14" s="13"/>
      <c r="G14" s="13"/>
      <c r="H14" s="13"/>
    </row>
    <row r="15" spans="1:8" ht="54" customHeight="1" x14ac:dyDescent="0.7">
      <c r="A15" s="2"/>
      <c r="B15" s="1">
        <f>YEAR(DATE(Calendar1Year,Calendar1MonthOption+1,1))</f>
        <v>2020</v>
      </c>
      <c r="C15" s="16" t="str">
        <f>TEXT(DATE(Calendar1Year,Calendar1MonthOption+1,1),"mmmm")</f>
        <v>October</v>
      </c>
      <c r="D15" s="16"/>
      <c r="E15" s="16"/>
      <c r="F15" s="8"/>
      <c r="G15" s="8"/>
      <c r="H15" s="2"/>
    </row>
    <row r="16" spans="1:8" ht="14.25" customHeight="1" x14ac:dyDescent="0.3">
      <c r="A16" s="3"/>
      <c r="B16" s="6" t="str">
        <f>UPPER(TEXT(B17,"dddd"))</f>
        <v>MONDAY</v>
      </c>
      <c r="C16" s="7" t="str">
        <f t="shared" ref="C16:H16" si="1">UPPER(TEXT(C17,"dddd"))</f>
        <v>TUESDAY</v>
      </c>
      <c r="D16" s="6" t="str">
        <f t="shared" si="1"/>
        <v>WEDNESDAY</v>
      </c>
      <c r="E16" s="7" t="str">
        <f t="shared" si="1"/>
        <v>THURSDAY</v>
      </c>
      <c r="F16" s="6" t="str">
        <f t="shared" si="1"/>
        <v>FRIDAY</v>
      </c>
      <c r="G16" s="7" t="str">
        <f t="shared" si="1"/>
        <v>SATURDAY</v>
      </c>
      <c r="H16" s="6" t="str">
        <f t="shared" si="1"/>
        <v>SUNDAY</v>
      </c>
    </row>
    <row r="17" spans="1:8" ht="16.5" customHeight="1" x14ac:dyDescent="0.3">
      <c r="B17" s="4">
        <f t="array" ref="B17:H17">Days+1+DATE(Calendar2Year,Calendar2MonthOption,1)-WEEKDAY(DATE(Calendar2Year,Calendar2MonthOption,1),WeekdayOption)</f>
        <v>44102</v>
      </c>
      <c r="C17" s="4">
        <v>44103</v>
      </c>
      <c r="D17" s="4">
        <v>44104</v>
      </c>
      <c r="E17" s="4">
        <v>44105</v>
      </c>
      <c r="F17" s="4">
        <v>44106</v>
      </c>
      <c r="G17" s="4">
        <v>44107</v>
      </c>
      <c r="H17" s="5">
        <v>44108</v>
      </c>
    </row>
    <row r="18" spans="1:8" ht="56.25" customHeight="1" x14ac:dyDescent="0.3">
      <c r="B18" s="9"/>
      <c r="C18" s="9"/>
      <c r="D18" s="9"/>
      <c r="E18" s="9"/>
      <c r="F18" s="9"/>
      <c r="G18" s="9"/>
      <c r="H18" s="9"/>
    </row>
    <row r="19" spans="1:8" ht="16.5" customHeight="1" x14ac:dyDescent="0.3">
      <c r="B19" s="4">
        <f t="array" ref="B19:H19">Days+8+DATE(Calendar2Year,Calendar2MonthOption,1)-WEEKDAY(DATE(Calendar2Year,Calendar2MonthOption,1),WeekdayOption)</f>
        <v>44109</v>
      </c>
      <c r="C19" s="4">
        <v>44110</v>
      </c>
      <c r="D19" s="4">
        <v>44111</v>
      </c>
      <c r="E19" s="4">
        <v>44112</v>
      </c>
      <c r="F19" s="4">
        <v>44113</v>
      </c>
      <c r="G19" s="4">
        <v>44114</v>
      </c>
      <c r="H19" s="5">
        <v>44115</v>
      </c>
    </row>
    <row r="20" spans="1:8" ht="56.25" customHeight="1" x14ac:dyDescent="0.3">
      <c r="B20" s="9" t="s">
        <v>4</v>
      </c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ref="B21:H21">Days+15+DATE(Calendar2Year,Calendar2MonthOption,1)-WEEKDAY(DATE(Calendar2Year,Calendar2MonthOption,1),WeekdayOption)</f>
        <v>44116</v>
      </c>
      <c r="C21" s="4">
        <v>44117</v>
      </c>
      <c r="D21" s="4">
        <v>44118</v>
      </c>
      <c r="E21" s="4">
        <v>44119</v>
      </c>
      <c r="F21" s="4">
        <v>44120</v>
      </c>
      <c r="G21" s="4">
        <v>44121</v>
      </c>
      <c r="H21" s="5">
        <v>44122</v>
      </c>
    </row>
    <row r="22" spans="1:8" ht="56.25" customHeight="1" x14ac:dyDescent="0.3">
      <c r="B22" s="9" t="s">
        <v>5</v>
      </c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ref="B23:H23">Days+22+DATE(Calendar2Year,Calendar2MonthOption,1)-WEEKDAY(DATE(Calendar2Year,Calendar2MonthOption,1),WeekdayOption)</f>
        <v>44123</v>
      </c>
      <c r="C23" s="4">
        <v>44124</v>
      </c>
      <c r="D23" s="4">
        <v>44125</v>
      </c>
      <c r="E23" s="4">
        <v>44126</v>
      </c>
      <c r="F23" s="4">
        <v>44127</v>
      </c>
      <c r="G23" s="4">
        <v>44128</v>
      </c>
      <c r="H23" s="5">
        <v>44129</v>
      </c>
    </row>
    <row r="24" spans="1:8" ht="56.25" customHeight="1" x14ac:dyDescent="0.3">
      <c r="B24" s="9" t="s">
        <v>6</v>
      </c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ref="B25:H25">Days+29+DATE(Calendar2Year,Calendar2MonthOption,1)-WEEKDAY(DATE(Calendar2Year,Calendar2MonthOption,1),WeekdayOption)</f>
        <v>44130</v>
      </c>
      <c r="C25" s="4">
        <v>44131</v>
      </c>
      <c r="D25" s="4">
        <v>44132</v>
      </c>
      <c r="E25" s="4">
        <v>44133</v>
      </c>
      <c r="F25" s="4">
        <v>44134</v>
      </c>
      <c r="G25" s="4">
        <v>44135</v>
      </c>
      <c r="H25" s="5">
        <v>44136</v>
      </c>
    </row>
    <row r="26" spans="1:8" ht="57" customHeight="1" x14ac:dyDescent="0.3">
      <c r="B26" s="9" t="s">
        <v>6</v>
      </c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ref="B27:C27">Days+36+DATE(Calendar2Year,Calendar2MonthOption,1)-WEEKDAY(DATE(Calendar2Year,Calendar2MonthOption,1),WeekdayOption)</f>
        <v>44137</v>
      </c>
      <c r="C27" s="4">
        <v>44138</v>
      </c>
      <c r="D27" s="18" t="s">
        <v>0</v>
      </c>
      <c r="E27" s="18"/>
      <c r="F27" s="18"/>
      <c r="G27" s="18"/>
      <c r="H27" s="18"/>
    </row>
    <row r="28" spans="1:8" ht="63.75" customHeight="1" x14ac:dyDescent="0.3">
      <c r="B28" s="9"/>
      <c r="C28" s="9"/>
      <c r="D28" s="13"/>
      <c r="E28" s="13"/>
      <c r="F28" s="13"/>
      <c r="G28" s="13"/>
      <c r="H28" s="13"/>
    </row>
    <row r="29" spans="1:8" ht="54" customHeight="1" x14ac:dyDescent="0.7">
      <c r="A29" s="2"/>
      <c r="B29" s="1">
        <f>YEAR(DATE(Calendar2Year,Calendar2MonthOption+1,1))</f>
        <v>2020</v>
      </c>
      <c r="C29" s="16" t="str">
        <f>TEXT(DATE(Calendar2Year,Calendar2MonthOption+1,1),"mmmm")</f>
        <v>November</v>
      </c>
      <c r="D29" s="16"/>
      <c r="E29" s="16"/>
      <c r="F29" s="8"/>
      <c r="G29" s="8"/>
      <c r="H29" s="2"/>
    </row>
    <row r="30" spans="1:8" ht="14.25" customHeight="1" x14ac:dyDescent="0.3">
      <c r="A30" s="3"/>
      <c r="B30" s="6" t="str">
        <f>UPPER(TEXT(B31,"dddd"))</f>
        <v>MONDAY</v>
      </c>
      <c r="C30" s="7" t="str">
        <f t="shared" ref="C30" si="2">UPPER(TEXT(C31,"dddd"))</f>
        <v>TUESDAY</v>
      </c>
      <c r="D30" s="6" t="str">
        <f t="shared" ref="D30" si="3">UPPER(TEXT(D31,"dddd"))</f>
        <v>WEDNESDAY</v>
      </c>
      <c r="E30" s="7" t="str">
        <f t="shared" ref="E30" si="4">UPPER(TEXT(E31,"dddd"))</f>
        <v>THURSDAY</v>
      </c>
      <c r="F30" s="6" t="str">
        <f t="shared" ref="F30" si="5">UPPER(TEXT(F31,"dddd"))</f>
        <v>FRIDAY</v>
      </c>
      <c r="G30" s="7" t="str">
        <f t="shared" ref="G30" si="6">UPPER(TEXT(G31,"dddd"))</f>
        <v>SATURDAY</v>
      </c>
      <c r="H30" s="6" t="str">
        <f t="shared" ref="H30" si="7">UPPER(TEXT(H31,"dddd"))</f>
        <v>SUNDAY</v>
      </c>
    </row>
    <row r="31" spans="1:8" ht="16.5" customHeight="1" x14ac:dyDescent="0.3">
      <c r="B31" s="4">
        <f t="array" ref="B31:H31">Days+1+DATE(Calendar3Year,Calendar3MonthOption,1)-WEEKDAY(DATE(Calendar3Year,Calendar3MonthOption,1),WeekdayOption)</f>
        <v>44130</v>
      </c>
      <c r="C31" s="4">
        <v>44131</v>
      </c>
      <c r="D31" s="4">
        <v>44132</v>
      </c>
      <c r="E31" s="4">
        <v>44133</v>
      </c>
      <c r="F31" s="4">
        <v>44134</v>
      </c>
      <c r="G31" s="4">
        <v>44135</v>
      </c>
      <c r="H31" s="5">
        <v>44136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ref="B33:H33">Days+8+DATE(Calendar3Year,Calendar3MonthOption,1)-WEEKDAY(DATE(Calendar3Year,Calendar3MonthOption,1),WeekdayOption)</f>
        <v>44137</v>
      </c>
      <c r="C33" s="4">
        <v>44138</v>
      </c>
      <c r="D33" s="4">
        <v>44139</v>
      </c>
      <c r="E33" s="4">
        <v>44140</v>
      </c>
      <c r="F33" s="4">
        <v>44141</v>
      </c>
      <c r="G33" s="4">
        <v>44142</v>
      </c>
      <c r="H33" s="5">
        <v>44143</v>
      </c>
    </row>
    <row r="34" spans="1:8" ht="56.25" customHeight="1" x14ac:dyDescent="0.3">
      <c r="B34" s="9" t="s">
        <v>6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ref="B35:H35">Days+15+DATE(Calendar3Year,Calendar3MonthOption,1)-WEEKDAY(DATE(Calendar3Year,Calendar3MonthOption,1),WeekdayOption)</f>
        <v>44144</v>
      </c>
      <c r="C35" s="4">
        <v>44145</v>
      </c>
      <c r="D35" s="4">
        <v>44146</v>
      </c>
      <c r="E35" s="4">
        <v>44147</v>
      </c>
      <c r="F35" s="4">
        <v>44148</v>
      </c>
      <c r="G35" s="4">
        <v>44149</v>
      </c>
      <c r="H35" s="5">
        <v>44150</v>
      </c>
    </row>
    <row r="36" spans="1:8" ht="56.25" customHeight="1" x14ac:dyDescent="0.3">
      <c r="B36" s="9" t="s">
        <v>7</v>
      </c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ref="B37:H37">Days+22+DATE(Calendar3Year,Calendar3MonthOption,1)-WEEKDAY(DATE(Calendar3Year,Calendar3MonthOption,1),WeekdayOption)</f>
        <v>44151</v>
      </c>
      <c r="C37" s="4">
        <v>44152</v>
      </c>
      <c r="D37" s="4">
        <v>44153</v>
      </c>
      <c r="E37" s="4">
        <v>44154</v>
      </c>
      <c r="F37" s="4">
        <v>44155</v>
      </c>
      <c r="G37" s="4">
        <v>44156</v>
      </c>
      <c r="H37" s="5">
        <v>44157</v>
      </c>
    </row>
    <row r="38" spans="1:8" ht="56.25" customHeight="1" x14ac:dyDescent="0.3">
      <c r="B38" s="9" t="s">
        <v>8</v>
      </c>
      <c r="C38" s="9"/>
      <c r="D38" s="9"/>
      <c r="E38" s="9" t="s">
        <v>9</v>
      </c>
      <c r="F38" s="9"/>
      <c r="G38" s="9"/>
      <c r="H38" s="10"/>
    </row>
    <row r="39" spans="1:8" ht="16.5" customHeight="1" x14ac:dyDescent="0.3">
      <c r="B39" s="4">
        <f t="array" ref="B39:H39">Days+29+DATE(Calendar3Year,Calendar3MonthOption,1)-WEEKDAY(DATE(Calendar3Year,Calendar3MonthOption,1),WeekdayOption)</f>
        <v>44158</v>
      </c>
      <c r="C39" s="4">
        <v>44159</v>
      </c>
      <c r="D39" s="4">
        <v>44160</v>
      </c>
      <c r="E39" s="4">
        <v>44161</v>
      </c>
      <c r="F39" s="4">
        <v>44162</v>
      </c>
      <c r="G39" s="4">
        <v>44163</v>
      </c>
      <c r="H39" s="5">
        <v>44164</v>
      </c>
    </row>
    <row r="40" spans="1:8" ht="57" customHeight="1" x14ac:dyDescent="0.3">
      <c r="B40" s="9" t="s">
        <v>10</v>
      </c>
      <c r="C40" s="9" t="s">
        <v>11</v>
      </c>
      <c r="D40" s="9"/>
      <c r="E40" s="9"/>
      <c r="F40" s="9" t="s">
        <v>12</v>
      </c>
      <c r="G40" s="9"/>
      <c r="H40" s="11"/>
    </row>
    <row r="41" spans="1:8" ht="16.5" customHeight="1" x14ac:dyDescent="0.3">
      <c r="B41" s="4">
        <f t="array" ref="B41:C41">Days+36+DATE(Calendar3Year,Calendar3MonthOption,1)-WEEKDAY(DATE(Calendar3Year,Calendar3MonthOption,1),WeekdayOption)</f>
        <v>44165</v>
      </c>
      <c r="C41" s="4">
        <v>44166</v>
      </c>
      <c r="D41" s="18" t="s">
        <v>0</v>
      </c>
      <c r="E41" s="18"/>
      <c r="F41" s="18"/>
      <c r="G41" s="18"/>
      <c r="H41" s="18"/>
    </row>
    <row r="42" spans="1:8" ht="63.75" customHeight="1" x14ac:dyDescent="0.3">
      <c r="B42" s="9"/>
      <c r="C42" s="9"/>
      <c r="D42" s="13"/>
      <c r="E42" s="13"/>
      <c r="F42" s="13"/>
      <c r="G42" s="13"/>
      <c r="H42" s="13"/>
    </row>
    <row r="43" spans="1:8" ht="54" customHeight="1" x14ac:dyDescent="0.7">
      <c r="A43" s="2"/>
      <c r="B43" s="1">
        <f>YEAR(DATE(Calendar3Year,Calendar3MonthOption+1,1))</f>
        <v>2020</v>
      </c>
      <c r="C43" s="16" t="str">
        <f>TEXT(DATE(Calendar3Year,Calendar3MonthOption+1,1),"mmmm")</f>
        <v>December</v>
      </c>
      <c r="D43" s="16"/>
      <c r="E43" s="16"/>
      <c r="F43" s="8"/>
      <c r="G43" s="8"/>
      <c r="H43" s="2"/>
    </row>
    <row r="44" spans="1:8" ht="14.25" customHeight="1" x14ac:dyDescent="0.3">
      <c r="A44" s="3"/>
      <c r="B44" s="6" t="str">
        <f>UPPER(TEXT(B45,"dddd"))</f>
        <v>MONDAY</v>
      </c>
      <c r="C44" s="7" t="str">
        <f t="shared" ref="C44" si="8">UPPER(TEXT(C45,"dddd"))</f>
        <v>TUESDAY</v>
      </c>
      <c r="D44" s="6" t="str">
        <f t="shared" ref="D44" si="9">UPPER(TEXT(D45,"dddd"))</f>
        <v>WEDNESDAY</v>
      </c>
      <c r="E44" s="7" t="str">
        <f t="shared" ref="E44" si="10">UPPER(TEXT(E45,"dddd"))</f>
        <v>THURSDAY</v>
      </c>
      <c r="F44" s="6" t="str">
        <f t="shared" ref="F44" si="11">UPPER(TEXT(F45,"dddd"))</f>
        <v>FRIDAY</v>
      </c>
      <c r="G44" s="7" t="str">
        <f t="shared" ref="G44" si="12">UPPER(TEXT(G45,"dddd"))</f>
        <v>SATURDAY</v>
      </c>
      <c r="H44" s="6" t="str">
        <f t="shared" ref="H44" si="13">UPPER(TEXT(H45,"dddd"))</f>
        <v>SUNDAY</v>
      </c>
    </row>
    <row r="45" spans="1:8" ht="16.5" customHeight="1" x14ac:dyDescent="0.3">
      <c r="B45" s="4">
        <f t="array" ref="B45:H45">Days+1+DATE(Calendar4Year,Calendar4MonthOption,1)-WEEKDAY(DATE(Calendar4Year,Calendar4MonthOption,1),WeekdayOption)</f>
        <v>44165</v>
      </c>
      <c r="C45" s="4">
        <v>44166</v>
      </c>
      <c r="D45" s="4">
        <v>44167</v>
      </c>
      <c r="E45" s="4">
        <v>44168</v>
      </c>
      <c r="F45" s="4">
        <v>44169</v>
      </c>
      <c r="G45" s="4">
        <v>44170</v>
      </c>
      <c r="H45" s="5">
        <v>44171</v>
      </c>
    </row>
    <row r="46" spans="1:8" ht="56.25" customHeight="1" x14ac:dyDescent="0.3">
      <c r="B46" s="9"/>
      <c r="C46" s="9" t="s">
        <v>13</v>
      </c>
      <c r="D46" s="9"/>
      <c r="E46" s="9"/>
      <c r="F46" s="9"/>
      <c r="G46" s="9"/>
      <c r="H46" s="10"/>
    </row>
    <row r="47" spans="1:8" ht="16.5" customHeight="1" x14ac:dyDescent="0.3">
      <c r="B47" s="4">
        <f t="array" ref="B47:H47">Days+8+DATE(Calendar4Year,Calendar4MonthOption,1)-WEEKDAY(DATE(Calendar4Year,Calendar4MonthOption,1),WeekdayOption)</f>
        <v>44172</v>
      </c>
      <c r="C47" s="4">
        <v>44173</v>
      </c>
      <c r="D47" s="4">
        <v>44174</v>
      </c>
      <c r="E47" s="4">
        <v>44175</v>
      </c>
      <c r="F47" s="4">
        <v>44176</v>
      </c>
      <c r="G47" s="4">
        <v>44177</v>
      </c>
      <c r="H47" s="5">
        <v>44178</v>
      </c>
    </row>
    <row r="48" spans="1:8" ht="56.25" customHeight="1" x14ac:dyDescent="0.3">
      <c r="B48" s="9"/>
      <c r="C48" s="9"/>
      <c r="D48" s="9" t="s">
        <v>14</v>
      </c>
      <c r="E48" s="9" t="s">
        <v>15</v>
      </c>
      <c r="F48" s="9"/>
      <c r="G48" s="9"/>
      <c r="H48" s="10"/>
    </row>
    <row r="49" spans="1:8" ht="16.5" customHeight="1" x14ac:dyDescent="0.3">
      <c r="B49" s="4">
        <f t="array" ref="B49:H49">Days+15+DATE(Calendar4Year,Calendar4MonthOption,1)-WEEKDAY(DATE(Calendar4Year,Calendar4MonthOption,1),WeekdayOption)</f>
        <v>44179</v>
      </c>
      <c r="C49" s="4">
        <v>44180</v>
      </c>
      <c r="D49" s="4">
        <v>44181</v>
      </c>
      <c r="E49" s="4">
        <v>44182</v>
      </c>
      <c r="F49" s="4">
        <v>44183</v>
      </c>
      <c r="G49" s="4">
        <v>44184</v>
      </c>
      <c r="H49" s="5">
        <v>44185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ref="B51:H51">Days+22+DATE(Calendar4Year,Calendar4MonthOption,1)-WEEKDAY(DATE(Calendar4Year,Calendar4MonthOption,1),WeekdayOption)</f>
        <v>44186</v>
      </c>
      <c r="C51" s="4">
        <v>44187</v>
      </c>
      <c r="D51" s="4">
        <v>44188</v>
      </c>
      <c r="E51" s="4">
        <v>44189</v>
      </c>
      <c r="F51" s="4">
        <v>44190</v>
      </c>
      <c r="G51" s="4">
        <v>44191</v>
      </c>
      <c r="H51" s="5">
        <v>44192</v>
      </c>
    </row>
    <row r="52" spans="1:8" ht="56.25" customHeight="1" x14ac:dyDescent="0.3">
      <c r="B52" s="9" t="s">
        <v>16</v>
      </c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ref="B53:H53">Days+29+DATE(Calendar4Year,Calendar4MonthOption,1)-WEEKDAY(DATE(Calendar4Year,Calendar4MonthOption,1),WeekdayOption)</f>
        <v>44193</v>
      </c>
      <c r="C53" s="4">
        <v>44194</v>
      </c>
      <c r="D53" s="4">
        <v>44195</v>
      </c>
      <c r="E53" s="4">
        <v>44196</v>
      </c>
      <c r="F53" s="4">
        <v>44197</v>
      </c>
      <c r="G53" s="4">
        <v>44198</v>
      </c>
      <c r="H53" s="5">
        <v>44199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ref="B55:C55">Days+36+DATE(Calendar4Year,Calendar4MonthOption,1)-WEEKDAY(DATE(Calendar4Year,Calendar4MonthOption,1),WeekdayOption)</f>
        <v>44200</v>
      </c>
      <c r="C55" s="4">
        <v>44201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9"/>
      <c r="C56" s="9"/>
      <c r="D56" s="13"/>
      <c r="E56" s="13"/>
      <c r="F56" s="13"/>
      <c r="G56" s="13"/>
      <c r="H56" s="13"/>
    </row>
    <row r="57" spans="1:8" ht="54" customHeight="1" x14ac:dyDescent="0.7">
      <c r="A57" s="2"/>
      <c r="B57" s="1">
        <f>YEAR(DATE(Calendar4Year,Calendar4MonthOption+1,1))</f>
        <v>2021</v>
      </c>
      <c r="C57" s="16" t="str">
        <f>TEXT(DATE(Calendar4Year,Calendar4MonthOption+1,1),"mmmm")</f>
        <v>January</v>
      </c>
      <c r="D57" s="16"/>
      <c r="E57" s="16"/>
      <c r="F57" s="8"/>
      <c r="G57" s="8"/>
      <c r="H57" s="2"/>
    </row>
    <row r="58" spans="1:8" ht="14.25" customHeight="1" x14ac:dyDescent="0.3">
      <c r="A58" s="3"/>
      <c r="B58" s="6" t="str">
        <f>UPPER(TEXT(B59,"dddd"))</f>
        <v>MONDAY</v>
      </c>
      <c r="C58" s="7" t="str">
        <f t="shared" ref="C58" si="14">UPPER(TEXT(C59,"dddd"))</f>
        <v>TUESDAY</v>
      </c>
      <c r="D58" s="6" t="str">
        <f t="shared" ref="D58" si="15">UPPER(TEXT(D59,"dddd"))</f>
        <v>WEDNESDAY</v>
      </c>
      <c r="E58" s="7" t="str">
        <f t="shared" ref="E58" si="16">UPPER(TEXT(E59,"dddd"))</f>
        <v>THURSDAY</v>
      </c>
      <c r="F58" s="6" t="str">
        <f t="shared" ref="F58" si="17">UPPER(TEXT(F59,"dddd"))</f>
        <v>FRIDAY</v>
      </c>
      <c r="G58" s="7" t="str">
        <f t="shared" ref="G58" si="18">UPPER(TEXT(G59,"dddd"))</f>
        <v>SATURDAY</v>
      </c>
      <c r="H58" s="6" t="str">
        <f t="shared" ref="H58" si="19">UPPER(TEXT(H59,"dddd"))</f>
        <v>SUNDAY</v>
      </c>
    </row>
    <row r="59" spans="1:8" ht="16.5" customHeight="1" x14ac:dyDescent="0.3">
      <c r="B59" s="4">
        <f t="array" ref="B59:H59">Days+1+DATE(Calendar5Year,Calendar5MonthOption,1)-WEEKDAY(DATE(Calendar5Year,Calendar5MonthOption,1),WeekdayOption)</f>
        <v>44193</v>
      </c>
      <c r="C59" s="4">
        <v>44194</v>
      </c>
      <c r="D59" s="4">
        <v>44195</v>
      </c>
      <c r="E59" s="4">
        <v>44196</v>
      </c>
      <c r="F59" s="4">
        <v>44197</v>
      </c>
      <c r="G59" s="4">
        <v>44198</v>
      </c>
      <c r="H59" s="5">
        <v>44199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ref="B61:H61">Days+8+DATE(Calendar5Year,Calendar5MonthOption,1)-WEEKDAY(DATE(Calendar5Year,Calendar5MonthOption,1),WeekdayOption)</f>
        <v>44200</v>
      </c>
      <c r="C61" s="4">
        <v>44201</v>
      </c>
      <c r="D61" s="4">
        <v>44202</v>
      </c>
      <c r="E61" s="4">
        <v>44203</v>
      </c>
      <c r="F61" s="4">
        <v>44204</v>
      </c>
      <c r="G61" s="4">
        <v>44205</v>
      </c>
      <c r="H61" s="5">
        <v>44206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ref="B63:H63">Days+15+DATE(Calendar5Year,Calendar5MonthOption,1)-WEEKDAY(DATE(Calendar5Year,Calendar5MonthOption,1),WeekdayOption)</f>
        <v>44207</v>
      </c>
      <c r="C63" s="4">
        <v>44208</v>
      </c>
      <c r="D63" s="4">
        <v>44209</v>
      </c>
      <c r="E63" s="4">
        <v>44210</v>
      </c>
      <c r="F63" s="4">
        <v>44211</v>
      </c>
      <c r="G63" s="4">
        <v>44212</v>
      </c>
      <c r="H63" s="5">
        <v>44213</v>
      </c>
    </row>
    <row r="64" spans="1:8" ht="56.25" customHeight="1" x14ac:dyDescent="0.3">
      <c r="B64" s="9"/>
      <c r="C64" s="9"/>
      <c r="D64" s="9"/>
      <c r="E64" s="9"/>
      <c r="F64" s="9" t="s">
        <v>17</v>
      </c>
      <c r="G64" s="9"/>
      <c r="H64" s="10"/>
    </row>
    <row r="65" spans="1:8" ht="16.5" customHeight="1" x14ac:dyDescent="0.3">
      <c r="B65" s="4">
        <f t="array" ref="B65:H65">Days+22+DATE(Calendar5Year,Calendar5MonthOption,1)-WEEKDAY(DATE(Calendar5Year,Calendar5MonthOption,1),WeekdayOption)</f>
        <v>44214</v>
      </c>
      <c r="C65" s="4">
        <v>44215</v>
      </c>
      <c r="D65" s="4">
        <v>44216</v>
      </c>
      <c r="E65" s="4">
        <v>44217</v>
      </c>
      <c r="F65" s="4">
        <v>44218</v>
      </c>
      <c r="G65" s="4">
        <v>44219</v>
      </c>
      <c r="H65" s="5">
        <v>44220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ref="B67:H67">Days+29+DATE(Calendar5Year,Calendar5MonthOption,1)-WEEKDAY(DATE(Calendar5Year,Calendar5MonthOption,1),WeekdayOption)</f>
        <v>44221</v>
      </c>
      <c r="C67" s="4">
        <v>44222</v>
      </c>
      <c r="D67" s="4">
        <v>44223</v>
      </c>
      <c r="E67" s="4">
        <v>44224</v>
      </c>
      <c r="F67" s="4">
        <v>44225</v>
      </c>
      <c r="G67" s="4">
        <v>44226</v>
      </c>
      <c r="H67" s="5">
        <v>44227</v>
      </c>
    </row>
    <row r="68" spans="1:8" ht="57" customHeight="1" x14ac:dyDescent="0.3">
      <c r="B68" s="9"/>
      <c r="C68" s="9"/>
      <c r="D68" s="9"/>
      <c r="E68" s="9"/>
      <c r="F68" s="9" t="s">
        <v>18</v>
      </c>
      <c r="G68" s="9" t="s">
        <v>19</v>
      </c>
      <c r="H68" s="11"/>
    </row>
    <row r="69" spans="1:8" ht="16.5" customHeight="1" x14ac:dyDescent="0.3">
      <c r="B69" s="4">
        <f t="array" ref="B69:C69">Days+36+DATE(Calendar5Year,Calendar5MonthOption,1)-WEEKDAY(DATE(Calendar5Year,Calendar5MonthOption,1),WeekdayOption)</f>
        <v>44228</v>
      </c>
      <c r="C69" s="4">
        <v>44229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3"/>
      <c r="E70" s="13"/>
      <c r="F70" s="13"/>
      <c r="G70" s="13"/>
      <c r="H70" s="13"/>
    </row>
    <row r="71" spans="1:8" ht="54" customHeight="1" x14ac:dyDescent="0.7">
      <c r="A71" s="2"/>
      <c r="B71" s="1">
        <f>YEAR(DATE(Calendar5Year,Calendar5MonthOption+1,1))</f>
        <v>2021</v>
      </c>
      <c r="C71" s="16" t="str">
        <f>TEXT(DATE(Calendar5Year,Calendar5MonthOption+1,1),"mmmm")</f>
        <v>February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>UPPER(TEXT(B73,"dddd"))</f>
        <v>MONDAY</v>
      </c>
      <c r="C72" s="7" t="str">
        <f t="shared" ref="C72" si="20">UPPER(TEXT(C73,"dddd"))</f>
        <v>TUESDAY</v>
      </c>
      <c r="D72" s="6" t="str">
        <f t="shared" ref="D72" si="21">UPPER(TEXT(D73,"dddd"))</f>
        <v>WEDNESDAY</v>
      </c>
      <c r="E72" s="7" t="str">
        <f t="shared" ref="E72" si="22">UPPER(TEXT(E73,"dddd"))</f>
        <v>THURSDAY</v>
      </c>
      <c r="F72" s="6" t="str">
        <f t="shared" ref="F72" si="23">UPPER(TEXT(F73,"dddd"))</f>
        <v>FRIDAY</v>
      </c>
      <c r="G72" s="7" t="str">
        <f t="shared" ref="G72" si="24">UPPER(TEXT(G73,"dddd"))</f>
        <v>SATURDAY</v>
      </c>
      <c r="H72" s="6" t="str">
        <f t="shared" ref="H72" si="25">UPPER(TEXT(H73,"dddd"))</f>
        <v>SUNDAY</v>
      </c>
    </row>
    <row r="73" spans="1:8" ht="16.5" customHeight="1" x14ac:dyDescent="0.3">
      <c r="B73" s="4">
        <f t="array" ref="B73:H73">Days+1+DATE(Calendar6Year,Calendar6MonthOption,1)-WEEKDAY(DATE(Calendar6Year,Calendar6MonthOption,1),WeekdayOption)</f>
        <v>44228</v>
      </c>
      <c r="C73" s="4">
        <v>44229</v>
      </c>
      <c r="D73" s="4">
        <v>44230</v>
      </c>
      <c r="E73" s="4">
        <v>44231</v>
      </c>
      <c r="F73" s="4">
        <v>44232</v>
      </c>
      <c r="G73" s="4">
        <v>44233</v>
      </c>
      <c r="H73" s="5">
        <v>44234</v>
      </c>
    </row>
    <row r="74" spans="1:8" ht="56.25" customHeight="1" x14ac:dyDescent="0.3">
      <c r="B74" s="9" t="s">
        <v>20</v>
      </c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ref="B75:H75">Days+8+DATE(Calendar6Year,Calendar6MonthOption,1)-WEEKDAY(DATE(Calendar6Year,Calendar6MonthOption,1),WeekdayOption)</f>
        <v>44235</v>
      </c>
      <c r="C75" s="4">
        <v>44236</v>
      </c>
      <c r="D75" s="4">
        <v>44237</v>
      </c>
      <c r="E75" s="4">
        <v>44238</v>
      </c>
      <c r="F75" s="4">
        <v>44239</v>
      </c>
      <c r="G75" s="4">
        <v>44240</v>
      </c>
      <c r="H75" s="5">
        <v>44241</v>
      </c>
    </row>
    <row r="76" spans="1:8" ht="56.25" customHeight="1" x14ac:dyDescent="0.3">
      <c r="B76" s="9" t="s">
        <v>20</v>
      </c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ref="B77:H77">Days+15+DATE(Calendar6Year,Calendar6MonthOption,1)-WEEKDAY(DATE(Calendar6Year,Calendar6MonthOption,1),WeekdayOption)</f>
        <v>44242</v>
      </c>
      <c r="C77" s="4">
        <v>44243</v>
      </c>
      <c r="D77" s="4">
        <v>44244</v>
      </c>
      <c r="E77" s="4">
        <v>44245</v>
      </c>
      <c r="F77" s="4">
        <v>44246</v>
      </c>
      <c r="G77" s="4">
        <v>44247</v>
      </c>
      <c r="H77" s="5">
        <v>44248</v>
      </c>
    </row>
    <row r="78" spans="1:8" ht="56.25" customHeight="1" x14ac:dyDescent="0.3">
      <c r="B78" s="9" t="s">
        <v>20</v>
      </c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ref="B79:H79">Days+22+DATE(Calendar6Year,Calendar6MonthOption,1)-WEEKDAY(DATE(Calendar6Year,Calendar6MonthOption,1),WeekdayOption)</f>
        <v>44249</v>
      </c>
      <c r="C79" s="4">
        <v>44250</v>
      </c>
      <c r="D79" s="4">
        <v>44251</v>
      </c>
      <c r="E79" s="4">
        <v>44252</v>
      </c>
      <c r="F79" s="4">
        <v>44253</v>
      </c>
      <c r="G79" s="4">
        <v>44254</v>
      </c>
      <c r="H79" s="5">
        <v>44255</v>
      </c>
    </row>
    <row r="80" spans="1:8" ht="56.25" customHeight="1" x14ac:dyDescent="0.3">
      <c r="B80" s="9"/>
      <c r="C80" s="9"/>
      <c r="D80" s="9" t="s">
        <v>21</v>
      </c>
      <c r="E80" s="9" t="s">
        <v>22</v>
      </c>
      <c r="F80" s="9"/>
      <c r="G80" s="9"/>
      <c r="H80" s="10"/>
    </row>
    <row r="81" spans="1:8" ht="16.5" customHeight="1" x14ac:dyDescent="0.3">
      <c r="B81" s="4">
        <f t="array" ref="B81:H81">Days+29+DATE(Calendar6Year,Calendar6MonthOption,1)-WEEKDAY(DATE(Calendar6Year,Calendar6MonthOption,1),WeekdayOption)</f>
        <v>44256</v>
      </c>
      <c r="C81" s="4">
        <v>44257</v>
      </c>
      <c r="D81" s="4">
        <v>44258</v>
      </c>
      <c r="E81" s="4">
        <v>44259</v>
      </c>
      <c r="F81" s="4">
        <v>44260</v>
      </c>
      <c r="G81" s="4">
        <v>44261</v>
      </c>
      <c r="H81" s="5">
        <v>44262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ref="B83:C83">Days+36+DATE(Calendar6Year,Calendar6MonthOption,1)-WEEKDAY(DATE(Calendar6Year,Calendar6MonthOption,1),WeekdayOption)</f>
        <v>44263</v>
      </c>
      <c r="C83" s="4">
        <v>44264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3"/>
      <c r="E84" s="13"/>
      <c r="F84" s="13"/>
      <c r="G84" s="13"/>
      <c r="H84" s="13"/>
    </row>
    <row r="85" spans="1:8" ht="54" customHeight="1" x14ac:dyDescent="0.7">
      <c r="A85" s="2"/>
      <c r="B85" s="1">
        <f>YEAR(DATE(Calendar6Year,Calendar6MonthOption+1,1))</f>
        <v>2021</v>
      </c>
      <c r="C85" s="16" t="str">
        <f>TEXT(DATE(Calendar6Year,Calendar6MonthOption+1,1),"mmmm")</f>
        <v>March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>UPPER(TEXT(B87,"dddd"))</f>
        <v>MONDAY</v>
      </c>
      <c r="C86" s="7" t="str">
        <f t="shared" ref="C86" si="26">UPPER(TEXT(C87,"dddd"))</f>
        <v>TUESDAY</v>
      </c>
      <c r="D86" s="6" t="str">
        <f t="shared" ref="D86" si="27">UPPER(TEXT(D87,"dddd"))</f>
        <v>WEDNESDAY</v>
      </c>
      <c r="E86" s="7" t="str">
        <f t="shared" ref="E86" si="28">UPPER(TEXT(E87,"dddd"))</f>
        <v>THURSDAY</v>
      </c>
      <c r="F86" s="6" t="str">
        <f t="shared" ref="F86" si="29">UPPER(TEXT(F87,"dddd"))</f>
        <v>FRIDAY</v>
      </c>
      <c r="G86" s="7" t="str">
        <f t="shared" ref="G86" si="30">UPPER(TEXT(G87,"dddd"))</f>
        <v>SATURDAY</v>
      </c>
      <c r="H86" s="6" t="str">
        <f t="shared" ref="H86" si="31">UPPER(TEXT(H87,"dddd"))</f>
        <v>SUNDAY</v>
      </c>
    </row>
    <row r="87" spans="1:8" ht="16.5" customHeight="1" x14ac:dyDescent="0.3">
      <c r="B87" s="4">
        <f t="array" ref="B87:H87">Days+1+DATE(Calendar7Year,Calendar7MonthOption,1)-WEEKDAY(DATE(Calendar7Year,Calendar7MonthOption,1),WeekdayOption)</f>
        <v>44256</v>
      </c>
      <c r="C87" s="4">
        <v>44257</v>
      </c>
      <c r="D87" s="4">
        <v>44258</v>
      </c>
      <c r="E87" s="4">
        <v>44259</v>
      </c>
      <c r="F87" s="4">
        <v>44260</v>
      </c>
      <c r="G87" s="4">
        <v>44261</v>
      </c>
      <c r="H87" s="5">
        <v>44262</v>
      </c>
    </row>
    <row r="88" spans="1:8" ht="56.25" customHeight="1" x14ac:dyDescent="0.3">
      <c r="B88" s="9" t="s">
        <v>23</v>
      </c>
      <c r="C88" s="9"/>
      <c r="D88" s="9" t="s">
        <v>24</v>
      </c>
      <c r="E88" s="9"/>
      <c r="F88" s="9"/>
      <c r="G88" s="9"/>
      <c r="H88" s="10"/>
    </row>
    <row r="89" spans="1:8" ht="16.5" customHeight="1" x14ac:dyDescent="0.3">
      <c r="B89" s="4">
        <f t="array" ref="B89:H89">Days+8+DATE(Calendar7Year,Calendar7MonthOption,1)-WEEKDAY(DATE(Calendar7Year,Calendar7MonthOption,1),WeekdayOption)</f>
        <v>44263</v>
      </c>
      <c r="C89" s="4">
        <v>44264</v>
      </c>
      <c r="D89" s="4">
        <v>44265</v>
      </c>
      <c r="E89" s="4">
        <v>44266</v>
      </c>
      <c r="F89" s="4">
        <v>44267</v>
      </c>
      <c r="G89" s="4">
        <v>44268</v>
      </c>
      <c r="H89" s="5">
        <v>44269</v>
      </c>
    </row>
    <row r="90" spans="1:8" ht="56.25" customHeight="1" x14ac:dyDescent="0.3">
      <c r="B90" s="9" t="s">
        <v>24</v>
      </c>
      <c r="C90" s="9" t="s">
        <v>25</v>
      </c>
      <c r="D90" s="9"/>
      <c r="E90" s="9"/>
      <c r="F90" s="9" t="s">
        <v>26</v>
      </c>
      <c r="G90" s="9"/>
      <c r="H90" s="10"/>
    </row>
    <row r="91" spans="1:8" ht="16.5" customHeight="1" x14ac:dyDescent="0.3">
      <c r="B91" s="4">
        <f t="array" ref="B91:H91">Days+15+DATE(Calendar7Year,Calendar7MonthOption,1)-WEEKDAY(DATE(Calendar7Year,Calendar7MonthOption,1),WeekdayOption)</f>
        <v>44270</v>
      </c>
      <c r="C91" s="4">
        <v>44271</v>
      </c>
      <c r="D91" s="4">
        <v>44272</v>
      </c>
      <c r="E91" s="4">
        <v>44273</v>
      </c>
      <c r="F91" s="4">
        <v>44274</v>
      </c>
      <c r="G91" s="4">
        <v>44275</v>
      </c>
      <c r="H91" s="5">
        <v>44276</v>
      </c>
    </row>
    <row r="92" spans="1:8" ht="56.25" customHeight="1" x14ac:dyDescent="0.3">
      <c r="B92" s="9" t="s">
        <v>27</v>
      </c>
      <c r="C92" s="9"/>
      <c r="D92" s="9"/>
      <c r="E92" s="9" t="s">
        <v>27</v>
      </c>
      <c r="F92" s="9"/>
      <c r="G92" s="9"/>
      <c r="H92" s="10"/>
    </row>
    <row r="93" spans="1:8" ht="16.5" customHeight="1" x14ac:dyDescent="0.3">
      <c r="B93" s="4">
        <f t="array" ref="B93:H93">Days+22+DATE(Calendar7Year,Calendar7MonthOption,1)-WEEKDAY(DATE(Calendar7Year,Calendar7MonthOption,1),WeekdayOption)</f>
        <v>44277</v>
      </c>
      <c r="C93" s="4">
        <v>44278</v>
      </c>
      <c r="D93" s="4">
        <v>44279</v>
      </c>
      <c r="E93" s="4">
        <v>44280</v>
      </c>
      <c r="F93" s="4">
        <v>44281</v>
      </c>
      <c r="G93" s="4">
        <v>44282</v>
      </c>
      <c r="H93" s="5">
        <v>44283</v>
      </c>
    </row>
    <row r="94" spans="1:8" ht="56.25" customHeight="1" x14ac:dyDescent="0.3">
      <c r="B94" s="9"/>
      <c r="C94" s="9"/>
      <c r="D94" s="9" t="s">
        <v>27</v>
      </c>
      <c r="E94" s="9"/>
      <c r="F94" s="9"/>
      <c r="G94" s="9"/>
      <c r="H94" s="10"/>
    </row>
    <row r="95" spans="1:8" ht="16.5" customHeight="1" x14ac:dyDescent="0.3">
      <c r="B95" s="4">
        <f t="array" ref="B95:H95">Days+29+DATE(Calendar7Year,Calendar7MonthOption,1)-WEEKDAY(DATE(Calendar7Year,Calendar7MonthOption,1),WeekdayOption)</f>
        <v>44284</v>
      </c>
      <c r="C95" s="4">
        <v>44285</v>
      </c>
      <c r="D95" s="4">
        <v>44286</v>
      </c>
      <c r="E95" s="4">
        <v>44287</v>
      </c>
      <c r="F95" s="4">
        <v>44288</v>
      </c>
      <c r="G95" s="4">
        <v>44289</v>
      </c>
      <c r="H95" s="5">
        <v>44290</v>
      </c>
    </row>
    <row r="96" spans="1:8" ht="57" customHeight="1" x14ac:dyDescent="0.3">
      <c r="B96" s="9"/>
      <c r="C96" s="9" t="s">
        <v>27</v>
      </c>
      <c r="D96" s="9"/>
      <c r="E96" s="9"/>
      <c r="F96" s="9"/>
      <c r="G96" s="9"/>
      <c r="H96" s="11"/>
    </row>
    <row r="97" spans="1:8" ht="16.5" customHeight="1" x14ac:dyDescent="0.3">
      <c r="B97" s="4">
        <f t="array" ref="B97:C97">Days+36+DATE(Calendar7Year,Calendar7MonthOption,1)-WEEKDAY(DATE(Calendar7Year,Calendar7MonthOption,1),WeekdayOption)</f>
        <v>44291</v>
      </c>
      <c r="C97" s="4">
        <v>44292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3"/>
      <c r="E98" s="13"/>
      <c r="F98" s="13"/>
      <c r="G98" s="13"/>
      <c r="H98" s="13"/>
    </row>
    <row r="99" spans="1:8" ht="54" customHeight="1" x14ac:dyDescent="0.7">
      <c r="A99" s="2"/>
      <c r="B99" s="1">
        <f>YEAR(DATE(Calendar7Year,Calendar7MonthOption+1,1))</f>
        <v>2021</v>
      </c>
      <c r="C99" s="16" t="str">
        <f>TEXT(DATE(Calendar7Year,Calendar7MonthOption+1,1),"mmmm")</f>
        <v>April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>UPPER(TEXT(B101,"dddd"))</f>
        <v>MONDAY</v>
      </c>
      <c r="C100" s="7" t="str">
        <f t="shared" ref="C100" si="32">UPPER(TEXT(C101,"dddd"))</f>
        <v>TUESDAY</v>
      </c>
      <c r="D100" s="6" t="str">
        <f t="shared" ref="D100" si="33">UPPER(TEXT(D101,"dddd"))</f>
        <v>WEDNESDAY</v>
      </c>
      <c r="E100" s="7" t="str">
        <f t="shared" ref="E100" si="34">UPPER(TEXT(E101,"dddd"))</f>
        <v>THURSDAY</v>
      </c>
      <c r="F100" s="6" t="str">
        <f t="shared" ref="F100" si="35">UPPER(TEXT(F101,"dddd"))</f>
        <v>FRIDAY</v>
      </c>
      <c r="G100" s="7" t="str">
        <f t="shared" ref="G100" si="36">UPPER(TEXT(G101,"dddd"))</f>
        <v>SATURDAY</v>
      </c>
      <c r="H100" s="6" t="str">
        <f t="shared" ref="H100" si="37">UPPER(TEXT(H101,"dddd"))</f>
        <v>SUNDAY</v>
      </c>
    </row>
    <row r="101" spans="1:8" ht="16.5" customHeight="1" x14ac:dyDescent="0.3">
      <c r="B101" s="4">
        <f t="array" ref="B101:H101">Days+1+DATE(Calendar8Year,Calendar8MonthOption,1)-WEEKDAY(DATE(Calendar8Year,Calendar8MonthOption,1),WeekdayOption)</f>
        <v>44284</v>
      </c>
      <c r="C101" s="4">
        <v>44285</v>
      </c>
      <c r="D101" s="4">
        <v>44286</v>
      </c>
      <c r="E101" s="4">
        <v>44287</v>
      </c>
      <c r="F101" s="4">
        <v>44288</v>
      </c>
      <c r="G101" s="4">
        <v>44289</v>
      </c>
      <c r="H101" s="5">
        <v>44290</v>
      </c>
    </row>
    <row r="102" spans="1:8" ht="56.25" customHeight="1" x14ac:dyDescent="0.3">
      <c r="B102" s="9"/>
      <c r="C102" s="9"/>
      <c r="D102" s="9"/>
      <c r="E102" s="9" t="s">
        <v>28</v>
      </c>
      <c r="F102" s="9"/>
      <c r="G102" s="9"/>
      <c r="H102" s="10"/>
    </row>
    <row r="103" spans="1:8" ht="16.5" customHeight="1" x14ac:dyDescent="0.3">
      <c r="B103" s="4">
        <f t="array" ref="B103:H103">Days+8+DATE(Calendar8Year,Calendar8MonthOption,1)-WEEKDAY(DATE(Calendar8Year,Calendar8MonthOption,1),WeekdayOption)</f>
        <v>44291</v>
      </c>
      <c r="C103" s="4">
        <v>44292</v>
      </c>
      <c r="D103" s="4">
        <v>44293</v>
      </c>
      <c r="E103" s="4">
        <v>44294</v>
      </c>
      <c r="F103" s="4">
        <v>44295</v>
      </c>
      <c r="G103" s="4">
        <v>44296</v>
      </c>
      <c r="H103" s="5">
        <v>44297</v>
      </c>
    </row>
    <row r="104" spans="1:8" ht="56.25" customHeight="1" x14ac:dyDescent="0.3">
      <c r="B104" s="9"/>
      <c r="C104" s="9"/>
      <c r="D104" s="9"/>
      <c r="E104" s="9" t="s">
        <v>29</v>
      </c>
      <c r="F104" s="9" t="s">
        <v>30</v>
      </c>
      <c r="G104" s="9"/>
      <c r="H104" s="10"/>
    </row>
    <row r="105" spans="1:8" ht="16.5" customHeight="1" x14ac:dyDescent="0.3">
      <c r="B105" s="4">
        <f t="array" ref="B105:H105">Days+15+DATE(Calendar8Year,Calendar8MonthOption,1)-WEEKDAY(DATE(Calendar8Year,Calendar8MonthOption,1),WeekdayOption)</f>
        <v>44298</v>
      </c>
      <c r="C105" s="4">
        <v>44299</v>
      </c>
      <c r="D105" s="4">
        <v>44300</v>
      </c>
      <c r="E105" s="4">
        <v>44301</v>
      </c>
      <c r="F105" s="4">
        <v>44302</v>
      </c>
      <c r="G105" s="4">
        <v>44303</v>
      </c>
      <c r="H105" s="5">
        <v>44304</v>
      </c>
    </row>
    <row r="106" spans="1:8" ht="56.25" customHeight="1" x14ac:dyDescent="0.3">
      <c r="B106" s="9" t="s">
        <v>31</v>
      </c>
      <c r="C106" s="9" t="s">
        <v>32</v>
      </c>
      <c r="D106" s="9"/>
      <c r="E106" s="9"/>
      <c r="F106" s="9" t="s">
        <v>34</v>
      </c>
      <c r="G106" s="9"/>
      <c r="H106" s="10"/>
    </row>
    <row r="107" spans="1:8" ht="16.5" customHeight="1" x14ac:dyDescent="0.3">
      <c r="B107" s="4">
        <f t="array" ref="B107:H107">Days+22+DATE(Calendar8Year,Calendar8MonthOption,1)-WEEKDAY(DATE(Calendar8Year,Calendar8MonthOption,1),WeekdayOption)</f>
        <v>44305</v>
      </c>
      <c r="C107" s="4">
        <v>44306</v>
      </c>
      <c r="D107" s="4">
        <v>44307</v>
      </c>
      <c r="E107" s="4">
        <v>44308</v>
      </c>
      <c r="F107" s="4">
        <v>44309</v>
      </c>
      <c r="G107" s="4">
        <v>44310</v>
      </c>
      <c r="H107" s="5">
        <v>44311</v>
      </c>
    </row>
    <row r="108" spans="1:8" ht="56.25" customHeight="1" x14ac:dyDescent="0.3">
      <c r="B108" s="9"/>
      <c r="C108" s="9"/>
      <c r="D108" s="9" t="s">
        <v>35</v>
      </c>
      <c r="E108" s="9"/>
      <c r="F108" s="9"/>
      <c r="G108" s="9"/>
      <c r="H108" s="10"/>
    </row>
    <row r="109" spans="1:8" ht="16.5" customHeight="1" x14ac:dyDescent="0.3">
      <c r="B109" s="4">
        <f t="array" ref="B109:H109">Days+29+DATE(Calendar8Year,Calendar8MonthOption,1)-WEEKDAY(DATE(Calendar8Year,Calendar8MonthOption,1),WeekdayOption)</f>
        <v>44312</v>
      </c>
      <c r="C109" s="4">
        <v>44313</v>
      </c>
      <c r="D109" s="4">
        <v>44314</v>
      </c>
      <c r="E109" s="4">
        <v>44315</v>
      </c>
      <c r="F109" s="4">
        <v>44316</v>
      </c>
      <c r="G109" s="4">
        <v>44317</v>
      </c>
      <c r="H109" s="5">
        <v>44318</v>
      </c>
    </row>
    <row r="110" spans="1:8" ht="57" customHeight="1" x14ac:dyDescent="0.3">
      <c r="B110" s="9"/>
      <c r="C110" s="9" t="s">
        <v>36</v>
      </c>
      <c r="D110" s="9" t="s">
        <v>37</v>
      </c>
      <c r="E110" s="9" t="s">
        <v>38</v>
      </c>
      <c r="F110" s="9" t="s">
        <v>33</v>
      </c>
      <c r="G110" s="9"/>
      <c r="H110" s="11"/>
    </row>
    <row r="111" spans="1:8" ht="16.5" customHeight="1" x14ac:dyDescent="0.3">
      <c r="B111" s="4">
        <f t="array" ref="B111:C111">Days+36+DATE(Calendar8Year,Calendar8MonthOption,1)-WEEKDAY(DATE(Calendar8Year,Calendar8MonthOption,1),WeekdayOption)</f>
        <v>44319</v>
      </c>
      <c r="C111" s="4">
        <v>44320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3"/>
      <c r="E112" s="13"/>
      <c r="F112" s="13"/>
      <c r="G112" s="13"/>
      <c r="H112" s="13"/>
    </row>
    <row r="113" spans="1:8" ht="54" customHeight="1" x14ac:dyDescent="0.7">
      <c r="A113" s="2"/>
      <c r="B113" s="1">
        <f>YEAR(DATE(Calendar8Year,Calendar8MonthOption+1,1))</f>
        <v>2021</v>
      </c>
      <c r="C113" s="16" t="str">
        <f>TEXT(DATE(Calendar8Year,Calendar8MonthOption+1,1),"mmmm")</f>
        <v>May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>UPPER(TEXT(B115,"dddd"))</f>
        <v>MONDAY</v>
      </c>
      <c r="C114" s="7" t="str">
        <f t="shared" ref="C114" si="38">UPPER(TEXT(C115,"dddd"))</f>
        <v>TUESDAY</v>
      </c>
      <c r="D114" s="6" t="str">
        <f t="shared" ref="D114" si="39">UPPER(TEXT(D115,"dddd"))</f>
        <v>WEDNESDAY</v>
      </c>
      <c r="E114" s="7" t="str">
        <f t="shared" ref="E114" si="40">UPPER(TEXT(E115,"dddd"))</f>
        <v>THURSDAY</v>
      </c>
      <c r="F114" s="6" t="str">
        <f t="shared" ref="F114" si="41">UPPER(TEXT(F115,"dddd"))</f>
        <v>FRIDAY</v>
      </c>
      <c r="G114" s="7" t="str">
        <f t="shared" ref="G114" si="42">UPPER(TEXT(G115,"dddd"))</f>
        <v>SATURDAY</v>
      </c>
      <c r="H114" s="6" t="str">
        <f t="shared" ref="H114" si="43">UPPER(TEXT(H115,"dddd"))</f>
        <v>SUNDAY</v>
      </c>
    </row>
    <row r="115" spans="1:8" ht="16.5" customHeight="1" x14ac:dyDescent="0.3">
      <c r="B115" s="4">
        <f t="array" ref="B115:H115">Days+1+DATE(Calendar9Year,Calendar9MonthOption,1)-WEEKDAY(DATE(Calendar9Year,Calendar9MonthOption,1),WeekdayOption)</f>
        <v>44312</v>
      </c>
      <c r="C115" s="4">
        <v>44313</v>
      </c>
      <c r="D115" s="4">
        <v>44314</v>
      </c>
      <c r="E115" s="4">
        <v>44315</v>
      </c>
      <c r="F115" s="4">
        <v>44316</v>
      </c>
      <c r="G115" s="4">
        <v>44317</v>
      </c>
      <c r="H115" s="5">
        <v>44318</v>
      </c>
    </row>
    <row r="116" spans="1:8" ht="56.25" customHeight="1" x14ac:dyDescent="0.3">
      <c r="B116" s="9"/>
      <c r="C116" s="9"/>
      <c r="D116" s="9"/>
      <c r="E116" s="9"/>
      <c r="F116" s="9"/>
      <c r="G116" s="9" t="s">
        <v>39</v>
      </c>
      <c r="H116" s="10"/>
    </row>
    <row r="117" spans="1:8" ht="16.5" customHeight="1" x14ac:dyDescent="0.3">
      <c r="B117" s="4">
        <f t="array" ref="B117:H117">Days+8+DATE(Calendar9Year,Calendar9MonthOption,1)-WEEKDAY(DATE(Calendar9Year,Calendar9MonthOption,1),WeekdayOption)</f>
        <v>44319</v>
      </c>
      <c r="C117" s="4">
        <v>44320</v>
      </c>
      <c r="D117" s="4">
        <v>44321</v>
      </c>
      <c r="E117" s="4">
        <v>44322</v>
      </c>
      <c r="F117" s="4">
        <v>44323</v>
      </c>
      <c r="G117" s="4">
        <v>44324</v>
      </c>
      <c r="H117" s="5">
        <v>44325</v>
      </c>
    </row>
    <row r="118" spans="1:8" ht="56.25" customHeight="1" x14ac:dyDescent="0.3">
      <c r="B118" s="9" t="s">
        <v>40</v>
      </c>
      <c r="C118" s="9" t="s">
        <v>41</v>
      </c>
      <c r="D118" s="9" t="s">
        <v>42</v>
      </c>
      <c r="E118" s="9" t="s">
        <v>42</v>
      </c>
      <c r="F118" s="9" t="s">
        <v>42</v>
      </c>
      <c r="G118" s="9"/>
      <c r="H118" s="10"/>
    </row>
    <row r="119" spans="1:8" ht="16.5" customHeight="1" x14ac:dyDescent="0.3">
      <c r="B119" s="4">
        <f t="array" ref="B119:H119">Days+15+DATE(Calendar9Year,Calendar9MonthOption,1)-WEEKDAY(DATE(Calendar9Year,Calendar9MonthOption,1),WeekdayOption)</f>
        <v>44326</v>
      </c>
      <c r="C119" s="4">
        <v>44327</v>
      </c>
      <c r="D119" s="4">
        <v>44328</v>
      </c>
      <c r="E119" s="4">
        <v>44329</v>
      </c>
      <c r="F119" s="4">
        <v>44330</v>
      </c>
      <c r="G119" s="4">
        <v>44331</v>
      </c>
      <c r="H119" s="5">
        <v>44332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ref="B121:H121">Days+22+DATE(Calendar9Year,Calendar9MonthOption,1)-WEEKDAY(DATE(Calendar9Year,Calendar9MonthOption,1),WeekdayOption)</f>
        <v>44333</v>
      </c>
      <c r="C121" s="4">
        <v>44334</v>
      </c>
      <c r="D121" s="4">
        <v>44335</v>
      </c>
      <c r="E121" s="4">
        <v>44336</v>
      </c>
      <c r="F121" s="4">
        <v>44337</v>
      </c>
      <c r="G121" s="4">
        <v>44338</v>
      </c>
      <c r="H121" s="5">
        <v>44339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ref="B123:H123">Days+29+DATE(Calendar9Year,Calendar9MonthOption,1)-WEEKDAY(DATE(Calendar9Year,Calendar9MonthOption,1),WeekdayOption)</f>
        <v>44340</v>
      </c>
      <c r="C123" s="4">
        <v>44341</v>
      </c>
      <c r="D123" s="4">
        <v>44342</v>
      </c>
      <c r="E123" s="4">
        <v>44343</v>
      </c>
      <c r="F123" s="4">
        <v>44344</v>
      </c>
      <c r="G123" s="4">
        <v>44345</v>
      </c>
      <c r="H123" s="5">
        <v>44346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ref="B125:C125">Days+36+DATE(Calendar9Year,Calendar9MonthOption,1)-WEEKDAY(DATE(Calendar9Year,Calendar9MonthOption,1),WeekdayOption)</f>
        <v>44347</v>
      </c>
      <c r="C125" s="4">
        <v>44348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3"/>
      <c r="E126" s="13"/>
      <c r="F126" s="13"/>
      <c r="G126" s="13"/>
      <c r="H126" s="13"/>
    </row>
  </sheetData>
  <mergeCells count="27">
    <mergeCell ref="C1:E1"/>
    <mergeCell ref="C15:E15"/>
    <mergeCell ref="C29:E29"/>
    <mergeCell ref="C43:E43"/>
    <mergeCell ref="D83:H8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97:H97"/>
    <mergeCell ref="D84:H84"/>
    <mergeCell ref="D126:H126"/>
    <mergeCell ref="D111:H111"/>
    <mergeCell ref="D125:H125"/>
    <mergeCell ref="D98:H98"/>
    <mergeCell ref="D112:H112"/>
    <mergeCell ref="C113:E113"/>
  </mergeCells>
  <phoneticPr fontId="2" type="noConversion"/>
  <conditionalFormatting sqref="B3:H3 B5:H5 B7:H7 B9:H9 B11:H11 B13:C13">
    <cfRule type="expression" dxfId="8" priority="38">
      <formula>MONTH(B3)&lt;&gt;Calendar1MonthOption</formula>
    </cfRule>
  </conditionalFormatting>
  <conditionalFormatting sqref="B17:H17 B19:H19 B21:H21 B23:H23 B25:H25 B27:C27">
    <cfRule type="expression" dxfId="7" priority="27">
      <formula>MONTH(B17)&lt;&gt;Calendar2MonthOption</formula>
    </cfRule>
  </conditionalFormatting>
  <conditionalFormatting sqref="B31:H31 B33:H33 B35:H35 B37:H37 B39:H39 B41:C41">
    <cfRule type="expression" dxfId="6" priority="25">
      <formula>MONTH(B31)&lt;&gt;Calendar3MonthOption</formula>
    </cfRule>
  </conditionalFormatting>
  <conditionalFormatting sqref="B45:H45 B47:H47 B49:H49 B51:H51 B53:H53 B55:C55">
    <cfRule type="expression" dxfId="5" priority="23">
      <formula>MONTH(B45)&lt;&gt;Calendar4MonthOption</formula>
    </cfRule>
  </conditionalFormatting>
  <conditionalFormatting sqref="B59:H59 B61:H61 B63:H63 B65:H65 B67:H67 B69:C69">
    <cfRule type="expression" dxfId="4" priority="21">
      <formula>MONTH(B59)&lt;&gt;Calendar5MonthOption</formula>
    </cfRule>
  </conditionalFormatting>
  <conditionalFormatting sqref="B73:H73 B75:H75 B77:H77 B79:H79 B81:H81 B83:C83">
    <cfRule type="expression" dxfId="3" priority="19">
      <formula>MONTH(B73)&lt;&gt;Calendar6MonthOption</formula>
    </cfRule>
  </conditionalFormatting>
  <conditionalFormatting sqref="B87:H87 B89:H89 B91:H91 B93:H93 B95:H95 B97:C97">
    <cfRule type="expression" dxfId="2" priority="17">
      <formula>MONTH(B87)&lt;&gt;Calendar7MonthOption</formula>
    </cfRule>
  </conditionalFormatting>
  <conditionalFormatting sqref="B101:H101 B103:H103 B105:H105 B107:H107 B109:H109 B111:C111">
    <cfRule type="expression" dxfId="1" priority="15">
      <formula>MONTH(B101)&lt;&gt;Calendar8MonthOption</formula>
    </cfRule>
  </conditionalFormatting>
  <conditionalFormatting sqref="B115:H115 B117:H117 B119:H119 B121:H121 B123:H123 B125:C125">
    <cfRule type="expression" dxfId="0" priority="13">
      <formula>MONTH(B115)&lt;&gt;Calendar9MonthOption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" xr:uid="{00000000-0002-0000-0000-00000E000000}"/>
    <dataValidation allowBlank="1" showInputMessage="1" showErrorMessage="1" prompt="Calendar month is automatically updated based on the month selected in cell C1" sqref="C29:E29 C43:E43 C57:E57 C71:E71 C85:E85 C99:E99 C113:E113" xr:uid="{00000000-0002-0000-0000-00000F000000}"/>
    <dataValidation allowBlank="1" showInputMessage="1" showErrorMessage="1" prompt="Automatically determined weekday. To change weekdays, select a new week start day in cell B2" sqref="C16:H16 B30:H30 B44:H44 B58:H58 B72:H72 B86:H86 B100:H100 B114:H114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8" manualBreakCount="8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47</vt:i4>
      </vt:variant>
    </vt:vector>
  </HeadingPairs>
  <TitlesOfParts>
    <vt:vector size="48" baseType="lpstr">
      <vt:lpstr>Calendar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ColumnTitleRegion3..D14.1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Jacob Pascoe</dc:creator>
  <cp:lastModifiedBy>Jacob Pascoe</cp:lastModifiedBy>
  <dcterms:created xsi:type="dcterms:W3CDTF">2018-02-18T23:49:08Z</dcterms:created>
  <dcterms:modified xsi:type="dcterms:W3CDTF">2021-05-07T09:13:08Z</dcterms:modified>
</cp:coreProperties>
</file>