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311817\Desktop\itmo\4 year\Моделирование\lab2\"/>
    </mc:Choice>
  </mc:AlternateContent>
  <xr:revisionPtr revIDLastSave="0" documentId="13_ncr:1_{F5E1CC3F-8661-4001-A7FB-366C031DD6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7" i="1"/>
  <c r="E27" i="1"/>
  <c r="F23" i="1"/>
  <c r="C27" i="1"/>
  <c r="B27" i="1"/>
  <c r="N14" i="1" l="1"/>
  <c r="O17" i="1"/>
  <c r="K17" i="1"/>
  <c r="M16" i="1"/>
  <c r="J16" i="1"/>
  <c r="P16" i="1" s="1"/>
  <c r="Q15" i="1"/>
  <c r="N15" i="1"/>
  <c r="O15" i="1" s="1"/>
  <c r="H15" i="1"/>
  <c r="O14" i="1"/>
  <c r="G14" i="1"/>
  <c r="P13" i="1"/>
  <c r="L13" i="1"/>
  <c r="F13" i="1"/>
  <c r="M12" i="1"/>
  <c r="E12" i="1"/>
  <c r="L12" i="1" s="1"/>
  <c r="Q11" i="1"/>
  <c r="I11" i="1"/>
  <c r="K11" i="1" s="1"/>
  <c r="H11" i="1"/>
  <c r="P10" i="1"/>
  <c r="I10" i="1"/>
  <c r="J10" i="1" s="1"/>
  <c r="F10" i="1"/>
  <c r="K9" i="1"/>
  <c r="D9" i="1"/>
  <c r="O8" i="1"/>
  <c r="K8" i="1"/>
  <c r="G8" i="1"/>
  <c r="H8" i="1" s="1"/>
  <c r="D8" i="1"/>
  <c r="C5" i="1"/>
  <c r="E5" i="1" s="1"/>
  <c r="C7" i="1"/>
  <c r="G7" i="1" s="1"/>
  <c r="N7" i="1"/>
  <c r="L23" i="1"/>
  <c r="F4" i="1" s="1"/>
  <c r="D4" i="1" s="1"/>
  <c r="M23" i="1"/>
  <c r="G3" i="1"/>
  <c r="K23" i="1"/>
  <c r="H7" i="1"/>
  <c r="J6" i="1"/>
  <c r="E6" i="1"/>
  <c r="F5" i="1"/>
  <c r="I4" i="1"/>
  <c r="J23" i="1"/>
  <c r="D3" i="1" s="1"/>
  <c r="C4" i="1"/>
  <c r="Q17" i="1" l="1"/>
  <c r="M13" i="1"/>
  <c r="D6" i="1"/>
  <c r="F6" i="1" s="1"/>
  <c r="J9" i="1"/>
  <c r="I9" i="1" s="1"/>
  <c r="E3" i="1"/>
  <c r="C3" i="1" s="1"/>
</calcChain>
</file>

<file path=xl/sharedStrings.xml><?xml version="1.0" encoding="utf-8"?>
<sst xmlns="http://schemas.openxmlformats.org/spreadsheetml/2006/main" count="51" uniqueCount="36">
  <si>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</si>
  <si>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</si>
  <si>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</si>
  <si>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</si>
  <si>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</si>
  <si>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</si>
  <si>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</si>
  <si>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</si>
  <si>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</si>
  <si>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</si>
  <si>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</si>
  <si>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</si>
  <si>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</si>
  <si>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</si>
  <si>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</si>
  <si>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p_1</t>
  </si>
  <si>
    <t>p_2</t>
  </si>
  <si>
    <t>q</t>
  </si>
  <si>
    <t>1-q</t>
  </si>
  <si>
    <t>\mu_1</t>
  </si>
  <si>
    <t>\lambda</t>
  </si>
  <si>
    <t>\lambda*p_2*q</t>
  </si>
  <si>
    <t>\lambda*p_2*(1-q)</t>
  </si>
  <si>
    <t>\lambda*p_1</t>
  </si>
  <si>
    <t>lda*p1</t>
  </si>
  <si>
    <t>lda*p2'</t>
  </si>
  <si>
    <t>lda*p2''</t>
  </si>
  <si>
    <t>lda*p2</t>
  </si>
  <si>
    <t>\lambda*p_2</t>
  </si>
  <si>
    <t>\mu'_2</t>
  </si>
  <si>
    <t>\mu''_2</t>
  </si>
  <si>
    <t>\nu</t>
  </si>
  <si>
    <t>b</t>
  </si>
  <si>
    <t>b_1</t>
  </si>
  <si>
    <t>b_2</t>
  </si>
  <si>
    <t>q 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</si>
</sst>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17</xdr:row>
      <xdr:rowOff>23812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89BF607-73B6-3318-F895-036CF783E517}"/>
            </a:ext>
          </a:extLst>
        </xdr:cNvPr>
        <xdr:cNvSpPr txBox="1"/>
      </xdr:nvSpPr>
      <xdr:spPr>
        <a:xfrm>
          <a:off x="8458200" y="310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7"/>
  <sheetViews>
    <sheetView tabSelected="1" workbookViewId="0">
      <selection activeCell="I32" sqref="I32"/>
    </sheetView>
  </sheetViews>
  <sheetFormatPr defaultRowHeight="14.25" x14ac:dyDescent="0.2"/>
  <cols>
    <col min="1" max="26" width="9.140625" style="1"/>
    <col min="27" max="27" width="18.28515625" style="1" customWidth="1"/>
    <col min="28" max="28" width="18.42578125" style="1" customWidth="1"/>
    <col min="29" max="29" width="18.28515625" style="1" customWidth="1"/>
    <col min="30" max="16384" width="9.140625" style="1"/>
  </cols>
  <sheetData>
    <row r="2" spans="2:18" x14ac:dyDescent="0.2">
      <c r="B2" s="6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4"/>
    </row>
    <row r="3" spans="2:18" x14ac:dyDescent="0.2">
      <c r="B3" s="2" t="s">
        <v>0</v>
      </c>
      <c r="C3" s="7">
        <f>-SUM(D3:$Q3)</f>
        <v>-0.5</v>
      </c>
      <c r="D3" s="5">
        <f>$J$23</f>
        <v>0.32500000000000001</v>
      </c>
      <c r="E3" s="5">
        <f>$L$23</f>
        <v>5.9499999999999997E-2</v>
      </c>
      <c r="F3" s="5"/>
      <c r="G3" s="5">
        <f>$M$23</f>
        <v>0.11549999999999998</v>
      </c>
      <c r="H3" s="5"/>
      <c r="I3" s="5"/>
      <c r="J3" s="5"/>
      <c r="K3" s="5"/>
      <c r="L3" s="5"/>
      <c r="M3" s="5"/>
      <c r="N3" s="5"/>
      <c r="O3" s="5"/>
      <c r="P3" s="5"/>
      <c r="Q3" s="5"/>
      <c r="R3" s="4"/>
    </row>
    <row r="4" spans="2:18" x14ac:dyDescent="0.2">
      <c r="B4" s="2" t="s">
        <v>1</v>
      </c>
      <c r="C4" s="5">
        <f>$G$23</f>
        <v>0.1</v>
      </c>
      <c r="D4" s="7">
        <f>-SUM($C4:C4)-SUM(E4:$Q4)</f>
        <v>-0.48450000000000004</v>
      </c>
      <c r="E4" s="5"/>
      <c r="F4" s="5">
        <f>$L$23</f>
        <v>5.9499999999999997E-2</v>
      </c>
      <c r="G4" s="5"/>
      <c r="H4" s="5"/>
      <c r="I4" s="5">
        <f>$J$23</f>
        <v>0.32500000000000001</v>
      </c>
      <c r="J4" s="5"/>
      <c r="K4" s="5"/>
      <c r="L4" s="5"/>
      <c r="M4" s="5"/>
      <c r="N4" s="5"/>
      <c r="O4" s="5"/>
      <c r="P4" s="5"/>
      <c r="Q4" s="5"/>
      <c r="R4" s="4"/>
    </row>
    <row r="5" spans="2:18" x14ac:dyDescent="0.2">
      <c r="B5" s="2" t="s">
        <v>2</v>
      </c>
      <c r="C5" s="5">
        <f>$H$23</f>
        <v>0.29411764705882348</v>
      </c>
      <c r="D5" s="5"/>
      <c r="E5" s="7">
        <f>-SUM($C5:D5)-SUM(F5:$Q5)</f>
        <v>-0.61911764705882355</v>
      </c>
      <c r="F5" s="5">
        <f>$J$23</f>
        <v>0.32500000000000001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4"/>
    </row>
    <row r="6" spans="2:18" x14ac:dyDescent="0.2">
      <c r="B6" s="2" t="s">
        <v>3</v>
      </c>
      <c r="C6" s="5"/>
      <c r="D6" s="5">
        <f>L23</f>
        <v>5.9499999999999997E-2</v>
      </c>
      <c r="E6" s="5">
        <f>J23</f>
        <v>0.32500000000000001</v>
      </c>
      <c r="F6" s="7">
        <f>-SUM($C6:E6)-SUM(G6:$Q6)</f>
        <v>-0.70950000000000002</v>
      </c>
      <c r="G6" s="5"/>
      <c r="H6" s="5"/>
      <c r="I6" s="5"/>
      <c r="J6" s="5">
        <f>J23</f>
        <v>0.32500000000000001</v>
      </c>
      <c r="K6" s="5"/>
      <c r="L6" s="5"/>
      <c r="M6" s="5"/>
      <c r="N6" s="5"/>
      <c r="O6" s="5"/>
      <c r="P6" s="5"/>
      <c r="Q6" s="5"/>
      <c r="R6" s="4"/>
    </row>
    <row r="7" spans="2:18" x14ac:dyDescent="0.2">
      <c r="B7" s="2" t="s">
        <v>4</v>
      </c>
      <c r="C7" s="5">
        <f>I23</f>
        <v>0.15151515151515152</v>
      </c>
      <c r="D7" s="5"/>
      <c r="E7" s="5"/>
      <c r="F7" s="5"/>
      <c r="G7" s="7">
        <f>-SUM($C7:F7)-SUM(H7:$Q7)</f>
        <v>-0.65151515151515149</v>
      </c>
      <c r="H7" s="5">
        <f>J23</f>
        <v>0.32500000000000001</v>
      </c>
      <c r="I7" s="5"/>
      <c r="J7" s="5"/>
      <c r="K7" s="5"/>
      <c r="L7" s="5"/>
      <c r="M7" s="5"/>
      <c r="N7" s="5">
        <f>K23</f>
        <v>0.17499999999999999</v>
      </c>
      <c r="O7" s="5"/>
      <c r="P7" s="5"/>
      <c r="Q7" s="5"/>
      <c r="R7" s="4"/>
    </row>
    <row r="8" spans="2:18" x14ac:dyDescent="0.2">
      <c r="B8" s="2" t="s">
        <v>5</v>
      </c>
      <c r="C8" s="5"/>
      <c r="D8" s="5">
        <f>G23</f>
        <v>0.1</v>
      </c>
      <c r="E8" s="5"/>
      <c r="F8" s="5"/>
      <c r="G8" s="5">
        <f>I23</f>
        <v>0.15151515151515152</v>
      </c>
      <c r="H8" s="7">
        <f>-SUM($C8:G8)-SUM(I8:$Q8)</f>
        <v>-0.75151515151515147</v>
      </c>
      <c r="I8" s="5"/>
      <c r="J8" s="5"/>
      <c r="K8" s="5">
        <f>J23</f>
        <v>0.32500000000000001</v>
      </c>
      <c r="L8" s="5"/>
      <c r="M8" s="5"/>
      <c r="N8" s="5"/>
      <c r="O8" s="5">
        <f>K23</f>
        <v>0.17499999999999999</v>
      </c>
      <c r="P8" s="5"/>
      <c r="Q8" s="5"/>
      <c r="R8" s="4"/>
    </row>
    <row r="9" spans="2:18" x14ac:dyDescent="0.2">
      <c r="B9" s="2" t="s">
        <v>6</v>
      </c>
      <c r="C9" s="5"/>
      <c r="D9" s="5">
        <f>G23</f>
        <v>0.1</v>
      </c>
      <c r="E9" s="5"/>
      <c r="F9" s="5"/>
      <c r="G9" s="5"/>
      <c r="H9" s="5"/>
      <c r="I9" s="7">
        <f>-SUM($C9:H9)-SUM(J9:$Q9)</f>
        <v>-0.27500000000000002</v>
      </c>
      <c r="J9" s="5">
        <f>L23</f>
        <v>5.9499999999999997E-2</v>
      </c>
      <c r="K9" s="5">
        <f>M23</f>
        <v>0.11549999999999998</v>
      </c>
      <c r="L9" s="5"/>
      <c r="M9" s="5"/>
      <c r="N9" s="5"/>
      <c r="O9" s="5"/>
      <c r="P9" s="5"/>
      <c r="Q9" s="5"/>
      <c r="R9" s="4"/>
    </row>
    <row r="10" spans="2:18" x14ac:dyDescent="0.2">
      <c r="B10" s="2" t="s">
        <v>7</v>
      </c>
      <c r="C10" s="5"/>
      <c r="D10" s="5"/>
      <c r="E10" s="5"/>
      <c r="F10" s="5">
        <f>G23</f>
        <v>0.1</v>
      </c>
      <c r="G10" s="5"/>
      <c r="H10" s="5"/>
      <c r="I10" s="5">
        <f>H23</f>
        <v>0.29411764705882348</v>
      </c>
      <c r="J10" s="7">
        <f>-SUM($C10:I10)-SUM(K10:$Q10)</f>
        <v>-0.56911764705882351</v>
      </c>
      <c r="K10" s="5"/>
      <c r="L10" s="5"/>
      <c r="M10" s="5"/>
      <c r="N10" s="5"/>
      <c r="O10" s="5"/>
      <c r="P10" s="5">
        <f>K23</f>
        <v>0.17499999999999999</v>
      </c>
      <c r="Q10" s="5"/>
      <c r="R10" s="4"/>
    </row>
    <row r="11" spans="2:18" x14ac:dyDescent="0.2">
      <c r="B11" s="2" t="s">
        <v>8</v>
      </c>
      <c r="C11" s="5"/>
      <c r="D11" s="5"/>
      <c r="E11" s="5"/>
      <c r="F11" s="5"/>
      <c r="G11" s="5"/>
      <c r="H11" s="5">
        <f>G23</f>
        <v>0.1</v>
      </c>
      <c r="I11" s="5">
        <f>I23</f>
        <v>0.15151515151515152</v>
      </c>
      <c r="J11" s="5"/>
      <c r="K11" s="7">
        <f>-SUM($C11:J11)-SUM(L11:$Q11)</f>
        <v>-0.42651515151515151</v>
      </c>
      <c r="L11" s="5"/>
      <c r="M11" s="5"/>
      <c r="N11" s="5"/>
      <c r="O11" s="5"/>
      <c r="P11" s="5"/>
      <c r="Q11" s="5">
        <f>K23</f>
        <v>0.17499999999999999</v>
      </c>
      <c r="R11" s="4"/>
    </row>
    <row r="12" spans="2:18" x14ac:dyDescent="0.2">
      <c r="B12" s="2" t="s">
        <v>9</v>
      </c>
      <c r="C12" s="5"/>
      <c r="D12" s="5"/>
      <c r="E12" s="5">
        <f>H23</f>
        <v>0.29411764705882348</v>
      </c>
      <c r="F12" s="5"/>
      <c r="G12" s="5"/>
      <c r="H12" s="5"/>
      <c r="I12" s="5"/>
      <c r="J12" s="5"/>
      <c r="K12" s="5"/>
      <c r="L12" s="7">
        <f>-SUM($C12:K12)-SUM(M12:$Q12)</f>
        <v>-0.61911764705882355</v>
      </c>
      <c r="M12" s="5">
        <f>J23</f>
        <v>0.32500000000000001</v>
      </c>
      <c r="N12" s="5"/>
      <c r="O12" s="5"/>
      <c r="P12" s="5"/>
      <c r="Q12" s="5"/>
      <c r="R12" s="4"/>
    </row>
    <row r="13" spans="2:18" x14ac:dyDescent="0.2">
      <c r="B13" s="2" t="s">
        <v>10</v>
      </c>
      <c r="C13" s="5"/>
      <c r="D13" s="5"/>
      <c r="E13" s="5"/>
      <c r="F13" s="5">
        <f>H23</f>
        <v>0.29411764705882348</v>
      </c>
      <c r="G13" s="5"/>
      <c r="H13" s="5"/>
      <c r="I13" s="5"/>
      <c r="J13" s="5"/>
      <c r="K13" s="5"/>
      <c r="L13" s="5">
        <f>G23</f>
        <v>0.1</v>
      </c>
      <c r="M13" s="7">
        <f>-SUM($C13:L13)-SUM(N13:$Q13)</f>
        <v>-0.71911764705882342</v>
      </c>
      <c r="N13" s="5"/>
      <c r="O13" s="5"/>
      <c r="P13" s="5">
        <f>J23</f>
        <v>0.32500000000000001</v>
      </c>
      <c r="Q13" s="5"/>
      <c r="R13" s="4"/>
    </row>
    <row r="14" spans="2:18" x14ac:dyDescent="0.2">
      <c r="B14" s="2" t="s">
        <v>11</v>
      </c>
      <c r="C14" s="5"/>
      <c r="D14" s="5"/>
      <c r="E14" s="5"/>
      <c r="F14" s="5"/>
      <c r="G14" s="5">
        <f>I23</f>
        <v>0.15151515151515152</v>
      </c>
      <c r="H14" s="5"/>
      <c r="I14" s="5"/>
      <c r="J14" s="5"/>
      <c r="K14" s="5"/>
      <c r="L14" s="5"/>
      <c r="M14" s="5"/>
      <c r="N14" s="7">
        <f>-SUM($C14:M14)-SUM(O14:$Q14)</f>
        <v>-0.47651515151515156</v>
      </c>
      <c r="O14" s="5">
        <f>J23</f>
        <v>0.32500000000000001</v>
      </c>
      <c r="P14" s="5"/>
      <c r="Q14" s="5"/>
      <c r="R14" s="4"/>
    </row>
    <row r="15" spans="2:18" x14ac:dyDescent="0.2">
      <c r="B15" s="2" t="s">
        <v>12</v>
      </c>
      <c r="C15" s="5"/>
      <c r="D15" s="5"/>
      <c r="E15" s="5"/>
      <c r="F15" s="5"/>
      <c r="G15" s="5"/>
      <c r="H15" s="5">
        <f>I23</f>
        <v>0.15151515151515152</v>
      </c>
      <c r="I15" s="5"/>
      <c r="J15" s="5"/>
      <c r="K15" s="5"/>
      <c r="L15" s="5"/>
      <c r="M15" s="5"/>
      <c r="N15" s="5">
        <f>G23</f>
        <v>0.1</v>
      </c>
      <c r="O15" s="7">
        <f>-SUM($C15:N15)-SUM(P15:$Q15)</f>
        <v>-0.57651515151515154</v>
      </c>
      <c r="P15" s="5"/>
      <c r="Q15" s="5">
        <f>J23</f>
        <v>0.32500000000000001</v>
      </c>
      <c r="R15" s="4"/>
    </row>
    <row r="16" spans="2:18" x14ac:dyDescent="0.2">
      <c r="B16" s="2" t="s">
        <v>13</v>
      </c>
      <c r="C16" s="5"/>
      <c r="D16" s="5"/>
      <c r="E16" s="5"/>
      <c r="F16" s="5"/>
      <c r="G16" s="5"/>
      <c r="H16" s="5"/>
      <c r="I16" s="5"/>
      <c r="J16" s="5">
        <f>H23</f>
        <v>0.29411764705882348</v>
      </c>
      <c r="K16" s="5"/>
      <c r="L16" s="5"/>
      <c r="M16" s="5">
        <f>G23</f>
        <v>0.1</v>
      </c>
      <c r="N16" s="5"/>
      <c r="O16" s="5"/>
      <c r="P16" s="7">
        <f>-SUM($C16:O16)-SUM(Q16:$Q16)</f>
        <v>-0.39411764705882346</v>
      </c>
      <c r="Q16" s="5"/>
      <c r="R16" s="4"/>
    </row>
    <row r="17" spans="2:18" x14ac:dyDescent="0.2">
      <c r="B17" s="2" t="s">
        <v>14</v>
      </c>
      <c r="C17" s="5"/>
      <c r="D17" s="5"/>
      <c r="E17" s="5"/>
      <c r="F17" s="5"/>
      <c r="G17" s="5"/>
      <c r="H17" s="5"/>
      <c r="I17" s="5"/>
      <c r="J17" s="5"/>
      <c r="K17" s="5">
        <f>I23</f>
        <v>0.15151515151515152</v>
      </c>
      <c r="L17" s="5"/>
      <c r="M17" s="5"/>
      <c r="N17" s="5"/>
      <c r="O17" s="5">
        <f>G23</f>
        <v>0.1</v>
      </c>
      <c r="P17" s="5"/>
      <c r="Q17" s="7">
        <f>-SUM($C17:P17)</f>
        <v>-0.25151515151515152</v>
      </c>
      <c r="R17" s="4"/>
    </row>
    <row r="18" spans="2:18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21" spans="2:18" x14ac:dyDescent="0.2">
      <c r="J21" s="3" t="s">
        <v>24</v>
      </c>
      <c r="K21" s="3" t="s">
        <v>27</v>
      </c>
      <c r="L21" s="3" t="s">
        <v>25</v>
      </c>
      <c r="M21" s="3" t="s">
        <v>26</v>
      </c>
    </row>
    <row r="22" spans="2:18" x14ac:dyDescent="0.2">
      <c r="B22" s="2" t="s">
        <v>20</v>
      </c>
      <c r="C22" s="2" t="s">
        <v>15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29</v>
      </c>
      <c r="I22" s="2" t="s">
        <v>30</v>
      </c>
      <c r="J22" s="2" t="s">
        <v>23</v>
      </c>
      <c r="K22" s="2" t="s">
        <v>28</v>
      </c>
      <c r="L22" s="2" t="s">
        <v>21</v>
      </c>
      <c r="M22" s="2" t="s">
        <v>22</v>
      </c>
    </row>
    <row r="23" spans="2:18" x14ac:dyDescent="0.2">
      <c r="B23" s="2">
        <v>0.5</v>
      </c>
      <c r="C23" s="2">
        <v>0.65</v>
      </c>
      <c r="D23" s="2">
        <v>0.35</v>
      </c>
      <c r="E23" s="2">
        <v>0.34</v>
      </c>
      <c r="F23" s="2">
        <f>1-E23</f>
        <v>0.65999999999999992</v>
      </c>
      <c r="G23" s="2">
        <f>1/D27</f>
        <v>0.1</v>
      </c>
      <c r="H23" s="2">
        <f>1/E27</f>
        <v>0.29411764705882348</v>
      </c>
      <c r="I23" s="2">
        <f>1/F27</f>
        <v>0.15151515151515152</v>
      </c>
      <c r="J23" s="2">
        <f>B23*C23</f>
        <v>0.32500000000000001</v>
      </c>
      <c r="K23" s="2">
        <f>B23*D23</f>
        <v>0.17499999999999999</v>
      </c>
      <c r="L23" s="2">
        <f>K23*E23</f>
        <v>5.9499999999999997E-2</v>
      </c>
      <c r="M23" s="2">
        <f>K23*F23</f>
        <v>0.11549999999999998</v>
      </c>
    </row>
    <row r="26" spans="2:18" x14ac:dyDescent="0.2">
      <c r="B26" s="2" t="s">
        <v>31</v>
      </c>
      <c r="C26" s="2" t="s">
        <v>35</v>
      </c>
      <c r="D26" s="2" t="s">
        <v>32</v>
      </c>
      <c r="E26" s="2" t="s">
        <v>33</v>
      </c>
      <c r="F26" s="2" t="s">
        <v>34</v>
      </c>
    </row>
    <row r="27" spans="2:18" x14ac:dyDescent="0.2">
      <c r="B27" s="2">
        <f>2.2</f>
        <v>2.2000000000000002</v>
      </c>
      <c r="C27" s="2">
        <f>2/(1+B27*B27)</f>
        <v>0.34246575342465752</v>
      </c>
      <c r="D27" s="2">
        <v>10</v>
      </c>
      <c r="E27" s="2">
        <f>E23*D27</f>
        <v>3.4000000000000004</v>
      </c>
      <c r="F27" s="2">
        <f>F23*D27</f>
        <v>6.6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Шипулин Павел Андреевич</dc:creator>
  <cp:lastModifiedBy>Шипулин Павел Андреевич</cp:lastModifiedBy>
  <dcterms:created xsi:type="dcterms:W3CDTF">2015-06-05T18:19:34Z</dcterms:created>
  <dcterms:modified xsi:type="dcterms:W3CDTF">2024-11-10T16:10:25Z</dcterms:modified>
</cp:coreProperties>
</file>