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barsallo/Code/purdue.edu/699-research/truenodb/neo4j-benchmark/imgs/"/>
    </mc:Choice>
  </mc:AlternateContent>
  <bookViews>
    <workbookView xWindow="39180" yWindow="1560" windowWidth="24620" windowHeight="17700" tabRatio="500" activeTab="5"/>
  </bookViews>
  <sheets>
    <sheet name="Sheet1" sheetId="1" r:id="rId1"/>
    <sheet name="REST" sheetId="2" r:id="rId2"/>
    <sheet name="NATIVE" sheetId="3" r:id="rId3"/>
    <sheet name="VS (03-06)" sheetId="4" r:id="rId4"/>
    <sheet name="VS (03-09)" sheetId="5" r:id="rId5"/>
    <sheet name="VS (03-19)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C3" i="5"/>
  <c r="C4" i="5"/>
  <c r="C5" i="5"/>
  <c r="H51" i="1"/>
  <c r="H38" i="1"/>
  <c r="H27" i="1"/>
  <c r="H15" i="1"/>
  <c r="N51" i="1"/>
  <c r="M50" i="1"/>
  <c r="M49" i="1"/>
  <c r="M48" i="1"/>
  <c r="M47" i="1"/>
  <c r="M46" i="1"/>
  <c r="M45" i="1"/>
  <c r="M44" i="1"/>
  <c r="M43" i="1"/>
  <c r="M42" i="1"/>
  <c r="M41" i="1"/>
  <c r="F51" i="1"/>
  <c r="E42" i="1"/>
  <c r="E43" i="1"/>
  <c r="E44" i="1"/>
  <c r="E45" i="1"/>
  <c r="E46" i="1"/>
  <c r="E47" i="1"/>
  <c r="E48" i="1"/>
  <c r="E49" i="1"/>
  <c r="E50" i="1"/>
  <c r="E41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4" i="1"/>
  <c r="M13" i="1"/>
  <c r="M12" i="1"/>
  <c r="M11" i="1"/>
  <c r="M10" i="1"/>
  <c r="M9" i="1"/>
  <c r="M8" i="1"/>
  <c r="M7" i="1"/>
  <c r="M6" i="1"/>
  <c r="M5" i="1"/>
  <c r="N38" i="1"/>
  <c r="N27" i="1"/>
  <c r="N15" i="1"/>
  <c r="F38" i="1"/>
  <c r="F27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F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<sst xmlns="http://schemas.openxmlformats.org/spreadsheetml/2006/main" count="220" uniqueCount="98">
  <si>
    <t>Single Reads</t>
  </si>
  <si>
    <t>2646.53739709294 records/s</t>
  </si>
  <si>
    <t>4869.296126294077 records/s</t>
  </si>
  <si>
    <t>5690.842616727723 records/s</t>
  </si>
  <si>
    <t>8498.966174433353 records/s</t>
  </si>
  <si>
    <t>6304.778828817381 records/s</t>
  </si>
  <si>
    <t>5503.957786812993 records/s</t>
  </si>
  <si>
    <t>5260.965208628614 records/s</t>
  </si>
  <si>
    <t>3588.526366160605 records/s</t>
  </si>
  <si>
    <t>5565.032412379127 records/s</t>
  </si>
  <si>
    <t>4062.7036053347574 records/s</t>
  </si>
  <si>
    <t>Single Writes</t>
  </si>
  <si>
    <t>1051.8026512464564 records/t</t>
  </si>
  <si>
    <t>2993.6890797800675 records/s</t>
  </si>
  <si>
    <t>2477.9745082808877 records/s</t>
  </si>
  <si>
    <t>3185.8917834649765 records/s</t>
  </si>
  <si>
    <t>2465.5027706667734 records/s</t>
  </si>
  <si>
    <t>2987.0100970913913 records/s</t>
  </si>
  <si>
    <t>3784.417011416605 records/s</t>
  </si>
  <si>
    <t>3824.3127263041933 records/s</t>
  </si>
  <si>
    <t>2187.7589571577228 records/s</t>
  </si>
  <si>
    <t>2750.9652743602473 records/s</t>
  </si>
  <si>
    <t>Neighbors</t>
  </si>
  <si>
    <t>6579.626119977367 records/s</t>
  </si>
  <si>
    <t>13959.614626922717 records/s</t>
  </si>
  <si>
    <t>15022.036120601062 records/s</t>
  </si>
  <si>
    <t>8110.2454336734545 records/s</t>
  </si>
  <si>
    <t>14083.954565063106 records/s</t>
  </si>
  <si>
    <t>12967.800501659907 records/s</t>
  </si>
  <si>
    <t>9461.042692974988 records/s</t>
  </si>
  <si>
    <t>8130.344489593179 records/s</t>
  </si>
  <si>
    <t>10959.455185334367 records/s</t>
  </si>
  <si>
    <t>11289.580472437325 records/s</t>
  </si>
  <si>
    <t>153.25491023653777 records/s</t>
  </si>
  <si>
    <t>206.9832811832837 records/s</t>
  </si>
  <si>
    <t>127.32699392020479 records/s</t>
  </si>
  <si>
    <t>197.63464241318272 records/s</t>
  </si>
  <si>
    <t>206.2958850002986 records/s</t>
  </si>
  <si>
    <t>339.9993973063315 records/s</t>
  </si>
  <si>
    <t>355.2785674875072 records/s</t>
  </si>
  <si>
    <t>380.7860156729149 records/s</t>
  </si>
  <si>
    <t>388.5949191050708 records/s</t>
  </si>
  <si>
    <t>362.5209549478659 records/s</t>
  </si>
  <si>
    <t>127.3676874115255 records/s</t>
  </si>
  <si>
    <t>200.10137561780675 records/s</t>
  </si>
  <si>
    <t>219.39629031823407 records/s</t>
  </si>
  <si>
    <t>226.01682528723717 records/s</t>
  </si>
  <si>
    <t>211.71593681299356 records/s</t>
  </si>
  <si>
    <t>226.5302259664745 records/s</t>
  </si>
  <si>
    <t>212.30383000417535 records/s</t>
  </si>
  <si>
    <t>214.55587734236258 records/s</t>
  </si>
  <si>
    <t>216.30778978101446 records/s</t>
  </si>
  <si>
    <t>213.33412296367229 records/s</t>
  </si>
  <si>
    <t>1341.9336660841923 records/s</t>
  </si>
  <si>
    <t>1272.0329761752414 records/s</t>
  </si>
  <si>
    <t>1502.3167829749782 records/s</t>
  </si>
  <si>
    <t>1456.3669098345702 records/s</t>
  </si>
  <si>
    <t>1167.7359003436698 records/s</t>
  </si>
  <si>
    <t>1399.2733136645381 records/s</t>
  </si>
  <si>
    <t>1325.0091062307627 records/s</t>
  </si>
  <si>
    <t>1206.1396629913913 records/s</t>
  </si>
  <si>
    <t>1120.2913576948235 records/s</t>
  </si>
  <si>
    <t>1382.022135621181 records/s</t>
  </si>
  <si>
    <t>Neo4j</t>
  </si>
  <si>
    <t>Trueno</t>
  </si>
  <si>
    <t>Reads/Write</t>
  </si>
  <si>
    <t>ms</t>
  </si>
  <si>
    <t>s</t>
  </si>
  <si>
    <t>s + ms</t>
  </si>
  <si>
    <t>count</t>
  </si>
  <si>
    <t>throughtput</t>
  </si>
  <si>
    <t>240.9024012675119 records/s</t>
  </si>
  <si>
    <t>neo4j</t>
  </si>
  <si>
    <t>trueno</t>
  </si>
  <si>
    <t>213.49131703433827 records/s</t>
  </si>
  <si>
    <t>231.52575425466182 records/s</t>
  </si>
  <si>
    <t>192.04640648409378 records/s</t>
  </si>
  <si>
    <t>223.64904768088587 records/s</t>
  </si>
  <si>
    <t>258.05658620612815 records/s</t>
  </si>
  <si>
    <t>242.21336473191246 records/s</t>
  </si>
  <si>
    <t>222.91281968214415 records/s</t>
  </si>
  <si>
    <t>255.87107537216195 records/s</t>
  </si>
  <si>
    <t>258.6666594401771 records/s</t>
  </si>
  <si>
    <t>306.4214902832148 /s</t>
  </si>
  <si>
    <t>111.9759804182363 /s</t>
  </si>
  <si>
    <t>133.7967239892604 /s</t>
  </si>
  <si>
    <t>314.51337150020987 /s</t>
  </si>
  <si>
    <t>180.43248139503748 /s</t>
  </si>
  <si>
    <t>348.86057887659916 /s</t>
  </si>
  <si>
    <t>379.20073669712906 /s</t>
  </si>
  <si>
    <t>376.5341941236846 /s</t>
  </si>
  <si>
    <t>207.75867171410835 /s</t>
  </si>
  <si>
    <t>425.18852211443675 /s</t>
  </si>
  <si>
    <t>Trueno (Native direct)</t>
  </si>
  <si>
    <t>Trueno (Native from node.js)</t>
  </si>
  <si>
    <t>Trueno (REST)</t>
  </si>
  <si>
    <t>Trueno (Transport Client using ES Native API)</t>
  </si>
  <si>
    <t>Trueno (Node Client using ES Native 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</si>
</sst>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0" fillId="0" borderId="0" xfId="0" applyNumberFormat="1" applyFon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REST!$A$3</c:f>
              <c:strCache>
                <c:ptCount val="1"/>
                <c:pt idx="0">
                  <c:v>Trueno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3752012882447"/>
                  <c:y val="0.005194805194805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22061191626409"/>
                  <c:y val="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83159463487332"/>
                  <c:y val="0.00221238938053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49597423510467"/>
                  <c:y val="0.00779220779220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REST!$B$2:$E$2</c:f>
              <c:strCache>
                <c:ptCount val="4"/>
                <c:pt idx="0">
                  <c:v>Neighbors</c:v>
                </c:pt>
                <c:pt idx="1">
                  <c:v>Reads/Write</c:v>
                </c:pt>
                <c:pt idx="2">
                  <c:v>Single Writes</c:v>
                </c:pt>
                <c:pt idx="3">
                  <c:v>Single Reads</c:v>
                </c:pt>
              </c:strCache>
            </c:strRef>
          </c:cat>
          <c:val>
            <c:numRef>
              <c:f>REST!$B$3:$E$3</c:f>
              <c:numCache>
                <c:formatCode>0.0000</c:formatCode>
                <c:ptCount val="4"/>
                <c:pt idx="0">
                  <c:v>233.4742103307735</c:v>
                </c:pt>
                <c:pt idx="1">
                  <c:v>201.4080797277944</c:v>
                </c:pt>
                <c:pt idx="2">
                  <c:v>232.0368843913127</c:v>
                </c:pt>
                <c:pt idx="3">
                  <c:v>1306.397952189145</c:v>
                </c:pt>
              </c:numCache>
            </c:numRef>
          </c:val>
        </c:ser>
        <c:ser>
          <c:idx val="1"/>
          <c:order val="1"/>
          <c:tx>
            <c:strRef>
              <c:f>REST!$A$4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54989028010843"/>
                  <c:y val="-0.079646017699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73840900289848"/>
                  <c:y val="-0.0389091352518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8256333830104"/>
                  <c:y val="-0.0243362831858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58848586549632"/>
                  <c:y val="-0.0402079994425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REST!$B$2:$E$2</c:f>
              <c:strCache>
                <c:ptCount val="4"/>
                <c:pt idx="0">
                  <c:v>Neighbors</c:v>
                </c:pt>
                <c:pt idx="1">
                  <c:v>Reads/Write</c:v>
                </c:pt>
                <c:pt idx="2">
                  <c:v>Single Writes</c:v>
                </c:pt>
                <c:pt idx="3">
                  <c:v>Single Reads</c:v>
                </c:pt>
              </c:strCache>
            </c:strRef>
          </c:cat>
          <c:val>
            <c:numRef>
              <c:f>REST!$B$4:$E$4</c:f>
              <c:numCache>
                <c:formatCode>0.0000</c:formatCode>
                <c:ptCount val="4"/>
                <c:pt idx="0">
                  <c:v>10307.98848520063</c:v>
                </c:pt>
                <c:pt idx="1">
                  <c:v>2445.629020257901</c:v>
                </c:pt>
                <c:pt idx="2">
                  <c:v>234.1536585745249</c:v>
                </c:pt>
                <c:pt idx="3">
                  <c:v>4736.013765747863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577200"/>
        <c:axId val="186234464"/>
        <c:axId val="0"/>
      </c:bar3DChart>
      <c:catAx>
        <c:axId val="1855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464"/>
        <c:crosses val="autoZero"/>
        <c:auto val="1"/>
        <c:lblAlgn val="ctr"/>
        <c:lblOffset val="100"/>
        <c:noMultiLvlLbl val="0"/>
      </c:catAx>
      <c:valAx>
        <c:axId val="1862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NATIVE!$A$3</c:f>
              <c:strCache>
                <c:ptCount val="1"/>
                <c:pt idx="0">
                  <c:v>Trueno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3752012882447"/>
                  <c:y val="0.005194805194805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NATIVE!$B$2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NATIVE!$B$3</c:f>
              <c:numCache>
                <c:formatCode>0.0000</c:formatCode>
                <c:ptCount val="1"/>
                <c:pt idx="0">
                  <c:v>1552.18814586234</c:v>
                </c:pt>
              </c:numCache>
            </c:numRef>
          </c:val>
        </c:ser>
        <c:ser>
          <c:idx val="1"/>
          <c:order val="1"/>
          <c:tx>
            <c:strRef>
              <c:f>NATIVE!$A$4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54989028010843"/>
                  <c:y val="-0.079646017699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NATIVE!$B$2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NATIVE!$B$4</c:f>
              <c:numCache>
                <c:formatCode>0.0000</c:formatCode>
                <c:ptCount val="1"/>
                <c:pt idx="0">
                  <c:v>3272.23878599781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86256"/>
        <c:axId val="134788576"/>
        <c:axId val="0"/>
      </c:bar3DChart>
      <c:catAx>
        <c:axId val="13478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8576"/>
        <c:crosses val="autoZero"/>
        <c:auto val="1"/>
        <c:lblAlgn val="ctr"/>
        <c:lblOffset val="100"/>
        <c:noMultiLvlLbl val="0"/>
      </c:catAx>
      <c:valAx>
        <c:axId val="1347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'VS (03-06)'!$A$3</c:f>
              <c:strCache>
                <c:ptCount val="1"/>
                <c:pt idx="0">
                  <c:v>Trueno (REST)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3752012882447"/>
                  <c:y val="0.005194805194805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(03-06)'!$B$2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(03-06)'!$B$3</c:f>
              <c:numCache>
                <c:formatCode>0.0000</c:formatCode>
                <c:ptCount val="1"/>
                <c:pt idx="0">
                  <c:v>157.024378063355</c:v>
                </c:pt>
              </c:numCache>
            </c:numRef>
          </c:val>
        </c:ser>
        <c:ser>
          <c:idx val="1"/>
          <c:order val="1"/>
          <c:tx>
            <c:strRef>
              <c:f>'VS (03-06)'!$A$4</c:f>
              <c:strCache>
                <c:ptCount val="1"/>
                <c:pt idx="0">
                  <c:v>Trueno (Native from node.js)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54989028010843"/>
                  <c:y val="0.0112629103180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(03-06)'!$B$2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(03-06)'!$B$4</c:f>
              <c:numCache>
                <c:formatCode>0.0000</c:formatCode>
                <c:ptCount val="1"/>
                <c:pt idx="0">
                  <c:v>182.533452600449</c:v>
                </c:pt>
              </c:numCache>
            </c:numRef>
          </c:val>
        </c:ser>
        <c:ser>
          <c:idx val="2"/>
          <c:order val="2"/>
          <c:tx>
            <c:strRef>
              <c:f>'VS (03-06)'!$A$5</c:f>
              <c:strCache>
                <c:ptCount val="1"/>
                <c:pt idx="0">
                  <c:v>Trueno (Native direct)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3725782414307"/>
                  <c:y val="0.0259740259740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(03-06)'!$B$2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(03-06)'!$B$5</c:f>
              <c:numCache>
                <c:formatCode>0.0000</c:formatCode>
                <c:ptCount val="1"/>
                <c:pt idx="0">
                  <c:v>1125.429359887995</c:v>
                </c:pt>
              </c:numCache>
            </c:numRef>
          </c:val>
        </c:ser>
        <c:ser>
          <c:idx val="3"/>
          <c:order val="3"/>
          <c:tx>
            <c:strRef>
              <c:f>'VS (03-06)'!$A$6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32190760059611"/>
                  <c:y val="0.004329004329004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(03-06)'!$B$2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(03-06)'!$B$6</c:f>
              <c:numCache>
                <c:formatCode>0.0000</c:formatCode>
                <c:ptCount val="1"/>
                <c:pt idx="0">
                  <c:v>2068.912723240148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833280"/>
        <c:axId val="134835600"/>
        <c:axId val="0"/>
      </c:bar3DChart>
      <c:catAx>
        <c:axId val="1348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5600"/>
        <c:crosses val="autoZero"/>
        <c:auto val="1"/>
        <c:lblAlgn val="ctr"/>
        <c:lblOffset val="100"/>
        <c:noMultiLvlLbl val="0"/>
      </c:catAx>
      <c:valAx>
        <c:axId val="1348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'VS (03-09)'!$A$3</c:f>
              <c:strCache>
                <c:ptCount val="1"/>
                <c:pt idx="0">
                  <c:v>Trueno (REST)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3752012882447"/>
                  <c:y val="0.005194805194805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(03-09)'!$B$3</c:f>
              <c:numCache>
                <c:formatCode>0.0000</c:formatCode>
                <c:ptCount val="1"/>
                <c:pt idx="0">
                  <c:v>187.985700780351</c:v>
                </c:pt>
              </c:numCache>
            </c:numRef>
          </c:val>
        </c:ser>
        <c:ser>
          <c:idx val="1"/>
          <c:order val="1"/>
          <c:tx>
            <c:strRef>
              <c:f>'VS (03-09)'!$A$4</c:f>
              <c:strCache>
                <c:ptCount val="1"/>
                <c:pt idx="0">
                  <c:v>Trueno (Native from node.js)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54989028010843"/>
                  <c:y val="0.0112629103180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(03-09)'!$B$4</c:f>
              <c:numCache>
                <c:formatCode>0.0000</c:formatCode>
                <c:ptCount val="1"/>
                <c:pt idx="0">
                  <c:v>251.316986966942</c:v>
                </c:pt>
              </c:numCache>
            </c:numRef>
          </c:val>
        </c:ser>
        <c:ser>
          <c:idx val="2"/>
          <c:order val="2"/>
          <c:tx>
            <c:strRef>
              <c:f>'VS (03-09)'!$A$5</c:f>
              <c:strCache>
                <c:ptCount val="1"/>
                <c:pt idx="0">
                  <c:v>Trueno (Native direct)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3725782414307"/>
                  <c:y val="0.0259740259740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(03-09)'!$B$5</c:f>
              <c:numCache>
                <c:formatCode>0.0000</c:formatCode>
                <c:ptCount val="1"/>
                <c:pt idx="0">
                  <c:v>1237.91807047242</c:v>
                </c:pt>
              </c:numCache>
            </c:numRef>
          </c:val>
        </c:ser>
        <c:ser>
          <c:idx val="3"/>
          <c:order val="3"/>
          <c:tx>
            <c:strRef>
              <c:f>'VS (03-09)'!$A$6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32190760059611"/>
                  <c:y val="0.004329004329004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(03-09)'!$B$2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(03-09)'!$B$6</c:f>
              <c:numCache>
                <c:formatCode>0.0000</c:formatCode>
                <c:ptCount val="1"/>
                <c:pt idx="0">
                  <c:v>3570.92641763612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375600"/>
        <c:axId val="100436480"/>
        <c:axId val="0"/>
      </c:bar3DChart>
      <c:catAx>
        <c:axId val="1003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6480"/>
        <c:crosses val="autoZero"/>
        <c:auto val="1"/>
        <c:lblAlgn val="ctr"/>
        <c:lblOffset val="100"/>
        <c:noMultiLvlLbl val="0"/>
      </c:catAx>
      <c:valAx>
        <c:axId val="1004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'VS (03-19)'!$A$3</c:f>
              <c:strCache>
                <c:ptCount val="1"/>
                <c:pt idx="0">
                  <c:v>Trueno (REST)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3752012882447"/>
                  <c:y val="0.005194805194805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(03-19)'!$B$2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(03-19)'!$B$3</c:f>
              <c:numCache>
                <c:formatCode>0.0000</c:formatCode>
                <c:ptCount val="1"/>
                <c:pt idx="0">
                  <c:v>187.985700780351</c:v>
                </c:pt>
              </c:numCache>
            </c:numRef>
          </c:val>
        </c:ser>
        <c:ser>
          <c:idx val="1"/>
          <c:order val="1"/>
          <c:tx>
            <c:strRef>
              <c:f>'VS (03-19)'!$A$4</c:f>
              <c:strCache>
                <c:ptCount val="1"/>
                <c:pt idx="0">
                  <c:v>Trueno (Transport Client using ES Native API)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380473379724703"/>
                  <c:y val="0.05455295360807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(03-19)'!$B$2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(03-19)'!$B$4</c:f>
              <c:numCache>
                <c:formatCode>0.0000</c:formatCode>
                <c:ptCount val="1"/>
                <c:pt idx="0">
                  <c:v>6656.2756</c:v>
                </c:pt>
              </c:numCache>
            </c:numRef>
          </c:val>
        </c:ser>
        <c:ser>
          <c:idx val="2"/>
          <c:order val="2"/>
          <c:tx>
            <c:strRef>
              <c:f>'VS (03-19)'!$A$5</c:f>
              <c:strCache>
                <c:ptCount val="1"/>
                <c:pt idx="0">
                  <c:v>Trueno (Node Client using ES Native API)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63934426229507"/>
                  <c:y val="-0.1688311688311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(03-19)'!$B$2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(03-19)'!$B$5</c:f>
              <c:numCache>
                <c:formatCode>0.0000</c:formatCode>
                <c:ptCount val="1"/>
                <c:pt idx="0">
                  <c:v>8672.7523</c:v>
                </c:pt>
              </c:numCache>
            </c:numRef>
          </c:val>
        </c:ser>
        <c:ser>
          <c:idx val="3"/>
          <c:order val="3"/>
          <c:tx>
            <c:strRef>
              <c:f>'VS (03-19)'!$A$6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476900149031295"/>
                  <c:y val="-0.0649350649350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(03-19)'!$B$2</c:f>
              <c:strCache>
                <c:ptCount val="1"/>
                <c:pt idx="0">
                  <c:v>Single Reads</c:v>
                </c:pt>
              </c:strCache>
            </c:strRef>
          </c:cat>
          <c:val>
            <c:numRef>
              <c:f>'VS (03-19)'!$B$6</c:f>
              <c:numCache>
                <c:formatCode>0.0000</c:formatCode>
                <c:ptCount val="1"/>
                <c:pt idx="0">
                  <c:v>3362.189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4689328"/>
        <c:axId val="224692080"/>
        <c:axId val="0"/>
      </c:bar3DChart>
      <c:catAx>
        <c:axId val="22468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2080"/>
        <c:crosses val="autoZero"/>
        <c:auto val="1"/>
        <c:lblAlgn val="ctr"/>
        <c:lblOffset val="100"/>
        <c:noMultiLvlLbl val="0"/>
      </c:catAx>
      <c:valAx>
        <c:axId val="2246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2</xdr:row>
      <xdr:rowOff>38100</xdr:rowOff>
    </xdr:from>
    <xdr:to>
      <xdr:col>15</xdr:col>
      <xdr:colOff>203200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2</xdr:row>
      <xdr:rowOff>38100</xdr:rowOff>
    </xdr:from>
    <xdr:to>
      <xdr:col>15</xdr:col>
      <xdr:colOff>203200</xdr:colOff>
      <xdr:row>16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2</xdr:row>
      <xdr:rowOff>38100</xdr:rowOff>
    </xdr:from>
    <xdr:to>
      <xdr:col>15</xdr:col>
      <xdr:colOff>203200</xdr:colOff>
      <xdr:row>16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2</xdr:row>
      <xdr:rowOff>38100</xdr:rowOff>
    </xdr:from>
    <xdr:to>
      <xdr:col>15</xdr:col>
      <xdr:colOff>203200</xdr:colOff>
      <xdr:row>16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2</xdr:row>
      <xdr:rowOff>38100</xdr:rowOff>
    </xdr:from>
    <xdr:to>
      <xdr:col>15</xdr:col>
      <xdr:colOff>203200</xdr:colOff>
      <xdr:row>16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showRuler="0" workbookViewId="0">
      <selection activeCell="D14" sqref="D14"/>
    </sheetView>
  </sheetViews>
  <sheetFormatPr baseColWidth="10" defaultRowHeight="16" x14ac:dyDescent="0.2"/>
  <cols>
    <col min="1" max="1" width="10.83203125" style="1"/>
    <col min="2" max="2" width="11.1640625" bestFit="1" customWidth="1"/>
    <col min="3" max="3" width="15.33203125" bestFit="1" customWidth="1"/>
    <col min="4" max="5" width="15.33203125" customWidth="1"/>
    <col min="6" max="6" width="12.6640625" bestFit="1" customWidth="1"/>
    <col min="7" max="7" width="25" bestFit="1" customWidth="1"/>
    <col min="10" max="10" width="11.6640625" bestFit="1" customWidth="1"/>
    <col min="11" max="11" width="16.33203125" bestFit="1" customWidth="1"/>
    <col min="12" max="13" width="16.33203125" customWidth="1"/>
    <col min="14" max="14" width="11.6640625" bestFit="1" customWidth="1"/>
    <col min="15" max="15" width="27" bestFit="1" customWidth="1"/>
  </cols>
  <sheetData>
    <row r="2" spans="1:15" x14ac:dyDescent="0.2">
      <c r="C2" s="7" t="s">
        <v>72</v>
      </c>
      <c r="D2" s="7"/>
      <c r="E2" s="7"/>
      <c r="F2" s="7"/>
      <c r="K2" s="7" t="s">
        <v>73</v>
      </c>
      <c r="L2" s="7"/>
      <c r="M2" s="7"/>
      <c r="N2" s="7"/>
    </row>
    <row r="4" spans="1:15" x14ac:dyDescent="0.2">
      <c r="C4" s="6" t="s">
        <v>67</v>
      </c>
      <c r="D4" s="6" t="s">
        <v>66</v>
      </c>
      <c r="E4" s="6" t="s">
        <v>68</v>
      </c>
      <c r="F4" s="6" t="s">
        <v>69</v>
      </c>
      <c r="G4" s="6" t="s">
        <v>70</v>
      </c>
      <c r="K4" s="6" t="s">
        <v>67</v>
      </c>
      <c r="L4" s="6" t="s">
        <v>66</v>
      </c>
      <c r="M4" s="6" t="s">
        <v>68</v>
      </c>
      <c r="N4" s="6" t="s">
        <v>69</v>
      </c>
      <c r="O4" s="6" t="s">
        <v>70</v>
      </c>
    </row>
    <row r="5" spans="1:15" x14ac:dyDescent="0.2">
      <c r="A5" s="1">
        <v>1</v>
      </c>
      <c r="B5" t="s">
        <v>0</v>
      </c>
      <c r="C5">
        <v>7</v>
      </c>
      <c r="D5">
        <v>556.66631500000005</v>
      </c>
      <c r="E5">
        <f>C5+D5/1000</f>
        <v>7.5566663150000002</v>
      </c>
      <c r="F5">
        <v>19999</v>
      </c>
      <c r="G5" t="s">
        <v>1</v>
      </c>
      <c r="J5" t="s">
        <v>0</v>
      </c>
      <c r="K5">
        <v>7</v>
      </c>
      <c r="L5">
        <v>451.18797799999999</v>
      </c>
      <c r="M5">
        <f>K5+L5/1000</f>
        <v>7.4511879780000001</v>
      </c>
      <c r="N5">
        <v>9999</v>
      </c>
      <c r="O5" t="s">
        <v>53</v>
      </c>
    </row>
    <row r="6" spans="1:15" x14ac:dyDescent="0.2">
      <c r="A6" s="1">
        <v>2</v>
      </c>
      <c r="B6" t="s">
        <v>0</v>
      </c>
      <c r="C6">
        <v>4</v>
      </c>
      <c r="D6">
        <v>107.164461</v>
      </c>
      <c r="E6">
        <f t="shared" ref="E6:E14" si="0">C6+D6/1000</f>
        <v>4.107164461</v>
      </c>
      <c r="F6">
        <v>19999</v>
      </c>
      <c r="G6" t="s">
        <v>2</v>
      </c>
      <c r="J6" t="s">
        <v>0</v>
      </c>
      <c r="K6">
        <v>7</v>
      </c>
      <c r="L6">
        <v>860.64527199999998</v>
      </c>
      <c r="M6">
        <f t="shared" ref="M6:M14" si="1">K6+L6/1000</f>
        <v>7.8606452720000002</v>
      </c>
      <c r="N6">
        <v>9999</v>
      </c>
      <c r="O6" t="s">
        <v>54</v>
      </c>
    </row>
    <row r="7" spans="1:15" x14ac:dyDescent="0.2">
      <c r="A7" s="1">
        <v>3</v>
      </c>
      <c r="B7" t="s">
        <v>0</v>
      </c>
      <c r="C7">
        <v>3</v>
      </c>
      <c r="D7">
        <v>514.24232700000005</v>
      </c>
      <c r="E7">
        <f t="shared" si="0"/>
        <v>3.5142423269999998</v>
      </c>
      <c r="F7">
        <v>19999</v>
      </c>
      <c r="G7" t="s">
        <v>3</v>
      </c>
      <c r="J7" t="s">
        <v>0</v>
      </c>
      <c r="K7">
        <v>6</v>
      </c>
      <c r="L7">
        <v>655.72009400000002</v>
      </c>
      <c r="M7">
        <f t="shared" si="1"/>
        <v>6.6557200940000003</v>
      </c>
      <c r="N7">
        <v>9999</v>
      </c>
      <c r="O7" t="s">
        <v>55</v>
      </c>
    </row>
    <row r="8" spans="1:15" x14ac:dyDescent="0.2">
      <c r="A8" s="1">
        <v>4</v>
      </c>
      <c r="B8" t="s">
        <v>0</v>
      </c>
      <c r="C8">
        <v>2</v>
      </c>
      <c r="D8">
        <v>353.10973000000001</v>
      </c>
      <c r="E8">
        <f t="shared" si="0"/>
        <v>2.3531097299999999</v>
      </c>
      <c r="F8">
        <v>19999</v>
      </c>
      <c r="G8" t="s">
        <v>4</v>
      </c>
      <c r="J8" t="s">
        <v>0</v>
      </c>
      <c r="K8">
        <v>6</v>
      </c>
      <c r="L8">
        <v>865.71490500000004</v>
      </c>
      <c r="M8">
        <f t="shared" si="1"/>
        <v>6.8657149049999999</v>
      </c>
      <c r="N8">
        <v>9999</v>
      </c>
      <c r="O8" t="s">
        <v>56</v>
      </c>
    </row>
    <row r="9" spans="1:15" x14ac:dyDescent="0.2">
      <c r="A9" s="1">
        <v>5</v>
      </c>
      <c r="B9" t="s">
        <v>0</v>
      </c>
      <c r="C9">
        <v>3</v>
      </c>
      <c r="D9">
        <v>172.03831299999999</v>
      </c>
      <c r="E9">
        <f t="shared" si="0"/>
        <v>3.1720383129999998</v>
      </c>
      <c r="F9">
        <v>19999</v>
      </c>
      <c r="G9" t="s">
        <v>5</v>
      </c>
      <c r="J9" t="s">
        <v>0</v>
      </c>
      <c r="K9">
        <v>8</v>
      </c>
      <c r="L9">
        <v>562.72381199999995</v>
      </c>
      <c r="M9">
        <f t="shared" si="1"/>
        <v>8.5627238119999998</v>
      </c>
      <c r="N9">
        <v>9999</v>
      </c>
      <c r="O9" t="s">
        <v>57</v>
      </c>
    </row>
    <row r="10" spans="1:15" x14ac:dyDescent="0.2">
      <c r="A10" s="1">
        <v>6</v>
      </c>
      <c r="B10" t="s">
        <v>0</v>
      </c>
      <c r="C10">
        <v>3</v>
      </c>
      <c r="D10">
        <v>633.56711199999995</v>
      </c>
      <c r="E10">
        <f t="shared" si="0"/>
        <v>3.6335671119999997</v>
      </c>
      <c r="F10">
        <v>19999</v>
      </c>
      <c r="G10" t="s">
        <v>6</v>
      </c>
      <c r="J10" t="s">
        <v>0</v>
      </c>
      <c r="K10">
        <v>7</v>
      </c>
      <c r="L10">
        <v>145.85199499999999</v>
      </c>
      <c r="M10">
        <f t="shared" si="1"/>
        <v>7.1458519950000001</v>
      </c>
      <c r="N10">
        <v>9999</v>
      </c>
      <c r="O10" t="s">
        <v>58</v>
      </c>
    </row>
    <row r="11" spans="1:15" x14ac:dyDescent="0.2">
      <c r="A11" s="1">
        <v>7</v>
      </c>
      <c r="B11" t="s">
        <v>0</v>
      </c>
      <c r="C11">
        <v>3</v>
      </c>
      <c r="D11">
        <v>801.39369999999997</v>
      </c>
      <c r="E11">
        <f t="shared" si="0"/>
        <v>3.8013937000000002</v>
      </c>
      <c r="F11">
        <v>19999</v>
      </c>
      <c r="G11" t="s">
        <v>7</v>
      </c>
      <c r="J11" t="s">
        <v>0</v>
      </c>
      <c r="K11">
        <v>7</v>
      </c>
      <c r="L11">
        <v>546.36323100000004</v>
      </c>
      <c r="M11">
        <f t="shared" si="1"/>
        <v>7.5463632309999999</v>
      </c>
      <c r="N11">
        <v>9999</v>
      </c>
      <c r="O11" t="s">
        <v>59</v>
      </c>
    </row>
    <row r="12" spans="1:15" x14ac:dyDescent="0.2">
      <c r="A12" s="1">
        <v>8</v>
      </c>
      <c r="B12" t="s">
        <v>0</v>
      </c>
      <c r="C12">
        <v>5</v>
      </c>
      <c r="D12">
        <v>573.03972699999997</v>
      </c>
      <c r="E12">
        <f t="shared" si="0"/>
        <v>5.5730397270000003</v>
      </c>
      <c r="F12">
        <v>19999</v>
      </c>
      <c r="G12" t="s">
        <v>8</v>
      </c>
      <c r="J12" t="s">
        <v>0</v>
      </c>
      <c r="K12">
        <v>8</v>
      </c>
      <c r="L12">
        <v>290.08472799999998</v>
      </c>
      <c r="M12">
        <f t="shared" si="1"/>
        <v>8.2900847280000001</v>
      </c>
      <c r="N12">
        <v>9999</v>
      </c>
      <c r="O12" t="s">
        <v>60</v>
      </c>
    </row>
    <row r="13" spans="1:15" x14ac:dyDescent="0.2">
      <c r="A13" s="1">
        <v>9</v>
      </c>
      <c r="B13" t="s">
        <v>0</v>
      </c>
      <c r="C13">
        <v>3</v>
      </c>
      <c r="D13">
        <v>593.68976099999998</v>
      </c>
      <c r="E13">
        <f t="shared" si="0"/>
        <v>3.5936897609999998</v>
      </c>
      <c r="F13">
        <v>19999</v>
      </c>
      <c r="G13" t="s">
        <v>9</v>
      </c>
      <c r="J13" t="s">
        <v>0</v>
      </c>
      <c r="K13">
        <v>8</v>
      </c>
      <c r="L13">
        <v>925.35672199999999</v>
      </c>
      <c r="M13">
        <f t="shared" si="1"/>
        <v>8.9253567220000001</v>
      </c>
      <c r="N13">
        <v>9999</v>
      </c>
      <c r="O13" t="s">
        <v>61</v>
      </c>
    </row>
    <row r="14" spans="1:15" x14ac:dyDescent="0.2">
      <c r="A14" s="1">
        <v>10</v>
      </c>
      <c r="B14" t="s">
        <v>0</v>
      </c>
      <c r="C14">
        <v>4</v>
      </c>
      <c r="D14">
        <v>922.58405800000003</v>
      </c>
      <c r="E14">
        <f t="shared" si="0"/>
        <v>4.922584058</v>
      </c>
      <c r="F14">
        <v>19999</v>
      </c>
      <c r="G14" t="s">
        <v>10</v>
      </c>
      <c r="J14" t="s">
        <v>0</v>
      </c>
      <c r="K14">
        <v>7</v>
      </c>
      <c r="L14">
        <v>235.05054100000001</v>
      </c>
      <c r="M14">
        <f t="shared" si="1"/>
        <v>7.2350505409999997</v>
      </c>
      <c r="N14">
        <v>9999</v>
      </c>
      <c r="O14" t="s">
        <v>62</v>
      </c>
    </row>
    <row r="15" spans="1:15" x14ac:dyDescent="0.2">
      <c r="F15" s="2">
        <f>SUM(F5:F14)/SUM(E5:E14)</f>
        <v>4736.0137657478626</v>
      </c>
      <c r="H15">
        <f>F15/N15</f>
        <v>3.6252458585162914</v>
      </c>
      <c r="N15" s="2">
        <f>SUM(N5:N14)/SUM(M5:M14)</f>
        <v>1306.3979521891451</v>
      </c>
    </row>
    <row r="17" spans="1:15" x14ac:dyDescent="0.2">
      <c r="A17" s="1">
        <v>1</v>
      </c>
      <c r="B17" t="s">
        <v>11</v>
      </c>
      <c r="C17">
        <v>19</v>
      </c>
      <c r="D17">
        <v>14.023187999999999</v>
      </c>
      <c r="E17">
        <f>C17+D17/1000</f>
        <v>19.014023187999999</v>
      </c>
      <c r="F17">
        <v>19999</v>
      </c>
      <c r="G17" t="s">
        <v>12</v>
      </c>
      <c r="J17" t="s">
        <v>11</v>
      </c>
      <c r="K17">
        <v>40</v>
      </c>
      <c r="L17">
        <v>779.57373299999995</v>
      </c>
      <c r="M17">
        <f>K17+L17/1000</f>
        <v>40.779573732999999</v>
      </c>
      <c r="N17">
        <v>5194</v>
      </c>
      <c r="O17" t="s">
        <v>43</v>
      </c>
    </row>
    <row r="18" spans="1:15" x14ac:dyDescent="0.2">
      <c r="A18" s="1">
        <v>2</v>
      </c>
      <c r="B18" t="s">
        <v>11</v>
      </c>
      <c r="C18">
        <v>6</v>
      </c>
      <c r="D18">
        <v>680.38646200000005</v>
      </c>
      <c r="E18">
        <f t="shared" ref="E18:E26" si="2">C18+D18/1000</f>
        <v>6.6803864620000004</v>
      </c>
      <c r="F18">
        <v>19999</v>
      </c>
      <c r="G18" t="s">
        <v>13</v>
      </c>
      <c r="J18" t="s">
        <v>11</v>
      </c>
      <c r="K18">
        <v>25</v>
      </c>
      <c r="L18">
        <v>956.84304499999996</v>
      </c>
      <c r="M18">
        <f t="shared" ref="M18:M26" si="3">K18+L18/1000</f>
        <v>25.956843044999999</v>
      </c>
      <c r="N18">
        <v>5194</v>
      </c>
      <c r="O18" t="s">
        <v>44</v>
      </c>
    </row>
    <row r="19" spans="1:15" x14ac:dyDescent="0.2">
      <c r="A19" s="1">
        <v>3</v>
      </c>
      <c r="B19" t="s">
        <v>11</v>
      </c>
      <c r="C19">
        <v>8</v>
      </c>
      <c r="D19">
        <v>70.704493999999997</v>
      </c>
      <c r="E19">
        <f t="shared" si="2"/>
        <v>8.0707044939999992</v>
      </c>
      <c r="F19">
        <v>19999</v>
      </c>
      <c r="G19" t="s">
        <v>14</v>
      </c>
      <c r="J19" t="s">
        <v>11</v>
      </c>
      <c r="K19">
        <v>23</v>
      </c>
      <c r="L19">
        <v>674.05571199999997</v>
      </c>
      <c r="M19">
        <f t="shared" si="3"/>
        <v>23.674055712000001</v>
      </c>
      <c r="N19">
        <v>5194</v>
      </c>
      <c r="O19" t="s">
        <v>45</v>
      </c>
    </row>
    <row r="20" spans="1:15" x14ac:dyDescent="0.2">
      <c r="A20" s="1">
        <v>4</v>
      </c>
      <c r="B20" t="s">
        <v>11</v>
      </c>
      <c r="C20">
        <v>6</v>
      </c>
      <c r="D20">
        <v>277.36324999999999</v>
      </c>
      <c r="E20">
        <f t="shared" si="2"/>
        <v>6.2773632499999996</v>
      </c>
      <c r="F20">
        <v>19999</v>
      </c>
      <c r="G20" t="s">
        <v>15</v>
      </c>
      <c r="J20" t="s">
        <v>11</v>
      </c>
      <c r="K20">
        <v>22</v>
      </c>
      <c r="L20">
        <v>980.59002199999998</v>
      </c>
      <c r="M20">
        <f t="shared" si="3"/>
        <v>22.980590022000001</v>
      </c>
      <c r="N20">
        <v>5194</v>
      </c>
      <c r="O20" t="s">
        <v>46</v>
      </c>
    </row>
    <row r="21" spans="1:15" x14ac:dyDescent="0.2">
      <c r="A21" s="1">
        <v>5</v>
      </c>
      <c r="B21" t="s">
        <v>11</v>
      </c>
      <c r="C21">
        <v>8</v>
      </c>
      <c r="D21">
        <v>111.530126</v>
      </c>
      <c r="E21">
        <f t="shared" si="2"/>
        <v>8.1115301259999999</v>
      </c>
      <c r="F21">
        <v>19999</v>
      </c>
      <c r="G21" t="s">
        <v>16</v>
      </c>
      <c r="J21" t="s">
        <v>11</v>
      </c>
      <c r="K21">
        <v>24</v>
      </c>
      <c r="L21">
        <v>532.87210300000004</v>
      </c>
      <c r="M21">
        <f t="shared" si="3"/>
        <v>24.532872102999999</v>
      </c>
      <c r="N21">
        <v>5194</v>
      </c>
      <c r="O21" t="s">
        <v>47</v>
      </c>
    </row>
    <row r="22" spans="1:15" x14ac:dyDescent="0.2">
      <c r="A22" s="1">
        <v>6</v>
      </c>
      <c r="B22" t="s">
        <v>11</v>
      </c>
      <c r="C22">
        <v>6</v>
      </c>
      <c r="D22">
        <v>695.32386899999995</v>
      </c>
      <c r="E22">
        <f t="shared" si="2"/>
        <v>6.6953238690000001</v>
      </c>
      <c r="F22">
        <v>19999</v>
      </c>
      <c r="G22" t="s">
        <v>17</v>
      </c>
      <c r="J22" t="s">
        <v>11</v>
      </c>
      <c r="K22">
        <v>22</v>
      </c>
      <c r="L22">
        <v>928.507566</v>
      </c>
      <c r="M22">
        <f t="shared" si="3"/>
        <v>22.928507566</v>
      </c>
      <c r="N22">
        <v>5194</v>
      </c>
      <c r="O22" t="s">
        <v>48</v>
      </c>
    </row>
    <row r="23" spans="1:15" x14ac:dyDescent="0.2">
      <c r="A23" s="1">
        <v>7</v>
      </c>
      <c r="B23" t="s">
        <v>11</v>
      </c>
      <c r="C23">
        <v>5</v>
      </c>
      <c r="D23">
        <v>284.56561199999999</v>
      </c>
      <c r="E23">
        <f t="shared" si="2"/>
        <v>5.2845656119999997</v>
      </c>
      <c r="F23">
        <v>19999</v>
      </c>
      <c r="G23" t="s">
        <v>18</v>
      </c>
      <c r="J23" t="s">
        <v>11</v>
      </c>
      <c r="K23">
        <v>24</v>
      </c>
      <c r="L23">
        <v>464.93781999999999</v>
      </c>
      <c r="M23">
        <f t="shared" si="3"/>
        <v>24.464937819999999</v>
      </c>
      <c r="N23">
        <v>5194</v>
      </c>
      <c r="O23" t="s">
        <v>49</v>
      </c>
    </row>
    <row r="24" spans="1:15" x14ac:dyDescent="0.2">
      <c r="A24" s="1">
        <v>8</v>
      </c>
      <c r="B24" t="s">
        <v>11</v>
      </c>
      <c r="C24">
        <v>5</v>
      </c>
      <c r="D24">
        <v>229.43635399999999</v>
      </c>
      <c r="E24">
        <f t="shared" si="2"/>
        <v>5.2294363539999997</v>
      </c>
      <c r="F24">
        <v>19999</v>
      </c>
      <c r="G24" t="s">
        <v>19</v>
      </c>
      <c r="J24" t="s">
        <v>11</v>
      </c>
      <c r="K24">
        <v>24</v>
      </c>
      <c r="L24">
        <v>208.145982</v>
      </c>
      <c r="M24">
        <f t="shared" si="3"/>
        <v>24.208145982000001</v>
      </c>
      <c r="N24">
        <v>5194</v>
      </c>
      <c r="O24" t="s">
        <v>50</v>
      </c>
    </row>
    <row r="25" spans="1:15" x14ac:dyDescent="0.2">
      <c r="A25" s="1">
        <v>9</v>
      </c>
      <c r="B25" t="s">
        <v>11</v>
      </c>
      <c r="C25">
        <v>9</v>
      </c>
      <c r="D25">
        <v>141.317847</v>
      </c>
      <c r="E25">
        <f t="shared" si="2"/>
        <v>9.1413178469999998</v>
      </c>
      <c r="F25">
        <v>19999</v>
      </c>
      <c r="G25" t="s">
        <v>20</v>
      </c>
      <c r="J25" t="s">
        <v>11</v>
      </c>
      <c r="K25">
        <v>24</v>
      </c>
      <c r="L25">
        <v>12.080218</v>
      </c>
      <c r="M25">
        <f t="shared" si="3"/>
        <v>24.012080218000001</v>
      </c>
      <c r="N25">
        <v>5194</v>
      </c>
      <c r="O25" t="s">
        <v>51</v>
      </c>
    </row>
    <row r="26" spans="1:15" x14ac:dyDescent="0.2">
      <c r="A26" s="1">
        <v>10</v>
      </c>
      <c r="B26" t="s">
        <v>11</v>
      </c>
      <c r="C26">
        <v>7</v>
      </c>
      <c r="D26">
        <v>269.811868</v>
      </c>
      <c r="E26">
        <f t="shared" si="2"/>
        <v>7.2698118679999997</v>
      </c>
      <c r="F26">
        <v>19999</v>
      </c>
      <c r="G26" t="s">
        <v>21</v>
      </c>
      <c r="J26" t="s">
        <v>11</v>
      </c>
      <c r="K26">
        <v>24</v>
      </c>
      <c r="L26">
        <v>346.78488299999998</v>
      </c>
      <c r="M26">
        <f t="shared" si="3"/>
        <v>24.346784883000002</v>
      </c>
      <c r="N26">
        <v>5194</v>
      </c>
      <c r="O26" t="s">
        <v>52</v>
      </c>
    </row>
    <row r="27" spans="1:15" x14ac:dyDescent="0.2">
      <c r="F27" s="2">
        <f>SUM(F17:F26)/SUM(E17:E26)</f>
        <v>2445.6290202579012</v>
      </c>
      <c r="H27">
        <f>F27/N27</f>
        <v>12.142655962775672</v>
      </c>
      <c r="N27" s="2">
        <f>SUM(N17:N26)/SUM(M17:M26)</f>
        <v>201.40807972779444</v>
      </c>
    </row>
    <row r="28" spans="1:15" x14ac:dyDescent="0.2">
      <c r="A28" s="1">
        <v>1</v>
      </c>
      <c r="B28" t="s">
        <v>22</v>
      </c>
      <c r="C28">
        <v>5</v>
      </c>
      <c r="D28">
        <v>509.12762199999997</v>
      </c>
      <c r="E28">
        <f>C28+D28/1000</f>
        <v>5.5091276220000003</v>
      </c>
      <c r="F28">
        <v>36248</v>
      </c>
      <c r="G28" t="s">
        <v>23</v>
      </c>
      <c r="J28" t="s">
        <v>22</v>
      </c>
      <c r="K28">
        <v>3</v>
      </c>
      <c r="L28">
        <v>347.36419999999998</v>
      </c>
      <c r="M28">
        <f>K28+L28/1000</f>
        <v>3.3473641999999999</v>
      </c>
      <c r="N28">
        <v>513</v>
      </c>
      <c r="O28" t="s">
        <v>33</v>
      </c>
    </row>
    <row r="29" spans="1:15" x14ac:dyDescent="0.2">
      <c r="A29" s="1">
        <v>2</v>
      </c>
      <c r="B29" t="s">
        <v>22</v>
      </c>
      <c r="C29">
        <v>2</v>
      </c>
      <c r="D29">
        <v>596.633286</v>
      </c>
      <c r="E29">
        <f t="shared" ref="E29:E37" si="4">C29+D29/1000</f>
        <v>2.5966332859999999</v>
      </c>
      <c r="F29">
        <v>36248</v>
      </c>
      <c r="G29" t="s">
        <v>24</v>
      </c>
      <c r="J29" t="s">
        <v>22</v>
      </c>
      <c r="K29">
        <v>2</v>
      </c>
      <c r="L29">
        <v>478.46104800000001</v>
      </c>
      <c r="M29">
        <f t="shared" ref="M29:M37" si="5">K29+L29/1000</f>
        <v>2.4784610479999998</v>
      </c>
      <c r="N29">
        <v>513</v>
      </c>
      <c r="O29" t="s">
        <v>34</v>
      </c>
    </row>
    <row r="30" spans="1:15" x14ac:dyDescent="0.2">
      <c r="A30" s="1">
        <v>3</v>
      </c>
      <c r="B30" t="s">
        <v>22</v>
      </c>
      <c r="C30">
        <v>2</v>
      </c>
      <c r="D30">
        <v>412.988473</v>
      </c>
      <c r="E30">
        <f t="shared" si="4"/>
        <v>2.412988473</v>
      </c>
      <c r="F30">
        <v>36248</v>
      </c>
      <c r="G30" t="s">
        <v>25</v>
      </c>
      <c r="J30" t="s">
        <v>22</v>
      </c>
      <c r="K30">
        <v>4</v>
      </c>
      <c r="L30">
        <v>28.996399</v>
      </c>
      <c r="M30">
        <f t="shared" si="5"/>
        <v>4.0289963990000004</v>
      </c>
      <c r="N30">
        <v>513</v>
      </c>
      <c r="O30" t="s">
        <v>35</v>
      </c>
    </row>
    <row r="31" spans="1:15" x14ac:dyDescent="0.2">
      <c r="A31" s="1">
        <v>4</v>
      </c>
      <c r="B31" t="s">
        <v>22</v>
      </c>
      <c r="C31">
        <v>4</v>
      </c>
      <c r="D31">
        <v>469.40851500000002</v>
      </c>
      <c r="E31">
        <f t="shared" si="4"/>
        <v>4.4694085149999996</v>
      </c>
      <c r="F31">
        <v>36248</v>
      </c>
      <c r="G31" t="s">
        <v>26</v>
      </c>
      <c r="J31" t="s">
        <v>22</v>
      </c>
      <c r="K31">
        <v>2</v>
      </c>
      <c r="L31">
        <v>595.69877899999994</v>
      </c>
      <c r="M31">
        <f t="shared" si="5"/>
        <v>2.5956987790000001</v>
      </c>
      <c r="N31">
        <v>513</v>
      </c>
      <c r="O31" t="s">
        <v>36</v>
      </c>
    </row>
    <row r="32" spans="1:15" x14ac:dyDescent="0.2">
      <c r="A32" s="1">
        <v>5</v>
      </c>
      <c r="B32" t="s">
        <v>22</v>
      </c>
      <c r="C32">
        <v>2</v>
      </c>
      <c r="D32">
        <v>573.70895599999994</v>
      </c>
      <c r="E32">
        <f t="shared" si="4"/>
        <v>2.5737089559999999</v>
      </c>
      <c r="F32">
        <v>36248</v>
      </c>
      <c r="G32" t="s">
        <v>27</v>
      </c>
      <c r="J32" t="s">
        <v>22</v>
      </c>
      <c r="K32">
        <v>2</v>
      </c>
      <c r="L32">
        <v>486.71949999999998</v>
      </c>
      <c r="M32">
        <f t="shared" si="5"/>
        <v>2.4867195</v>
      </c>
      <c r="N32">
        <v>513</v>
      </c>
      <c r="O32" t="s">
        <v>37</v>
      </c>
    </row>
    <row r="33" spans="1:15" x14ac:dyDescent="0.2">
      <c r="A33" s="1">
        <v>6</v>
      </c>
      <c r="B33" t="s">
        <v>22</v>
      </c>
      <c r="C33">
        <v>2</v>
      </c>
      <c r="D33">
        <v>795.23115700000005</v>
      </c>
      <c r="E33">
        <f t="shared" si="4"/>
        <v>2.7952311569999999</v>
      </c>
      <c r="F33">
        <v>36248</v>
      </c>
      <c r="G33" t="s">
        <v>28</v>
      </c>
      <c r="J33" t="s">
        <v>22</v>
      </c>
      <c r="K33">
        <v>1</v>
      </c>
      <c r="L33">
        <v>508.82620400000002</v>
      </c>
      <c r="M33">
        <f t="shared" si="5"/>
        <v>1.508826204</v>
      </c>
      <c r="N33">
        <v>513</v>
      </c>
      <c r="O33" t="s">
        <v>38</v>
      </c>
    </row>
    <row r="34" spans="1:15" x14ac:dyDescent="0.2">
      <c r="A34" s="1">
        <v>7</v>
      </c>
      <c r="B34" t="s">
        <v>22</v>
      </c>
      <c r="C34">
        <v>3</v>
      </c>
      <c r="D34">
        <v>831.29018399999995</v>
      </c>
      <c r="E34">
        <f t="shared" si="4"/>
        <v>3.8312901840000002</v>
      </c>
      <c r="F34">
        <v>36248</v>
      </c>
      <c r="G34" t="s">
        <v>29</v>
      </c>
      <c r="J34" t="s">
        <v>22</v>
      </c>
      <c r="K34">
        <v>1</v>
      </c>
      <c r="L34">
        <v>443.93736899999999</v>
      </c>
      <c r="M34">
        <f t="shared" si="5"/>
        <v>1.4439373689999999</v>
      </c>
      <c r="N34">
        <v>513</v>
      </c>
      <c r="O34" t="s">
        <v>39</v>
      </c>
    </row>
    <row r="35" spans="1:15" x14ac:dyDescent="0.2">
      <c r="A35" s="1">
        <v>8</v>
      </c>
      <c r="B35" t="s">
        <v>22</v>
      </c>
      <c r="C35">
        <v>4</v>
      </c>
      <c r="D35">
        <v>458.35967299999999</v>
      </c>
      <c r="E35">
        <f t="shared" si="4"/>
        <v>4.4583596730000004</v>
      </c>
      <c r="F35">
        <v>36248</v>
      </c>
      <c r="G35" t="s">
        <v>30</v>
      </c>
      <c r="J35" t="s">
        <v>22</v>
      </c>
      <c r="K35">
        <v>1</v>
      </c>
      <c r="L35">
        <v>347.21334000000002</v>
      </c>
      <c r="M35">
        <f t="shared" si="5"/>
        <v>1.3472133400000001</v>
      </c>
      <c r="N35">
        <v>513</v>
      </c>
      <c r="O35" t="s">
        <v>40</v>
      </c>
    </row>
    <row r="36" spans="1:15" x14ac:dyDescent="0.2">
      <c r="A36" s="1">
        <v>9</v>
      </c>
      <c r="B36" t="s">
        <v>22</v>
      </c>
      <c r="C36">
        <v>3</v>
      </c>
      <c r="D36">
        <v>307.46368200000001</v>
      </c>
      <c r="E36">
        <f t="shared" si="4"/>
        <v>3.3074636819999998</v>
      </c>
      <c r="F36">
        <v>36248</v>
      </c>
      <c r="G36" t="s">
        <v>31</v>
      </c>
      <c r="J36" t="s">
        <v>22</v>
      </c>
      <c r="K36">
        <v>1</v>
      </c>
      <c r="L36">
        <v>320.140781</v>
      </c>
      <c r="M36">
        <f t="shared" si="5"/>
        <v>1.3201407810000001</v>
      </c>
      <c r="N36">
        <v>513</v>
      </c>
      <c r="O36" t="s">
        <v>41</v>
      </c>
    </row>
    <row r="37" spans="1:15" x14ac:dyDescent="0.2">
      <c r="A37" s="1">
        <v>10</v>
      </c>
      <c r="B37" t="s">
        <v>22</v>
      </c>
      <c r="C37">
        <v>3</v>
      </c>
      <c r="D37">
        <v>210.74818400000001</v>
      </c>
      <c r="E37">
        <f t="shared" si="4"/>
        <v>3.2107481839999998</v>
      </c>
      <c r="F37">
        <v>36248</v>
      </c>
      <c r="G37" t="s">
        <v>32</v>
      </c>
      <c r="J37" t="s">
        <v>22</v>
      </c>
      <c r="K37">
        <v>1</v>
      </c>
      <c r="L37">
        <v>415.09061200000002</v>
      </c>
      <c r="M37">
        <f t="shared" si="5"/>
        <v>1.415090612</v>
      </c>
      <c r="N37">
        <v>513</v>
      </c>
      <c r="O37" t="s">
        <v>42</v>
      </c>
    </row>
    <row r="38" spans="1:15" x14ac:dyDescent="0.2">
      <c r="F38" s="2">
        <f>SUM(F28:F37)/SUM(E28:E37)</f>
        <v>10307.988485200634</v>
      </c>
      <c r="H38">
        <f>F38/N38</f>
        <v>44.150437303532755</v>
      </c>
      <c r="N38" s="2">
        <f>SUM(N28:N37)/SUM(M28:M37)</f>
        <v>233.4742103307735</v>
      </c>
    </row>
    <row r="41" spans="1:15" x14ac:dyDescent="0.2">
      <c r="A41" s="1">
        <v>1</v>
      </c>
      <c r="B41" t="s">
        <v>11</v>
      </c>
      <c r="C41">
        <v>65</v>
      </c>
      <c r="D41">
        <v>266.31008000000003</v>
      </c>
      <c r="E41">
        <f t="shared" ref="E41:E50" si="6">C41+D41/1000</f>
        <v>65.266310079999997</v>
      </c>
      <c r="F41">
        <v>19999</v>
      </c>
      <c r="G41" t="s">
        <v>83</v>
      </c>
      <c r="J41" t="s">
        <v>11</v>
      </c>
      <c r="K41">
        <v>41</v>
      </c>
      <c r="L41">
        <v>506.43558300000001</v>
      </c>
      <c r="M41">
        <f>K41+L41/1000</f>
        <v>41.506435582999998</v>
      </c>
      <c r="N41">
        <v>9999</v>
      </c>
      <c r="O41" t="s">
        <v>71</v>
      </c>
    </row>
    <row r="42" spans="1:15" x14ac:dyDescent="0.2">
      <c r="A42" s="1">
        <v>2</v>
      </c>
      <c r="B42" t="s">
        <v>11</v>
      </c>
      <c r="C42">
        <v>89</v>
      </c>
      <c r="D42">
        <v>295.93617</v>
      </c>
      <c r="E42">
        <f t="shared" si="6"/>
        <v>89.295936170000004</v>
      </c>
      <c r="F42">
        <v>9999</v>
      </c>
      <c r="G42" t="s">
        <v>84</v>
      </c>
      <c r="J42" t="s">
        <v>11</v>
      </c>
      <c r="K42">
        <v>46</v>
      </c>
      <c r="L42">
        <v>835.62844099999995</v>
      </c>
      <c r="M42">
        <f t="shared" ref="M42:M50" si="7">K42+L42/1000</f>
        <v>46.835628440999997</v>
      </c>
      <c r="N42">
        <v>9999</v>
      </c>
      <c r="O42" t="s">
        <v>74</v>
      </c>
    </row>
    <row r="43" spans="1:15" x14ac:dyDescent="0.2">
      <c r="A43" s="1">
        <v>3</v>
      </c>
      <c r="B43" t="s">
        <v>11</v>
      </c>
      <c r="C43">
        <v>74</v>
      </c>
      <c r="D43">
        <v>732.77148999999997</v>
      </c>
      <c r="E43">
        <f t="shared" si="6"/>
        <v>74.732771490000005</v>
      </c>
      <c r="F43">
        <v>9999</v>
      </c>
      <c r="G43" t="s">
        <v>85</v>
      </c>
      <c r="J43" t="s">
        <v>11</v>
      </c>
      <c r="K43">
        <v>43</v>
      </c>
      <c r="L43">
        <v>187.42004399999999</v>
      </c>
      <c r="M43">
        <f t="shared" si="7"/>
        <v>43.187420044</v>
      </c>
      <c r="N43">
        <v>9999</v>
      </c>
      <c r="O43" t="s">
        <v>75</v>
      </c>
    </row>
    <row r="44" spans="1:15" x14ac:dyDescent="0.2">
      <c r="A44" s="1">
        <v>4</v>
      </c>
      <c r="B44" t="s">
        <v>11</v>
      </c>
      <c r="C44">
        <v>31</v>
      </c>
      <c r="D44">
        <v>791.971045</v>
      </c>
      <c r="E44">
        <f t="shared" si="6"/>
        <v>31.791971045</v>
      </c>
      <c r="F44">
        <v>9999</v>
      </c>
      <c r="G44" t="s">
        <v>86</v>
      </c>
      <c r="J44" t="s">
        <v>11</v>
      </c>
      <c r="K44">
        <v>52</v>
      </c>
      <c r="L44">
        <v>65.540735999999995</v>
      </c>
      <c r="M44">
        <f t="shared" si="7"/>
        <v>52.065540736000003</v>
      </c>
      <c r="N44">
        <v>9999</v>
      </c>
      <c r="O44" t="s">
        <v>76</v>
      </c>
    </row>
    <row r="45" spans="1:15" x14ac:dyDescent="0.2">
      <c r="A45" s="1">
        <v>5</v>
      </c>
      <c r="B45" t="s">
        <v>11</v>
      </c>
      <c r="C45">
        <v>55</v>
      </c>
      <c r="D45">
        <v>416.85134900000003</v>
      </c>
      <c r="E45">
        <f t="shared" si="6"/>
        <v>55.416851348999998</v>
      </c>
      <c r="F45">
        <v>9999</v>
      </c>
      <c r="G45" t="s">
        <v>87</v>
      </c>
      <c r="J45" t="s">
        <v>11</v>
      </c>
      <c r="K45">
        <v>44</v>
      </c>
      <c r="L45">
        <v>708.43986900000004</v>
      </c>
      <c r="M45">
        <f t="shared" si="7"/>
        <v>44.708439869000003</v>
      </c>
      <c r="N45">
        <v>9999</v>
      </c>
      <c r="O45" t="s">
        <v>77</v>
      </c>
    </row>
    <row r="46" spans="1:15" x14ac:dyDescent="0.2">
      <c r="A46" s="1">
        <v>6</v>
      </c>
      <c r="B46" t="s">
        <v>11</v>
      </c>
      <c r="C46">
        <v>28</v>
      </c>
      <c r="D46">
        <v>661.87986100000001</v>
      </c>
      <c r="E46">
        <f t="shared" si="6"/>
        <v>28.661879860999999</v>
      </c>
      <c r="F46">
        <v>9999</v>
      </c>
      <c r="G46" t="s">
        <v>88</v>
      </c>
      <c r="J46" t="s">
        <v>11</v>
      </c>
      <c r="K46">
        <v>38</v>
      </c>
      <c r="L46">
        <v>747.31564500000002</v>
      </c>
      <c r="M46">
        <f t="shared" si="7"/>
        <v>38.747315645</v>
      </c>
      <c r="N46">
        <v>9999</v>
      </c>
      <c r="O46" t="s">
        <v>78</v>
      </c>
    </row>
    <row r="47" spans="1:15" x14ac:dyDescent="0.2">
      <c r="A47" s="1">
        <v>7</v>
      </c>
      <c r="B47" t="s">
        <v>11</v>
      </c>
      <c r="C47">
        <v>26</v>
      </c>
      <c r="D47">
        <v>368.61965800000002</v>
      </c>
      <c r="E47">
        <f t="shared" si="6"/>
        <v>26.368619658</v>
      </c>
      <c r="F47">
        <v>9999</v>
      </c>
      <c r="G47" t="s">
        <v>89</v>
      </c>
      <c r="J47" t="s">
        <v>11</v>
      </c>
      <c r="K47">
        <v>41</v>
      </c>
      <c r="L47">
        <v>281.784806</v>
      </c>
      <c r="M47">
        <f t="shared" si="7"/>
        <v>41.281784805999997</v>
      </c>
      <c r="N47">
        <v>9999</v>
      </c>
      <c r="O47" t="s">
        <v>79</v>
      </c>
    </row>
    <row r="48" spans="1:15" x14ac:dyDescent="0.2">
      <c r="A48" s="1">
        <v>8</v>
      </c>
      <c r="B48" t="s">
        <v>11</v>
      </c>
      <c r="C48">
        <v>26</v>
      </c>
      <c r="D48">
        <v>555.35713899999996</v>
      </c>
      <c r="E48">
        <f t="shared" si="6"/>
        <v>26.555357139000002</v>
      </c>
      <c r="F48">
        <v>9999</v>
      </c>
      <c r="G48" t="s">
        <v>90</v>
      </c>
      <c r="J48" t="s">
        <v>11</v>
      </c>
      <c r="K48">
        <v>44</v>
      </c>
      <c r="L48">
        <v>856.10120700000004</v>
      </c>
      <c r="M48">
        <f t="shared" si="7"/>
        <v>44.856101207000002</v>
      </c>
      <c r="N48">
        <v>9999</v>
      </c>
      <c r="O48" t="s">
        <v>80</v>
      </c>
    </row>
    <row r="49" spans="1:15" x14ac:dyDescent="0.2">
      <c r="A49" s="1">
        <v>9</v>
      </c>
      <c r="B49" t="s">
        <v>11</v>
      </c>
      <c r="C49">
        <v>48</v>
      </c>
      <c r="D49">
        <v>127.95498499999999</v>
      </c>
      <c r="E49">
        <f t="shared" si="6"/>
        <v>48.127954985000002</v>
      </c>
      <c r="F49">
        <v>9999</v>
      </c>
      <c r="G49" t="s">
        <v>91</v>
      </c>
      <c r="J49" t="s">
        <v>11</v>
      </c>
      <c r="K49">
        <v>39</v>
      </c>
      <c r="L49">
        <v>78.274030999999994</v>
      </c>
      <c r="M49">
        <f t="shared" si="7"/>
        <v>39.078274030999999</v>
      </c>
      <c r="N49">
        <v>9999</v>
      </c>
      <c r="O49" t="s">
        <v>81</v>
      </c>
    </row>
    <row r="50" spans="1:15" x14ac:dyDescent="0.2">
      <c r="A50" s="1">
        <v>10</v>
      </c>
      <c r="B50" t="s">
        <v>11</v>
      </c>
      <c r="C50">
        <v>23</v>
      </c>
      <c r="D50">
        <v>516.62728400000003</v>
      </c>
      <c r="E50">
        <f t="shared" si="6"/>
        <v>23.516627283999998</v>
      </c>
      <c r="F50">
        <v>9999</v>
      </c>
      <c r="G50" t="s">
        <v>92</v>
      </c>
      <c r="J50" t="s">
        <v>11</v>
      </c>
      <c r="K50">
        <v>38</v>
      </c>
      <c r="L50">
        <v>655.92891499999996</v>
      </c>
      <c r="M50">
        <f t="shared" si="7"/>
        <v>38.655928914999997</v>
      </c>
      <c r="N50">
        <v>9999</v>
      </c>
      <c r="O50" t="s">
        <v>82</v>
      </c>
    </row>
    <row r="51" spans="1:15" x14ac:dyDescent="0.2">
      <c r="F51" s="2">
        <f>SUM(F41:F50)/SUM(E41:E50)</f>
        <v>234.15365857452491</v>
      </c>
      <c r="H51">
        <f>F51/N51</f>
        <v>1.0091225763040435</v>
      </c>
      <c r="N51" s="2">
        <f>SUM(N41:N50)/SUM(M41:M50)</f>
        <v>232.03688439131267</v>
      </c>
    </row>
  </sheetData>
  <mergeCells count="2">
    <mergeCell ref="C2:F2"/>
    <mergeCell ref="K2:N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showRuler="0" workbookViewId="0">
      <selection activeCell="Q16" sqref="Q16"/>
    </sheetView>
  </sheetViews>
  <sheetFormatPr baseColWidth="10" defaultRowHeight="16" x14ac:dyDescent="0.2"/>
  <cols>
    <col min="2" max="5" width="16.5" style="4" customWidth="1"/>
  </cols>
  <sheetData>
    <row r="2" spans="1:5" x14ac:dyDescent="0.2">
      <c r="B2" s="3" t="s">
        <v>22</v>
      </c>
      <c r="C2" s="3" t="s">
        <v>65</v>
      </c>
      <c r="D2" s="3" t="s">
        <v>11</v>
      </c>
      <c r="E2" s="3" t="s">
        <v>0</v>
      </c>
    </row>
    <row r="3" spans="1:5" x14ac:dyDescent="0.2">
      <c r="A3" t="s">
        <v>64</v>
      </c>
      <c r="B3" s="4">
        <v>233.4742103307735</v>
      </c>
      <c r="C3" s="4">
        <v>201.40807972779444</v>
      </c>
      <c r="D3" s="4">
        <v>232.03688439131267</v>
      </c>
      <c r="E3" s="4">
        <v>1306.3979521891451</v>
      </c>
    </row>
    <row r="4" spans="1:5" x14ac:dyDescent="0.2">
      <c r="A4" t="s">
        <v>63</v>
      </c>
      <c r="B4" s="4">
        <v>10307.988485200634</v>
      </c>
      <c r="C4" s="4">
        <v>2445.6290202579012</v>
      </c>
      <c r="D4" s="4">
        <v>234.15365857452491</v>
      </c>
      <c r="E4" s="4">
        <v>4736.0137657478626</v>
      </c>
    </row>
    <row r="7" spans="1:5" x14ac:dyDescent="0.2">
      <c r="B7" s="3" t="s">
        <v>0</v>
      </c>
      <c r="C7" s="3"/>
      <c r="D7" s="3"/>
      <c r="E7" s="3"/>
    </row>
    <row r="8" spans="1:5" x14ac:dyDescent="0.2">
      <c r="A8" t="s">
        <v>63</v>
      </c>
      <c r="B8" s="4">
        <v>4736.0137657478626</v>
      </c>
    </row>
    <row r="9" spans="1:5" x14ac:dyDescent="0.2">
      <c r="A9" t="s">
        <v>64</v>
      </c>
      <c r="B9" s="4">
        <v>1306.3979521891451</v>
      </c>
    </row>
    <row r="11" spans="1:5" x14ac:dyDescent="0.2">
      <c r="B11" s="3" t="s">
        <v>65</v>
      </c>
      <c r="C11" s="3"/>
      <c r="D11" s="3"/>
    </row>
    <row r="12" spans="1:5" x14ac:dyDescent="0.2">
      <c r="A12" t="s">
        <v>63</v>
      </c>
      <c r="B12" s="4">
        <v>2445.6290202579012</v>
      </c>
    </row>
    <row r="13" spans="1:5" x14ac:dyDescent="0.2">
      <c r="A13" t="s">
        <v>64</v>
      </c>
      <c r="B13" s="4">
        <v>201.40807972779444</v>
      </c>
    </row>
    <row r="15" spans="1:5" x14ac:dyDescent="0.2">
      <c r="B15" s="3" t="s">
        <v>22</v>
      </c>
      <c r="C15" s="5"/>
      <c r="D15" s="5"/>
      <c r="E15" s="5"/>
    </row>
    <row r="16" spans="1:5" x14ac:dyDescent="0.2">
      <c r="A16" t="s">
        <v>63</v>
      </c>
      <c r="B16" s="4">
        <v>10307.988485200634</v>
      </c>
      <c r="C16" s="5"/>
      <c r="D16" s="5"/>
      <c r="E16" s="5"/>
    </row>
    <row r="17" spans="1:5" x14ac:dyDescent="0.2">
      <c r="A17" t="s">
        <v>64</v>
      </c>
      <c r="B17" s="4">
        <v>233.4742103307735</v>
      </c>
      <c r="C17" s="5"/>
      <c r="D17" s="5"/>
      <c r="E17" s="5"/>
    </row>
    <row r="22" spans="1:5" x14ac:dyDescent="0.2">
      <c r="B22" s="3" t="s">
        <v>0</v>
      </c>
      <c r="C22" s="3" t="s">
        <v>65</v>
      </c>
      <c r="D22" s="3"/>
      <c r="E22" s="3" t="s">
        <v>22</v>
      </c>
    </row>
    <row r="23" spans="1:5" x14ac:dyDescent="0.2">
      <c r="B23" s="4">
        <v>1306.3979521891451</v>
      </c>
      <c r="C23" s="4">
        <v>201.40807972779444</v>
      </c>
      <c r="E23" s="4">
        <v>233.4742103307735</v>
      </c>
    </row>
    <row r="24" spans="1:5" x14ac:dyDescent="0.2">
      <c r="B24" s="4">
        <v>4736.0137657478626</v>
      </c>
      <c r="C24" s="4">
        <v>2445.6290202579012</v>
      </c>
      <c r="E24" s="4">
        <v>10307.988485200634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showRuler="0" workbookViewId="0">
      <selection activeCell="J20" sqref="J20"/>
    </sheetView>
  </sheetViews>
  <sheetFormatPr baseColWidth="10" defaultRowHeight="16" x14ac:dyDescent="0.2"/>
  <cols>
    <col min="2" max="5" width="16.5" style="4" customWidth="1"/>
  </cols>
  <sheetData>
    <row r="2" spans="1:5" x14ac:dyDescent="0.2">
      <c r="B2" s="3" t="s">
        <v>0</v>
      </c>
      <c r="C2" s="3"/>
      <c r="D2" s="3"/>
      <c r="E2" s="3"/>
    </row>
    <row r="3" spans="1:5" x14ac:dyDescent="0.2">
      <c r="A3" t="s">
        <v>64</v>
      </c>
      <c r="B3" s="4">
        <v>1552.18814586234</v>
      </c>
    </row>
    <row r="4" spans="1:5" x14ac:dyDescent="0.2">
      <c r="A4" t="s">
        <v>63</v>
      </c>
      <c r="B4" s="4">
        <v>3272.2387859978098</v>
      </c>
    </row>
    <row r="7" spans="1:5" x14ac:dyDescent="0.2">
      <c r="B7" s="3"/>
      <c r="C7" s="3"/>
      <c r="D7" s="3"/>
      <c r="E7" s="3"/>
    </row>
    <row r="11" spans="1:5" x14ac:dyDescent="0.2">
      <c r="B11" s="3"/>
      <c r="C11" s="3"/>
      <c r="D11" s="3"/>
    </row>
    <row r="15" spans="1:5" x14ac:dyDescent="0.2">
      <c r="B15" s="3"/>
      <c r="C15" s="5"/>
      <c r="D15" s="5"/>
      <c r="E15" s="5"/>
    </row>
    <row r="16" spans="1:5" x14ac:dyDescent="0.2">
      <c r="C16" s="5"/>
      <c r="D16" s="5"/>
      <c r="E16" s="5"/>
    </row>
    <row r="17" spans="2:5" x14ac:dyDescent="0.2">
      <c r="C17" s="5"/>
      <c r="D17" s="5"/>
      <c r="E17" s="5"/>
    </row>
    <row r="22" spans="2:5" x14ac:dyDescent="0.2">
      <c r="B22" s="3" t="s">
        <v>0</v>
      </c>
      <c r="C22" s="3" t="s">
        <v>65</v>
      </c>
      <c r="D22" s="3"/>
      <c r="E22" s="3" t="s">
        <v>22</v>
      </c>
    </row>
    <row r="23" spans="2:5" x14ac:dyDescent="0.2">
      <c r="B23" s="4">
        <v>1306.3979521891451</v>
      </c>
      <c r="C23" s="4">
        <v>201.40807972779444</v>
      </c>
      <c r="E23" s="4">
        <v>233.4742103307735</v>
      </c>
    </row>
    <row r="24" spans="2:5" x14ac:dyDescent="0.2">
      <c r="B24" s="4">
        <v>4736.0137657478626</v>
      </c>
      <c r="C24" s="4">
        <v>2445.6290202579012</v>
      </c>
      <c r="E24" s="4">
        <v>10307.988485200634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showRuler="0" workbookViewId="0">
      <selection activeCell="J21" sqref="J21"/>
    </sheetView>
  </sheetViews>
  <sheetFormatPr baseColWidth="10" defaultRowHeight="16" x14ac:dyDescent="0.2"/>
  <cols>
    <col min="1" max="1" width="20.1640625" customWidth="1"/>
    <col min="2" max="5" width="16.5" style="4" customWidth="1"/>
  </cols>
  <sheetData>
    <row r="2" spans="1:5" x14ac:dyDescent="0.2">
      <c r="B2" s="3" t="s">
        <v>0</v>
      </c>
      <c r="C2" s="3"/>
      <c r="D2" s="3"/>
      <c r="E2" s="3"/>
    </row>
    <row r="3" spans="1:5" x14ac:dyDescent="0.2">
      <c r="A3" t="s">
        <v>95</v>
      </c>
      <c r="B3" s="4">
        <v>157.02437806335499</v>
      </c>
    </row>
    <row r="4" spans="1:5" x14ac:dyDescent="0.2">
      <c r="A4" t="s">
        <v>94</v>
      </c>
      <c r="B4" s="4">
        <v>182.53345260044904</v>
      </c>
    </row>
    <row r="5" spans="1:5" x14ac:dyDescent="0.2">
      <c r="A5" t="s">
        <v>93</v>
      </c>
      <c r="B5" s="4">
        <v>1125.4293598879951</v>
      </c>
    </row>
    <row r="6" spans="1:5" x14ac:dyDescent="0.2">
      <c r="A6" t="s">
        <v>63</v>
      </c>
      <c r="B6" s="4">
        <v>2068.9127232401479</v>
      </c>
    </row>
    <row r="7" spans="1:5" x14ac:dyDescent="0.2">
      <c r="B7" s="3"/>
      <c r="C7" s="3"/>
      <c r="D7" s="3"/>
      <c r="E7" s="3"/>
    </row>
    <row r="11" spans="1:5" x14ac:dyDescent="0.2">
      <c r="B11" s="3"/>
      <c r="C11" s="3"/>
      <c r="D11" s="3"/>
    </row>
    <row r="15" spans="1:5" x14ac:dyDescent="0.2">
      <c r="B15" s="3"/>
      <c r="C15" s="5"/>
      <c r="D15" s="5"/>
      <c r="E15" s="5"/>
    </row>
    <row r="16" spans="1:5" x14ac:dyDescent="0.2">
      <c r="C16" s="5"/>
      <c r="D16" s="5"/>
      <c r="E16" s="5"/>
    </row>
    <row r="17" spans="2:5" x14ac:dyDescent="0.2">
      <c r="C17" s="5"/>
      <c r="D17" s="5"/>
      <c r="E17" s="5"/>
    </row>
    <row r="22" spans="2:5" x14ac:dyDescent="0.2">
      <c r="B22" s="3" t="s">
        <v>0</v>
      </c>
      <c r="C22" s="3" t="s">
        <v>65</v>
      </c>
      <c r="D22" s="3"/>
      <c r="E22" s="3" t="s">
        <v>22</v>
      </c>
    </row>
    <row r="23" spans="2:5" x14ac:dyDescent="0.2">
      <c r="B23" s="4">
        <v>1306.3979521891451</v>
      </c>
      <c r="C23" s="4">
        <v>201.40807972779444</v>
      </c>
      <c r="E23" s="4">
        <v>233.4742103307735</v>
      </c>
    </row>
    <row r="24" spans="2:5" x14ac:dyDescent="0.2">
      <c r="B24" s="4">
        <v>4736.0137657478626</v>
      </c>
      <c r="C24" s="4">
        <v>2445.6290202579012</v>
      </c>
      <c r="E24" s="4">
        <v>10307.988485200634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showRuler="0" workbookViewId="0">
      <selection activeCell="C13" sqref="C13"/>
    </sheetView>
  </sheetViews>
  <sheetFormatPr baseColWidth="10" defaultRowHeight="16" x14ac:dyDescent="0.2"/>
  <cols>
    <col min="1" max="1" width="20.1640625" customWidth="1"/>
    <col min="2" max="5" width="16.5" style="4" customWidth="1"/>
  </cols>
  <sheetData>
    <row r="2" spans="1:5" x14ac:dyDescent="0.2">
      <c r="B2" s="3" t="s">
        <v>0</v>
      </c>
      <c r="C2" s="3"/>
      <c r="D2" s="3"/>
      <c r="E2" s="3"/>
    </row>
    <row r="3" spans="1:5" x14ac:dyDescent="0.2">
      <c r="A3" t="s">
        <v>95</v>
      </c>
      <c r="B3" s="4">
        <v>187.98570078035101</v>
      </c>
      <c r="C3" s="4">
        <f>B4/B3</f>
        <v>1.3368941676079367</v>
      </c>
    </row>
    <row r="4" spans="1:5" x14ac:dyDescent="0.2">
      <c r="A4" t="s">
        <v>94</v>
      </c>
      <c r="B4" s="4">
        <v>251.31698696694201</v>
      </c>
      <c r="C4" s="4">
        <f>B5/B4</f>
        <v>4.9257238255655773</v>
      </c>
    </row>
    <row r="5" spans="1:5" x14ac:dyDescent="0.2">
      <c r="A5" t="s">
        <v>93</v>
      </c>
      <c r="B5" s="4">
        <v>1237.9180704724199</v>
      </c>
      <c r="C5" s="4">
        <f>B6/B5</f>
        <v>2.8846225794840903</v>
      </c>
    </row>
    <row r="6" spans="1:5" x14ac:dyDescent="0.2">
      <c r="A6" t="s">
        <v>63</v>
      </c>
      <c r="B6" s="4">
        <v>3570.9264176361198</v>
      </c>
    </row>
    <row r="7" spans="1:5" x14ac:dyDescent="0.2">
      <c r="B7" s="3"/>
      <c r="C7" s="3"/>
      <c r="D7" s="3"/>
      <c r="E7" s="3"/>
    </row>
    <row r="11" spans="1:5" x14ac:dyDescent="0.2">
      <c r="B11" s="3"/>
      <c r="C11" s="3"/>
      <c r="D11" s="3"/>
    </row>
    <row r="15" spans="1:5" x14ac:dyDescent="0.2">
      <c r="B15" s="3"/>
      <c r="C15" s="5"/>
      <c r="D15" s="5"/>
      <c r="E15" s="5"/>
    </row>
    <row r="16" spans="1:5" x14ac:dyDescent="0.2">
      <c r="C16" s="5"/>
      <c r="D16" s="5"/>
      <c r="E16" s="5"/>
    </row>
    <row r="17" spans="2:5" x14ac:dyDescent="0.2">
      <c r="C17" s="5"/>
      <c r="D17" s="5"/>
      <c r="E17" s="5"/>
    </row>
    <row r="22" spans="2:5" x14ac:dyDescent="0.2">
      <c r="B22" s="3" t="s">
        <v>0</v>
      </c>
      <c r="C22" s="3" t="s">
        <v>65</v>
      </c>
      <c r="D22" s="3"/>
      <c r="E22" s="3" t="s">
        <v>22</v>
      </c>
    </row>
    <row r="23" spans="2:5" x14ac:dyDescent="0.2">
      <c r="B23" s="4">
        <v>1306.3979521891451</v>
      </c>
      <c r="C23" s="4">
        <v>201.40807972779444</v>
      </c>
      <c r="E23" s="4">
        <v>233.4742103307735</v>
      </c>
    </row>
    <row r="24" spans="2:5" x14ac:dyDescent="0.2">
      <c r="B24" s="4">
        <v>4736.0137657478626</v>
      </c>
      <c r="C24" s="4">
        <v>2445.6290202579012</v>
      </c>
      <c r="E24" s="4">
        <v>10307.988485200634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showRuler="0" workbookViewId="0">
      <selection activeCell="A4" sqref="A4"/>
    </sheetView>
  </sheetViews>
  <sheetFormatPr baseColWidth="10" defaultRowHeight="16" x14ac:dyDescent="0.2"/>
  <cols>
    <col min="1" max="1" width="20.1640625" customWidth="1"/>
    <col min="2" max="5" width="16.5" style="4" customWidth="1"/>
  </cols>
  <sheetData>
    <row r="2" spans="1:5" x14ac:dyDescent="0.2">
      <c r="B2" s="3" t="s">
        <v>0</v>
      </c>
      <c r="C2" s="3"/>
      <c r="D2" s="3"/>
      <c r="E2" s="3"/>
    </row>
    <row r="3" spans="1:5" x14ac:dyDescent="0.2">
      <c r="A3" t="s">
        <v>95</v>
      </c>
      <c r="B3" s="4">
        <v>187.98570078035101</v>
      </c>
      <c r="C3" s="4">
        <f>$B$6/B3</f>
        <v>17.885344396106476</v>
      </c>
    </row>
    <row r="4" spans="1:5" x14ac:dyDescent="0.2">
      <c r="A4" t="s">
        <v>96</v>
      </c>
      <c r="B4" s="4">
        <v>6656.2755999999999</v>
      </c>
      <c r="C4" s="4">
        <f t="shared" ref="C4:C6" si="0">$B$6/B4</f>
        <v>0.50511565356458499</v>
      </c>
    </row>
    <row r="5" spans="1:5" x14ac:dyDescent="0.2">
      <c r="A5" t="s">
        <v>97</v>
      </c>
      <c r="B5" s="4">
        <v>8672.7523000000001</v>
      </c>
      <c r="C5" s="4">
        <f t="shared" si="0"/>
        <v>0.38767266534292694</v>
      </c>
    </row>
    <row r="6" spans="1:5" x14ac:dyDescent="0.2">
      <c r="A6" t="s">
        <v>63</v>
      </c>
      <c r="B6" s="4">
        <v>3362.1889999999999</v>
      </c>
      <c r="C6" s="4">
        <f t="shared" si="0"/>
        <v>1</v>
      </c>
    </row>
    <row r="7" spans="1:5" x14ac:dyDescent="0.2">
      <c r="B7" s="3"/>
      <c r="C7" s="3"/>
      <c r="D7" s="3"/>
      <c r="E7" s="3"/>
    </row>
    <row r="11" spans="1:5" x14ac:dyDescent="0.2">
      <c r="B11" s="3"/>
      <c r="C11" s="3"/>
      <c r="D11" s="3"/>
    </row>
    <row r="15" spans="1:5" x14ac:dyDescent="0.2">
      <c r="B15" s="3"/>
      <c r="C15" s="5"/>
      <c r="D15" s="5"/>
      <c r="E15" s="5"/>
    </row>
    <row r="16" spans="1:5" x14ac:dyDescent="0.2">
      <c r="C16" s="5"/>
      <c r="D16" s="5"/>
      <c r="E16" s="5"/>
    </row>
    <row r="17" spans="2:5" x14ac:dyDescent="0.2">
      <c r="C17" s="5"/>
      <c r="D17" s="5"/>
      <c r="E17" s="5"/>
    </row>
    <row r="22" spans="2:5" x14ac:dyDescent="0.2">
      <c r="B22" s="3" t="s">
        <v>0</v>
      </c>
      <c r="C22" s="3" t="s">
        <v>65</v>
      </c>
      <c r="D22" s="3"/>
      <c r="E22" s="3" t="s">
        <v>22</v>
      </c>
    </row>
    <row r="23" spans="2:5" x14ac:dyDescent="0.2">
      <c r="B23" s="4">
        <v>1306.3979521891451</v>
      </c>
      <c r="C23" s="4">
        <v>201.40807972779444</v>
      </c>
      <c r="E23" s="4">
        <v>233.4742103307735</v>
      </c>
    </row>
    <row r="24" spans="2:5" x14ac:dyDescent="0.2">
      <c r="B24" s="4">
        <v>4736.0137657478626</v>
      </c>
      <c r="C24" s="4">
        <v>2445.6290202579012</v>
      </c>
      <c r="E24" s="4">
        <v>10307.988485200634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REST</vt:lpstr>
      <vt:lpstr>NATIVE</vt:lpstr>
      <vt:lpstr>VS (03-06)</vt:lpstr>
      <vt:lpstr>VS (03-09)</vt:lpstr>
      <vt:lpstr>VS (03-19)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A Barsallo Yi</dc:creator>
  <cp:lastModifiedBy>Edgardo A Barsallo Yi</cp:lastModifiedBy>
  <dcterms:created xsi:type="dcterms:W3CDTF">2017-02-17T05:18:54Z</dcterms:created>
  <dcterms:modified xsi:type="dcterms:W3CDTF">2017-03-30T17:04:09Z</dcterms:modified>
</cp:coreProperties>
</file>