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iova\Documents\2 - Didattica\1A - Corsi UNIMI\Corso_RO\Organizzazione\Appello_RO\Idee per appelli RO\"/>
    </mc:Choice>
  </mc:AlternateContent>
  <xr:revisionPtr revIDLastSave="0" documentId="13_ncr:1_{07390D35-45B1-4218-9B3F-DF172A1FC00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alcolo angoli in un giro" sheetId="1" r:id="rId1"/>
    <sheet name="Calcolo angoli in due giri" sheetId="2" r:id="rId2"/>
    <sheet name="Calcolo spirale" sheetId="3" r:id="rId3"/>
  </sheets>
  <definedNames>
    <definedName name="solver_adj" localSheetId="1" hidden="1">'Calcolo angoli in due giri'!$P$4:$P$13</definedName>
    <definedName name="solver_adj" localSheetId="0" hidden="1">'Calcolo angoli in un giro'!$O$4:$O$13</definedName>
    <definedName name="solver_adj" localSheetId="2" hidden="1">'Calcolo spirale'!$M$1:$M$2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0" localSheetId="0" hidden="1">'Calcolo angoli in un giro'!$P$5:$P$13</definedName>
    <definedName name="solver_lhs1" localSheetId="1" hidden="1">'Calcolo angoli in due giri'!$P$4:$P$13</definedName>
    <definedName name="solver_lhs1" localSheetId="0" hidden="1">'Calcolo angoli in un giro'!$M$4:$M$13</definedName>
    <definedName name="solver_lhs1" localSheetId="2" hidden="1">'Calcolo spirale'!$M$1</definedName>
    <definedName name="solver_lhs2" localSheetId="1" hidden="1">'Calcolo angoli in due giri'!$P$4:$P$13</definedName>
    <definedName name="solver_lhs2" localSheetId="0" hidden="1">'Calcolo angoli in un giro'!$N$4:$N$13</definedName>
    <definedName name="solver_lhs2" localSheetId="2" hidden="1">'Calcolo spirale'!#REF!</definedName>
    <definedName name="solver_lhs3" localSheetId="1" hidden="1">'Calcolo angoli in due giri'!$Q$5:$Q$13</definedName>
    <definedName name="solver_lhs3" localSheetId="0" hidden="1">'Calcolo angoli in un giro'!$O$4:$O$13</definedName>
    <definedName name="solver_lhs3" localSheetId="2" hidden="1">'Calcolo spirale'!$J$5:$J$13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2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3</definedName>
    <definedName name="solver_num" localSheetId="0" hidden="1">3</definedName>
    <definedName name="solver_num" localSheetId="2" hidden="1">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2" hidden="1">'Calcolo spirale'!$M$15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0" localSheetId="0" hidden="1">3</definedName>
    <definedName name="solver_rel1" localSheetId="1" hidden="1">1</definedName>
    <definedName name="solver_rel1" localSheetId="0" hidden="1">2</definedName>
    <definedName name="solver_rel1" localSheetId="2" hidden="1">3</definedName>
    <definedName name="solver_rel2" localSheetId="1" hidden="1">4</definedName>
    <definedName name="solver_rel2" localSheetId="0" hidden="1">2</definedName>
    <definedName name="solver_rel2" localSheetId="2" hidden="1">4</definedName>
    <definedName name="solver_rel3" localSheetId="1" hidden="1">3</definedName>
    <definedName name="solver_rel3" localSheetId="0" hidden="1">1</definedName>
    <definedName name="solver_rel3" localSheetId="2" hidden="1">3</definedName>
    <definedName name="solver_rhs0" localSheetId="0" hidden="1">'Calcolo angoli in un giro'!$Q$5:$Q$13</definedName>
    <definedName name="solver_rhs1" localSheetId="1" hidden="1">1</definedName>
    <definedName name="solver_rhs1" localSheetId="0" hidden="1">'Calcolo angoli in un giro'!$K$4:$K$13</definedName>
    <definedName name="solver_rhs1" localSheetId="2" hidden="1">0</definedName>
    <definedName name="solver_rhs2" localSheetId="1" hidden="1">"intero"</definedName>
    <definedName name="solver_rhs2" localSheetId="0" hidden="1">'Calcolo angoli in un giro'!$L$4:$L$13</definedName>
    <definedName name="solver_rhs2" localSheetId="2" hidden="1">"intero"</definedName>
    <definedName name="solver_rhs3" localSheetId="1" hidden="1">'Calcolo angoli in due giri'!$R$5:$R$13</definedName>
    <definedName name="solver_rhs3" localSheetId="0" hidden="1">'Calcolo angoli in un giro'!$O$15</definedName>
    <definedName name="solver_rhs3" localSheetId="2" hidden="1">'Calcolo spirale'!#REF!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3" l="1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4" i="3"/>
  <c r="M4" i="3" s="1"/>
  <c r="K13" i="3"/>
  <c r="C13" i="3"/>
  <c r="F13" i="3" s="1"/>
  <c r="K12" i="3"/>
  <c r="C12" i="3"/>
  <c r="E12" i="3" s="1"/>
  <c r="K11" i="3"/>
  <c r="C11" i="3"/>
  <c r="F11" i="3" s="1"/>
  <c r="K10" i="3"/>
  <c r="F10" i="3"/>
  <c r="C10" i="3"/>
  <c r="E10" i="3" s="1"/>
  <c r="K9" i="3"/>
  <c r="C9" i="3"/>
  <c r="F9" i="3" s="1"/>
  <c r="K8" i="3"/>
  <c r="C8" i="3"/>
  <c r="F8" i="3" s="1"/>
  <c r="K7" i="3"/>
  <c r="C7" i="3"/>
  <c r="F7" i="3" s="1"/>
  <c r="K6" i="3"/>
  <c r="C6" i="3"/>
  <c r="F6" i="3" s="1"/>
  <c r="K5" i="3"/>
  <c r="C5" i="3"/>
  <c r="E5" i="3" s="1"/>
  <c r="K4" i="3"/>
  <c r="C4" i="3"/>
  <c r="F4" i="3" s="1"/>
  <c r="Q13" i="2"/>
  <c r="N13" i="2"/>
  <c r="M13" i="2"/>
  <c r="L13" i="2"/>
  <c r="K13" i="2"/>
  <c r="J13" i="2"/>
  <c r="C13" i="2"/>
  <c r="F13" i="2" s="1"/>
  <c r="R12" i="2"/>
  <c r="Q12" i="2"/>
  <c r="R13" i="2" s="1"/>
  <c r="N12" i="2"/>
  <c r="M12" i="2"/>
  <c r="J12" i="2"/>
  <c r="K12" i="2" s="1"/>
  <c r="C12" i="2"/>
  <c r="F12" i="2" s="1"/>
  <c r="R11" i="2"/>
  <c r="Q11" i="2"/>
  <c r="N11" i="2"/>
  <c r="M11" i="2"/>
  <c r="J11" i="2"/>
  <c r="K11" i="2" s="1"/>
  <c r="F11" i="2"/>
  <c r="E11" i="2"/>
  <c r="C11" i="2"/>
  <c r="Q10" i="2"/>
  <c r="N10" i="2"/>
  <c r="M10" i="2"/>
  <c r="J10" i="2"/>
  <c r="K10" i="2" s="1"/>
  <c r="F10" i="2"/>
  <c r="C10" i="2"/>
  <c r="E10" i="2" s="1"/>
  <c r="Q9" i="2"/>
  <c r="R10" i="2" s="1"/>
  <c r="N9" i="2"/>
  <c r="M9" i="2"/>
  <c r="L9" i="2"/>
  <c r="K9" i="2"/>
  <c r="J9" i="2"/>
  <c r="C9" i="2"/>
  <c r="F9" i="2" s="1"/>
  <c r="R8" i="2"/>
  <c r="Q8" i="2"/>
  <c r="R9" i="2" s="1"/>
  <c r="N8" i="2"/>
  <c r="M8" i="2"/>
  <c r="K8" i="2"/>
  <c r="J8" i="2"/>
  <c r="L8" i="2" s="1"/>
  <c r="C8" i="2"/>
  <c r="F8" i="2" s="1"/>
  <c r="R7" i="2"/>
  <c r="Q7" i="2"/>
  <c r="N7" i="2"/>
  <c r="M7" i="2"/>
  <c r="J7" i="2"/>
  <c r="L7" i="2" s="1"/>
  <c r="F7" i="2"/>
  <c r="E7" i="2"/>
  <c r="C7" i="2"/>
  <c r="Q6" i="2"/>
  <c r="N6" i="2"/>
  <c r="M6" i="2"/>
  <c r="J6" i="2"/>
  <c r="L6" i="2" s="1"/>
  <c r="F6" i="2"/>
  <c r="C6" i="2"/>
  <c r="E6" i="2" s="1"/>
  <c r="Q5" i="2"/>
  <c r="R6" i="2" s="1"/>
  <c r="N5" i="2"/>
  <c r="M5" i="2"/>
  <c r="L5" i="2"/>
  <c r="K5" i="2"/>
  <c r="J5" i="2"/>
  <c r="C5" i="2"/>
  <c r="F5" i="2" s="1"/>
  <c r="Q4" i="2"/>
  <c r="R5" i="2" s="1"/>
  <c r="N4" i="2"/>
  <c r="M4" i="2"/>
  <c r="L4" i="2"/>
  <c r="J4" i="2"/>
  <c r="K4" i="2" s="1"/>
  <c r="C4" i="2"/>
  <c r="E4" i="2" s="1"/>
  <c r="O15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N4" i="1"/>
  <c r="M4" i="1"/>
  <c r="C5" i="1"/>
  <c r="F5" i="1" s="1"/>
  <c r="C6" i="1"/>
  <c r="C7" i="1"/>
  <c r="F7" i="1" s="1"/>
  <c r="C8" i="1"/>
  <c r="F8" i="1" s="1"/>
  <c r="C9" i="1"/>
  <c r="E9" i="1" s="1"/>
  <c r="C10" i="1"/>
  <c r="C11" i="1"/>
  <c r="F11" i="1" s="1"/>
  <c r="C12" i="1"/>
  <c r="F12" i="1" s="1"/>
  <c r="C13" i="1"/>
  <c r="E13" i="1" s="1"/>
  <c r="C4" i="1"/>
  <c r="F4" i="1" s="1"/>
  <c r="F6" i="1"/>
  <c r="E10" i="1"/>
  <c r="M15" i="3" l="1"/>
  <c r="E8" i="3"/>
  <c r="F12" i="3"/>
  <c r="E6" i="3"/>
  <c r="F5" i="3"/>
  <c r="E7" i="3"/>
  <c r="E11" i="3"/>
  <c r="E4" i="3"/>
  <c r="E9" i="3"/>
  <c r="E13" i="3"/>
  <c r="L10" i="2"/>
  <c r="K7" i="2"/>
  <c r="L12" i="2"/>
  <c r="E12" i="2"/>
  <c r="K6" i="2"/>
  <c r="E8" i="2"/>
  <c r="F4" i="2"/>
  <c r="E5" i="2"/>
  <c r="E9" i="2"/>
  <c r="L11" i="2"/>
  <c r="E13" i="2"/>
  <c r="E12" i="1"/>
  <c r="F13" i="1"/>
  <c r="F10" i="1"/>
  <c r="E4" i="1"/>
  <c r="E11" i="1"/>
  <c r="E8" i="1"/>
  <c r="F9" i="1"/>
  <c r="E7" i="1"/>
  <c r="E6" i="1"/>
  <c r="E5" i="1"/>
  <c r="J7" i="1" l="1"/>
  <c r="K7" i="1" s="1"/>
  <c r="J8" i="1"/>
  <c r="K8" i="1" s="1"/>
  <c r="J4" i="1"/>
  <c r="K4" i="1" s="1"/>
  <c r="J5" i="1"/>
  <c r="K5" i="1" s="1"/>
  <c r="J11" i="1"/>
  <c r="K11" i="1" s="1"/>
  <c r="J6" i="1"/>
  <c r="K6" i="1" s="1"/>
  <c r="J12" i="1"/>
  <c r="K12" i="1" s="1"/>
  <c r="J10" i="1"/>
  <c r="L10" i="1" s="1"/>
  <c r="J9" i="1"/>
  <c r="L9" i="1" s="1"/>
  <c r="L5" i="1" l="1"/>
  <c r="K10" i="1"/>
  <c r="L8" i="1"/>
  <c r="L6" i="1"/>
  <c r="L12" i="1"/>
  <c r="L7" i="1"/>
  <c r="L11" i="1"/>
  <c r="J13" i="1"/>
  <c r="L13" i="1" s="1"/>
  <c r="K9" i="1"/>
  <c r="L4" i="1"/>
  <c r="K13" i="1" l="1"/>
</calcChain>
</file>

<file path=xl/sharedStrings.xml><?xml version="1.0" encoding="utf-8"?>
<sst xmlns="http://schemas.openxmlformats.org/spreadsheetml/2006/main" count="48" uniqueCount="15">
  <si>
    <t>k</t>
  </si>
  <si>
    <t>x</t>
  </si>
  <si>
    <t>y</t>
  </si>
  <si>
    <t>rho</t>
  </si>
  <si>
    <t>theta</t>
  </si>
  <si>
    <t>theta0</t>
  </si>
  <si>
    <t>noise</t>
  </si>
  <si>
    <t>angolo</t>
  </si>
  <si>
    <t>giri</t>
  </si>
  <si>
    <t>sin</t>
  </si>
  <si>
    <t>cos</t>
  </si>
  <si>
    <t>prec</t>
  </si>
  <si>
    <t>rho calc</t>
  </si>
  <si>
    <t>err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</si>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</sst>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5" fontId="0" fillId="0" borderId="0" xfId="0" applyNumberFormat="1"/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6" fontId="2" fillId="0" borderId="0" xfId="0" applyNumberFormat="1" applyFont="1"/>
    <xf numFmtId="166" fontId="7" fillId="0" borderId="0" xfId="0" applyNumberFormat="1" applyFont="1"/>
    <xf numFmtId="0" fontId="7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angoli in un giro'!$E$4:$E$13</c:f>
              <c:numCache>
                <c:formatCode>0.000</c:formatCode>
                <c:ptCount val="10"/>
                <c:pt idx="0">
                  <c:v>0</c:v>
                </c:pt>
                <c:pt idx="1">
                  <c:v>-9.6358423594253093E-3</c:v>
                </c:pt>
                <c:pt idx="2">
                  <c:v>-0.35978905149110496</c:v>
                </c:pt>
                <c:pt idx="3">
                  <c:v>-0.74249437245033412</c:v>
                </c:pt>
                <c:pt idx="4">
                  <c:v>-1.5609715963242106E-2</c:v>
                </c:pt>
                <c:pt idx="5">
                  <c:v>0.66060850653353165</c:v>
                </c:pt>
                <c:pt idx="6">
                  <c:v>1.7579373062020009</c:v>
                </c:pt>
                <c:pt idx="7">
                  <c:v>-1.0094218172312528</c:v>
                </c:pt>
                <c:pt idx="8">
                  <c:v>-2.6923648217302216</c:v>
                </c:pt>
                <c:pt idx="9">
                  <c:v>1.3940948662359974E-2</c:v>
                </c:pt>
              </c:numCache>
            </c:numRef>
          </c:xVal>
          <c:yVal>
            <c:numRef>
              <c:f>'Calcolo angoli in un giro'!$F$4:$F$13</c:f>
              <c:numCache>
                <c:formatCode>0.000</c:formatCode>
                <c:ptCount val="10"/>
                <c:pt idx="0">
                  <c:v>0</c:v>
                </c:pt>
                <c:pt idx="1">
                  <c:v>0.32985928900369671</c:v>
                </c:pt>
                <c:pt idx="2">
                  <c:v>0.40268081457542887</c:v>
                </c:pt>
                <c:pt idx="3">
                  <c:v>0.1058400060449004</c:v>
                </c:pt>
                <c:pt idx="4">
                  <c:v>-1.259903304530767</c:v>
                </c:pt>
                <c:pt idx="5">
                  <c:v>-1.2456710645654159</c:v>
                </c:pt>
                <c:pt idx="6">
                  <c:v>0.20629209258537373</c:v>
                </c:pt>
                <c:pt idx="7">
                  <c:v>2.1110820909897265</c:v>
                </c:pt>
                <c:pt idx="8">
                  <c:v>-0.20290802524688509</c:v>
                </c:pt>
                <c:pt idx="9">
                  <c:v>-3.1499691506347158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552-A4A5-1FE1A227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98607"/>
        <c:axId val="309085167"/>
      </c:scatterChart>
      <c:valAx>
        <c:axId val="3090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5167"/>
        <c:crosses val="autoZero"/>
        <c:crossBetween val="midCat"/>
      </c:valAx>
      <c:valAx>
        <c:axId val="309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angoli in un giro'!$E$4:$E$13</c:f>
              <c:numCache>
                <c:formatCode>0.000</c:formatCode>
                <c:ptCount val="10"/>
                <c:pt idx="0">
                  <c:v>0</c:v>
                </c:pt>
                <c:pt idx="1">
                  <c:v>-9.6358423594253093E-3</c:v>
                </c:pt>
                <c:pt idx="2">
                  <c:v>-0.35978905149110496</c:v>
                </c:pt>
                <c:pt idx="3">
                  <c:v>-0.74249437245033412</c:v>
                </c:pt>
                <c:pt idx="4">
                  <c:v>-1.5609715963242106E-2</c:v>
                </c:pt>
                <c:pt idx="5">
                  <c:v>0.66060850653353165</c:v>
                </c:pt>
                <c:pt idx="6">
                  <c:v>1.7579373062020009</c:v>
                </c:pt>
                <c:pt idx="7">
                  <c:v>-1.0094218172312528</c:v>
                </c:pt>
                <c:pt idx="8">
                  <c:v>-2.6923648217302216</c:v>
                </c:pt>
                <c:pt idx="9">
                  <c:v>1.3940948662359974E-2</c:v>
                </c:pt>
              </c:numCache>
            </c:numRef>
          </c:xVal>
          <c:yVal>
            <c:numRef>
              <c:f>'Calcolo angoli in un giro'!$F$4:$F$13</c:f>
              <c:numCache>
                <c:formatCode>0.000</c:formatCode>
                <c:ptCount val="10"/>
                <c:pt idx="0">
                  <c:v>0</c:v>
                </c:pt>
                <c:pt idx="1">
                  <c:v>0.32985928900369671</c:v>
                </c:pt>
                <c:pt idx="2">
                  <c:v>0.40268081457542887</c:v>
                </c:pt>
                <c:pt idx="3">
                  <c:v>0.1058400060449004</c:v>
                </c:pt>
                <c:pt idx="4">
                  <c:v>-1.259903304530767</c:v>
                </c:pt>
                <c:pt idx="5">
                  <c:v>-1.2456710645654159</c:v>
                </c:pt>
                <c:pt idx="6">
                  <c:v>0.20629209258537373</c:v>
                </c:pt>
                <c:pt idx="7">
                  <c:v>2.1110820909897265</c:v>
                </c:pt>
                <c:pt idx="8">
                  <c:v>-0.20290802524688509</c:v>
                </c:pt>
                <c:pt idx="9">
                  <c:v>-3.1499691506347158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E-4665-9E68-CD2212E9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98607"/>
        <c:axId val="309085167"/>
      </c:scatterChart>
      <c:valAx>
        <c:axId val="3090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5167"/>
        <c:crosses val="autoZero"/>
        <c:crossBetween val="midCat"/>
      </c:valAx>
      <c:valAx>
        <c:axId val="309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spirale'!$E$4:$E$13</c:f>
              <c:numCache>
                <c:formatCode>0.000</c:formatCode>
                <c:ptCount val="10"/>
                <c:pt idx="0">
                  <c:v>0</c:v>
                </c:pt>
                <c:pt idx="1">
                  <c:v>-9.6358423594253093E-3</c:v>
                </c:pt>
                <c:pt idx="2">
                  <c:v>-0.35978905149110496</c:v>
                </c:pt>
                <c:pt idx="3">
                  <c:v>-0.74249437245033412</c:v>
                </c:pt>
                <c:pt idx="4">
                  <c:v>-1.5609715963242106E-2</c:v>
                </c:pt>
                <c:pt idx="5">
                  <c:v>0.66060850653353165</c:v>
                </c:pt>
                <c:pt idx="6">
                  <c:v>1.7579373062020009</c:v>
                </c:pt>
                <c:pt idx="7">
                  <c:v>-1.0094218172312528</c:v>
                </c:pt>
                <c:pt idx="8">
                  <c:v>-2.6923648217302216</c:v>
                </c:pt>
                <c:pt idx="9">
                  <c:v>1.3940948662359974E-2</c:v>
                </c:pt>
              </c:numCache>
            </c:numRef>
          </c:xVal>
          <c:yVal>
            <c:numRef>
              <c:f>'Calcolo spirale'!$F$4:$F$13</c:f>
              <c:numCache>
                <c:formatCode>0.000</c:formatCode>
                <c:ptCount val="10"/>
                <c:pt idx="0">
                  <c:v>0</c:v>
                </c:pt>
                <c:pt idx="1">
                  <c:v>0.32985928900369671</c:v>
                </c:pt>
                <c:pt idx="2">
                  <c:v>0.40268081457542887</c:v>
                </c:pt>
                <c:pt idx="3">
                  <c:v>0.1058400060449004</c:v>
                </c:pt>
                <c:pt idx="4">
                  <c:v>-1.259903304530767</c:v>
                </c:pt>
                <c:pt idx="5">
                  <c:v>-1.2456710645654159</c:v>
                </c:pt>
                <c:pt idx="6">
                  <c:v>0.20629209258537373</c:v>
                </c:pt>
                <c:pt idx="7">
                  <c:v>2.1110820909897265</c:v>
                </c:pt>
                <c:pt idx="8">
                  <c:v>-0.20290802524688509</c:v>
                </c:pt>
                <c:pt idx="9">
                  <c:v>-3.1499691506347158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8-4F50-8ECF-0FB235C4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098607"/>
        <c:axId val="309085167"/>
      </c:scatterChart>
      <c:valAx>
        <c:axId val="3090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85167"/>
        <c:crosses val="autoZero"/>
        <c:crossBetween val="midCat"/>
      </c:valAx>
      <c:valAx>
        <c:axId val="3090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90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'Calcolo spirale'!$K$3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spirale'!$J$4:$J$13</c:f>
              <c:numCache>
                <c:formatCode>0.000</c:formatCode>
                <c:ptCount val="10"/>
                <c:pt idx="0">
                  <c:v>0.96007036240568799</c:v>
                </c:pt>
                <c:pt idx="1">
                  <c:v>1.7681918866447772</c:v>
                </c:pt>
                <c:pt idx="2">
                  <c:v>2.5775089325401361</c:v>
                </c:pt>
                <c:pt idx="3">
                  <c:v>3.1415926535897931</c:v>
                </c:pt>
                <c:pt idx="4">
                  <c:v>4.7634394761456997</c:v>
                </c:pt>
                <c:pt idx="5">
                  <c:v>5.2000869340704865</c:v>
                </c:pt>
                <c:pt idx="6">
                  <c:v>6.4306778269675835</c:v>
                </c:pt>
                <c:pt idx="7">
                  <c:v>8.2913688645816119</c:v>
                </c:pt>
                <c:pt idx="8">
                  <c:v>9.4965966729538902</c:v>
                </c:pt>
                <c:pt idx="9">
                  <c:v>10.972627496324922</c:v>
                </c:pt>
              </c:numCache>
            </c:numRef>
          </c:xVal>
          <c:yVal>
            <c:numRef>
              <c:f>'Calcolo spirale'!$K$4:$K$13</c:f>
              <c:numCache>
                <c:formatCode>0.000</c:formatCode>
                <c:ptCount val="10"/>
                <c:pt idx="0">
                  <c:v>0.12206555615733704</c:v>
                </c:pt>
                <c:pt idx="1">
                  <c:v>0.25495097567963926</c:v>
                </c:pt>
                <c:pt idx="2">
                  <c:v>0.57982756057296891</c:v>
                </c:pt>
                <c:pt idx="3">
                  <c:v>0.65999999999999992</c:v>
                </c:pt>
                <c:pt idx="4">
                  <c:v>1.3717871555019023</c:v>
                </c:pt>
                <c:pt idx="5">
                  <c:v>1.3017680284904833</c:v>
                </c:pt>
                <c:pt idx="6">
                  <c:v>1.7692088627406319</c:v>
                </c:pt>
                <c:pt idx="7">
                  <c:v>2.3844705911375801</c:v>
                </c:pt>
                <c:pt idx="8">
                  <c:v>2.7871849597757237</c:v>
                </c:pt>
                <c:pt idx="9">
                  <c:v>3.0508031729365959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9-48FC-8301-BDEC41E3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3439"/>
        <c:axId val="1025928799"/>
      </c:scatterChart>
      <c:valAx>
        <c:axId val="64494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928799"/>
        <c:crosses val="autoZero"/>
        <c:crossBetween val="midCat"/>
      </c:valAx>
      <c:valAx>
        <c:axId val="10259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494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269875</xdr:colOff>
      <xdr:row>1</xdr:row>
      <xdr:rowOff>19050</xdr:rowOff>
    </xdr:from>
    <xdr:to>
      <xdr:col>23</xdr:col>
      <xdr:colOff>368300</xdr:colOff>
      <xdr:row>17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A39AE7-17A0-6D80-9AD0-EFA4BB008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0</xdr:row>
      <xdr:rowOff>177800</xdr:rowOff>
    </xdr:from>
    <xdr:to>
      <xdr:col>24</xdr:col>
      <xdr:colOff>460375</xdr:colOff>
      <xdr:row>17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B78C2D1-5E7C-4AA4-BAF3-5270D9506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0</xdr:row>
      <xdr:rowOff>95250</xdr:rowOff>
    </xdr:from>
    <xdr:to>
      <xdr:col>24</xdr:col>
      <xdr:colOff>215900</xdr:colOff>
      <xdr:row>16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156250-B2E5-4E2C-ADA6-B426B3CD5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0</xdr:row>
      <xdr:rowOff>107950</xdr:rowOff>
    </xdr:from>
    <xdr:to>
      <xdr:col>20</xdr:col>
      <xdr:colOff>120650</xdr:colOff>
      <xdr:row>15</xdr:row>
      <xdr:rowOff>88900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98D85CA-E8AF-2FD3-9E1D-CB83F04CC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O4" sqref="O4:O13"/>
    </sheetView>
  </sheetViews>
  <sheetFormatPr defaultRowHeight="14.5" x14ac:dyDescent="0.35"/>
  <cols>
    <col min="1" max="1" width="6.36328125" bestFit="1" customWidth="1"/>
    <col min="2" max="2" width="5.36328125" bestFit="1" customWidth="1"/>
    <col min="3" max="3" width="3.7265625" bestFit="1" customWidth="1"/>
    <col min="4" max="4" width="3" customWidth="1"/>
    <col min="5" max="6" width="5.90625" bestFit="1" customWidth="1"/>
    <col min="7" max="7" width="4.08984375" customWidth="1"/>
    <col min="8" max="9" width="5.90625" bestFit="1" customWidth="1"/>
    <col min="10" max="10" width="5.26953125" bestFit="1" customWidth="1"/>
    <col min="11" max="12" width="5.90625" bestFit="1" customWidth="1"/>
    <col min="13" max="14" width="5.90625" customWidth="1"/>
    <col min="15" max="15" width="7.1796875" bestFit="1" customWidth="1"/>
    <col min="16" max="17" width="6.26953125" bestFit="1" customWidth="1"/>
    <col min="18" max="18" width="6.90625" bestFit="1" customWidth="1"/>
    <col min="19" max="19" width="1.81640625" bestFit="1" customWidth="1"/>
  </cols>
  <sheetData>
    <row r="1" spans="1:20" x14ac:dyDescent="0.35">
      <c r="A1" s="2" t="s">
        <v>0</v>
      </c>
      <c r="B1" s="1">
        <v>0.3</v>
      </c>
      <c r="H1" s="2" t="s">
        <v>6</v>
      </c>
      <c r="I1" s="1">
        <v>10</v>
      </c>
    </row>
    <row r="2" spans="1:20" x14ac:dyDescent="0.35">
      <c r="A2" s="2" t="s">
        <v>5</v>
      </c>
      <c r="B2" s="1">
        <v>0.5</v>
      </c>
    </row>
    <row r="3" spans="1:20" x14ac:dyDescent="0.35">
      <c r="B3" s="2" t="s">
        <v>4</v>
      </c>
      <c r="C3" s="2" t="s">
        <v>3</v>
      </c>
      <c r="E3" s="2" t="s">
        <v>1</v>
      </c>
      <c r="F3" s="2" t="s">
        <v>2</v>
      </c>
      <c r="H3" s="2" t="s">
        <v>1</v>
      </c>
      <c r="I3" s="2" t="s">
        <v>2</v>
      </c>
      <c r="J3" s="2" t="s">
        <v>3</v>
      </c>
      <c r="K3" s="2" t="s">
        <v>9</v>
      </c>
      <c r="L3" s="2" t="s">
        <v>10</v>
      </c>
      <c r="M3" s="2" t="s">
        <v>9</v>
      </c>
      <c r="N3" s="2" t="s">
        <v>10</v>
      </c>
      <c r="O3" s="2" t="s">
        <v>7</v>
      </c>
      <c r="P3" s="2"/>
      <c r="Q3" s="2"/>
      <c r="R3" s="2"/>
      <c r="S3" s="2"/>
    </row>
    <row r="4" spans="1:20" x14ac:dyDescent="0.35">
      <c r="A4" s="1">
        <v>1</v>
      </c>
      <c r="B4" s="5">
        <v>0.5</v>
      </c>
      <c r="C4" s="4">
        <f>B$1*(B4-B$2)</f>
        <v>0</v>
      </c>
      <c r="E4" s="3">
        <f>C4*COS(B4)</f>
        <v>0</v>
      </c>
      <c r="F4" s="3">
        <f>C4*SIN(B4)</f>
        <v>0</v>
      </c>
      <c r="H4" s="9">
        <v>7.0000000000000007E-2</v>
      </c>
      <c r="I4" s="9">
        <v>0.1</v>
      </c>
      <c r="J4" s="10">
        <f t="shared" ref="J4:J13" si="0">SQRT(H4^2+I4^2)</f>
        <v>0.12206555615733704</v>
      </c>
      <c r="K4" s="10">
        <f>I4/J4</f>
        <v>0.81923192051904048</v>
      </c>
      <c r="L4" s="10">
        <f>H4/J4</f>
        <v>0.57346234436332832</v>
      </c>
      <c r="M4" s="3">
        <f>SIN(O4)</f>
        <v>0.81923192051904048</v>
      </c>
      <c r="N4" s="3">
        <f>COS(O4)</f>
        <v>0.57346234436332832</v>
      </c>
      <c r="O4" s="11">
        <v>0.96007036240568799</v>
      </c>
      <c r="P4" s="3"/>
      <c r="Q4" s="6"/>
      <c r="R4" s="6"/>
      <c r="T4" s="7"/>
    </row>
    <row r="5" spans="1:20" x14ac:dyDescent="0.35">
      <c r="A5" s="1">
        <v>2</v>
      </c>
      <c r="B5" s="5">
        <v>1.6</v>
      </c>
      <c r="C5" s="4">
        <f t="shared" ref="C5:C13" si="1">B$1*(B5-B$2)</f>
        <v>0.33</v>
      </c>
      <c r="E5" s="3">
        <f t="shared" ref="E5:E13" si="2">C5*COS(B5)</f>
        <v>-9.6358423594253093E-3</v>
      </c>
      <c r="F5" s="3">
        <f t="shared" ref="F5:F13" si="3">C5*SIN(B5)</f>
        <v>0.32985928900369671</v>
      </c>
      <c r="H5" s="9">
        <v>-0.05</v>
      </c>
      <c r="I5" s="9">
        <v>0.25</v>
      </c>
      <c r="J5" s="10">
        <f t="shared" si="0"/>
        <v>0.25495097567963926</v>
      </c>
      <c r="K5" s="10">
        <f t="shared" ref="K5:K13" si="4">I5/J5</f>
        <v>0.98058067569092011</v>
      </c>
      <c r="L5" s="10">
        <f t="shared" ref="L5:L13" si="5">H5/J5</f>
        <v>-0.19611613513818402</v>
      </c>
      <c r="M5" s="3">
        <f t="shared" ref="M5:M13" si="6">SIN(O5)</f>
        <v>0.98058067569092022</v>
      </c>
      <c r="N5" s="3">
        <f t="shared" ref="N5:N13" si="7">COS(O5)</f>
        <v>-0.19611613513818388</v>
      </c>
      <c r="O5" s="11">
        <v>1.7681918866447772</v>
      </c>
      <c r="P5" s="3"/>
      <c r="Q5" s="3"/>
      <c r="R5" s="6"/>
      <c r="T5" s="7"/>
    </row>
    <row r="6" spans="1:20" x14ac:dyDescent="0.35">
      <c r="A6" s="1">
        <v>3</v>
      </c>
      <c r="B6" s="5">
        <v>2.2999999999999998</v>
      </c>
      <c r="C6" s="4">
        <f t="shared" si="1"/>
        <v>0.53999999999999992</v>
      </c>
      <c r="E6" s="3">
        <f t="shared" si="2"/>
        <v>-0.35978905149110496</v>
      </c>
      <c r="F6" s="3">
        <f t="shared" si="3"/>
        <v>0.40268081457542887</v>
      </c>
      <c r="H6" s="9">
        <v>-0.49</v>
      </c>
      <c r="I6" s="9">
        <v>0.31000000000000005</v>
      </c>
      <c r="J6" s="10">
        <f t="shared" si="0"/>
        <v>0.57982756057296891</v>
      </c>
      <c r="K6" s="10">
        <f t="shared" si="4"/>
        <v>0.53464171260446292</v>
      </c>
      <c r="L6" s="10">
        <f t="shared" si="5"/>
        <v>-0.84507883605221545</v>
      </c>
      <c r="M6" s="3">
        <f t="shared" si="6"/>
        <v>0.5346417126044628</v>
      </c>
      <c r="N6" s="3">
        <f t="shared" si="7"/>
        <v>-0.84507883605221523</v>
      </c>
      <c r="O6" s="11">
        <v>2.5775089325401361</v>
      </c>
      <c r="P6" s="3"/>
      <c r="Q6" s="3"/>
      <c r="R6" s="8"/>
      <c r="T6" s="7"/>
    </row>
    <row r="7" spans="1:20" x14ac:dyDescent="0.35">
      <c r="A7" s="1">
        <v>4</v>
      </c>
      <c r="B7" s="5">
        <v>3</v>
      </c>
      <c r="C7" s="4">
        <f t="shared" si="1"/>
        <v>0.75</v>
      </c>
      <c r="E7" s="3">
        <f t="shared" si="2"/>
        <v>-0.74249437245033412</v>
      </c>
      <c r="F7" s="3">
        <f t="shared" si="3"/>
        <v>0.1058400060449004</v>
      </c>
      <c r="H7" s="9">
        <v>-0.65999999999999992</v>
      </c>
      <c r="I7" s="9">
        <v>0</v>
      </c>
      <c r="J7" s="10">
        <f t="shared" si="0"/>
        <v>0.65999999999999992</v>
      </c>
      <c r="K7" s="10">
        <f t="shared" si="4"/>
        <v>0</v>
      </c>
      <c r="L7" s="10">
        <f t="shared" si="5"/>
        <v>-1</v>
      </c>
      <c r="M7" s="3">
        <f t="shared" si="6"/>
        <v>1.22514845490862E-16</v>
      </c>
      <c r="N7" s="3">
        <f t="shared" si="7"/>
        <v>-1</v>
      </c>
      <c r="O7" s="11">
        <v>3.1415926535897931</v>
      </c>
      <c r="P7" s="3"/>
      <c r="Q7" s="3"/>
      <c r="R7" s="8"/>
      <c r="T7" s="7"/>
    </row>
    <row r="8" spans="1:20" x14ac:dyDescent="0.35">
      <c r="A8" s="1">
        <v>5</v>
      </c>
      <c r="B8" s="5">
        <v>4.7</v>
      </c>
      <c r="C8" s="4">
        <f t="shared" si="1"/>
        <v>1.26</v>
      </c>
      <c r="E8" s="3">
        <f t="shared" si="2"/>
        <v>-1.5609715963242106E-2</v>
      </c>
      <c r="F8" s="3">
        <f t="shared" si="3"/>
        <v>-1.259903304530767</v>
      </c>
      <c r="H8" s="9">
        <v>7.0000000000000007E-2</v>
      </c>
      <c r="I8" s="9">
        <v>-1.37</v>
      </c>
      <c r="J8" s="10">
        <f t="shared" si="0"/>
        <v>1.3717871555019023</v>
      </c>
      <c r="K8" s="10">
        <f t="shared" si="4"/>
        <v>-0.99869720641811355</v>
      </c>
      <c r="L8" s="10">
        <f t="shared" si="5"/>
        <v>5.1028324415524046E-2</v>
      </c>
      <c r="M8" s="3">
        <f t="shared" si="6"/>
        <v>-0.99869720641811355</v>
      </c>
      <c r="N8" s="3">
        <f t="shared" si="7"/>
        <v>5.1028324415524032E-2</v>
      </c>
      <c r="O8" s="11">
        <v>4.7634394761456997</v>
      </c>
      <c r="P8" s="3"/>
      <c r="Q8" s="3"/>
      <c r="R8" s="8"/>
      <c r="T8" s="7"/>
    </row>
    <row r="9" spans="1:20" x14ac:dyDescent="0.35">
      <c r="A9" s="1">
        <v>6</v>
      </c>
      <c r="B9" s="5">
        <v>5.2</v>
      </c>
      <c r="C9" s="4">
        <f t="shared" si="1"/>
        <v>1.41</v>
      </c>
      <c r="E9" s="3">
        <f t="shared" si="2"/>
        <v>0.66060850653353165</v>
      </c>
      <c r="F9" s="3">
        <f t="shared" si="3"/>
        <v>-1.2456710645654159</v>
      </c>
      <c r="H9" s="9">
        <v>0.61</v>
      </c>
      <c r="I9" s="9">
        <v>-1.1499999999999999</v>
      </c>
      <c r="J9" s="10">
        <f t="shared" si="0"/>
        <v>1.3017680284904833</v>
      </c>
      <c r="K9" s="10">
        <f t="shared" si="4"/>
        <v>-0.88341392232034455</v>
      </c>
      <c r="L9" s="10">
        <f t="shared" si="5"/>
        <v>0.46859347183948713</v>
      </c>
      <c r="M9" s="3">
        <f t="shared" si="6"/>
        <v>-0.88341392232050897</v>
      </c>
      <c r="N9" s="3">
        <f t="shared" si="7"/>
        <v>0.46859347183917721</v>
      </c>
      <c r="O9" s="11">
        <v>5.2000869340704865</v>
      </c>
      <c r="P9" s="3"/>
      <c r="Q9" s="3"/>
      <c r="R9" s="8"/>
      <c r="T9" s="7"/>
    </row>
    <row r="10" spans="1:20" x14ac:dyDescent="0.35">
      <c r="A10" s="1">
        <v>7</v>
      </c>
      <c r="B10" s="5">
        <v>6.4</v>
      </c>
      <c r="C10" s="4">
        <f t="shared" si="1"/>
        <v>1.77</v>
      </c>
      <c r="E10" s="3">
        <f t="shared" si="2"/>
        <v>1.7579373062020009</v>
      </c>
      <c r="F10" s="3">
        <f t="shared" si="3"/>
        <v>0.20629209258537373</v>
      </c>
      <c r="H10" s="9">
        <v>1.75</v>
      </c>
      <c r="I10" s="9">
        <v>0.26</v>
      </c>
      <c r="J10" s="10">
        <f t="shared" si="0"/>
        <v>1.7692088627406319</v>
      </c>
      <c r="K10" s="10">
        <f t="shared" si="4"/>
        <v>0.14695834136690977</v>
      </c>
      <c r="L10" s="10">
        <f t="shared" si="5"/>
        <v>0.98914268227727731</v>
      </c>
      <c r="M10" s="3">
        <f t="shared" si="6"/>
        <v>0.14695834136690977</v>
      </c>
      <c r="N10" s="3">
        <f t="shared" si="7"/>
        <v>0.98914268227727731</v>
      </c>
      <c r="O10" s="11">
        <v>0.14749251978799771</v>
      </c>
      <c r="P10" s="3"/>
      <c r="Q10" s="3"/>
      <c r="R10" s="6"/>
      <c r="T10" s="7"/>
    </row>
    <row r="11" spans="1:20" x14ac:dyDescent="0.35">
      <c r="A11" s="1">
        <v>8</v>
      </c>
      <c r="B11" s="5">
        <v>8.3000000000000007</v>
      </c>
      <c r="C11" s="4">
        <f t="shared" si="1"/>
        <v>2.3400000000000003</v>
      </c>
      <c r="E11" s="3">
        <f t="shared" si="2"/>
        <v>-1.0094218172312528</v>
      </c>
      <c r="F11" s="3">
        <f t="shared" si="3"/>
        <v>2.1110820909897265</v>
      </c>
      <c r="H11" s="9">
        <v>-1.01</v>
      </c>
      <c r="I11" s="9">
        <v>2.16</v>
      </c>
      <c r="J11" s="10">
        <f t="shared" si="0"/>
        <v>2.3844705911375801</v>
      </c>
      <c r="K11" s="10">
        <f t="shared" si="4"/>
        <v>0.90586145538054641</v>
      </c>
      <c r="L11" s="10">
        <f t="shared" si="5"/>
        <v>-0.42357410645108878</v>
      </c>
      <c r="M11" s="3">
        <f t="shared" si="6"/>
        <v>0.90586145538054652</v>
      </c>
      <c r="N11" s="3">
        <f t="shared" si="7"/>
        <v>-0.42357410645108851</v>
      </c>
      <c r="O11" s="11">
        <v>2.0081835574020257</v>
      </c>
      <c r="P11" s="3"/>
      <c r="Q11" s="3"/>
      <c r="R11" s="8"/>
      <c r="T11" s="7"/>
    </row>
    <row r="12" spans="1:20" x14ac:dyDescent="0.35">
      <c r="A12" s="1">
        <v>9</v>
      </c>
      <c r="B12" s="5">
        <v>9.5</v>
      </c>
      <c r="C12" s="4">
        <f t="shared" si="1"/>
        <v>2.6999999999999997</v>
      </c>
      <c r="E12" s="3">
        <f t="shared" si="2"/>
        <v>-2.6923648217302216</v>
      </c>
      <c r="F12" s="3">
        <f t="shared" si="3"/>
        <v>-0.20290802524688509</v>
      </c>
      <c r="H12" s="9">
        <v>-2.7800000000000002</v>
      </c>
      <c r="I12" s="9">
        <v>-0.2</v>
      </c>
      <c r="J12" s="10">
        <f t="shared" si="0"/>
        <v>2.7871849597757237</v>
      </c>
      <c r="K12" s="10">
        <f t="shared" si="4"/>
        <v>-7.1756988820753903E-2</v>
      </c>
      <c r="L12" s="10">
        <f t="shared" si="5"/>
        <v>-0.99742214460847922</v>
      </c>
      <c r="M12" s="3">
        <f t="shared" si="6"/>
        <v>-7.1756988820753778E-2</v>
      </c>
      <c r="N12" s="3">
        <f t="shared" si="7"/>
        <v>-0.99742214460847933</v>
      </c>
      <c r="O12" s="11">
        <v>3.213411365774304</v>
      </c>
      <c r="P12" s="3"/>
      <c r="Q12" s="3"/>
      <c r="R12" s="8"/>
      <c r="T12" s="7"/>
    </row>
    <row r="13" spans="1:20" x14ac:dyDescent="0.35">
      <c r="A13" s="1">
        <v>10</v>
      </c>
      <c r="B13" s="5">
        <v>11</v>
      </c>
      <c r="C13" s="4">
        <f t="shared" si="1"/>
        <v>3.15</v>
      </c>
      <c r="E13" s="3">
        <f t="shared" si="2"/>
        <v>1.3940948662359974E-2</v>
      </c>
      <c r="F13" s="3">
        <f t="shared" si="3"/>
        <v>-3.1499691506347158</v>
      </c>
      <c r="H13" s="9">
        <v>-7.0000000000000007E-2</v>
      </c>
      <c r="I13" s="9">
        <v>-3.0500000000000003</v>
      </c>
      <c r="J13" s="10">
        <f t="shared" si="0"/>
        <v>3.0508031729365959</v>
      </c>
      <c r="K13" s="10">
        <f t="shared" si="4"/>
        <v>-0.99973673393822304</v>
      </c>
      <c r="L13" s="10">
        <f t="shared" si="5"/>
        <v>-2.2944777500221513E-2</v>
      </c>
      <c r="M13" s="3">
        <f t="shared" si="6"/>
        <v>-0.99973673393822304</v>
      </c>
      <c r="N13" s="3">
        <f t="shared" si="7"/>
        <v>-2.2944777500221922E-2</v>
      </c>
      <c r="O13" s="11">
        <v>4.6894421891453364</v>
      </c>
      <c r="P13" s="3"/>
      <c r="Q13" s="3"/>
      <c r="R13" s="8"/>
      <c r="T13" s="7"/>
    </row>
    <row r="15" spans="1:20" x14ac:dyDescent="0.35">
      <c r="B15" s="2"/>
      <c r="O15">
        <f>2*PI()</f>
        <v>6.2831853071795862</v>
      </c>
    </row>
    <row r="16" spans="1:20" x14ac:dyDescent="0.35">
      <c r="B1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57A2-1509-4DD7-87B2-7499557B35CC}">
  <dimension ref="A1:U16"/>
  <sheetViews>
    <sheetView workbookViewId="0">
      <selection activeCell="Q17" sqref="Q17"/>
    </sheetView>
  </sheetViews>
  <sheetFormatPr defaultRowHeight="14.5" x14ac:dyDescent="0.35"/>
  <cols>
    <col min="1" max="1" width="6.36328125" bestFit="1" customWidth="1"/>
    <col min="2" max="2" width="5.36328125" bestFit="1" customWidth="1"/>
    <col min="3" max="3" width="3.7265625" bestFit="1" customWidth="1"/>
    <col min="4" max="4" width="3" customWidth="1"/>
    <col min="5" max="6" width="5.90625" bestFit="1" customWidth="1"/>
    <col min="7" max="7" width="4.08984375" customWidth="1"/>
    <col min="8" max="9" width="5.90625" bestFit="1" customWidth="1"/>
    <col min="10" max="10" width="5.26953125" bestFit="1" customWidth="1"/>
    <col min="11" max="12" width="5.90625" bestFit="1" customWidth="1"/>
    <col min="13" max="14" width="5.90625" customWidth="1"/>
    <col min="15" max="15" width="7.1796875" bestFit="1" customWidth="1"/>
    <col min="16" max="16" width="3.36328125" bestFit="1" customWidth="1"/>
    <col min="17" max="18" width="6.26953125" bestFit="1" customWidth="1"/>
    <col min="19" max="19" width="6.90625" bestFit="1" customWidth="1"/>
    <col min="20" max="20" width="1.81640625" bestFit="1" customWidth="1"/>
  </cols>
  <sheetData>
    <row r="1" spans="1:21" x14ac:dyDescent="0.35">
      <c r="A1" s="2" t="s">
        <v>0</v>
      </c>
      <c r="B1" s="1">
        <v>0.3</v>
      </c>
      <c r="H1" s="2" t="s">
        <v>6</v>
      </c>
      <c r="I1" s="1">
        <v>10</v>
      </c>
    </row>
    <row r="2" spans="1:21" x14ac:dyDescent="0.35">
      <c r="A2" s="2" t="s">
        <v>5</v>
      </c>
      <c r="B2" s="1">
        <v>0.5</v>
      </c>
    </row>
    <row r="3" spans="1:21" x14ac:dyDescent="0.35">
      <c r="B3" s="2" t="s">
        <v>4</v>
      </c>
      <c r="C3" s="2" t="s">
        <v>3</v>
      </c>
      <c r="E3" s="2" t="s">
        <v>1</v>
      </c>
      <c r="F3" s="2" t="s">
        <v>2</v>
      </c>
      <c r="H3" s="2" t="s">
        <v>1</v>
      </c>
      <c r="I3" s="2" t="s">
        <v>2</v>
      </c>
      <c r="J3" s="2" t="s">
        <v>3</v>
      </c>
      <c r="K3" s="2" t="s">
        <v>9</v>
      </c>
      <c r="L3" s="2" t="s">
        <v>10</v>
      </c>
      <c r="M3" s="2" t="s">
        <v>9</v>
      </c>
      <c r="N3" s="2" t="s">
        <v>10</v>
      </c>
      <c r="O3" s="2" t="s">
        <v>7</v>
      </c>
      <c r="P3" s="2" t="s">
        <v>8</v>
      </c>
      <c r="Q3" s="2" t="s">
        <v>4</v>
      </c>
      <c r="R3" s="2" t="s">
        <v>11</v>
      </c>
      <c r="S3" s="2"/>
      <c r="T3" s="2"/>
    </row>
    <row r="4" spans="1:21" x14ac:dyDescent="0.35">
      <c r="A4" s="1">
        <v>1</v>
      </c>
      <c r="B4" s="5">
        <v>0.5</v>
      </c>
      <c r="C4" s="4">
        <f>B$1*(B4-B$2)</f>
        <v>0</v>
      </c>
      <c r="E4" s="3">
        <f>C4*COS(B4)</f>
        <v>0</v>
      </c>
      <c r="F4" s="3">
        <f>C4*SIN(B4)</f>
        <v>0</v>
      </c>
      <c r="H4" s="9">
        <v>7.0000000000000007E-2</v>
      </c>
      <c r="I4" s="9">
        <v>0.1</v>
      </c>
      <c r="J4" s="10">
        <f t="shared" ref="J4:J13" si="0">SQRT(H4^2+I4^2)</f>
        <v>0.12206555615733704</v>
      </c>
      <c r="K4" s="10">
        <f>I4/J4</f>
        <v>0.81923192051904048</v>
      </c>
      <c r="L4" s="10">
        <f>H4/J4</f>
        <v>0.57346234436332832</v>
      </c>
      <c r="M4" s="3">
        <f>SIN(O4)</f>
        <v>0.81923192051904048</v>
      </c>
      <c r="N4" s="3">
        <f>COS(O4)</f>
        <v>0.57346234436332832</v>
      </c>
      <c r="O4" s="12">
        <v>0.96007036240568799</v>
      </c>
      <c r="P4" s="13">
        <v>0</v>
      </c>
      <c r="Q4" s="3">
        <f>2*PI()*P4+O4</f>
        <v>0.96007036240568799</v>
      </c>
      <c r="R4" s="6"/>
      <c r="S4" s="6"/>
      <c r="U4" s="7"/>
    </row>
    <row r="5" spans="1:21" x14ac:dyDescent="0.35">
      <c r="A5" s="1">
        <v>2</v>
      </c>
      <c r="B5" s="5">
        <v>1.6</v>
      </c>
      <c r="C5" s="4">
        <f t="shared" ref="C5:C13" si="1">B$1*(B5-B$2)</f>
        <v>0.33</v>
      </c>
      <c r="E5" s="3">
        <f t="shared" ref="E5:E13" si="2">C5*COS(B5)</f>
        <v>-9.6358423594253093E-3</v>
      </c>
      <c r="F5" s="3">
        <f t="shared" ref="F5:F13" si="3">C5*SIN(B5)</f>
        <v>0.32985928900369671</v>
      </c>
      <c r="H5" s="9">
        <v>-0.05</v>
      </c>
      <c r="I5" s="9">
        <v>0.25</v>
      </c>
      <c r="J5" s="10">
        <f t="shared" si="0"/>
        <v>0.25495097567963926</v>
      </c>
      <c r="K5" s="10">
        <f t="shared" ref="K5:K13" si="4">I5/J5</f>
        <v>0.98058067569092011</v>
      </c>
      <c r="L5" s="10">
        <f t="shared" ref="L5:L13" si="5">H5/J5</f>
        <v>-0.19611613513818402</v>
      </c>
      <c r="M5" s="3">
        <f t="shared" ref="M5:M13" si="6">SIN(O5)</f>
        <v>0.98058067569092022</v>
      </c>
      <c r="N5" s="3">
        <f t="shared" ref="N5:N13" si="7">COS(O5)</f>
        <v>-0.19611613513818388</v>
      </c>
      <c r="O5" s="12">
        <v>1.7681918866447772</v>
      </c>
      <c r="P5" s="13">
        <v>0</v>
      </c>
      <c r="Q5" s="3">
        <f t="shared" ref="Q5:Q13" si="8">2*PI()*P5+O5</f>
        <v>1.7681918866447772</v>
      </c>
      <c r="R5" s="3">
        <f>Q4</f>
        <v>0.96007036240568799</v>
      </c>
      <c r="S5" s="6"/>
      <c r="U5" s="7"/>
    </row>
    <row r="6" spans="1:21" x14ac:dyDescent="0.35">
      <c r="A6" s="1">
        <v>3</v>
      </c>
      <c r="B6" s="5">
        <v>2.2999999999999998</v>
      </c>
      <c r="C6" s="4">
        <f t="shared" si="1"/>
        <v>0.53999999999999992</v>
      </c>
      <c r="E6" s="3">
        <f t="shared" si="2"/>
        <v>-0.35978905149110496</v>
      </c>
      <c r="F6" s="3">
        <f t="shared" si="3"/>
        <v>0.40268081457542887</v>
      </c>
      <c r="H6" s="9">
        <v>-0.49</v>
      </c>
      <c r="I6" s="9">
        <v>0.31000000000000005</v>
      </c>
      <c r="J6" s="10">
        <f t="shared" si="0"/>
        <v>0.57982756057296891</v>
      </c>
      <c r="K6" s="10">
        <f t="shared" si="4"/>
        <v>0.53464171260446292</v>
      </c>
      <c r="L6" s="10">
        <f t="shared" si="5"/>
        <v>-0.84507883605221545</v>
      </c>
      <c r="M6" s="3">
        <f t="shared" si="6"/>
        <v>0.5346417126044628</v>
      </c>
      <c r="N6" s="3">
        <f t="shared" si="7"/>
        <v>-0.84507883605221523</v>
      </c>
      <c r="O6" s="12">
        <v>2.5775089325401361</v>
      </c>
      <c r="P6" s="13">
        <v>0</v>
      </c>
      <c r="Q6" s="3">
        <f t="shared" si="8"/>
        <v>2.5775089325401361</v>
      </c>
      <c r="R6" s="3">
        <f t="shared" ref="R6:R13" si="9">Q5</f>
        <v>1.7681918866447772</v>
      </c>
      <c r="S6" s="8"/>
      <c r="U6" s="7"/>
    </row>
    <row r="7" spans="1:21" x14ac:dyDescent="0.35">
      <c r="A7" s="1">
        <v>4</v>
      </c>
      <c r="B7" s="5">
        <v>3</v>
      </c>
      <c r="C7" s="4">
        <f t="shared" si="1"/>
        <v>0.75</v>
      </c>
      <c r="E7" s="3">
        <f t="shared" si="2"/>
        <v>-0.74249437245033412</v>
      </c>
      <c r="F7" s="3">
        <f t="shared" si="3"/>
        <v>0.1058400060449004</v>
      </c>
      <c r="H7" s="9">
        <v>-0.65999999999999992</v>
      </c>
      <c r="I7" s="9">
        <v>0</v>
      </c>
      <c r="J7" s="10">
        <f t="shared" si="0"/>
        <v>0.65999999999999992</v>
      </c>
      <c r="K7" s="10">
        <f t="shared" si="4"/>
        <v>0</v>
      </c>
      <c r="L7" s="10">
        <f t="shared" si="5"/>
        <v>-1</v>
      </c>
      <c r="M7" s="3">
        <f t="shared" si="6"/>
        <v>1.22514845490862E-16</v>
      </c>
      <c r="N7" s="3">
        <f t="shared" si="7"/>
        <v>-1</v>
      </c>
      <c r="O7" s="12">
        <v>3.1415926535897931</v>
      </c>
      <c r="P7" s="13">
        <v>0</v>
      </c>
      <c r="Q7" s="3">
        <f t="shared" si="8"/>
        <v>3.1415926535897931</v>
      </c>
      <c r="R7" s="3">
        <f t="shared" si="9"/>
        <v>2.5775089325401361</v>
      </c>
      <c r="S7" s="8"/>
      <c r="U7" s="7"/>
    </row>
    <row r="8" spans="1:21" x14ac:dyDescent="0.35">
      <c r="A8" s="1">
        <v>5</v>
      </c>
      <c r="B8" s="5">
        <v>4.7</v>
      </c>
      <c r="C8" s="4">
        <f t="shared" si="1"/>
        <v>1.26</v>
      </c>
      <c r="E8" s="3">
        <f t="shared" si="2"/>
        <v>-1.5609715963242106E-2</v>
      </c>
      <c r="F8" s="3">
        <f t="shared" si="3"/>
        <v>-1.259903304530767</v>
      </c>
      <c r="H8" s="9">
        <v>7.0000000000000007E-2</v>
      </c>
      <c r="I8" s="9">
        <v>-1.37</v>
      </c>
      <c r="J8" s="10">
        <f t="shared" si="0"/>
        <v>1.3717871555019023</v>
      </c>
      <c r="K8" s="10">
        <f t="shared" si="4"/>
        <v>-0.99869720641811355</v>
      </c>
      <c r="L8" s="10">
        <f t="shared" si="5"/>
        <v>5.1028324415524046E-2</v>
      </c>
      <c r="M8" s="3">
        <f t="shared" si="6"/>
        <v>-0.99869720641811355</v>
      </c>
      <c r="N8" s="3">
        <f t="shared" si="7"/>
        <v>5.1028324415524032E-2</v>
      </c>
      <c r="O8" s="12">
        <v>4.7634394761456997</v>
      </c>
      <c r="P8" s="13">
        <v>0</v>
      </c>
      <c r="Q8" s="3">
        <f t="shared" si="8"/>
        <v>4.7634394761456997</v>
      </c>
      <c r="R8" s="3">
        <f t="shared" si="9"/>
        <v>3.1415926535897931</v>
      </c>
      <c r="S8" s="8"/>
      <c r="U8" s="7"/>
    </row>
    <row r="9" spans="1:21" x14ac:dyDescent="0.35">
      <c r="A9" s="1">
        <v>6</v>
      </c>
      <c r="B9" s="5">
        <v>5.2</v>
      </c>
      <c r="C9" s="4">
        <f t="shared" si="1"/>
        <v>1.41</v>
      </c>
      <c r="E9" s="3">
        <f t="shared" si="2"/>
        <v>0.66060850653353165</v>
      </c>
      <c r="F9" s="3">
        <f t="shared" si="3"/>
        <v>-1.2456710645654159</v>
      </c>
      <c r="H9" s="9">
        <v>0.61</v>
      </c>
      <c r="I9" s="9">
        <v>-1.1499999999999999</v>
      </c>
      <c r="J9" s="10">
        <f t="shared" si="0"/>
        <v>1.3017680284904833</v>
      </c>
      <c r="K9" s="10">
        <f t="shared" si="4"/>
        <v>-0.88341392232034455</v>
      </c>
      <c r="L9" s="10">
        <f t="shared" si="5"/>
        <v>0.46859347183948713</v>
      </c>
      <c r="M9" s="3">
        <f t="shared" si="6"/>
        <v>-0.88341392232050897</v>
      </c>
      <c r="N9" s="3">
        <f t="shared" si="7"/>
        <v>0.46859347183917721</v>
      </c>
      <c r="O9" s="12">
        <v>5.2000869340704865</v>
      </c>
      <c r="P9" s="13">
        <v>0</v>
      </c>
      <c r="Q9" s="3">
        <f t="shared" si="8"/>
        <v>5.2000869340704865</v>
      </c>
      <c r="R9" s="3">
        <f t="shared" si="9"/>
        <v>4.7634394761456997</v>
      </c>
      <c r="S9" s="8"/>
      <c r="U9" s="7"/>
    </row>
    <row r="10" spans="1:21" x14ac:dyDescent="0.35">
      <c r="A10" s="1">
        <v>7</v>
      </c>
      <c r="B10" s="5">
        <v>6.4</v>
      </c>
      <c r="C10" s="4">
        <f t="shared" si="1"/>
        <v>1.77</v>
      </c>
      <c r="E10" s="3">
        <f t="shared" si="2"/>
        <v>1.7579373062020009</v>
      </c>
      <c r="F10" s="3">
        <f t="shared" si="3"/>
        <v>0.20629209258537373</v>
      </c>
      <c r="H10" s="9">
        <v>1.75</v>
      </c>
      <c r="I10" s="9">
        <v>0.26</v>
      </c>
      <c r="J10" s="10">
        <f t="shared" si="0"/>
        <v>1.7692088627406319</v>
      </c>
      <c r="K10" s="10">
        <f t="shared" si="4"/>
        <v>0.14695834136690977</v>
      </c>
      <c r="L10" s="10">
        <f t="shared" si="5"/>
        <v>0.98914268227727731</v>
      </c>
      <c r="M10" s="3">
        <f t="shared" si="6"/>
        <v>0.14695834136690977</v>
      </c>
      <c r="N10" s="3">
        <f t="shared" si="7"/>
        <v>0.98914268227727731</v>
      </c>
      <c r="O10" s="12">
        <v>0.14749251978799771</v>
      </c>
      <c r="P10" s="13">
        <v>1</v>
      </c>
      <c r="Q10" s="3">
        <f t="shared" si="8"/>
        <v>6.4306778269675835</v>
      </c>
      <c r="R10" s="3">
        <f t="shared" si="9"/>
        <v>5.2000869340704865</v>
      </c>
      <c r="S10" s="6"/>
      <c r="U10" s="7"/>
    </row>
    <row r="11" spans="1:21" x14ac:dyDescent="0.35">
      <c r="A11" s="1">
        <v>8</v>
      </c>
      <c r="B11" s="5">
        <v>8.3000000000000007</v>
      </c>
      <c r="C11" s="4">
        <f t="shared" si="1"/>
        <v>2.3400000000000003</v>
      </c>
      <c r="E11" s="3">
        <f t="shared" si="2"/>
        <v>-1.0094218172312528</v>
      </c>
      <c r="F11" s="3">
        <f t="shared" si="3"/>
        <v>2.1110820909897265</v>
      </c>
      <c r="H11" s="9">
        <v>-1.01</v>
      </c>
      <c r="I11" s="9">
        <v>2.16</v>
      </c>
      <c r="J11" s="10">
        <f t="shared" si="0"/>
        <v>2.3844705911375801</v>
      </c>
      <c r="K11" s="10">
        <f t="shared" si="4"/>
        <v>0.90586145538054641</v>
      </c>
      <c r="L11" s="10">
        <f t="shared" si="5"/>
        <v>-0.42357410645108878</v>
      </c>
      <c r="M11" s="3">
        <f t="shared" si="6"/>
        <v>0.90586145538054652</v>
      </c>
      <c r="N11" s="3">
        <f t="shared" si="7"/>
        <v>-0.42357410645108851</v>
      </c>
      <c r="O11" s="12">
        <v>2.0081835574020257</v>
      </c>
      <c r="P11" s="13">
        <v>1</v>
      </c>
      <c r="Q11" s="3">
        <f t="shared" si="8"/>
        <v>8.2913688645816119</v>
      </c>
      <c r="R11" s="3">
        <f t="shared" si="9"/>
        <v>6.4306778269675835</v>
      </c>
      <c r="S11" s="8"/>
      <c r="U11" s="7"/>
    </row>
    <row r="12" spans="1:21" x14ac:dyDescent="0.35">
      <c r="A12" s="1">
        <v>9</v>
      </c>
      <c r="B12" s="5">
        <v>9.5</v>
      </c>
      <c r="C12" s="4">
        <f t="shared" si="1"/>
        <v>2.6999999999999997</v>
      </c>
      <c r="E12" s="3">
        <f t="shared" si="2"/>
        <v>-2.6923648217302216</v>
      </c>
      <c r="F12" s="3">
        <f t="shared" si="3"/>
        <v>-0.20290802524688509</v>
      </c>
      <c r="H12" s="9">
        <v>-2.7800000000000002</v>
      </c>
      <c r="I12" s="9">
        <v>-0.2</v>
      </c>
      <c r="J12" s="10">
        <f t="shared" si="0"/>
        <v>2.7871849597757237</v>
      </c>
      <c r="K12" s="10">
        <f t="shared" si="4"/>
        <v>-7.1756988820753903E-2</v>
      </c>
      <c r="L12" s="10">
        <f t="shared" si="5"/>
        <v>-0.99742214460847922</v>
      </c>
      <c r="M12" s="3">
        <f t="shared" si="6"/>
        <v>-7.1756988820753778E-2</v>
      </c>
      <c r="N12" s="3">
        <f t="shared" si="7"/>
        <v>-0.99742214460847933</v>
      </c>
      <c r="O12" s="12">
        <v>3.213411365774304</v>
      </c>
      <c r="P12" s="13">
        <v>1</v>
      </c>
      <c r="Q12" s="3">
        <f t="shared" si="8"/>
        <v>9.4965966729538902</v>
      </c>
      <c r="R12" s="3">
        <f t="shared" si="9"/>
        <v>8.2913688645816119</v>
      </c>
      <c r="S12" s="8"/>
      <c r="U12" s="7"/>
    </row>
    <row r="13" spans="1:21" x14ac:dyDescent="0.35">
      <c r="A13" s="1">
        <v>10</v>
      </c>
      <c r="B13" s="5">
        <v>11</v>
      </c>
      <c r="C13" s="4">
        <f t="shared" si="1"/>
        <v>3.15</v>
      </c>
      <c r="E13" s="3">
        <f t="shared" si="2"/>
        <v>1.3940948662359974E-2</v>
      </c>
      <c r="F13" s="3">
        <f t="shared" si="3"/>
        <v>-3.1499691506347158</v>
      </c>
      <c r="H13" s="9">
        <v>-7.0000000000000007E-2</v>
      </c>
      <c r="I13" s="9">
        <v>-3.0500000000000003</v>
      </c>
      <c r="J13" s="10">
        <f t="shared" si="0"/>
        <v>3.0508031729365959</v>
      </c>
      <c r="K13" s="10">
        <f t="shared" si="4"/>
        <v>-0.99973673393822304</v>
      </c>
      <c r="L13" s="10">
        <f t="shared" si="5"/>
        <v>-2.2944777500221513E-2</v>
      </c>
      <c r="M13" s="3">
        <f t="shared" si="6"/>
        <v>-0.99973673393822304</v>
      </c>
      <c r="N13" s="3">
        <f t="shared" si="7"/>
        <v>-2.2944777500221922E-2</v>
      </c>
      <c r="O13" s="12">
        <v>4.6894421891453364</v>
      </c>
      <c r="P13" s="13">
        <v>1</v>
      </c>
      <c r="Q13" s="3">
        <f t="shared" si="8"/>
        <v>10.972627496324922</v>
      </c>
      <c r="R13" s="3">
        <f t="shared" si="9"/>
        <v>9.4965966729538902</v>
      </c>
      <c r="S13" s="8"/>
      <c r="U13" s="7"/>
    </row>
    <row r="15" spans="1:21" x14ac:dyDescent="0.35">
      <c r="B15" s="2"/>
    </row>
    <row r="16" spans="1:21" x14ac:dyDescent="0.35">
      <c r="B1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7262E-11D7-48C1-B780-F66A7477FB9B}">
  <dimension ref="A1:N16"/>
  <sheetViews>
    <sheetView tabSelected="1" workbookViewId="0">
      <selection activeCell="J17" sqref="J17"/>
    </sheetView>
  </sheetViews>
  <sheetFormatPr defaultRowHeight="14.5" x14ac:dyDescent="0.35"/>
  <cols>
    <col min="1" max="1" width="6.36328125" bestFit="1" customWidth="1"/>
    <col min="2" max="2" width="5.36328125" bestFit="1" customWidth="1"/>
    <col min="3" max="3" width="3.7265625" bestFit="1" customWidth="1"/>
    <col min="4" max="4" width="3" customWidth="1"/>
    <col min="5" max="6" width="5.90625" bestFit="1" customWidth="1"/>
    <col min="7" max="7" width="4.08984375" customWidth="1"/>
    <col min="8" max="9" width="5.90625" bestFit="1" customWidth="1"/>
    <col min="10" max="11" width="6.26953125" bestFit="1" customWidth="1"/>
    <col min="12" max="12" width="7.26953125" bestFit="1" customWidth="1"/>
    <col min="13" max="13" width="6.90625" bestFit="1" customWidth="1"/>
  </cols>
  <sheetData>
    <row r="1" spans="1:14" x14ac:dyDescent="0.35">
      <c r="A1" s="2" t="s">
        <v>0</v>
      </c>
      <c r="B1" s="1">
        <v>0.3</v>
      </c>
      <c r="H1" s="2"/>
      <c r="I1" s="1"/>
      <c r="L1" s="2" t="s">
        <v>0</v>
      </c>
      <c r="M1" s="11">
        <v>0.30848122604398992</v>
      </c>
    </row>
    <row r="2" spans="1:14" x14ac:dyDescent="0.35">
      <c r="A2" s="2" t="s">
        <v>5</v>
      </c>
      <c r="B2" s="1">
        <v>0.5</v>
      </c>
      <c r="L2" s="2" t="s">
        <v>5</v>
      </c>
      <c r="M2" s="11">
        <v>0.73041903649927165</v>
      </c>
    </row>
    <row r="3" spans="1:14" x14ac:dyDescent="0.35">
      <c r="B3" s="2" t="s">
        <v>4</v>
      </c>
      <c r="C3" s="2" t="s">
        <v>3</v>
      </c>
      <c r="E3" s="2" t="s">
        <v>1</v>
      </c>
      <c r="F3" s="2" t="s">
        <v>2</v>
      </c>
      <c r="H3" s="2" t="s">
        <v>1</v>
      </c>
      <c r="I3" s="2" t="s">
        <v>2</v>
      </c>
      <c r="J3" s="14" t="s">
        <v>4</v>
      </c>
      <c r="K3" s="14" t="s">
        <v>3</v>
      </c>
      <c r="L3" s="2" t="s">
        <v>12</v>
      </c>
      <c r="M3" s="2" t="s">
        <v>13</v>
      </c>
    </row>
    <row r="4" spans="1:14" x14ac:dyDescent="0.35">
      <c r="A4" s="1">
        <v>1</v>
      </c>
      <c r="B4" s="5">
        <v>0.5</v>
      </c>
      <c r="C4" s="4">
        <f>B$1*(B4-B$2)</f>
        <v>0</v>
      </c>
      <c r="E4" s="3">
        <f>C4*COS(B4)</f>
        <v>0</v>
      </c>
      <c r="F4" s="3">
        <f>C4*SIN(B4)</f>
        <v>0</v>
      </c>
      <c r="H4" s="9">
        <v>7.0000000000000007E-2</v>
      </c>
      <c r="I4" s="9">
        <v>0.1</v>
      </c>
      <c r="J4" s="10">
        <v>0.96007036240568799</v>
      </c>
      <c r="K4" s="10">
        <f>SQRT(H4^2+I4^2)</f>
        <v>0.12206555615733704</v>
      </c>
      <c r="L4" s="6">
        <f>M$1*(J4-M$2)</f>
        <v>7.0843122578239215E-2</v>
      </c>
      <c r="M4" s="15">
        <f>K4-L4</f>
        <v>5.1222433579097823E-2</v>
      </c>
      <c r="N4" s="7"/>
    </row>
    <row r="5" spans="1:14" x14ac:dyDescent="0.35">
      <c r="A5" s="1">
        <v>2</v>
      </c>
      <c r="B5" s="5">
        <v>1.6</v>
      </c>
      <c r="C5" s="4">
        <f t="shared" ref="C5:C13" si="0">B$1*(B5-B$2)</f>
        <v>0.33</v>
      </c>
      <c r="E5" s="3">
        <f t="shared" ref="E5:E13" si="1">C5*COS(B5)</f>
        <v>-9.6358423594253093E-3</v>
      </c>
      <c r="F5" s="3">
        <f t="shared" ref="F5:F13" si="2">C5*SIN(B5)</f>
        <v>0.32985928900369671</v>
      </c>
      <c r="H5" s="9">
        <v>-0.05</v>
      </c>
      <c r="I5" s="9">
        <v>0.25</v>
      </c>
      <c r="J5" s="10">
        <v>1.7681918866447772</v>
      </c>
      <c r="K5" s="10">
        <f>SQRT(H5^2+I5^2)</f>
        <v>0.25495097567963926</v>
      </c>
      <c r="L5" s="6">
        <f t="shared" ref="L5:L13" si="3">M$1*(J5-M$2)</f>
        <v>0.32013344116805137</v>
      </c>
      <c r="M5" s="15">
        <f t="shared" ref="M5:M13" si="4">K5-L5</f>
        <v>-6.5182465488412111E-2</v>
      </c>
      <c r="N5" s="7"/>
    </row>
    <row r="6" spans="1:14" x14ac:dyDescent="0.35">
      <c r="A6" s="1">
        <v>3</v>
      </c>
      <c r="B6" s="5">
        <v>2.2999999999999998</v>
      </c>
      <c r="C6" s="4">
        <f t="shared" si="0"/>
        <v>0.53999999999999992</v>
      </c>
      <c r="E6" s="3">
        <f t="shared" si="1"/>
        <v>-0.35978905149110496</v>
      </c>
      <c r="F6" s="3">
        <f t="shared" si="2"/>
        <v>0.40268081457542887</v>
      </c>
      <c r="H6" s="9">
        <v>-0.49</v>
      </c>
      <c r="I6" s="9">
        <v>0.31000000000000005</v>
      </c>
      <c r="J6" s="10">
        <v>2.5775089325401361</v>
      </c>
      <c r="K6" s="10">
        <f>SQRT(H6^2+I6^2)</f>
        <v>0.57982756057296891</v>
      </c>
      <c r="L6" s="6">
        <f t="shared" si="3"/>
        <v>0.56979255574415177</v>
      </c>
      <c r="M6" s="15">
        <f t="shared" si="4"/>
        <v>1.003500482881714E-2</v>
      </c>
      <c r="N6" s="7"/>
    </row>
    <row r="7" spans="1:14" x14ac:dyDescent="0.35">
      <c r="A7" s="1">
        <v>4</v>
      </c>
      <c r="B7" s="5">
        <v>3</v>
      </c>
      <c r="C7" s="4">
        <f t="shared" si="0"/>
        <v>0.75</v>
      </c>
      <c r="E7" s="3">
        <f t="shared" si="1"/>
        <v>-0.74249437245033412</v>
      </c>
      <c r="F7" s="3">
        <f t="shared" si="2"/>
        <v>0.1058400060449004</v>
      </c>
      <c r="H7" s="9">
        <v>-0.65999999999999992</v>
      </c>
      <c r="I7" s="9">
        <v>0</v>
      </c>
      <c r="J7" s="10">
        <v>3.1415926535897931</v>
      </c>
      <c r="K7" s="10">
        <f>SQRT(H7^2+I7^2)</f>
        <v>0.65999999999999992</v>
      </c>
      <c r="L7" s="6">
        <f t="shared" si="3"/>
        <v>0.74380179360500598</v>
      </c>
      <c r="M7" s="15">
        <f t="shared" si="4"/>
        <v>-8.3801793605006059E-2</v>
      </c>
      <c r="N7" s="7"/>
    </row>
    <row r="8" spans="1:14" x14ac:dyDescent="0.35">
      <c r="A8" s="1">
        <v>5</v>
      </c>
      <c r="B8" s="5">
        <v>4.7</v>
      </c>
      <c r="C8" s="4">
        <f t="shared" si="0"/>
        <v>1.26</v>
      </c>
      <c r="E8" s="3">
        <f t="shared" si="1"/>
        <v>-1.5609715963242106E-2</v>
      </c>
      <c r="F8" s="3">
        <f t="shared" si="2"/>
        <v>-1.259903304530767</v>
      </c>
      <c r="H8" s="9">
        <v>7.0000000000000007E-2</v>
      </c>
      <c r="I8" s="9">
        <v>-1.37</v>
      </c>
      <c r="J8" s="10">
        <v>4.7634394761456997</v>
      </c>
      <c r="K8" s="10">
        <f>SQRT(H8^2+I8^2)</f>
        <v>1.3717871555019023</v>
      </c>
      <c r="L8" s="6">
        <f t="shared" si="3"/>
        <v>1.2441110898826013</v>
      </c>
      <c r="M8" s="15">
        <f t="shared" si="4"/>
        <v>0.127676065619301</v>
      </c>
      <c r="N8" s="7"/>
    </row>
    <row r="9" spans="1:14" x14ac:dyDescent="0.35">
      <c r="A9" s="1">
        <v>6</v>
      </c>
      <c r="B9" s="5">
        <v>5.2</v>
      </c>
      <c r="C9" s="4">
        <f t="shared" si="0"/>
        <v>1.41</v>
      </c>
      <c r="E9" s="3">
        <f t="shared" si="1"/>
        <v>0.66060850653353165</v>
      </c>
      <c r="F9" s="3">
        <f t="shared" si="2"/>
        <v>-1.2456710645654159</v>
      </c>
      <c r="H9" s="9">
        <v>0.61</v>
      </c>
      <c r="I9" s="9">
        <v>-1.1499999999999999</v>
      </c>
      <c r="J9" s="10">
        <v>5.2000869340704865</v>
      </c>
      <c r="K9" s="10">
        <f>SQRT(H9^2+I9^2)</f>
        <v>1.3017680284904833</v>
      </c>
      <c r="L9" s="6">
        <f t="shared" si="3"/>
        <v>1.3788086330522311</v>
      </c>
      <c r="M9" s="15">
        <f t="shared" si="4"/>
        <v>-7.7040604561747772E-2</v>
      </c>
      <c r="N9" s="7"/>
    </row>
    <row r="10" spans="1:14" x14ac:dyDescent="0.35">
      <c r="A10" s="1">
        <v>7</v>
      </c>
      <c r="B10" s="5">
        <v>6.4</v>
      </c>
      <c r="C10" s="4">
        <f t="shared" si="0"/>
        <v>1.77</v>
      </c>
      <c r="E10" s="3">
        <f t="shared" si="1"/>
        <v>1.7579373062020009</v>
      </c>
      <c r="F10" s="3">
        <f t="shared" si="2"/>
        <v>0.20629209258537373</v>
      </c>
      <c r="H10" s="9">
        <v>1.75</v>
      </c>
      <c r="I10" s="9">
        <v>0.26</v>
      </c>
      <c r="J10" s="10">
        <v>6.4306778269675835</v>
      </c>
      <c r="K10" s="10">
        <f>SQRT(H10^2+I10^2)</f>
        <v>1.7692088627406319</v>
      </c>
      <c r="L10" s="6">
        <f t="shared" si="3"/>
        <v>1.7584228204516958</v>
      </c>
      <c r="M10" s="15">
        <f t="shared" si="4"/>
        <v>1.0786042288936093E-2</v>
      </c>
      <c r="N10" s="7"/>
    </row>
    <row r="11" spans="1:14" x14ac:dyDescent="0.35">
      <c r="A11" s="1">
        <v>8</v>
      </c>
      <c r="B11" s="5">
        <v>8.3000000000000007</v>
      </c>
      <c r="C11" s="4">
        <f t="shared" si="0"/>
        <v>2.3400000000000003</v>
      </c>
      <c r="E11" s="3">
        <f t="shared" si="1"/>
        <v>-1.0094218172312528</v>
      </c>
      <c r="F11" s="3">
        <f t="shared" si="2"/>
        <v>2.1110820909897265</v>
      </c>
      <c r="H11" s="9">
        <v>-1.01</v>
      </c>
      <c r="I11" s="9">
        <v>2.16</v>
      </c>
      <c r="J11" s="10">
        <v>8.2913688645816119</v>
      </c>
      <c r="K11" s="10">
        <f>SQRT(H11^2+I11^2)</f>
        <v>2.3844705911375801</v>
      </c>
      <c r="L11" s="6">
        <f t="shared" si="3"/>
        <v>2.3324110730239354</v>
      </c>
      <c r="M11" s="15">
        <f t="shared" si="4"/>
        <v>5.2059518113644732E-2</v>
      </c>
      <c r="N11" s="7"/>
    </row>
    <row r="12" spans="1:14" x14ac:dyDescent="0.35">
      <c r="A12" s="1">
        <v>9</v>
      </c>
      <c r="B12" s="5">
        <v>9.5</v>
      </c>
      <c r="C12" s="4">
        <f t="shared" si="0"/>
        <v>2.6999999999999997</v>
      </c>
      <c r="E12" s="3">
        <f t="shared" si="1"/>
        <v>-2.6923648217302216</v>
      </c>
      <c r="F12" s="3">
        <f t="shared" si="2"/>
        <v>-0.20290802524688509</v>
      </c>
      <c r="H12" s="9">
        <v>-2.7800000000000002</v>
      </c>
      <c r="I12" s="9">
        <v>-0.2</v>
      </c>
      <c r="J12" s="10">
        <v>9.4965966729538902</v>
      </c>
      <c r="K12" s="10">
        <f>SQRT(H12^2+I12^2)</f>
        <v>2.7871849597757237</v>
      </c>
      <c r="L12" s="6">
        <f t="shared" si="3"/>
        <v>2.7042012250129264</v>
      </c>
      <c r="M12" s="15">
        <f t="shared" si="4"/>
        <v>8.2983734762797301E-2</v>
      </c>
      <c r="N12" s="7"/>
    </row>
    <row r="13" spans="1:14" x14ac:dyDescent="0.35">
      <c r="A13" s="1">
        <v>10</v>
      </c>
      <c r="B13" s="5">
        <v>11</v>
      </c>
      <c r="C13" s="4">
        <f t="shared" si="0"/>
        <v>3.15</v>
      </c>
      <c r="E13" s="3">
        <f t="shared" si="1"/>
        <v>1.3940948662359974E-2</v>
      </c>
      <c r="F13" s="3">
        <f t="shared" si="2"/>
        <v>-3.1499691506347158</v>
      </c>
      <c r="H13" s="9">
        <v>-7.0000000000000007E-2</v>
      </c>
      <c r="I13" s="9">
        <v>-3.0500000000000003</v>
      </c>
      <c r="J13" s="10">
        <v>10.972627496324922</v>
      </c>
      <c r="K13" s="10">
        <f>SQRT(H13^2+I13^2)</f>
        <v>3.0508031729365959</v>
      </c>
      <c r="L13" s="6">
        <f t="shared" si="3"/>
        <v>3.1595290230851418</v>
      </c>
      <c r="M13" s="15">
        <f t="shared" si="4"/>
        <v>-0.10872585014854597</v>
      </c>
      <c r="N13" s="7"/>
    </row>
    <row r="14" spans="1:14" x14ac:dyDescent="0.35">
      <c r="M14" s="17" t="s">
        <v>14</v>
      </c>
    </row>
    <row r="15" spans="1:14" x14ac:dyDescent="0.35">
      <c r="B15" s="2"/>
      <c r="M15" s="16">
        <f>SUMPRODUCT(M4:M13,M4:M13)</f>
        <v>5.7766508785697175E-2</v>
      </c>
    </row>
    <row r="16" spans="1:14" x14ac:dyDescent="0.35">
      <c r="B16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Calcolo angoli in un giro</vt:lpstr>
      <vt:lpstr>Calcolo angoli in due giri</vt:lpstr>
      <vt:lpstr>Calcolo spirale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Righini</dc:creator>
  <cp:lastModifiedBy>Giovanni Righini</cp:lastModifiedBy>
  <dcterms:created xsi:type="dcterms:W3CDTF">2015-06-05T18:17:20Z</dcterms:created>
  <dcterms:modified xsi:type="dcterms:W3CDTF">2024-01-19T10:00:52Z</dcterms:modified>
</cp:coreProperties>
</file>