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X51" i="1" l="1"/>
  <c r="X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I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I49" i="1"/>
  <c r="X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I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I47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I45" i="1"/>
  <c r="Q41" i="1"/>
  <c r="Q40" i="1"/>
  <c r="Q39" i="1"/>
  <c r="Q37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39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  <c r="Q34" i="1"/>
  <c r="Q33" i="1"/>
  <c r="L4" i="1" l="1"/>
  <c r="D7" i="1" s="1"/>
  <c r="L3" i="1"/>
  <c r="H6" i="1" s="1"/>
  <c r="R20" i="1" l="1"/>
  <c r="R21" i="1" s="1"/>
  <c r="N20" i="1"/>
  <c r="N21" i="1" s="1"/>
  <c r="I6" i="1"/>
  <c r="I10" i="1" s="1"/>
  <c r="B6" i="1"/>
  <c r="F6" i="1"/>
  <c r="F10" i="1" s="1"/>
  <c r="K20" i="1"/>
  <c r="K21" i="1" s="1"/>
  <c r="Q20" i="1"/>
  <c r="Q21" i="1" s="1"/>
  <c r="M20" i="1"/>
  <c r="M21" i="1" s="1"/>
  <c r="B7" i="1"/>
  <c r="C6" i="1"/>
  <c r="C10" i="1" s="1"/>
  <c r="E6" i="1"/>
  <c r="E10" i="1" s="1"/>
  <c r="T20" i="1"/>
  <c r="T21" i="1" s="1"/>
  <c r="P20" i="1"/>
  <c r="P21" i="1" s="1"/>
  <c r="L20" i="1"/>
  <c r="L21" i="1" s="1"/>
  <c r="J6" i="1"/>
  <c r="J10" i="1" s="1"/>
  <c r="S20" i="1"/>
  <c r="S21" i="1" s="1"/>
  <c r="O20" i="1"/>
  <c r="O21" i="1" s="1"/>
  <c r="H10" i="1"/>
  <c r="F7" i="1"/>
  <c r="K6" i="1"/>
  <c r="G6" i="1"/>
  <c r="K7" i="1"/>
  <c r="G7" i="1"/>
  <c r="J7" i="1"/>
  <c r="I7" i="1"/>
  <c r="I8" i="1" s="1"/>
  <c r="E7" i="1"/>
  <c r="D6" i="1"/>
  <c r="C7" i="1"/>
  <c r="C8" i="1" s="1"/>
  <c r="H7" i="1"/>
  <c r="H8" i="1" s="1"/>
  <c r="B8" i="1" l="1"/>
  <c r="L8" i="1" s="1"/>
  <c r="B10" i="1"/>
  <c r="F8" i="1"/>
  <c r="E8" i="1"/>
  <c r="U21" i="1"/>
  <c r="J8" i="1"/>
  <c r="D10" i="1"/>
  <c r="D8" i="1"/>
  <c r="G10" i="1"/>
  <c r="G8" i="1"/>
  <c r="K10" i="1"/>
  <c r="K8" i="1"/>
  <c r="L10" i="1" l="1"/>
  <c r="L11" i="1" s="1"/>
  <c r="L12" i="1" s="1"/>
  <c r="L16" i="1" l="1"/>
  <c r="L18" i="1" s="1"/>
  <c r="L19" i="1" s="1"/>
  <c r="P16" i="1"/>
  <c r="P18" i="1" s="1"/>
  <c r="P19" i="1" s="1"/>
  <c r="T16" i="1"/>
  <c r="T18" i="1" s="1"/>
  <c r="T19" i="1" s="1"/>
  <c r="M16" i="1"/>
  <c r="M18" i="1" s="1"/>
  <c r="M19" i="1" s="1"/>
  <c r="Q16" i="1"/>
  <c r="Q18" i="1" s="1"/>
  <c r="Q19" i="1" s="1"/>
  <c r="K16" i="1"/>
  <c r="K18" i="1" s="1"/>
  <c r="K19" i="1" s="1"/>
  <c r="N16" i="1"/>
  <c r="N18" i="1" s="1"/>
  <c r="N19" i="1" s="1"/>
  <c r="O16" i="1"/>
  <c r="O18" i="1" s="1"/>
  <c r="O19" i="1" s="1"/>
  <c r="S16" i="1"/>
  <c r="S18" i="1" s="1"/>
  <c r="S19" i="1" s="1"/>
  <c r="R16" i="1"/>
  <c r="R18" i="1" s="1"/>
  <c r="R19" i="1" s="1"/>
  <c r="U19" i="1" l="1"/>
  <c r="U22" i="1" s="1"/>
</calcChain>
</file>

<file path=xl/sharedStrings.xml><?xml version="1.0" encoding="utf-8"?>
<sst xmlns="http://schemas.openxmlformats.org/spreadsheetml/2006/main" count="31" uniqueCount="20">
  <si>
    <t>age</t>
  </si>
  <si>
    <t>taille</t>
  </si>
  <si>
    <t>average</t>
  </si>
  <si>
    <t>Xi-Xav</t>
  </si>
  <si>
    <t>Yi-Yav</t>
  </si>
  <si>
    <t>(Xi-Xav)*(Yi-Yav)</t>
  </si>
  <si>
    <t>(Xi-Xav)^2</t>
  </si>
  <si>
    <t>Sum</t>
  </si>
  <si>
    <t>/</t>
  </si>
  <si>
    <t>B1=</t>
  </si>
  <si>
    <t>B0=</t>
  </si>
  <si>
    <t>Y=83.52+5.22x</t>
  </si>
  <si>
    <t>R2=0.989</t>
  </si>
  <si>
    <t>Exercice3</t>
  </si>
  <si>
    <t xml:space="preserve"> </t>
  </si>
  <si>
    <t>Exercice 2</t>
  </si>
  <si>
    <t>Budget</t>
  </si>
  <si>
    <t>Benefites</t>
  </si>
  <si>
    <t>Y=31.67+1.27x</t>
  </si>
  <si>
    <t>R2=0.978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</si>
</sst>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9026360732315204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v>Exercice data</c:v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Лист1!$B$3:$K$3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Лист1!$B$4:$K$4</c:f>
              <c:numCache>
                <c:formatCode>General</c:formatCode>
                <c:ptCount val="10"/>
                <c:pt idx="0">
                  <c:v>96</c:v>
                </c:pt>
                <c:pt idx="1">
                  <c:v>104.8</c:v>
                </c:pt>
                <c:pt idx="2">
                  <c:v>110.3</c:v>
                </c:pt>
                <c:pt idx="3">
                  <c:v>115.3</c:v>
                </c:pt>
                <c:pt idx="4">
                  <c:v>121.9</c:v>
                </c:pt>
                <c:pt idx="5">
                  <c:v>127.4</c:v>
                </c:pt>
                <c:pt idx="6">
                  <c:v>130.80000000000001</c:v>
                </c:pt>
                <c:pt idx="7">
                  <c:v>136</c:v>
                </c:pt>
                <c:pt idx="8">
                  <c:v>139.69999999999999</c:v>
                </c:pt>
                <c:pt idx="9">
                  <c:v>144.5</c:v>
                </c:pt>
              </c:numCache>
            </c:numRef>
          </c:yVal>
          <c:smooth val="0"/>
        </c:ser>
        <c:ser>
          <c:idx val="1"/>
          <c:order val="1"/>
          <c:tx>
            <c:v>Mon modele</c:v>
          </c:tx>
          <c:spPr>
            <a:ln w="28575">
              <a:noFill/>
            </a:ln>
          </c:spPr>
          <c:marker>
            <c:spPr>
              <a:ln>
                <a:bevel/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Лист1!$B$3:$L$3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7.5</c:v>
                </c:pt>
              </c:numCache>
            </c:numRef>
          </c:xVal>
          <c:yVal>
            <c:numRef>
              <c:f>Лист1!$K$16:$T$16</c:f>
              <c:numCache>
                <c:formatCode>General</c:formatCode>
                <c:ptCount val="10"/>
                <c:pt idx="0">
                  <c:v>99.18</c:v>
                </c:pt>
                <c:pt idx="1">
                  <c:v>104.4</c:v>
                </c:pt>
                <c:pt idx="2">
                  <c:v>109.62</c:v>
                </c:pt>
                <c:pt idx="3">
                  <c:v>114.84</c:v>
                </c:pt>
                <c:pt idx="4">
                  <c:v>120.06</c:v>
                </c:pt>
                <c:pt idx="5">
                  <c:v>125.28</c:v>
                </c:pt>
                <c:pt idx="6">
                  <c:v>130.5</c:v>
                </c:pt>
                <c:pt idx="7">
                  <c:v>135.72</c:v>
                </c:pt>
                <c:pt idx="8">
                  <c:v>140.94</c:v>
                </c:pt>
                <c:pt idx="9">
                  <c:v>146.16000000000003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1504"/>
        <c:axId val="100183040"/>
      </c:scatterChart>
      <c:valAx>
        <c:axId val="100181504"/>
        <c:scaling>
          <c:orientation val="minMax"/>
          <c:max val="12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00183040"/>
        <c:crosses val="autoZero"/>
        <c:crossBetween val="midCat"/>
      </c:valAx>
      <c:valAx>
        <c:axId val="100183040"/>
        <c:scaling>
          <c:orientation val="minMax"/>
          <c:min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Points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Input data</c:v>
          </c:tx>
          <c:spPr>
            <a:ln w="28575">
              <a:noFill/>
            </a:ln>
          </c:spPr>
          <c:xVal>
            <c:numRef>
              <c:f>Лист1!$B$33:$P$33</c:f>
              <c:numCache>
                <c:formatCode>General</c:formatCode>
                <c:ptCount val="15"/>
                <c:pt idx="0">
                  <c:v>15</c:v>
                </c:pt>
                <c:pt idx="1">
                  <c:v>8</c:v>
                </c:pt>
                <c:pt idx="2">
                  <c:v>36</c:v>
                </c:pt>
                <c:pt idx="3">
                  <c:v>41</c:v>
                </c:pt>
                <c:pt idx="4">
                  <c:v>16</c:v>
                </c:pt>
                <c:pt idx="5">
                  <c:v>8</c:v>
                </c:pt>
                <c:pt idx="6">
                  <c:v>21</c:v>
                </c:pt>
                <c:pt idx="7">
                  <c:v>21</c:v>
                </c:pt>
                <c:pt idx="8">
                  <c:v>53</c:v>
                </c:pt>
                <c:pt idx="9">
                  <c:v>10</c:v>
                </c:pt>
                <c:pt idx="10">
                  <c:v>32</c:v>
                </c:pt>
                <c:pt idx="11">
                  <c:v>17</c:v>
                </c:pt>
                <c:pt idx="12">
                  <c:v>58</c:v>
                </c:pt>
                <c:pt idx="13">
                  <c:v>6</c:v>
                </c:pt>
                <c:pt idx="14">
                  <c:v>20</c:v>
                </c:pt>
              </c:numCache>
            </c:numRef>
          </c:xVal>
          <c:yVal>
            <c:numRef>
              <c:f>Лист1!$B$34:$P$34</c:f>
              <c:numCache>
                <c:formatCode>General</c:formatCode>
                <c:ptCount val="15"/>
                <c:pt idx="0">
                  <c:v>48</c:v>
                </c:pt>
                <c:pt idx="1">
                  <c:v>43</c:v>
                </c:pt>
                <c:pt idx="2">
                  <c:v>77</c:v>
                </c:pt>
                <c:pt idx="3">
                  <c:v>89</c:v>
                </c:pt>
                <c:pt idx="4">
                  <c:v>50</c:v>
                </c:pt>
                <c:pt idx="5">
                  <c:v>40</c:v>
                </c:pt>
                <c:pt idx="6">
                  <c:v>56</c:v>
                </c:pt>
                <c:pt idx="7">
                  <c:v>62</c:v>
                </c:pt>
                <c:pt idx="8">
                  <c:v>100</c:v>
                </c:pt>
                <c:pt idx="9">
                  <c:v>47</c:v>
                </c:pt>
                <c:pt idx="10">
                  <c:v>71</c:v>
                </c:pt>
                <c:pt idx="11">
                  <c:v>58</c:v>
                </c:pt>
                <c:pt idx="12">
                  <c:v>102</c:v>
                </c:pt>
                <c:pt idx="13">
                  <c:v>35</c:v>
                </c:pt>
                <c:pt idx="14">
                  <c:v>60</c:v>
                </c:pt>
              </c:numCache>
            </c:numRef>
          </c:yVal>
          <c:smooth val="0"/>
        </c:ser>
        <c:ser>
          <c:idx val="1"/>
          <c:order val="1"/>
          <c:tx>
            <c:v>Modele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Лист1!$I$44:$W$44</c:f>
              <c:numCache>
                <c:formatCode>General</c:formatCode>
                <c:ptCount val="15"/>
                <c:pt idx="0">
                  <c:v>15</c:v>
                </c:pt>
                <c:pt idx="1">
                  <c:v>8</c:v>
                </c:pt>
                <c:pt idx="2">
                  <c:v>36</c:v>
                </c:pt>
                <c:pt idx="3">
                  <c:v>41</c:v>
                </c:pt>
                <c:pt idx="4">
                  <c:v>16</c:v>
                </c:pt>
                <c:pt idx="5">
                  <c:v>8</c:v>
                </c:pt>
                <c:pt idx="6">
                  <c:v>21</c:v>
                </c:pt>
                <c:pt idx="7">
                  <c:v>21</c:v>
                </c:pt>
                <c:pt idx="8">
                  <c:v>53</c:v>
                </c:pt>
                <c:pt idx="9">
                  <c:v>10</c:v>
                </c:pt>
                <c:pt idx="10">
                  <c:v>32</c:v>
                </c:pt>
                <c:pt idx="11">
                  <c:v>17</c:v>
                </c:pt>
                <c:pt idx="12">
                  <c:v>58</c:v>
                </c:pt>
                <c:pt idx="13">
                  <c:v>6</c:v>
                </c:pt>
                <c:pt idx="14">
                  <c:v>20</c:v>
                </c:pt>
              </c:numCache>
            </c:numRef>
          </c:xVal>
          <c:yVal>
            <c:numRef>
              <c:f>Лист1!$I$45:$W$45</c:f>
              <c:numCache>
                <c:formatCode>General</c:formatCode>
                <c:ptCount val="15"/>
                <c:pt idx="0">
                  <c:v>50.854456008240682</c:v>
                </c:pt>
                <c:pt idx="1">
                  <c:v>41.903491634994495</c:v>
                </c:pt>
                <c:pt idx="2">
                  <c:v>77.707349127979256</c:v>
                </c:pt>
                <c:pt idx="3">
                  <c:v>84.100895108869395</c:v>
                </c:pt>
                <c:pt idx="4">
                  <c:v>52.133165204418709</c:v>
                </c:pt>
                <c:pt idx="5">
                  <c:v>41.903491634994495</c:v>
                </c:pt>
                <c:pt idx="6">
                  <c:v>58.526711185308841</c:v>
                </c:pt>
                <c:pt idx="7">
                  <c:v>58.526711185308841</c:v>
                </c:pt>
                <c:pt idx="8">
                  <c:v>99.445405463005713</c:v>
                </c:pt>
                <c:pt idx="9">
                  <c:v>44.46091002735055</c:v>
                </c:pt>
                <c:pt idx="10">
                  <c:v>72.592512343267146</c:v>
                </c:pt>
                <c:pt idx="11">
                  <c:v>53.411874400596737</c:v>
                </c:pt>
                <c:pt idx="12">
                  <c:v>105.83895144389585</c:v>
                </c:pt>
                <c:pt idx="13">
                  <c:v>39.34607324263844</c:v>
                </c:pt>
                <c:pt idx="14">
                  <c:v>57.24800198913082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71424"/>
        <c:axId val="40823040"/>
      </c:scatterChart>
      <c:valAx>
        <c:axId val="55271424"/>
        <c:scaling>
          <c:orientation val="minMax"/>
          <c:max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40823040"/>
        <c:crosses val="autoZero"/>
        <c:crossBetween val="midCat"/>
      </c:valAx>
      <c:valAx>
        <c:axId val="4082304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7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227134</xdr:colOff>
      <xdr:row>14</xdr:row>
      <xdr:rowOff>7060</xdr:rowOff>
    </xdr:from>
    <xdr:to>
      <xdr:col>9</xdr:col>
      <xdr:colOff>337037</xdr:colOff>
      <xdr:row>28</xdr:row>
      <xdr:rowOff>83260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80597</xdr:colOff>
      <xdr:row>39</xdr:row>
      <xdr:rowOff>119430</xdr:rowOff>
    </xdr:from>
    <xdr:to>
      <xdr:col>7</xdr:col>
      <xdr:colOff>366347</xdr:colOff>
      <xdr:row>54</xdr:row>
      <xdr:rowOff>5130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topLeftCell="A28" zoomScale="130" zoomScaleNormal="130" workbookViewId="0">
      <selection activeCell="V1" sqref="V1"/>
    </sheetView>
  </sheetViews>
  <sheetFormatPr defaultRowHeight="15" x14ac:dyDescent="0.25"/>
  <cols>
    <col min="2" max="2" width="9.5703125" customWidth="1"/>
  </cols>
  <sheetData>
    <row r="1" spans="1:24" x14ac:dyDescent="0.25">
      <c r="B1" s="4" t="s">
        <v>15</v>
      </c>
    </row>
    <row r="2" spans="1:2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1" t="s">
        <v>2</v>
      </c>
    </row>
    <row r="3" spans="1:24" x14ac:dyDescent="0.25">
      <c r="A3" s="2" t="s">
        <v>0</v>
      </c>
      <c r="B3" s="2">
        <v>3</v>
      </c>
      <c r="C3" s="2">
        <v>4</v>
      </c>
      <c r="D3" s="2">
        <v>5</v>
      </c>
      <c r="E3" s="2">
        <v>6</v>
      </c>
      <c r="F3" s="2">
        <v>7</v>
      </c>
      <c r="G3" s="2">
        <v>8</v>
      </c>
      <c r="H3" s="2">
        <v>9</v>
      </c>
      <c r="I3" s="2">
        <v>10</v>
      </c>
      <c r="J3" s="2">
        <v>11</v>
      </c>
      <c r="K3" s="2">
        <v>12</v>
      </c>
      <c r="L3" s="2">
        <f>AVERAGE(B3:K3)</f>
        <v>7.5</v>
      </c>
      <c r="X3" s="2"/>
    </row>
    <row r="4" spans="1:24" x14ac:dyDescent="0.25">
      <c r="A4" s="2" t="s">
        <v>1</v>
      </c>
      <c r="B4" s="2">
        <v>96</v>
      </c>
      <c r="C4" s="2">
        <v>104.8</v>
      </c>
      <c r="D4" s="2">
        <v>110.3</v>
      </c>
      <c r="E4" s="2">
        <v>115.3</v>
      </c>
      <c r="F4" s="2">
        <v>121.9</v>
      </c>
      <c r="G4" s="2">
        <v>127.4</v>
      </c>
      <c r="H4" s="2">
        <v>130.80000000000001</v>
      </c>
      <c r="I4" s="2">
        <v>136</v>
      </c>
      <c r="J4" s="2">
        <v>139.69999999999999</v>
      </c>
      <c r="K4" s="2">
        <v>144.5</v>
      </c>
      <c r="L4" s="2">
        <f>AVERAGE(B4:K4)</f>
        <v>122.67</v>
      </c>
    </row>
    <row r="5" spans="1:24" x14ac:dyDescent="0.25">
      <c r="L5" s="2" t="s">
        <v>7</v>
      </c>
    </row>
    <row r="6" spans="1:24" x14ac:dyDescent="0.25">
      <c r="A6" t="s">
        <v>3</v>
      </c>
      <c r="B6">
        <f>B3-$L3</f>
        <v>-4.5</v>
      </c>
      <c r="C6">
        <f>C3-$L3</f>
        <v>-3.5</v>
      </c>
      <c r="D6">
        <f>D3-$L3</f>
        <v>-2.5</v>
      </c>
      <c r="E6">
        <f t="shared" ref="E6:K6" si="0">E3-$L3</f>
        <v>-1.5</v>
      </c>
      <c r="F6">
        <f t="shared" si="0"/>
        <v>-0.5</v>
      </c>
      <c r="G6">
        <f t="shared" si="0"/>
        <v>0.5</v>
      </c>
      <c r="H6">
        <f t="shared" si="0"/>
        <v>1.5</v>
      </c>
      <c r="I6">
        <f t="shared" si="0"/>
        <v>2.5</v>
      </c>
      <c r="J6">
        <f t="shared" si="0"/>
        <v>3.5</v>
      </c>
      <c r="K6">
        <f t="shared" si="0"/>
        <v>4.5</v>
      </c>
    </row>
    <row r="7" spans="1:24" x14ac:dyDescent="0.25">
      <c r="A7" t="s">
        <v>4</v>
      </c>
      <c r="B7">
        <f>B4-$L4</f>
        <v>-26.67</v>
      </c>
      <c r="C7">
        <f>C4-$L4</f>
        <v>-17.870000000000005</v>
      </c>
      <c r="D7">
        <f t="shared" ref="D7:K7" si="1">D4-$L4</f>
        <v>-12.370000000000005</v>
      </c>
      <c r="E7">
        <f t="shared" si="1"/>
        <v>-7.3700000000000045</v>
      </c>
      <c r="F7">
        <f t="shared" si="1"/>
        <v>-0.76999999999999602</v>
      </c>
      <c r="G7">
        <f t="shared" si="1"/>
        <v>4.730000000000004</v>
      </c>
      <c r="H7">
        <f t="shared" si="1"/>
        <v>8.1300000000000097</v>
      </c>
      <c r="I7">
        <f t="shared" si="1"/>
        <v>13.329999999999998</v>
      </c>
      <c r="J7">
        <f t="shared" si="1"/>
        <v>17.029999999999987</v>
      </c>
      <c r="K7">
        <f t="shared" si="1"/>
        <v>21.83</v>
      </c>
    </row>
    <row r="8" spans="1:24" x14ac:dyDescent="0.25">
      <c r="A8" t="s">
        <v>5</v>
      </c>
      <c r="B8">
        <f>PRODUCT(B6,B7)</f>
        <v>120.01500000000001</v>
      </c>
      <c r="C8">
        <f>PRODUCT(C6,C7)</f>
        <v>62.545000000000016</v>
      </c>
      <c r="D8">
        <f t="shared" ref="D8:K8" si="2">PRODUCT(D6,D7)</f>
        <v>30.925000000000011</v>
      </c>
      <c r="E8">
        <f t="shared" si="2"/>
        <v>11.055000000000007</v>
      </c>
      <c r="F8">
        <f t="shared" si="2"/>
        <v>0.38499999999999801</v>
      </c>
      <c r="G8">
        <f t="shared" si="2"/>
        <v>2.365000000000002</v>
      </c>
      <c r="H8">
        <f t="shared" si="2"/>
        <v>12.195000000000014</v>
      </c>
      <c r="I8">
        <f t="shared" si="2"/>
        <v>33.324999999999996</v>
      </c>
      <c r="J8">
        <f t="shared" si="2"/>
        <v>59.604999999999954</v>
      </c>
      <c r="K8">
        <f t="shared" si="2"/>
        <v>98.234999999999985</v>
      </c>
      <c r="L8">
        <f>SUM(B8:K8)</f>
        <v>430.65</v>
      </c>
    </row>
    <row r="9" spans="1:24" x14ac:dyDescent="0.25">
      <c r="L9" s="2" t="s">
        <v>8</v>
      </c>
    </row>
    <row r="10" spans="1:24" x14ac:dyDescent="0.25">
      <c r="A10" t="s">
        <v>6</v>
      </c>
      <c r="B10">
        <f>PRODUCT(B6,B6)</f>
        <v>20.25</v>
      </c>
      <c r="C10">
        <f>PRODUCT(C6,C6)</f>
        <v>12.25</v>
      </c>
      <c r="D10">
        <f t="shared" ref="D10:K10" si="3">PRODUCT(D6,D6)</f>
        <v>6.25</v>
      </c>
      <c r="E10">
        <f t="shared" si="3"/>
        <v>2.25</v>
      </c>
      <c r="F10">
        <f t="shared" si="3"/>
        <v>0.25</v>
      </c>
      <c r="G10">
        <f t="shared" si="3"/>
        <v>0.25</v>
      </c>
      <c r="H10">
        <f t="shared" si="3"/>
        <v>2.25</v>
      </c>
      <c r="I10">
        <f t="shared" si="3"/>
        <v>6.25</v>
      </c>
      <c r="J10">
        <f t="shared" si="3"/>
        <v>12.25</v>
      </c>
      <c r="K10">
        <f t="shared" si="3"/>
        <v>20.25</v>
      </c>
      <c r="L10">
        <f>SUM(B10:K10)</f>
        <v>82.5</v>
      </c>
    </row>
    <row r="11" spans="1:24" x14ac:dyDescent="0.25">
      <c r="K11" s="3" t="s">
        <v>9</v>
      </c>
      <c r="L11">
        <f>L8/L10</f>
        <v>5.22</v>
      </c>
    </row>
    <row r="12" spans="1:24" x14ac:dyDescent="0.25">
      <c r="K12" s="3" t="s">
        <v>10</v>
      </c>
      <c r="L12">
        <f>L4-L11*L3</f>
        <v>83.52000000000001</v>
      </c>
    </row>
    <row r="14" spans="1:24" x14ac:dyDescent="0.25">
      <c r="K14" s="4" t="s">
        <v>11</v>
      </c>
    </row>
    <row r="15" spans="1:24" x14ac:dyDescent="0.25">
      <c r="K15" s="2">
        <v>3</v>
      </c>
      <c r="L15" s="2">
        <v>4</v>
      </c>
      <c r="M15" s="2">
        <v>5</v>
      </c>
      <c r="N15" s="2">
        <v>6</v>
      </c>
      <c r="O15" s="2">
        <v>7</v>
      </c>
      <c r="P15" s="2">
        <v>8</v>
      </c>
      <c r="Q15" s="2">
        <v>9</v>
      </c>
      <c r="R15" s="2">
        <v>10</v>
      </c>
      <c r="S15" s="2">
        <v>11</v>
      </c>
      <c r="T15" s="2">
        <v>12</v>
      </c>
    </row>
    <row r="16" spans="1:24" x14ac:dyDescent="0.25">
      <c r="K16">
        <f t="shared" ref="K16:T16" si="4">$L12+$L11*K15</f>
        <v>99.18</v>
      </c>
      <c r="L16">
        <f t="shared" si="4"/>
        <v>104.4</v>
      </c>
      <c r="M16">
        <f t="shared" si="4"/>
        <v>109.62</v>
      </c>
      <c r="N16">
        <f t="shared" si="4"/>
        <v>114.84</v>
      </c>
      <c r="O16">
        <f t="shared" si="4"/>
        <v>120.06</v>
      </c>
      <c r="P16">
        <f t="shared" si="4"/>
        <v>125.28</v>
      </c>
      <c r="Q16">
        <f t="shared" si="4"/>
        <v>130.5</v>
      </c>
      <c r="R16">
        <f t="shared" si="4"/>
        <v>135.72</v>
      </c>
      <c r="S16">
        <f t="shared" si="4"/>
        <v>140.94</v>
      </c>
      <c r="T16">
        <f t="shared" si="4"/>
        <v>146.16000000000003</v>
      </c>
    </row>
    <row r="17" spans="1:21" x14ac:dyDescent="0.25"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K18">
        <f t="shared" ref="K18:T18" si="5">K16-$L4</f>
        <v>-23.489999999999995</v>
      </c>
      <c r="L18">
        <f t="shared" si="5"/>
        <v>-18.269999999999996</v>
      </c>
      <c r="M18">
        <f t="shared" si="5"/>
        <v>-13.049999999999997</v>
      </c>
      <c r="N18">
        <f t="shared" si="5"/>
        <v>-7.8299999999999983</v>
      </c>
      <c r="O18">
        <f t="shared" si="5"/>
        <v>-2.6099999999999994</v>
      </c>
      <c r="P18">
        <f t="shared" si="5"/>
        <v>2.6099999999999994</v>
      </c>
      <c r="Q18">
        <f t="shared" si="5"/>
        <v>7.8299999999999983</v>
      </c>
      <c r="R18">
        <f t="shared" si="5"/>
        <v>13.049999999999997</v>
      </c>
      <c r="S18">
        <f t="shared" si="5"/>
        <v>18.269999999999996</v>
      </c>
      <c r="T18">
        <f t="shared" si="5"/>
        <v>23.490000000000023</v>
      </c>
    </row>
    <row r="19" spans="1:21" x14ac:dyDescent="0.25">
      <c r="K19">
        <f>K18*K18</f>
        <v>551.78009999999972</v>
      </c>
      <c r="L19">
        <f t="shared" ref="L19:T19" si="6">L18*L18</f>
        <v>333.79289999999986</v>
      </c>
      <c r="M19">
        <f t="shared" si="6"/>
        <v>170.30249999999992</v>
      </c>
      <c r="N19">
        <f t="shared" si="6"/>
        <v>61.308899999999973</v>
      </c>
      <c r="O19">
        <f t="shared" si="6"/>
        <v>6.8120999999999974</v>
      </c>
      <c r="P19">
        <f t="shared" si="6"/>
        <v>6.8120999999999974</v>
      </c>
      <c r="Q19">
        <f t="shared" si="6"/>
        <v>61.308899999999973</v>
      </c>
      <c r="R19">
        <f t="shared" si="6"/>
        <v>170.30249999999992</v>
      </c>
      <c r="S19">
        <f t="shared" si="6"/>
        <v>333.79289999999986</v>
      </c>
      <c r="T19">
        <f t="shared" si="6"/>
        <v>551.78010000000108</v>
      </c>
      <c r="U19">
        <f>SUM(K19:T19)</f>
        <v>2247.9930000000008</v>
      </c>
    </row>
    <row r="20" spans="1:21" x14ac:dyDescent="0.25">
      <c r="K20">
        <f t="shared" ref="K20:T20" si="7">B4-$L4</f>
        <v>-26.67</v>
      </c>
      <c r="L20">
        <f t="shared" si="7"/>
        <v>-17.870000000000005</v>
      </c>
      <c r="M20">
        <f t="shared" si="7"/>
        <v>-12.370000000000005</v>
      </c>
      <c r="N20">
        <f t="shared" si="7"/>
        <v>-7.3700000000000045</v>
      </c>
      <c r="O20">
        <f t="shared" si="7"/>
        <v>-0.76999999999999602</v>
      </c>
      <c r="P20">
        <f t="shared" si="7"/>
        <v>4.730000000000004</v>
      </c>
      <c r="Q20">
        <f t="shared" si="7"/>
        <v>8.1300000000000097</v>
      </c>
      <c r="R20">
        <f t="shared" si="7"/>
        <v>13.329999999999998</v>
      </c>
      <c r="S20">
        <f t="shared" si="7"/>
        <v>17.029999999999987</v>
      </c>
      <c r="T20">
        <f t="shared" si="7"/>
        <v>21.83</v>
      </c>
      <c r="U20" s="2" t="s">
        <v>8</v>
      </c>
    </row>
    <row r="21" spans="1:21" x14ac:dyDescent="0.25">
      <c r="K21">
        <f>K20*K20</f>
        <v>711.28890000000013</v>
      </c>
      <c r="L21">
        <f t="shared" ref="L21:T21" si="8">L20*L20</f>
        <v>319.33690000000018</v>
      </c>
      <c r="M21">
        <f t="shared" si="8"/>
        <v>153.01690000000011</v>
      </c>
      <c r="N21">
        <f t="shared" si="8"/>
        <v>54.316900000000068</v>
      </c>
      <c r="O21">
        <f t="shared" si="8"/>
        <v>0.59289999999999388</v>
      </c>
      <c r="P21">
        <f t="shared" si="8"/>
        <v>22.372900000000037</v>
      </c>
      <c r="Q21">
        <f t="shared" si="8"/>
        <v>66.096900000000161</v>
      </c>
      <c r="R21">
        <f t="shared" si="8"/>
        <v>177.68889999999996</v>
      </c>
      <c r="S21">
        <f t="shared" si="8"/>
        <v>290.02089999999953</v>
      </c>
      <c r="T21">
        <f t="shared" si="8"/>
        <v>476.54889999999995</v>
      </c>
      <c r="U21">
        <f>SUM(K21:T21)</f>
        <v>2271.2809999999999</v>
      </c>
    </row>
    <row r="22" spans="1:21" x14ac:dyDescent="0.25">
      <c r="U22">
        <f>U19/U21</f>
        <v>0.9897467552451682</v>
      </c>
    </row>
    <row r="23" spans="1:21" x14ac:dyDescent="0.25">
      <c r="K23" s="4" t="s">
        <v>12</v>
      </c>
    </row>
    <row r="31" spans="1:21" x14ac:dyDescent="0.25">
      <c r="A31" t="s">
        <v>14</v>
      </c>
      <c r="B31" s="4" t="s">
        <v>13</v>
      </c>
    </row>
    <row r="32" spans="1:21" x14ac:dyDescent="0.25">
      <c r="Q32" s="1" t="s">
        <v>2</v>
      </c>
    </row>
    <row r="33" spans="1:24" x14ac:dyDescent="0.25">
      <c r="A33" t="s">
        <v>16</v>
      </c>
      <c r="B33">
        <v>15</v>
      </c>
      <c r="C33">
        <v>8</v>
      </c>
      <c r="D33">
        <v>36</v>
      </c>
      <c r="E33">
        <v>41</v>
      </c>
      <c r="F33">
        <v>16</v>
      </c>
      <c r="G33">
        <v>8</v>
      </c>
      <c r="H33">
        <v>21</v>
      </c>
      <c r="I33">
        <v>21</v>
      </c>
      <c r="J33">
        <v>53</v>
      </c>
      <c r="K33">
        <v>10</v>
      </c>
      <c r="L33">
        <v>32</v>
      </c>
      <c r="M33">
        <v>17</v>
      </c>
      <c r="N33">
        <v>58</v>
      </c>
      <c r="O33">
        <v>6</v>
      </c>
      <c r="P33">
        <v>20</v>
      </c>
      <c r="Q33">
        <f>AVERAGE(B33:P33)</f>
        <v>24.133333333333333</v>
      </c>
    </row>
    <row r="34" spans="1:24" x14ac:dyDescent="0.25">
      <c r="A34" t="s">
        <v>17</v>
      </c>
      <c r="B34">
        <v>48</v>
      </c>
      <c r="C34">
        <v>43</v>
      </c>
      <c r="D34">
        <v>77</v>
      </c>
      <c r="E34">
        <v>89</v>
      </c>
      <c r="F34">
        <v>50</v>
      </c>
      <c r="G34">
        <v>40</v>
      </c>
      <c r="H34">
        <v>56</v>
      </c>
      <c r="I34">
        <v>62</v>
      </c>
      <c r="J34">
        <v>100</v>
      </c>
      <c r="K34">
        <v>47</v>
      </c>
      <c r="L34">
        <v>71</v>
      </c>
      <c r="M34">
        <v>58</v>
      </c>
      <c r="N34">
        <v>102</v>
      </c>
      <c r="O34">
        <v>35</v>
      </c>
      <c r="P34">
        <v>60</v>
      </c>
      <c r="Q34">
        <f>AVERAGE(B34:P34)</f>
        <v>62.533333333333331</v>
      </c>
    </row>
    <row r="35" spans="1:24" x14ac:dyDescent="0.25">
      <c r="A35" t="s">
        <v>3</v>
      </c>
      <c r="B35">
        <f>B33-$Q33</f>
        <v>-9.1333333333333329</v>
      </c>
      <c r="C35">
        <f t="shared" ref="C35:P35" si="9">C33-$Q33</f>
        <v>-16.133333333333333</v>
      </c>
      <c r="D35">
        <f t="shared" si="9"/>
        <v>11.866666666666667</v>
      </c>
      <c r="E35">
        <f t="shared" si="9"/>
        <v>16.866666666666667</v>
      </c>
      <c r="F35">
        <f t="shared" si="9"/>
        <v>-8.1333333333333329</v>
      </c>
      <c r="G35">
        <f t="shared" si="9"/>
        <v>-16.133333333333333</v>
      </c>
      <c r="H35">
        <f t="shared" si="9"/>
        <v>-3.1333333333333329</v>
      </c>
      <c r="I35">
        <f t="shared" si="9"/>
        <v>-3.1333333333333329</v>
      </c>
      <c r="J35">
        <f t="shared" si="9"/>
        <v>28.866666666666667</v>
      </c>
      <c r="K35">
        <f t="shared" si="9"/>
        <v>-14.133333333333333</v>
      </c>
      <c r="L35">
        <f t="shared" si="9"/>
        <v>7.8666666666666671</v>
      </c>
      <c r="M35">
        <f t="shared" si="9"/>
        <v>-7.1333333333333329</v>
      </c>
      <c r="N35">
        <f t="shared" si="9"/>
        <v>33.866666666666667</v>
      </c>
      <c r="O35">
        <f t="shared" si="9"/>
        <v>-18.133333333333333</v>
      </c>
      <c r="P35">
        <f t="shared" si="9"/>
        <v>-4.1333333333333329</v>
      </c>
      <c r="Q35" s="2" t="s">
        <v>7</v>
      </c>
    </row>
    <row r="36" spans="1:24" x14ac:dyDescent="0.25">
      <c r="A36" t="s">
        <v>4</v>
      </c>
      <c r="B36">
        <f>B34-$Q34</f>
        <v>-14.533333333333331</v>
      </c>
      <c r="C36">
        <f t="shared" ref="C36:P36" si="10">C34-$Q34</f>
        <v>-19.533333333333331</v>
      </c>
      <c r="D36">
        <f t="shared" si="10"/>
        <v>14.466666666666669</v>
      </c>
      <c r="E36">
        <f t="shared" si="10"/>
        <v>26.466666666666669</v>
      </c>
      <c r="F36">
        <f t="shared" si="10"/>
        <v>-12.533333333333331</v>
      </c>
      <c r="G36">
        <f t="shared" si="10"/>
        <v>-22.533333333333331</v>
      </c>
      <c r="H36">
        <f t="shared" si="10"/>
        <v>-6.5333333333333314</v>
      </c>
      <c r="I36">
        <f t="shared" si="10"/>
        <v>-0.53333333333333144</v>
      </c>
      <c r="J36">
        <f t="shared" si="10"/>
        <v>37.466666666666669</v>
      </c>
      <c r="K36">
        <f t="shared" si="10"/>
        <v>-15.533333333333331</v>
      </c>
      <c r="L36">
        <f t="shared" si="10"/>
        <v>8.4666666666666686</v>
      </c>
      <c r="M36">
        <f t="shared" si="10"/>
        <v>-4.5333333333333314</v>
      </c>
      <c r="N36">
        <f t="shared" si="10"/>
        <v>39.466666666666669</v>
      </c>
      <c r="O36">
        <f t="shared" si="10"/>
        <v>-27.533333333333331</v>
      </c>
      <c r="P36">
        <f t="shared" si="10"/>
        <v>-2.5333333333333314</v>
      </c>
    </row>
    <row r="37" spans="1:24" x14ac:dyDescent="0.25">
      <c r="A37" t="s">
        <v>5</v>
      </c>
      <c r="B37">
        <f>B35*B36</f>
        <v>132.73777777777775</v>
      </c>
      <c r="C37">
        <f t="shared" ref="C37:P37" si="11">C35*C36</f>
        <v>315.13777777777773</v>
      </c>
      <c r="D37">
        <f t="shared" si="11"/>
        <v>171.67111111111114</v>
      </c>
      <c r="E37">
        <f t="shared" si="11"/>
        <v>446.40444444444449</v>
      </c>
      <c r="F37">
        <f t="shared" si="11"/>
        <v>101.93777777777775</v>
      </c>
      <c r="G37">
        <f t="shared" si="11"/>
        <v>363.53777777777776</v>
      </c>
      <c r="H37">
        <f t="shared" si="11"/>
        <v>20.471111111111103</v>
      </c>
      <c r="I37">
        <f t="shared" si="11"/>
        <v>1.671111111111105</v>
      </c>
      <c r="J37">
        <f t="shared" si="11"/>
        <v>1081.5377777777778</v>
      </c>
      <c r="K37">
        <f t="shared" si="11"/>
        <v>219.53777777777773</v>
      </c>
      <c r="L37">
        <f t="shared" si="11"/>
        <v>66.604444444444468</v>
      </c>
      <c r="M37">
        <f t="shared" si="11"/>
        <v>32.33777777777776</v>
      </c>
      <c r="N37">
        <f t="shared" si="11"/>
        <v>1336.6044444444444</v>
      </c>
      <c r="O37">
        <f t="shared" si="11"/>
        <v>499.27111111111105</v>
      </c>
      <c r="P37">
        <f t="shared" si="11"/>
        <v>10.471111111111101</v>
      </c>
      <c r="Q37">
        <f>SUM(B37:P37)</f>
        <v>4799.9333333333334</v>
      </c>
    </row>
    <row r="38" spans="1:24" x14ac:dyDescent="0.25">
      <c r="Q38" s="2" t="s">
        <v>8</v>
      </c>
    </row>
    <row r="39" spans="1:24" x14ac:dyDescent="0.25">
      <c r="A39" t="s">
        <v>6</v>
      </c>
      <c r="B39">
        <f>B35*B35</f>
        <v>83.417777777777772</v>
      </c>
      <c r="C39">
        <f t="shared" ref="C39:P39" si="12">C35*C35</f>
        <v>260.28444444444443</v>
      </c>
      <c r="D39">
        <f t="shared" si="12"/>
        <v>140.81777777777779</v>
      </c>
      <c r="E39">
        <f t="shared" si="12"/>
        <v>284.48444444444448</v>
      </c>
      <c r="F39">
        <f t="shared" si="12"/>
        <v>66.151111111111106</v>
      </c>
      <c r="G39">
        <f t="shared" si="12"/>
        <v>260.28444444444443</v>
      </c>
      <c r="H39">
        <f t="shared" si="12"/>
        <v>9.8177777777777742</v>
      </c>
      <c r="I39">
        <f t="shared" si="12"/>
        <v>9.8177777777777742</v>
      </c>
      <c r="J39">
        <f t="shared" si="12"/>
        <v>833.28444444444449</v>
      </c>
      <c r="K39">
        <f t="shared" si="12"/>
        <v>199.7511111111111</v>
      </c>
      <c r="L39">
        <f t="shared" si="12"/>
        <v>61.884444444444455</v>
      </c>
      <c r="M39">
        <f t="shared" si="12"/>
        <v>50.884444444444441</v>
      </c>
      <c r="N39">
        <f t="shared" si="12"/>
        <v>1146.9511111111112</v>
      </c>
      <c r="O39">
        <f t="shared" si="12"/>
        <v>328.81777777777774</v>
      </c>
      <c r="P39">
        <f t="shared" si="12"/>
        <v>17.08444444444444</v>
      </c>
      <c r="Q39">
        <f>SUM(B39:P39)</f>
        <v>3753.7333333333336</v>
      </c>
    </row>
    <row r="40" spans="1:24" x14ac:dyDescent="0.25">
      <c r="P40" s="3" t="s">
        <v>9</v>
      </c>
      <c r="Q40">
        <f>Q37/Q39</f>
        <v>1.2787091961780273</v>
      </c>
    </row>
    <row r="41" spans="1:24" x14ac:dyDescent="0.25">
      <c r="P41" s="3" t="s">
        <v>10</v>
      </c>
      <c r="Q41">
        <f>Q34-Q40*Q33</f>
        <v>31.673818065570273</v>
      </c>
    </row>
    <row r="42" spans="1:24" x14ac:dyDescent="0.25">
      <c r="P42" s="4" t="s">
        <v>18</v>
      </c>
    </row>
    <row r="44" spans="1:24" x14ac:dyDescent="0.25">
      <c r="I44">
        <v>15</v>
      </c>
      <c r="J44">
        <v>8</v>
      </c>
      <c r="K44">
        <v>36</v>
      </c>
      <c r="L44">
        <v>41</v>
      </c>
      <c r="M44">
        <v>16</v>
      </c>
      <c r="N44">
        <v>8</v>
      </c>
      <c r="O44">
        <v>21</v>
      </c>
      <c r="P44">
        <v>21</v>
      </c>
      <c r="Q44">
        <v>53</v>
      </c>
      <c r="R44">
        <v>10</v>
      </c>
      <c r="S44">
        <v>32</v>
      </c>
      <c r="T44">
        <v>17</v>
      </c>
      <c r="U44">
        <v>58</v>
      </c>
      <c r="V44">
        <v>6</v>
      </c>
      <c r="W44">
        <v>20</v>
      </c>
    </row>
    <row r="45" spans="1:24" x14ac:dyDescent="0.25">
      <c r="I45">
        <f>$Q41+$Q40*I44</f>
        <v>50.854456008240682</v>
      </c>
      <c r="J45">
        <f t="shared" ref="J45:W45" si="13">$Q41+$Q40*J44</f>
        <v>41.903491634994495</v>
      </c>
      <c r="K45">
        <f t="shared" si="13"/>
        <v>77.707349127979256</v>
      </c>
      <c r="L45">
        <f t="shared" si="13"/>
        <v>84.100895108869395</v>
      </c>
      <c r="M45">
        <f t="shared" si="13"/>
        <v>52.133165204418709</v>
      </c>
      <c r="N45">
        <f t="shared" si="13"/>
        <v>41.903491634994495</v>
      </c>
      <c r="O45">
        <f t="shared" si="13"/>
        <v>58.526711185308841</v>
      </c>
      <c r="P45">
        <f t="shared" si="13"/>
        <v>58.526711185308841</v>
      </c>
      <c r="Q45">
        <f t="shared" si="13"/>
        <v>99.445405463005713</v>
      </c>
      <c r="R45">
        <f t="shared" si="13"/>
        <v>44.46091002735055</v>
      </c>
      <c r="S45">
        <f t="shared" si="13"/>
        <v>72.592512343267146</v>
      </c>
      <c r="T45">
        <f t="shared" si="13"/>
        <v>53.411874400596737</v>
      </c>
      <c r="U45">
        <f t="shared" si="13"/>
        <v>105.83895144389585</v>
      </c>
      <c r="V45">
        <f t="shared" si="13"/>
        <v>39.34607324263844</v>
      </c>
      <c r="W45">
        <f t="shared" si="13"/>
        <v>57.24800198913082</v>
      </c>
    </row>
    <row r="47" spans="1:24" x14ac:dyDescent="0.25">
      <c r="I47">
        <f>I45-$Q34</f>
        <v>-11.67887732509265</v>
      </c>
      <c r="J47">
        <f t="shared" ref="J47:W47" si="14">J45-$Q34</f>
        <v>-20.629841698338836</v>
      </c>
      <c r="K47">
        <f t="shared" si="14"/>
        <v>15.174015794645925</v>
      </c>
      <c r="L47">
        <f t="shared" si="14"/>
        <v>21.567561775536063</v>
      </c>
      <c r="M47">
        <f t="shared" si="14"/>
        <v>-10.400168128914622</v>
      </c>
      <c r="N47">
        <f t="shared" si="14"/>
        <v>-20.629841698338836</v>
      </c>
      <c r="O47">
        <f t="shared" si="14"/>
        <v>-4.0066221480244906</v>
      </c>
      <c r="P47">
        <f t="shared" si="14"/>
        <v>-4.0066221480244906</v>
      </c>
      <c r="Q47">
        <f t="shared" si="14"/>
        <v>36.912072129672381</v>
      </c>
      <c r="R47">
        <f t="shared" si="14"/>
        <v>-18.072423305982781</v>
      </c>
      <c r="S47">
        <f t="shared" si="14"/>
        <v>10.059179009933814</v>
      </c>
      <c r="T47">
        <f t="shared" si="14"/>
        <v>-9.1214589327365942</v>
      </c>
      <c r="U47">
        <f t="shared" si="14"/>
        <v>43.30561811056252</v>
      </c>
      <c r="V47">
        <f t="shared" si="14"/>
        <v>-23.187260090694892</v>
      </c>
      <c r="W47">
        <f t="shared" si="14"/>
        <v>-5.2853313442025112</v>
      </c>
    </row>
    <row r="48" spans="1:24" x14ac:dyDescent="0.25">
      <c r="I48">
        <f>I47*I47</f>
        <v>136.39617557456324</v>
      </c>
      <c r="J48">
        <f t="shared" ref="J48:W48" si="15">J47*J47</f>
        <v>425.59036849851981</v>
      </c>
      <c r="K48">
        <f t="shared" si="15"/>
        <v>230.25075533616399</v>
      </c>
      <c r="L48">
        <f t="shared" si="15"/>
        <v>465.15972094156433</v>
      </c>
      <c r="M48">
        <f t="shared" si="15"/>
        <v>108.16349710969146</v>
      </c>
      <c r="N48">
        <f t="shared" si="15"/>
        <v>425.59036849851981</v>
      </c>
      <c r="O48">
        <f t="shared" si="15"/>
        <v>16.053021037040384</v>
      </c>
      <c r="P48">
        <f t="shared" si="15"/>
        <v>16.053021037040384</v>
      </c>
      <c r="Q48">
        <f t="shared" si="15"/>
        <v>1362.5010689061367</v>
      </c>
      <c r="R48">
        <f t="shared" si="15"/>
        <v>326.6124841506296</v>
      </c>
      <c r="S48">
        <f t="shared" si="15"/>
        <v>101.18708235389303</v>
      </c>
      <c r="T48">
        <f t="shared" si="15"/>
        <v>83.201013061600207</v>
      </c>
      <c r="U48">
        <f t="shared" si="15"/>
        <v>1875.3765599378805</v>
      </c>
      <c r="V48">
        <f t="shared" si="15"/>
        <v>537.64903051353213</v>
      </c>
      <c r="W48">
        <f t="shared" si="15"/>
        <v>27.934727418009523</v>
      </c>
      <c r="X48">
        <f>SUM(I48:W48)</f>
        <v>6137.718894374786</v>
      </c>
    </row>
    <row r="49" spans="9:24" x14ac:dyDescent="0.25">
      <c r="I49">
        <f>B34-$Q34</f>
        <v>-14.533333333333331</v>
      </c>
      <c r="J49">
        <f t="shared" ref="J49:W49" si="16">C34-$Q34</f>
        <v>-19.533333333333331</v>
      </c>
      <c r="K49">
        <f t="shared" si="16"/>
        <v>14.466666666666669</v>
      </c>
      <c r="L49">
        <f t="shared" si="16"/>
        <v>26.466666666666669</v>
      </c>
      <c r="M49">
        <f t="shared" si="16"/>
        <v>-12.533333333333331</v>
      </c>
      <c r="N49">
        <f t="shared" si="16"/>
        <v>-22.533333333333331</v>
      </c>
      <c r="O49">
        <f t="shared" si="16"/>
        <v>-6.5333333333333314</v>
      </c>
      <c r="P49">
        <f t="shared" si="16"/>
        <v>-0.53333333333333144</v>
      </c>
      <c r="Q49">
        <f t="shared" si="16"/>
        <v>37.466666666666669</v>
      </c>
      <c r="R49">
        <f t="shared" si="16"/>
        <v>-15.533333333333331</v>
      </c>
      <c r="S49">
        <f t="shared" si="16"/>
        <v>8.4666666666666686</v>
      </c>
      <c r="T49">
        <f t="shared" si="16"/>
        <v>-4.5333333333333314</v>
      </c>
      <c r="U49">
        <f t="shared" si="16"/>
        <v>39.466666666666669</v>
      </c>
      <c r="V49">
        <f t="shared" si="16"/>
        <v>-27.533333333333331</v>
      </c>
      <c r="W49">
        <f t="shared" si="16"/>
        <v>-2.5333333333333314</v>
      </c>
      <c r="X49" s="2" t="s">
        <v>8</v>
      </c>
    </row>
    <row r="50" spans="9:24" x14ac:dyDescent="0.25">
      <c r="I50">
        <f>I49*I49</f>
        <v>211.21777777777771</v>
      </c>
      <c r="J50">
        <f t="shared" ref="J50:W50" si="17">J49*J49</f>
        <v>381.55111111111103</v>
      </c>
      <c r="K50">
        <f t="shared" si="17"/>
        <v>209.28444444444449</v>
      </c>
      <c r="L50">
        <f t="shared" si="17"/>
        <v>700.48444444444453</v>
      </c>
      <c r="M50">
        <f t="shared" si="17"/>
        <v>157.08444444444439</v>
      </c>
      <c r="N50">
        <f t="shared" si="17"/>
        <v>507.75111111111102</v>
      </c>
      <c r="O50">
        <f t="shared" si="17"/>
        <v>42.684444444444416</v>
      </c>
      <c r="P50">
        <f t="shared" si="17"/>
        <v>0.28444444444444245</v>
      </c>
      <c r="Q50">
        <f t="shared" si="17"/>
        <v>1403.7511111111112</v>
      </c>
      <c r="R50">
        <f t="shared" si="17"/>
        <v>241.28444444444438</v>
      </c>
      <c r="S50">
        <f t="shared" si="17"/>
        <v>71.68444444444448</v>
      </c>
      <c r="T50">
        <f t="shared" si="17"/>
        <v>20.551111111111094</v>
      </c>
      <c r="U50">
        <f t="shared" si="17"/>
        <v>1557.617777777778</v>
      </c>
      <c r="V50">
        <f t="shared" si="17"/>
        <v>758.08444444444433</v>
      </c>
      <c r="W50">
        <f t="shared" si="17"/>
        <v>6.4177777777777685</v>
      </c>
      <c r="X50">
        <f>SUM(I50:W50)</f>
        <v>6269.7333333333345</v>
      </c>
    </row>
    <row r="51" spans="9:24" x14ac:dyDescent="0.25">
      <c r="X51">
        <f>X48/X50</f>
        <v>0.97894417004042467</v>
      </c>
    </row>
    <row r="52" spans="9:24" x14ac:dyDescent="0.25">
      <c r="I52" s="4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Pasinozavr</dc:creator>
  <cp:lastModifiedBy>Pasinozavr</cp:lastModifiedBy>
  <dcterms:created xsi:type="dcterms:W3CDTF">2018-09-22T14:06:45Z</dcterms:created>
  <dcterms:modified xsi:type="dcterms:W3CDTF">2018-09-22T15:17:22Z</dcterms:modified>
</cp:coreProperties>
</file>