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5" lowestEdited="5" rupBuild="93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S TOOL DX\EXCEL FILES\"/>
    </mc:Choice>
  </mc:AlternateContent>
  <bookViews>
    <workbookView xWindow="0" yWindow="90" windowWidth="28755" windowHeight="14370"/>
  </bookViews>
  <sheets>
    <sheet name="Totals" sheetId="1" r:id="rId1"/>
    <sheet name="Details" sheetId="2" r:id="rId2"/>
  </sheets>
  <calcPr/>
</workbook>
</file>

<file path=xl/calcChain.xml><?xml version="1.0" encoding="utf-8"?>
<calcChain xmlns="http://schemas.openxmlformats.org/spreadsheetml/2006/main">
  <c i="1" l="1" r="E8"/>
  <c r="D8"/>
  <c r="W11"/>
  <c r="P10"/>
  <c r="O10"/>
  <c r="C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i="2" r="AC137"/>
  <c r="AC136"/>
  <c r="AC135"/>
  <c r="AC134"/>
  <c r="AC133"/>
  <c r="AC132"/>
  <c r="AC131"/>
  <c r="AC130"/>
  <c r="AC129"/>
  <c r="AC128"/>
  <c r="AC127"/>
  <c r="AC126"/>
  <c r="AC125"/>
  <c r="AC124"/>
  <c r="AC123"/>
  <c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C103"/>
  <c r="AC102"/>
  <c r="AC101"/>
  <c r="AC100"/>
  <c r="AC99"/>
  <c r="AC98"/>
  <c r="AC97"/>
  <c r="AC96"/>
  <c r="AC95"/>
  <c r="AC94"/>
  <c r="AC93"/>
  <c r="AC92"/>
  <c r="AC91"/>
  <c r="AC90"/>
  <c r="AC89"/>
  <c r="AC88"/>
  <c r="AC87"/>
  <c r="AC86"/>
  <c r="AC85"/>
  <c r="AC84"/>
  <c r="AC83"/>
  <c r="AC82"/>
  <c r="AC81"/>
  <c r="AC80"/>
  <c r="AC79"/>
  <c r="AC78"/>
  <c r="AC77"/>
  <c r="AC76"/>
  <c r="AC75"/>
  <c r="AC74"/>
  <c r="AC73"/>
  <c r="AC72"/>
  <c r="AC71"/>
  <c r="AC70"/>
  <c r="AC69"/>
  <c r="AC68"/>
  <c r="AC67"/>
  <c r="AC66"/>
  <c r="AC65"/>
  <c r="AC64"/>
  <c r="AC63"/>
  <c r="AC62"/>
  <c r="AC61"/>
  <c r="AC60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X137"/>
  <c r="X136"/>
  <c r="X135"/>
  <c r="X134"/>
  <c r="X133"/>
  <c r="X132"/>
  <c r="X131"/>
  <c r="X130"/>
  <c r="X129"/>
  <c r="X128"/>
  <c r="X127"/>
  <c r="X126"/>
  <c r="X125"/>
  <c r="X124"/>
  <c r="X123"/>
  <c r="X122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i="1" r="C8"/>
  <c i="2" r="AC187"/>
  <c r="AC186"/>
  <c r="AC185"/>
  <c r="AC184"/>
  <c r="AC183"/>
  <c r="AC182"/>
  <c r="AC181"/>
  <c r="AC180"/>
  <c r="AC179"/>
  <c r="AC178"/>
  <c r="AC177"/>
  <c r="AC176"/>
  <c r="AC175"/>
  <c r="AC174"/>
  <c r="AC173"/>
  <c r="AC172"/>
  <c r="AC171"/>
  <c r="AC170"/>
  <c r="AC169"/>
  <c r="AC168"/>
  <c r="AC167"/>
  <c r="AC166"/>
  <c r="AC165"/>
  <c r="AC164"/>
  <c r="AC163"/>
  <c r="AC162"/>
  <c r="AC161"/>
  <c r="AC160"/>
  <c r="AC159"/>
  <c r="AC158"/>
  <c r="AC157"/>
  <c r="AC156"/>
  <c r="AC155"/>
  <c r="AC154"/>
  <c r="AC153"/>
  <c r="AC152"/>
  <c r="AC151"/>
  <c r="AC150"/>
  <c r="AC149"/>
  <c r="AC148"/>
  <c r="AC147"/>
  <c r="AC146"/>
  <c r="AC145"/>
  <c r="AC144"/>
  <c r="AC143"/>
  <c r="AC142"/>
  <c r="AC141"/>
  <c r="AC140"/>
  <c r="AC139"/>
  <c r="AC138"/>
  <c i="1" r="L7"/>
  <c r="I6"/>
  <c r="I7"/>
  <c r="D5"/>
  <c r="L6"/>
  <c r="L5"/>
</calcChain>
</file>

<file path=xl/comments1.xml><?xml version="1.0" encoding="utf-8"?>
<comments xmlns="http://schemas.openxmlformats.org/spreadsheetml/2006/main">
  <authors>
    <author>Autor</author>
    <author>cdingler</author>
  </authors>
  <commentList>
    <comment ref="L5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>_x000A_value "1" from Gordy paper</t>
        </r>
      </text>
    </comment>
    <comment ref="L6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>_x000A_value "1/0,25" from Gordy paper</t>
        </r>
      </text>
    </comment>
    <comment ref="H7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>_x000A_as defined in Gordy paper</t>
        </r>
      </text>
    </comment>
    <comment ref="E8" authorId="1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>_x000A_absolute</t>
        </r>
      </text>
    </comment>
    <comment ref="W10" authorId="1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>_x000A_"full" method_x000A__x000A_p.7 (Gordy)</t>
        </r>
      </text>
    </comment>
    <comment ref="I11" authorId="1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>_x000A_with cap (5y) and floor (1y)</t>
        </r>
      </text>
    </comment>
    <comment ref="K11" authorId="1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>_x000A_floor: 1y_x000A_cap: 5y</t>
        </r>
      </text>
    </comment>
    <comment ref="W11" authorId="1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>_x000A_relative</t>
        </r>
      </text>
    </comment>
  </commentList>
</comments>
</file>

<file path=xl/sharedStrings.xml><?xml version="1.0" encoding="utf-8"?>
<sst xmlns="http://schemas.openxmlformats.org/spreadsheetml/2006/main">
  <si>
    <t>Calculation Expected/Unexpected Loss and Granularity approach for Business Date:</t>
  </si>
  <si>
    <t>K*</t>
  </si>
  <si>
    <t>(δ) delta</t>
  </si>
  <si>
    <t>(γ) nü</t>
  </si>
  <si>
    <t>Level of confidence</t>
  </si>
  <si>
    <t>p (alpha)</t>
  </si>
  <si>
    <t>b (beta)</t>
  </si>
  <si>
    <t>mean</t>
  </si>
  <si>
    <t>Gamma_inv</t>
  </si>
  <si>
    <t>variance</t>
  </si>
  <si>
    <t>Expected Loss</t>
  </si>
  <si>
    <t>Unexpected Loss</t>
  </si>
  <si>
    <t>Granularity Approach</t>
  </si>
  <si>
    <t>delta</t>
  </si>
  <si>
    <t>confidence level</t>
  </si>
  <si>
    <t>IRBA (Art. 153)</t>
  </si>
  <si>
    <t>GA_n (rel.)</t>
  </si>
  <si>
    <t>Obligor Identifier</t>
  </si>
  <si>
    <t>Obligor name
(first single borrower name from list)</t>
  </si>
  <si>
    <t>sub-borrowers
(counter)</t>
  </si>
  <si>
    <t>final EaD
(total sum)</t>
  </si>
  <si>
    <t>LGD</t>
  </si>
  <si>
    <t>PD
(EaD weighted)</t>
  </si>
  <si>
    <t>PD
(3 bps floor)</t>
  </si>
  <si>
    <t>Indicator of floor</t>
  </si>
  <si>
    <t>Maturity
(EaD weighted)</t>
  </si>
  <si>
    <t>R
(coefficient of correlation)</t>
  </si>
  <si>
    <t>M
(maturity)</t>
  </si>
  <si>
    <t>b
(maturity adjustment)</t>
  </si>
  <si>
    <t>RW
(LGD from ER(1))</t>
  </si>
  <si>
    <t>UL
(RW*exposure*8%)</t>
  </si>
  <si>
    <t>EL
LGD spec</t>
  </si>
  <si>
    <t>EL
LGD 45%</t>
  </si>
  <si>
    <t xml:space="preserve">s_i
</t>
  </si>
  <si>
    <t>K_i</t>
  </si>
  <si>
    <t>R_i</t>
  </si>
  <si>
    <t>ELGD_i</t>
  </si>
  <si>
    <t>VLGD_i</t>
  </si>
  <si>
    <t>C_i</t>
  </si>
  <si>
    <t>1000</t>
  </si>
  <si>
    <t>CCB GROUP</t>
  </si>
  <si>
    <t>1001</t>
  </si>
  <si>
    <t>COMMERZBANK FRANKFURT GROUP</t>
  </si>
  <si>
    <t>1002</t>
  </si>
  <si>
    <t>BANK OF TOKYO - MITSUBISHI GROUP</t>
  </si>
  <si>
    <t>1004</t>
  </si>
  <si>
    <t>BNP PARIBAS GROUP</t>
  </si>
  <si>
    <t>1016</t>
  </si>
  <si>
    <t>BUNDESREPUBLIK DEUTSCHLAND BERLIN</t>
  </si>
  <si>
    <t>1023</t>
  </si>
  <si>
    <t>CITIBANK</t>
  </si>
  <si>
    <t>1025</t>
  </si>
  <si>
    <t>DEUTSCHE POST AG BONN GRUPPE</t>
  </si>
  <si>
    <t>1041</t>
  </si>
  <si>
    <t>UNICREDIT MILAN GROUP</t>
  </si>
  <si>
    <t>1049</t>
  </si>
  <si>
    <t>CHINA MINSHENG BANKING CORP.</t>
  </si>
  <si>
    <t>1075</t>
  </si>
  <si>
    <t>SAS RUE LA BOETIE PARIS GRUPPE</t>
  </si>
  <si>
    <t>1076</t>
  </si>
  <si>
    <t>CREDIT SUISSE ZUERICH GROUP</t>
  </si>
  <si>
    <t>1092</t>
  </si>
  <si>
    <t>ZUERCHER KANTONALBANK, ZUERICH</t>
  </si>
  <si>
    <t>1093</t>
  </si>
  <si>
    <t>DAIMLER AG STUTTGART GRUPPE</t>
  </si>
  <si>
    <t>1126</t>
  </si>
  <si>
    <t>ROBERT BOSCH STIFTUNG GMBH</t>
  </si>
  <si>
    <t>1161</t>
  </si>
  <si>
    <t>BMW GROUP</t>
  </si>
  <si>
    <t>1173</t>
  </si>
  <si>
    <t>MARIA-ILONA BRAUN MELSUNGEN</t>
  </si>
  <si>
    <t>1196</t>
  </si>
  <si>
    <t>FAM. PORSCHE, STUTTGART &amp; FAM. PIECH</t>
  </si>
  <si>
    <t>1220</t>
  </si>
  <si>
    <t>SHANGHAI PUDONG DEVELOP.BANK</t>
  </si>
  <si>
    <t>1222</t>
  </si>
  <si>
    <t>SOCIÉTÉ GÉNÉRALE PARIS GROUP</t>
  </si>
  <si>
    <t>1257</t>
  </si>
  <si>
    <t>BANK OF COMMUNICATIONS GROUP</t>
  </si>
  <si>
    <t>1279</t>
  </si>
  <si>
    <t>CHINA MERCHANTS BANK CO. LTD.</t>
  </si>
  <si>
    <t>1302</t>
  </si>
  <si>
    <t>MAHLE STIFTUNG GMBH STUTTGART GRUPPE</t>
  </si>
  <si>
    <t>1330</t>
  </si>
  <si>
    <t>ERICH SIXT GRUENWALD GRUPPE</t>
  </si>
  <si>
    <t>1355</t>
  </si>
  <si>
    <t>SUNNY INDUSTRIAL SYSTEM GMBH</t>
  </si>
  <si>
    <t>1360</t>
  </si>
  <si>
    <t>CHINA INT. MARITIME CONTAINERS</t>
  </si>
  <si>
    <t>1379</t>
  </si>
  <si>
    <t>LEONI AG</t>
  </si>
  <si>
    <t>1380</t>
  </si>
  <si>
    <t>FAMILY HOYER HAMBURG GROUP</t>
  </si>
  <si>
    <t>1394</t>
  </si>
  <si>
    <t>STADT XUZHOU</t>
  </si>
  <si>
    <t>149180000156400058</t>
  </si>
  <si>
    <t>MR.DR.KE QIAO</t>
  </si>
  <si>
    <t>166861000004886905</t>
  </si>
  <si>
    <t>UNILUMIN GERMANY GMBH</t>
  </si>
  <si>
    <t>1771</t>
  </si>
  <si>
    <t>STADT SHANGHAI, SHANGHAI GRUPPE</t>
  </si>
  <si>
    <t>1775</t>
  </si>
  <si>
    <t>EIFFAGE S.A., F-92600 ASNIERES-SUR SEINE</t>
  </si>
  <si>
    <t>1788</t>
  </si>
  <si>
    <t>SCHALTBAU HOLDING AG MUENCHEN GROUP</t>
  </si>
  <si>
    <t>1789</t>
  </si>
  <si>
    <t>REPUBLIK FRANKREICH PARIS GRUPPE</t>
  </si>
  <si>
    <t>1800</t>
  </si>
  <si>
    <t>ORPEA S.A. PUTEAUX GRUPPE</t>
  </si>
  <si>
    <t>1803</t>
  </si>
  <si>
    <t>ZHOU ZHENG, QINGHUANGDAO CITY</t>
  </si>
  <si>
    <t>1811</t>
  </si>
  <si>
    <t>KARL ALBRECHT NACHLASS ESSEN GRUPPE</t>
  </si>
  <si>
    <t>1816</t>
  </si>
  <si>
    <t>FREENET AG BUEDELSDORF GRUPPE</t>
  </si>
  <si>
    <t>1817</t>
  </si>
  <si>
    <t>DEUTSCHE LUFTHANSA AG KOELN GRUPPE</t>
  </si>
  <si>
    <t>1818</t>
  </si>
  <si>
    <t>CLARIANT AG MUTTENZ GRUPPE</t>
  </si>
  <si>
    <t>1820</t>
  </si>
  <si>
    <t>AMS AG PREMSTAETTEN GRUPPE</t>
  </si>
  <si>
    <t>1821</t>
  </si>
  <si>
    <t>NORMA GROUP SE MAINTAL GRUPPE</t>
  </si>
  <si>
    <t>1822</t>
  </si>
  <si>
    <t>LUDWIG KURT MERCKLE ULM GRUPPE</t>
  </si>
  <si>
    <t>1825</t>
  </si>
  <si>
    <t>AGCO CORPORATION DULUTH/GEORGIA GRUPPE</t>
  </si>
  <si>
    <t>1826</t>
  </si>
  <si>
    <t>GUOJIN LAO SHANGHAI GRUPPE</t>
  </si>
  <si>
    <t>1827</t>
  </si>
  <si>
    <t>IMCD N.V.ROTTERDAM GROUP</t>
  </si>
  <si>
    <t>1830</t>
  </si>
  <si>
    <t>SEB S.A. ECULLY GRUPPE</t>
  </si>
  <si>
    <t>1833</t>
  </si>
  <si>
    <t>ELSE KROENER-FRESENIUS-STIFTUNG BAD HOMB</t>
  </si>
  <si>
    <t>1834</t>
  </si>
  <si>
    <t>KION GROUP AG WIESBADEN GRUPPE</t>
  </si>
  <si>
    <t>1838</t>
  </si>
  <si>
    <t>XIANGJIAN HE FOSHAN GRUPPE</t>
  </si>
  <si>
    <t>1839</t>
  </si>
  <si>
    <t>REPUBLIC OF ITALY, ROME</t>
  </si>
  <si>
    <t>1840</t>
  </si>
  <si>
    <t>KINGDOM OF SPAIN, MADRID</t>
  </si>
  <si>
    <t>1843</t>
  </si>
  <si>
    <t>CAO KEJIAN QUZHOU GROUP</t>
  </si>
  <si>
    <t>1844</t>
  </si>
  <si>
    <t>GUANGDONG BIOLIGHT MEDITECH CO.,LTD ZHUH</t>
  </si>
  <si>
    <t>1853</t>
  </si>
  <si>
    <t>XIA DINGHU NINGGUO GRUPPE</t>
  </si>
  <si>
    <t>1854</t>
  </si>
  <si>
    <t>HERMANN-JOSEF HOFFMANN</t>
  </si>
  <si>
    <t>1861</t>
  </si>
  <si>
    <t>DEUTSCHE WOHNEN SE BERLIN GRUPPE</t>
  </si>
  <si>
    <t>1862</t>
  </si>
  <si>
    <t>GEORG FRIEDRICH WILHELM</t>
  </si>
  <si>
    <t>198891000001522039</t>
  </si>
  <si>
    <t>CHEMCHINA HK COMPANY LIMITED</t>
  </si>
  <si>
    <t>207180000156400060</t>
  </si>
  <si>
    <t>MR. WEIGUO WANG</t>
  </si>
  <si>
    <t>316180000156400063</t>
  </si>
  <si>
    <t>LIYUAN JULIA ZHU - DR.YUTONG ZHU</t>
  </si>
  <si>
    <t>335180000156400038</t>
  </si>
  <si>
    <t>DR.MICHAEL HEINRICH ERICH KNAPP</t>
  </si>
  <si>
    <t>349180000156400064</t>
  </si>
  <si>
    <t>LI, PING</t>
  </si>
  <si>
    <t>401180000156400065</t>
  </si>
  <si>
    <t>DR. GUANGJIAN YU</t>
  </si>
  <si>
    <t>431891000003464885</t>
  </si>
  <si>
    <t>FUBA AUTOMOTIVE ELECTRONICS GMBH</t>
  </si>
  <si>
    <t>575180000156400042</t>
  </si>
  <si>
    <t>MR. AIYI SUN</t>
  </si>
  <si>
    <t>70004</t>
  </si>
  <si>
    <t>BANK OF CHINA LTD. BEIJING</t>
  </si>
  <si>
    <t>70180</t>
  </si>
  <si>
    <t>ICBC INDUSTRIAL &amp; COMM. BANK</t>
  </si>
  <si>
    <t>70851</t>
  </si>
  <si>
    <t>CHINA DEVELOPMENT BANK CORP. BEIJING</t>
  </si>
  <si>
    <t>757180000156400047</t>
  </si>
  <si>
    <t>MRS.JIN ZHEN</t>
  </si>
  <si>
    <t>809811000002264223</t>
  </si>
  <si>
    <t>STATE GRID OVERSEAS INVESTMENT (2016) LIMITED</t>
  </si>
  <si>
    <t>903890000000093947</t>
  </si>
  <si>
    <t>BANK OF JIANGSU CO.,LTD</t>
  </si>
  <si>
    <t>979831000004491583</t>
  </si>
  <si>
    <t>WALDASCHAFF AUTOMOTIVE GMBH</t>
  </si>
  <si>
    <t>Details - Calculation Expected/Unexpected Loss and Granularity approach for Business Date:</t>
  </si>
  <si>
    <t>Client Group</t>
  </si>
  <si>
    <t>Client Group Name</t>
  </si>
  <si>
    <t>Obligor Rate</t>
  </si>
  <si>
    <t>Client No</t>
  </si>
  <si>
    <t>Counterparty/Issuer/Collateral Name</t>
  </si>
  <si>
    <t>Contract Collateral ID</t>
  </si>
  <si>
    <t>Business Type</t>
  </si>
  <si>
    <t>Contract Type</t>
  </si>
  <si>
    <t>Product Type</t>
  </si>
  <si>
    <t>GL Master / Account Type</t>
  </si>
  <si>
    <t>Maturity Date</t>
  </si>
  <si>
    <t>Remaining Year(s) to Maturity</t>
  </si>
  <si>
    <t>Org Ccy</t>
  </si>
  <si>
    <t>Credit Outstanding (Org Ccy)</t>
  </si>
  <si>
    <t>Credit Outstanding (EUR Equ)</t>
  </si>
  <si>
    <t>Net Credit Outstanding Amount EUR</t>
  </si>
  <si>
    <t>InternalInfo</t>
  </si>
  <si>
    <t>PD</t>
  </si>
  <si>
    <t>(1-ER)</t>
  </si>
  <si>
    <t>Credit Risk Amount(EUR Equ)</t>
  </si>
  <si>
    <t>NetCredit Risk Amount(EUR Equ)</t>
  </si>
  <si>
    <t>(1-ER 45)</t>
  </si>
  <si>
    <t xml:space="preserve">Credit Risk Amount EUR Equ   (ER 45)</t>
  </si>
  <si>
    <t xml:space="preserve">Net Credit Risk Amount EUR Equ  (ER45)</t>
  </si>
  <si>
    <t>CoreDefinition</t>
  </si>
  <si>
    <t>Maturity Without Cap Floor</t>
  </si>
  <si>
    <t>EaD weigthed Maturity Without CapFloor</t>
  </si>
  <si>
    <t>PD * Final EaD</t>
  </si>
  <si>
    <t>LGD final EaD weighted</t>
  </si>
  <si>
    <t>2</t>
  </si>
  <si>
    <t>885891000003464049</t>
  </si>
  <si>
    <t>CCB (ASIA) CORP. LTD. HK</t>
  </si>
  <si>
    <t>1072200798</t>
  </si>
  <si>
    <t>BANK NOSTRO ACCOUNTS</t>
  </si>
  <si>
    <t>IB</t>
  </si>
  <si>
    <t>CNY</t>
  </si>
  <si>
    <t>None</t>
  </si>
  <si>
    <t xml:space="preserve">Exceptional_x000d_
</t>
  </si>
  <si>
    <t>237850494022013237</t>
  </si>
  <si>
    <t>COMMERZBANK AG</t>
  </si>
  <si>
    <t>1010201004</t>
  </si>
  <si>
    <t>EUR</t>
  </si>
  <si>
    <t>1010201008</t>
  </si>
  <si>
    <t>1010201009</t>
  </si>
  <si>
    <t>1010201410</t>
  </si>
  <si>
    <t>3013937</t>
  </si>
  <si>
    <t>FX TRANSACTIONS</t>
  </si>
  <si>
    <t>FXSW</t>
  </si>
  <si>
    <t>FF</t>
  </si>
  <si>
    <t>USD</t>
  </si>
  <si>
    <t>FX DEAL</t>
  </si>
  <si>
    <t>3013966</t>
  </si>
  <si>
    <t>1</t>
  </si>
  <si>
    <t>468891000003464933</t>
  </si>
  <si>
    <t>MUFG BANK UFJ</t>
  </si>
  <si>
    <t>1073202876</t>
  </si>
  <si>
    <t>JPY</t>
  </si>
  <si>
    <t>597850494021584597</t>
  </si>
  <si>
    <t>BNP PARIBAS PARIS</t>
  </si>
  <si>
    <t>3013933</t>
  </si>
  <si>
    <t>421891000003464141</t>
  </si>
  <si>
    <t>CITIBANK NA LONDON</t>
  </si>
  <si>
    <t>1006201716</t>
  </si>
  <si>
    <t>GBP</t>
  </si>
  <si>
    <t>106891000003465120</t>
  </si>
  <si>
    <t>CITIBANK NA NEW YORK</t>
  </si>
  <si>
    <t>1040201256</t>
  </si>
  <si>
    <t>3</t>
  </si>
  <si>
    <t>291831000005168630</t>
  </si>
  <si>
    <t>DEUTSCHE POST AG</t>
  </si>
  <si>
    <t>67810000000507</t>
  </si>
  <si>
    <t>SYNDICATED LOANS</t>
  </si>
  <si>
    <t>012</t>
  </si>
  <si>
    <t>00132382</t>
  </si>
  <si>
    <t>H5201013</t>
  </si>
  <si>
    <t xml:space="preserve">Excellent_x000d_
</t>
  </si>
  <si>
    <t>503871000006102087</t>
  </si>
  <si>
    <t>HYPOVEREINSBANK-WTS</t>
  </si>
  <si>
    <t>1010201300</t>
  </si>
  <si>
    <t>026890000004966400</t>
  </si>
  <si>
    <t>67810000000698</t>
  </si>
  <si>
    <t>FORFAITING + FACTORING THIRD PARTIES</t>
  </si>
  <si>
    <t>046</t>
  </si>
  <si>
    <t>00132755</t>
  </si>
  <si>
    <t>H5201042</t>
  </si>
  <si>
    <t>754891000003464585</t>
  </si>
  <si>
    <t>CREDIT AGRICOLE CIB HO</t>
  </si>
  <si>
    <t>3012779</t>
  </si>
  <si>
    <t>3013971</t>
  </si>
  <si>
    <t>FC</t>
  </si>
  <si>
    <t>3013956</t>
  </si>
  <si>
    <t>3012948</t>
  </si>
  <si>
    <t>3013958</t>
  </si>
  <si>
    <t>013891000003464462</t>
  </si>
  <si>
    <t>CREDIT SUISSE ZUERICH</t>
  </si>
  <si>
    <t>1039201854</t>
  </si>
  <si>
    <t>CHF</t>
  </si>
  <si>
    <t>431891000003464020</t>
  </si>
  <si>
    <t>3013941</t>
  </si>
  <si>
    <t>3013923</t>
  </si>
  <si>
    <t>984890000000288625</t>
  </si>
  <si>
    <t>DAIMLER AG</t>
  </si>
  <si>
    <t>05593032017091200003271</t>
  </si>
  <si>
    <t>FXMK</t>
  </si>
  <si>
    <t>00001001</t>
  </si>
  <si>
    <t>05593032017091400003274</t>
  </si>
  <si>
    <t>05593032016092200003015</t>
  </si>
  <si>
    <t>05593032017091300003273</t>
  </si>
  <si>
    <t>05593032017090800003267</t>
  </si>
  <si>
    <t>083890000002788356</t>
  </si>
  <si>
    <t>ROBERT BOSCH GMBH</t>
  </si>
  <si>
    <t>678110028740001</t>
  </si>
  <si>
    <t>930821000000454159</t>
  </si>
  <si>
    <t>BMW FINANCE N.V.</t>
  </si>
  <si>
    <t>678110026280001</t>
  </si>
  <si>
    <t>169810490871267169</t>
  </si>
  <si>
    <t>BMW AG</t>
  </si>
  <si>
    <t>71003000020170057</t>
  </si>
  <si>
    <t>IRREVOCABLE CREDIT COMMITMENT</t>
  </si>
  <si>
    <t>CLCM</t>
  </si>
  <si>
    <t>H5201015</t>
  </si>
  <si>
    <t>513891000003464130</t>
  </si>
  <si>
    <t>B. BRAUN MELSUNGEN AG</t>
  </si>
  <si>
    <t>67810000000436</t>
  </si>
  <si>
    <t>678110020840002</t>
  </si>
  <si>
    <t>548891000003464439</t>
  </si>
  <si>
    <t>VOLKSWAGEN FINANCIAL SERVICES AG</t>
  </si>
  <si>
    <t>67810000000587</t>
  </si>
  <si>
    <t>414890000000084512</t>
  </si>
  <si>
    <t>SHANGHAI PUDONG DEVELOP.BANK HO</t>
  </si>
  <si>
    <t>67810000000704</t>
  </si>
  <si>
    <t>00132754</t>
  </si>
  <si>
    <t>358860494021829358</t>
  </si>
  <si>
    <t>SOCIETE GENERALE, PARIS</t>
  </si>
  <si>
    <t>3013104</t>
  </si>
  <si>
    <t>3013973</t>
  </si>
  <si>
    <t>335891000001236443</t>
  </si>
  <si>
    <t>BANK OF COMMUNICATIONS FRANKFURT</t>
  </si>
  <si>
    <t>2007794</t>
  </si>
  <si>
    <t>MM TRANSACTIONS</t>
  </si>
  <si>
    <t>DLD</t>
  </si>
  <si>
    <t>LD</t>
  </si>
  <si>
    <t>D-SOBNK</t>
  </si>
  <si>
    <t>675891000003464915</t>
  </si>
  <si>
    <t>CHINA MERCHANTS BANK LUXEMBOURG</t>
  </si>
  <si>
    <t>2008117</t>
  </si>
  <si>
    <t>HKD</t>
  </si>
  <si>
    <t>633890000008552515</t>
  </si>
  <si>
    <t>CHINA MERCHANTS BANK CO. LTD.HO</t>
  </si>
  <si>
    <t>67810000000691</t>
  </si>
  <si>
    <t>5</t>
  </si>
  <si>
    <t>548891000003464283</t>
  </si>
  <si>
    <t>MAHLE GMBH</t>
  </si>
  <si>
    <t>678110036740001</t>
  </si>
  <si>
    <t xml:space="preserve">Outstanding_x000d_
</t>
  </si>
  <si>
    <t>680891000003465285</t>
  </si>
  <si>
    <t>SIXT SE</t>
  </si>
  <si>
    <t>67810000000666</t>
  </si>
  <si>
    <t>678110028690001</t>
  </si>
  <si>
    <t>67810000000491</t>
  </si>
  <si>
    <t>694891000003465165</t>
  </si>
  <si>
    <t>67810000000579</t>
  </si>
  <si>
    <t>GUARANTEES</t>
  </si>
  <si>
    <t>038</t>
  </si>
  <si>
    <t>00132017</t>
  </si>
  <si>
    <t>H5203006</t>
  </si>
  <si>
    <t>6</t>
  </si>
  <si>
    <t>018891000003464089</t>
  </si>
  <si>
    <t>ALBERT ZIEGLER GMBH</t>
  </si>
  <si>
    <t>67810000000588</t>
  </si>
  <si>
    <t>COMMERCIAL LOANS</t>
  </si>
  <si>
    <t>H5201051</t>
  </si>
  <si>
    <t>4</t>
  </si>
  <si>
    <t>411891000003463983</t>
  </si>
  <si>
    <t>67810000000555</t>
  </si>
  <si>
    <t>678110019500001</t>
  </si>
  <si>
    <t>418891000003464247</t>
  </si>
  <si>
    <t>HOYER NEDERLAND B.V. ROTTERDAM</t>
  </si>
  <si>
    <t>678110024530001</t>
  </si>
  <si>
    <t>13</t>
  </si>
  <si>
    <t>282891000003465018</t>
  </si>
  <si>
    <t>SCHWING GMBH</t>
  </si>
  <si>
    <t>67810000000531</t>
  </si>
  <si>
    <t xml:space="preserve">Acceptable_x000d_
</t>
  </si>
  <si>
    <t>67810000000542</t>
  </si>
  <si>
    <t>11</t>
  </si>
  <si>
    <t>924891000002753525</t>
  </si>
  <si>
    <t>XS HOLDING GMBH</t>
  </si>
  <si>
    <t>710030000201900062</t>
  </si>
  <si>
    <t>H5201004</t>
  </si>
  <si>
    <t xml:space="preserve">Average_x000d_
</t>
  </si>
  <si>
    <t>67810000000655</t>
  </si>
  <si>
    <t>67810000000689</t>
  </si>
  <si>
    <t>00000000000057</t>
  </si>
  <si>
    <t>MORTGAGE LOANS</t>
  </si>
  <si>
    <t>032</t>
  </si>
  <si>
    <t>00133460</t>
  </si>
  <si>
    <t>00000000000058</t>
  </si>
  <si>
    <t>199891000001509833</t>
  </si>
  <si>
    <t>BRIGHT FOOD SINGAPORE HOLDINGS PTE.LTD.</t>
  </si>
  <si>
    <t>4000081</t>
  </si>
  <si>
    <t>SECURITIES</t>
  </si>
  <si>
    <t>SECUR</t>
  </si>
  <si>
    <t>FI</t>
  </si>
  <si>
    <t>OS-CORP</t>
  </si>
  <si>
    <t>477891000002753612</t>
  </si>
  <si>
    <t>EIFFARIE</t>
  </si>
  <si>
    <t>678110019070001</t>
  </si>
  <si>
    <t>750891000002753535</t>
  </si>
  <si>
    <t>AUTOROUTES PARIS-RHIN-RHONE S.A.(APPR)</t>
  </si>
  <si>
    <t>71003000020150009</t>
  </si>
  <si>
    <t>7</t>
  </si>
  <si>
    <t>801891000003464689</t>
  </si>
  <si>
    <t>SCHALTBAU HOLDING AG</t>
  </si>
  <si>
    <t>678110022300001</t>
  </si>
  <si>
    <t xml:space="preserve">Very good_x000d_
</t>
  </si>
  <si>
    <t>312891000003464569</t>
  </si>
  <si>
    <t>MEGAL MITTEL-EUROPAEISCHE-GASLEITUNGSGES.MBH &amp; CO.KG</t>
  </si>
  <si>
    <t>678110022310001</t>
  </si>
  <si>
    <t>086891000002753579</t>
  </si>
  <si>
    <t>ORPEA SA</t>
  </si>
  <si>
    <t>678110022710001</t>
  </si>
  <si>
    <t>14</t>
  </si>
  <si>
    <t>044891000003464392</t>
  </si>
  <si>
    <t>KNOWLEDGE SILICON VALLEY LIMITED</t>
  </si>
  <si>
    <t>678110038730001</t>
  </si>
  <si>
    <t>256891000002753528</t>
  </si>
  <si>
    <t>HOFER FINANCIAL SERVICES GMBH</t>
  </si>
  <si>
    <t>678110026500001</t>
  </si>
  <si>
    <t>421891000003464406</t>
  </si>
  <si>
    <t>FREENET AG, BUEDELSDORF</t>
  </si>
  <si>
    <t>678110026690001</t>
  </si>
  <si>
    <t>678110031170001</t>
  </si>
  <si>
    <t>190891000002735351</t>
  </si>
  <si>
    <t>DEUTSCHE LUFTHANSA AKTIENGESELLSCHAFT</t>
  </si>
  <si>
    <t>67810000000681</t>
  </si>
  <si>
    <t>687891000003464269</t>
  </si>
  <si>
    <t>CLARIANT AG</t>
  </si>
  <si>
    <t>678110027200001</t>
  </si>
  <si>
    <t>889891000002745244</t>
  </si>
  <si>
    <t>AMS AG</t>
  </si>
  <si>
    <t>678110028410001</t>
  </si>
  <si>
    <t>398891000003464233</t>
  </si>
  <si>
    <t>NORMA GROUP SE</t>
  </si>
  <si>
    <t>678110028710001</t>
  </si>
  <si>
    <t>713891000002753533</t>
  </si>
  <si>
    <t>PHOENIX PHARMAHANDEL GMBH &amp; CO KG</t>
  </si>
  <si>
    <t>678110030160001</t>
  </si>
  <si>
    <t>774891000002753631</t>
  </si>
  <si>
    <t>AGCO INTERNATIONAL GMBH</t>
  </si>
  <si>
    <t>678110030390001</t>
  </si>
  <si>
    <t>572841000002045424</t>
  </si>
  <si>
    <t>GEORGENBACH COMPANY LIMITED</t>
  </si>
  <si>
    <t>678110041450001</t>
  </si>
  <si>
    <t>282891000002753513</t>
  </si>
  <si>
    <t>IMCD N.V.</t>
  </si>
  <si>
    <t>678110030930001</t>
  </si>
  <si>
    <t>944891000002760415</t>
  </si>
  <si>
    <t>SEB SA</t>
  </si>
  <si>
    <t>678110032120001</t>
  </si>
  <si>
    <t>072891000002753556</t>
  </si>
  <si>
    <t>FRESENIUS SE &amp; CO.KGAA</t>
  </si>
  <si>
    <t>678110033480001</t>
  </si>
  <si>
    <t>430891000002753529</t>
  </si>
  <si>
    <t>KION GROUP AG</t>
  </si>
  <si>
    <t>678110033710001</t>
  </si>
  <si>
    <t>059831000002254831</t>
  </si>
  <si>
    <t>MIDEA ELECTRIC NETHERLANDS (I) B.V.</t>
  </si>
  <si>
    <t>678110039830001</t>
  </si>
  <si>
    <t>023</t>
  </si>
  <si>
    <t>00132344</t>
  </si>
  <si>
    <t>427831000003824498</t>
  </si>
  <si>
    <t>LMF UNTERNEHMENSBETEILIGUNGS GMBH</t>
  </si>
  <si>
    <t>67810000000565</t>
  </si>
  <si>
    <t>00132016</t>
  </si>
  <si>
    <t>67810000000570</t>
  </si>
  <si>
    <t>67810000000575</t>
  </si>
  <si>
    <t>67810000000576</t>
  </si>
  <si>
    <t>67810000000615</t>
  </si>
  <si>
    <t>67810000000616</t>
  </si>
  <si>
    <t>67810000000624</t>
  </si>
  <si>
    <t>67810000000625</t>
  </si>
  <si>
    <t>67810000000645</t>
  </si>
  <si>
    <t>67810000000277</t>
  </si>
  <si>
    <t>00132015</t>
  </si>
  <si>
    <t>67810000000286</t>
  </si>
  <si>
    <t>67810000000580</t>
  </si>
  <si>
    <t>67810000000581</t>
  </si>
  <si>
    <t>67810000000257</t>
  </si>
  <si>
    <t>67810000000429</t>
  </si>
  <si>
    <t>67810000000430</t>
  </si>
  <si>
    <t>67810000000511</t>
  </si>
  <si>
    <t>416801000003845717</t>
  </si>
  <si>
    <t>BIOLIGHT HEALTHCARE GMBH</t>
  </si>
  <si>
    <t>67810000000084</t>
  </si>
  <si>
    <t>8</t>
  </si>
  <si>
    <t>941851000005363044</t>
  </si>
  <si>
    <t>ZHONGDING EUROPE GMBH</t>
  </si>
  <si>
    <t>67810000000553</t>
  </si>
  <si>
    <t>67810000000620</t>
  </si>
  <si>
    <t>463891000003463959</t>
  </si>
  <si>
    <t>LIDL DIENSTLEISTUNG GMBH &amp; CO. KG</t>
  </si>
  <si>
    <t>67810000000564</t>
  </si>
  <si>
    <t>678110028820001</t>
  </si>
  <si>
    <t>447871000006372525</t>
  </si>
  <si>
    <t>DEUTSCHE WOHNEN SE</t>
  </si>
  <si>
    <t>67810000000668</t>
  </si>
  <si>
    <t>683831000006546774</t>
  </si>
  <si>
    <t>CONTINENTAL AG</t>
  </si>
  <si>
    <t>67810000000686</t>
  </si>
  <si>
    <t>12</t>
  </si>
  <si>
    <t>678110027090001</t>
  </si>
  <si>
    <t>678110027140001</t>
  </si>
  <si>
    <t>00000000000063</t>
  </si>
  <si>
    <t>00000000000065</t>
  </si>
  <si>
    <t>00000000000059</t>
  </si>
  <si>
    <t>00000000000061</t>
  </si>
  <si>
    <t>00000000000051</t>
  </si>
  <si>
    <t>00000000000066</t>
  </si>
  <si>
    <t>00000000000067</t>
  </si>
  <si>
    <t>67810000000019</t>
  </si>
  <si>
    <t>67810000000603</t>
  </si>
  <si>
    <t>H5201008</t>
  </si>
  <si>
    <t>678110036680001</t>
  </si>
  <si>
    <t>678110036680002</t>
  </si>
  <si>
    <t>678110036680003</t>
  </si>
  <si>
    <t>678110038700001</t>
  </si>
  <si>
    <t>710030000201800395</t>
  </si>
  <si>
    <t>710030000201800400</t>
  </si>
  <si>
    <t>H5207001</t>
  </si>
  <si>
    <t>00000000000060</t>
  </si>
  <si>
    <t>908890000008385671</t>
  </si>
  <si>
    <t>BANK OF CHINA HO BEIJING</t>
  </si>
  <si>
    <t>67810000000707</t>
  </si>
  <si>
    <t>67810000000687</t>
  </si>
  <si>
    <t>67810000000688</t>
  </si>
  <si>
    <t>67810000000690</t>
  </si>
  <si>
    <t>67810000000699</t>
  </si>
  <si>
    <t>67810000000700</t>
  </si>
  <si>
    <t>896890000010201282</t>
  </si>
  <si>
    <t>ICBK HEAD OFFICE, BEIJING</t>
  </si>
  <si>
    <t>67810000000706</t>
  </si>
  <si>
    <t>571891000003464944</t>
  </si>
  <si>
    <t>CHINA DEVELOPMENT BANK CORP.,HK BRANCH</t>
  </si>
  <si>
    <t>4000078</t>
  </si>
  <si>
    <t>OS-POLYBNK</t>
  </si>
  <si>
    <t>555890000000043048</t>
  </si>
  <si>
    <t>CHINA DEVELOPMENT BANK</t>
  </si>
  <si>
    <t>4000079</t>
  </si>
  <si>
    <t>00000000000054</t>
  </si>
  <si>
    <t>00000000000055</t>
  </si>
  <si>
    <t>00000000000056</t>
  </si>
  <si>
    <t>4000075</t>
  </si>
  <si>
    <t>67810000000659</t>
  </si>
  <si>
    <t>67810000000392</t>
  </si>
</sst>
</file>

<file path=xl/styles.xml><?xml version="1.0" encoding="utf-8"?>
<styleSheet xmlns="http://schemas.openxmlformats.org/spreadsheetml/2006/main">
  <numFmts count="6">
    <numFmt numFmtId="164" formatCode="0.00000000"/>
    <numFmt numFmtId="165" formatCode="0.000000"/>
    <numFmt numFmtId="166" formatCode="0.0000000000"/>
    <numFmt numFmtId="167" formatCode="0.000000000000"/>
    <numFmt numFmtId="168" formatCode="#,##0.0000000"/>
    <numFmt numFmtId="169" formatCode="0.00000"/>
  </numFmts>
  <fonts count="18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11"/>
      <color theme="1"/>
      <name val="Calibri"/>
      <scheme val="minor"/>
    </font>
    <font>
      <b/>
      <sz val="10"/>
      <color theme="1"/>
      <name val="Arial"/>
    </font>
    <font>
      <b/>
      <sz val="11"/>
      <name val="Calibri"/>
      <scheme val="minor"/>
    </font>
    <font>
      <b/>
      <sz val="10"/>
      <name val="Arial"/>
    </font>
    <font>
      <b/>
      <sz val="12"/>
      <color theme="1"/>
      <name val="Arial"/>
    </font>
    <font>
      <b/>
      <sz val="12"/>
      <name val="Arial"/>
    </font>
    <font>
      <i/>
      <sz val="10"/>
      <color theme="1"/>
      <name val="Arial"/>
    </font>
    <font>
      <b/>
      <sz val="12"/>
      <color theme="1"/>
      <name val="Calibri"/>
      <scheme val="minor"/>
    </font>
    <font>
      <sz val="10"/>
      <name val="Arial"/>
    </font>
    <font>
      <b/>
      <sz val="11"/>
      <color rgb="FF3F3F3F"/>
      <name val="Calibri"/>
      <scheme val="minor"/>
    </font>
    <font>
      <sz val="11"/>
      <color rgb="FF3F3F76"/>
      <name val="Calibri"/>
      <scheme val="minor"/>
    </font>
    <font>
      <sz val="11"/>
      <color theme="0"/>
      <name val="Calibri"/>
      <scheme val="minor"/>
    </font>
    <font>
      <b/>
      <sz val="11"/>
      <color rgb="FFFA7D00"/>
      <name val="Calibri"/>
      <scheme val="minor"/>
    </font>
    <font>
      <i/>
      <sz val="11"/>
      <color rgb="FF7F7F7F"/>
      <name val="Calibri"/>
      <scheme val="minor"/>
    </font>
    <font>
      <b/>
      <sz val="9"/>
      <color indexed="81"/>
      <name val="Tahoma"/>
    </font>
    <font>
      <sz val="9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theme="4" tint="0.799798577837458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8" tint="0.799798577837458"/>
        <bgColor indexed="65"/>
      </patternFill>
    </fill>
    <fill>
      <patternFill patternType="solid">
        <fgColor theme="5"/>
      </patternFill>
    </fill>
    <fill>
      <patternFill patternType="solid">
        <fgColor rgb="FFFFFFCC"/>
      </patternFill>
    </fill>
  </fills>
  <borders count="23">
    <border/>
    <border>
      <top style="medium">
        <color indexed="64"/>
      </top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indexed="64"/>
      </left>
      <top style="medium">
        <color indexed="64"/>
      </top>
    </border>
    <border>
      <right style="medium">
        <color indexed="64"/>
      </right>
      <top style="medium">
        <color indexed="64"/>
      </top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</border>
    <border>
      <right style="medium">
        <color indexed="64"/>
      </right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medium">
        <color indexed="64"/>
      </left>
      <bottom style="medium">
        <color indexed="64"/>
      </bottom>
    </border>
    <border>
      <bottom style="medium">
        <color indexed="64"/>
      </bottom>
    </border>
    <border>
      <right style="medium">
        <color indexed="64"/>
      </right>
      <bottom style="medium">
        <color indexed="64"/>
      </bottom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</border>
    <border>
      <bottom style="thin">
        <color indexed="64"/>
      </bottom>
    </border>
    <border>
      <right style="thin">
        <color rgb="FF7F7F7F"/>
      </right>
      <bottom style="thin">
        <color indexed="64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top style="thin">
        <color rgb="FF3F3F3F"/>
      </top>
      <bottom style="thin">
        <color rgb="FF3F3F3F"/>
      </bottom>
    </border>
  </borders>
  <cellStyleXfs count="9">
    <xf numFmtId="0" fontId="0" fillId="0" borderId="0"/>
    <xf numFmtId="0" fontId="0" fillId="2" borderId="0" applyNumberFormat="0" applyBorder="0" applyAlignment="0" applyProtection="0"/>
    <xf numFmtId="0" fontId="11" fillId="5" borderId="21" applyNumberFormat="0" applyAlignment="0" applyProtection="0"/>
    <xf numFmtId="0" fontId="12" fillId="6" borderId="18" applyNumberFormat="0" applyAlignment="0" applyProtection="0"/>
    <xf numFmtId="0" fontId="0" fillId="7" borderId="0" applyNumberFormat="0" applyBorder="0" applyAlignment="0" applyProtection="0"/>
    <xf numFmtId="0" fontId="13" fillId="8" borderId="0" applyNumberFormat="0" applyBorder="0" applyAlignment="0" applyProtection="0"/>
    <xf numFmtId="0" fontId="0" fillId="9" borderId="9" applyNumberFormat="0" applyFont="0" applyAlignment="0" applyProtection="0"/>
    <xf numFmtId="0" fontId="14" fillId="5" borderId="18" applyNumberFormat="0" applyAlignment="0" applyProtection="0"/>
    <xf numFmtId="0" fontId="1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/>
    <xf numFmtId="164" fontId="1" fillId="0" borderId="0" xfId="0" applyNumberFormat="1" applyFont="1" applyFill="1"/>
    <xf numFmtId="165" fontId="1" fillId="0" borderId="0" xfId="0" applyNumberFormat="1" applyFont="1" applyFill="1"/>
    <xf numFmtId="166" fontId="1" fillId="0" borderId="0" xfId="0" applyNumberFormat="1" applyFont="1" applyFill="1"/>
    <xf numFmtId="167" fontId="1" fillId="0" borderId="0" xfId="0" applyNumberFormat="1" applyFont="1" applyFill="1"/>
    <xf numFmtId="0" fontId="1" fillId="0" borderId="1" xfId="0" applyFont="1" applyFill="1" applyBorder="1"/>
    <xf numFmtId="0" fontId="2" fillId="2" borderId="0" xfId="1" applyFont="1" applyAlignment="1">
      <alignment horizontal="right"/>
    </xf>
    <xf numFmtId="14" fontId="2" fillId="2" borderId="0" xfId="1" applyNumberFormat="1" applyFont="1" applyAlignment="1">
      <alignment horizontal="center"/>
    </xf>
    <xf numFmtId="0" fontId="2" fillId="2" borderId="0" xfId="1" applyFont="1" applyAlignment="1"/>
    <xf numFmtId="0" fontId="1" fillId="0" borderId="0" xfId="0" applyFont="1" applyFill="1" applyBorder="1"/>
    <xf numFmtId="0" fontId="1" fillId="0" borderId="0" xfId="0" applyFont="1" applyFill="1" applyAlignment="1">
      <alignment horizontal="center"/>
    </xf>
    <xf numFmtId="0" fontId="2" fillId="3" borderId="2" xfId="2" applyFont="1" applyFill="1" applyBorder="1" applyAlignment="1">
      <alignment vertical="top" wrapText="1"/>
    </xf>
    <xf numFmtId="0" fontId="3" fillId="3" borderId="3" xfId="3" applyFont="1" applyFill="1" applyBorder="1" applyAlignment="1">
      <alignment wrapText="1"/>
    </xf>
    <xf numFmtId="0" fontId="0" fillId="4" borderId="4" xfId="4" applyFont="1" applyFill="1" applyBorder="1"/>
    <xf numFmtId="0" fontId="4" fillId="0" borderId="1" xfId="0" applyFont="1" applyFill="1" applyBorder="1"/>
    <xf numFmtId="0" fontId="0" fillId="4" borderId="1" xfId="0" applyFont="1" applyFill="1" applyBorder="1"/>
    <xf numFmtId="0" fontId="1" fillId="0" borderId="5" xfId="0" applyFont="1" applyFill="1" applyBorder="1"/>
    <xf numFmtId="0" fontId="1" fillId="0" borderId="0" xfId="4" applyFont="1" applyFill="1" applyBorder="1"/>
    <xf numFmtId="0" fontId="4" fillId="0" borderId="0" xfId="0" applyFont="1" applyFill="1" applyBorder="1"/>
    <xf numFmtId="0" fontId="4" fillId="0" borderId="6" xfId="0" applyFont="1" applyFill="1" applyBorder="1"/>
    <xf numFmtId="0" fontId="5" fillId="0" borderId="6" xfId="5" applyFont="1" applyFill="1" applyBorder="1"/>
    <xf numFmtId="0" fontId="4" fillId="0" borderId="6" xfId="0" applyNumberFormat="1" applyFont="1" applyFill="1" applyBorder="1"/>
    <xf numFmtId="0" fontId="5" fillId="0" borderId="6" xfId="3" applyNumberFormat="1" applyFont="1" applyFill="1" applyBorder="1" applyAlignment="1">
      <alignment wrapText="1"/>
    </xf>
    <xf numFmtId="0" fontId="0" fillId="4" borderId="7" xfId="4" applyFont="1" applyFill="1" applyBorder="1"/>
    <xf numFmtId="0" fontId="0" fillId="4" borderId="0" xfId="4" applyFont="1" applyFill="1" applyBorder="1"/>
    <xf numFmtId="0" fontId="4" fillId="0" borderId="8" xfId="0" applyFont="1" applyFill="1" applyBorder="1"/>
    <xf numFmtId="0" fontId="6" fillId="3" borderId="9" xfId="6" applyFont="1" applyFill="1" applyAlignment="1">
      <alignment wrapText="1"/>
    </xf>
    <xf numFmtId="0" fontId="0" fillId="4" borderId="10" xfId="4" applyFont="1" applyFill="1" applyBorder="1"/>
    <xf numFmtId="0" fontId="4" fillId="0" borderId="11" xfId="0" applyFont="1" applyFill="1" applyBorder="1"/>
    <xf numFmtId="0" fontId="1" fillId="0" borderId="11" xfId="0" applyFont="1" applyFill="1" applyBorder="1"/>
    <xf numFmtId="0" fontId="0" fillId="4" borderId="11" xfId="4" applyFont="1" applyFill="1" applyBorder="1" applyAlignment="1"/>
    <xf numFmtId="0" fontId="4" fillId="0" borderId="12" xfId="0" applyFont="1" applyFill="1" applyBorder="1"/>
    <xf numFmtId="4" fontId="7" fillId="0" borderId="13" xfId="7" applyNumberFormat="1" applyFont="1" applyFill="1" applyBorder="1"/>
    <xf numFmtId="4" fontId="7" fillId="0" borderId="14" xfId="7" applyNumberFormat="1" applyFont="1" applyFill="1" applyBorder="1" applyAlignment="1">
      <alignment wrapText="1"/>
    </xf>
    <xf numFmtId="4" fontId="7" fillId="0" borderId="15" xfId="7" applyNumberFormat="1" applyFont="1" applyFill="1" applyBorder="1" applyAlignment="1">
      <alignment wrapText="1"/>
    </xf>
    <xf numFmtId="0" fontId="1" fillId="0" borderId="16" xfId="0" applyFont="1" applyFill="1" applyBorder="1" applyAlignment="1">
      <alignment wrapText="1"/>
    </xf>
    <xf numFmtId="0" fontId="1" fillId="0" borderId="17" xfId="0" applyFont="1" applyFill="1" applyBorder="1" applyAlignment="1">
      <alignment wrapText="1"/>
    </xf>
    <xf numFmtId="4" fontId="8" fillId="3" borderId="18" xfId="8" applyNumberFormat="1" applyFont="1" applyFill="1" applyBorder="1" applyAlignment="1">
      <alignment horizontal="left" vertical="top" wrapText="1"/>
    </xf>
    <xf numFmtId="168" fontId="8" fillId="3" borderId="18" xfId="8" applyNumberFormat="1" applyFont="1" applyFill="1" applyBorder="1" applyAlignment="1">
      <alignment horizontal="left" vertical="top" wrapText="1"/>
    </xf>
    <xf numFmtId="4" fontId="3" fillId="3" borderId="18" xfId="7" applyNumberFormat="1" applyFont="1" applyFill="1" applyAlignment="1">
      <alignment wrapText="1"/>
    </xf>
    <xf numFmtId="4" fontId="3" fillId="3" borderId="19" xfId="7" applyNumberFormat="1" applyFont="1" applyFill="1" applyBorder="1" applyAlignment="1">
      <alignment wrapText="1"/>
    </xf>
    <xf numFmtId="166" fontId="1" fillId="0" borderId="6" xfId="0" applyNumberFormat="1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167" fontId="5" fillId="0" borderId="6" xfId="2" applyNumberFormat="1" applyFont="1" applyFill="1" applyBorder="1" applyAlignment="1">
      <alignment wrapText="1"/>
    </xf>
    <xf numFmtId="0" fontId="2" fillId="4" borderId="6" xfId="1" applyFont="1" applyFill="1" applyBorder="1" applyAlignment="1">
      <alignment vertical="top" wrapText="1"/>
    </xf>
    <xf numFmtId="164" fontId="2" fillId="4" borderId="6" xfId="1" applyNumberFormat="1" applyFont="1" applyFill="1" applyBorder="1" applyAlignment="1">
      <alignment vertical="top" wrapText="1"/>
    </xf>
    <xf numFmtId="165" fontId="2" fillId="4" borderId="6" xfId="1" applyNumberFormat="1" applyFont="1" applyFill="1" applyBorder="1" applyAlignment="1">
      <alignment vertical="top" wrapText="1"/>
    </xf>
    <xf numFmtId="4" fontId="2" fillId="4" borderId="20" xfId="1" applyNumberFormat="1" applyFont="1" applyFill="1" applyBorder="1" applyAlignment="1">
      <alignment horizontal="left" vertical="top" wrapText="1"/>
    </xf>
    <xf numFmtId="4" fontId="2" fillId="4" borderId="18" xfId="1" applyNumberFormat="1" applyFont="1" applyFill="1" applyBorder="1" applyAlignment="1">
      <alignment horizontal="left" vertical="top" wrapText="1"/>
    </xf>
    <xf numFmtId="168" fontId="2" fillId="4" borderId="18" xfId="1" applyNumberFormat="1" applyFont="1" applyFill="1" applyBorder="1" applyAlignment="1">
      <alignment horizontal="left" vertical="top" wrapText="1"/>
    </xf>
    <xf numFmtId="0" fontId="2" fillId="4" borderId="21" xfId="1" applyFont="1" applyFill="1" applyBorder="1" applyAlignment="1">
      <alignment vertical="top" wrapText="1"/>
    </xf>
    <xf numFmtId="0" fontId="2" fillId="4" borderId="22" xfId="1" applyFont="1" applyFill="1" applyBorder="1" applyAlignment="1">
      <alignment vertical="top" wrapText="1"/>
    </xf>
    <xf numFmtId="166" fontId="2" fillId="4" borderId="6" xfId="1" applyNumberFormat="1" applyFont="1" applyFill="1" applyBorder="1" applyAlignment="1">
      <alignment vertical="top" wrapText="1"/>
    </xf>
    <xf numFmtId="167" fontId="9" fillId="4" borderId="6" xfId="1" applyNumberFormat="1" applyFont="1" applyFill="1" applyBorder="1" applyAlignment="1">
      <alignment wrapText="1"/>
    </xf>
    <xf numFmtId="4" fontId="1" fillId="0" borderId="0" xfId="0" applyNumberFormat="1" applyFont="1" applyFill="1"/>
    <xf numFmtId="10" fontId="1" fillId="0" borderId="0" xfId="0" applyNumberFormat="1" applyFont="1" applyFill="1"/>
    <xf numFmtId="169" fontId="1" fillId="0" borderId="0" xfId="0" applyNumberFormat="1" applyFont="1" applyFill="1"/>
    <xf numFmtId="0" fontId="10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2" fillId="2" borderId="16" xfId="1" applyFont="1" applyBorder="1" applyAlignment="1">
      <alignment horizontal="right"/>
    </xf>
    <xf numFmtId="14" fontId="2" fillId="2" borderId="16" xfId="1" applyNumberFormat="1" applyFont="1" applyBorder="1" applyAlignment="1">
      <alignment horizontal="center"/>
    </xf>
    <xf numFmtId="0" fontId="2" fillId="2" borderId="16" xfId="1" applyFont="1" applyBorder="1" applyAlignment="1"/>
    <xf numFmtId="4" fontId="0" fillId="2" borderId="0" xfId="1" applyNumberFormat="1"/>
    <xf numFmtId="0" fontId="0" fillId="2" borderId="0" xfId="1"/>
    <xf numFmtId="0" fontId="1" fillId="3" borderId="6" xfId="0" applyFont="1" applyFill="1" applyBorder="1" applyAlignment="1">
      <alignment horizontal="center" vertical="center" wrapText="1"/>
    </xf>
    <xf numFmtId="4" fontId="1" fillId="3" borderId="6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Fill="1"/>
  </cellXfs>
  <cellStyles count="9">
    <cellStyle name="Normal" xfId="0" builtinId="0"/>
    <cellStyle name="20% - Accent1" xfId="1" builtinId="30"/>
    <cellStyle name="Output" xfId="2" builtinId="21"/>
    <cellStyle name="Input" xfId="3" builtinId="20"/>
    <cellStyle name="20% - Accent5" xfId="4" builtinId="46"/>
    <cellStyle name="Accent2" xfId="5" builtinId="33"/>
    <cellStyle name="Note" xfId="6" builtinId="10"/>
    <cellStyle name="Calculation" xfId="7" builtinId="22"/>
    <cellStyle name="Explanatory Text" xfId="8" builtinId="53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2" sqref="A2:B2"/>
    </sheetView>
  </sheetViews>
  <sheetFormatPr defaultColWidth="9.140625" defaultRowHeight="15"/>
  <cols>
    <col min="1" max="1" width="9.140625" style="4"/>
    <col min="2" max="2" width="70.85156" style="4" bestFit="1" customWidth="1"/>
    <col min="3" max="3" width="17.57422" style="4" customWidth="1"/>
    <col min="4" max="4" width="18.28125" style="4" customWidth="1"/>
    <col min="5" max="5" width="18.42188" style="4" customWidth="1"/>
    <col min="6" max="7" width="13.85156" style="5" customWidth="1"/>
    <col min="8" max="8" width="13.85156" style="4" customWidth="1"/>
    <col min="9" max="9" width="18.14063" style="6" customWidth="1"/>
    <col min="10" max="14" width="17.71094" style="4" customWidth="1"/>
    <col min="15" max="15" width="11.71094" style="4" bestFit="1" customWidth="1"/>
    <col min="16" max="16" width="13.28125" style="4" bestFit="1" customWidth="1"/>
    <col min="17" max="17" width="15.00391" style="7" customWidth="1"/>
    <col min="18" max="18" width="13.85156" style="7" customWidth="1"/>
    <col min="19" max="19" width="11.42188" style="4" customWidth="1"/>
    <col min="20" max="20" width="12.42188" style="4" customWidth="1"/>
    <col min="21" max="22" width="11.42188" style="4" customWidth="1"/>
    <col min="23" max="23" width="20.42188" style="8" customWidth="1"/>
    <col min="24" max="24" width="12.28125" style="4" customWidth="1"/>
    <col min="25" max="25" width="16.85156" style="4" customWidth="1"/>
    <col min="26" max="26" width="18.42188" style="4" customWidth="1"/>
    <col min="27" max="27" width="19.57422" style="4" customWidth="1"/>
    <col min="28" max="28" width="15.85156" style="4" bestFit="1" customWidth="1"/>
    <col min="29" max="16384" width="9.140625" style="4"/>
  </cols>
  <sheetData>
    <row r="1">
      <c r="V1" s="9"/>
      <c r="W1" s="4"/>
    </row>
    <row r="2">
      <c r="A2" s="10" t="s">
        <v>0</v>
      </c>
      <c r="B2" s="10"/>
      <c r="C2" s="11">
        <v>43622</v>
      </c>
      <c r="D2" s="12"/>
      <c r="E2" s="12"/>
      <c r="F2" s="12"/>
      <c r="G2" s="12"/>
      <c r="H2" s="12"/>
      <c r="I2" s="12"/>
      <c r="J2" s="12"/>
      <c r="K2" s="12"/>
      <c r="L2" s="12"/>
      <c r="V2" s="13"/>
      <c r="W2" s="4"/>
    </row>
    <row r="3" thickBot="1" ht="15.75">
      <c r="A3" s="14"/>
      <c r="B3" s="14"/>
      <c r="V3" s="13"/>
      <c r="W3" s="4"/>
    </row>
    <row r="4" ht="26.25">
      <c r="C4" s="15" t="s">
        <v>1</v>
      </c>
      <c r="D4" s="15" t="s">
        <v>2</v>
      </c>
      <c r="E4" s="15" t="s">
        <v>3</v>
      </c>
      <c r="F4" s="16" t="s">
        <v>4</v>
      </c>
      <c r="H4" s="17" t="s">
        <v>5</v>
      </c>
      <c r="I4" s="18">
        <v>0.25</v>
      </c>
      <c r="J4" s="9"/>
      <c r="K4" s="19"/>
      <c r="L4" s="20"/>
      <c r="Q4" s="4"/>
      <c r="T4" s="21"/>
      <c r="U4" s="22"/>
      <c r="V4" s="13"/>
      <c r="W4" s="21"/>
      <c r="X4" s="22"/>
    </row>
    <row r="5">
      <c r="C5" s="23">
        <f>SUMPRODUCT(Q12:Q84,R12:R84)</f>
        <v>0.011511215339224305</v>
      </c>
      <c r="D5" s="24">
        <f>I7</f>
        <v>1.5551723314759269</v>
      </c>
      <c r="E5" s="25">
        <v>0.25</v>
      </c>
      <c r="F5" s="26">
        <v>0.94999999999999996</v>
      </c>
      <c r="H5" s="27" t="s">
        <v>6</v>
      </c>
      <c r="I5" s="22">
        <v>0.25</v>
      </c>
      <c r="J5" s="13"/>
      <c r="K5" s="28" t="s">
        <v>7</v>
      </c>
      <c r="L5" s="29">
        <f>I4/I5</f>
        <v>1</v>
      </c>
      <c r="Q5" s="4"/>
      <c r="T5" s="21"/>
      <c r="U5" s="22"/>
      <c r="V5" s="13"/>
      <c r="W5" s="21"/>
      <c r="X5" s="22"/>
    </row>
    <row r="6">
      <c r="H6" s="27" t="s">
        <v>8</v>
      </c>
      <c r="I6" s="22">
        <f>GAMMAINV(L7,I4,1/I5)</f>
        <v>4.8404645497790559</v>
      </c>
      <c r="J6" s="13"/>
      <c r="K6" s="28" t="s">
        <v>9</v>
      </c>
      <c r="L6" s="29">
        <f>I4/I5^2</f>
        <v>4</v>
      </c>
      <c r="Q6" s="4"/>
      <c r="W6" s="4"/>
    </row>
    <row r="7" thickBot="1" ht="32.25">
      <c r="C7" s="30" t="s">
        <v>10</v>
      </c>
      <c r="D7" s="30" t="s">
        <v>11</v>
      </c>
      <c r="E7" s="30" t="s">
        <v>12</v>
      </c>
      <c r="H7" s="31" t="s">
        <v>13</v>
      </c>
      <c r="I7" s="32">
        <f>(I6-1)*(I4+(1-I4)/(I6))</f>
        <v>1.5551723314759269</v>
      </c>
      <c r="J7" s="33"/>
      <c r="K7" s="34" t="s">
        <v>14</v>
      </c>
      <c r="L7" s="35">
        <f>F5</f>
        <v>0.94999999999999996</v>
      </c>
      <c r="Q7" s="4"/>
      <c r="W7" s="4"/>
    </row>
    <row r="8" thickBot="1" ht="16.5">
      <c r="C8" s="36">
        <f>O10</f>
        <v>3980841.8354596356</v>
      </c>
      <c r="D8" s="37">
        <f>SUM(N12:N84)</f>
        <v>9331327.1221030094</v>
      </c>
      <c r="E8" s="38">
        <f>W11*SUM(D12:D84)</f>
        <v>8875306.6089001149</v>
      </c>
      <c r="W8" s="4"/>
    </row>
    <row r="9">
      <c r="W9" s="4"/>
    </row>
    <row r="10" s="1" customFormat="1">
      <c r="A10" s="39"/>
      <c r="B10" s="39"/>
      <c r="C10" s="39"/>
      <c r="D10" s="39"/>
      <c r="E10" s="39"/>
      <c r="F10" s="39"/>
      <c r="G10" s="39"/>
      <c r="H10" s="39"/>
      <c r="I10" s="40"/>
      <c r="J10" s="41" t="s">
        <v>15</v>
      </c>
      <c r="K10" s="41" t="s">
        <v>15</v>
      </c>
      <c r="L10" s="41" t="s">
        <v>15</v>
      </c>
      <c r="M10" s="42" t="s">
        <v>15</v>
      </c>
      <c r="N10" s="41" t="s">
        <v>15</v>
      </c>
      <c r="O10" s="43">
        <f>SUM(O12:O84)</f>
        <v>3980841.8354596356</v>
      </c>
      <c r="P10" s="44">
        <f>SUM(P12:P84)</f>
        <v>3980841.8354596356</v>
      </c>
      <c r="Q10" s="45"/>
      <c r="R10" s="45"/>
      <c r="S10" s="46"/>
      <c r="T10" s="46"/>
      <c r="U10" s="46"/>
      <c r="V10" s="46"/>
      <c r="W10" s="47" t="s">
        <v>16</v>
      </c>
    </row>
    <row r="11" s="2" customFormat="1" ht="60">
      <c r="A11" s="48" t="s">
        <v>17</v>
      </c>
      <c r="B11" s="48" t="s">
        <v>18</v>
      </c>
      <c r="C11" s="48" t="s">
        <v>19</v>
      </c>
      <c r="D11" s="48" t="s">
        <v>20</v>
      </c>
      <c r="E11" s="48" t="s">
        <v>21</v>
      </c>
      <c r="F11" s="49" t="s">
        <v>22</v>
      </c>
      <c r="G11" s="49" t="s">
        <v>23</v>
      </c>
      <c r="H11" s="48" t="s">
        <v>24</v>
      </c>
      <c r="I11" s="50" t="s">
        <v>25</v>
      </c>
      <c r="J11" s="51" t="s">
        <v>26</v>
      </c>
      <c r="K11" s="52" t="s">
        <v>27</v>
      </c>
      <c r="L11" s="52" t="s">
        <v>28</v>
      </c>
      <c r="M11" s="53" t="s">
        <v>29</v>
      </c>
      <c r="N11" s="52" t="s">
        <v>30</v>
      </c>
      <c r="O11" s="54" t="s">
        <v>31</v>
      </c>
      <c r="P11" s="55" t="s">
        <v>32</v>
      </c>
      <c r="Q11" s="56" t="s">
        <v>33</v>
      </c>
      <c r="R11" s="56" t="s">
        <v>34</v>
      </c>
      <c r="S11" s="48" t="s">
        <v>35</v>
      </c>
      <c r="T11" s="48" t="s">
        <v>36</v>
      </c>
      <c r="U11" s="48" t="s">
        <v>37</v>
      </c>
      <c r="V11" s="48" t="s">
        <v>38</v>
      </c>
      <c r="W11" s="57">
        <f>SUM(W12:W84)/(2*$C$5)</f>
        <v>0.010948664026008841</v>
      </c>
    </row>
    <row r="12">
      <c r="A12" s="4" t="s">
        <v>39</v>
      </c>
      <c r="B12" s="4" t="s">
        <v>40</v>
      </c>
      <c r="C12" s="4">
        <f>COUNTIF(Details!$A$3:$A$137,A12)</f>
        <v>1</v>
      </c>
      <c r="D12" s="58">
        <f>SUMIF(Details!$A$3:$A$137,A12,Details!$P$3:$P$137)</f>
        <v>1091.1199999999999</v>
      </c>
      <c r="E12" s="59">
        <v>0.45000000000000001</v>
      </c>
      <c r="F12" s="60">
        <f>IF(ISERROR((SUMIF(Details!$A$3:$A$137,A12,Details!$AB$3:$AB$137))/D12),0,(SUMIF(Details!$A$3:$A$137,A12,Details!$AB$3:$AB$137))/D12)</f>
        <v>0.0015</v>
      </c>
      <c r="G12" s="4">
        <f t="shared" ref="G12:G84" si="0">MAX(F12,0.0003)*IF(EXACT(0,F12),0,1)</f>
        <v>0.0015</v>
      </c>
      <c r="H12" s="4">
        <f t="shared" ref="H12:H84" si="1">IF(G12-F12&gt;0,1,0)</f>
        <v>0</v>
      </c>
      <c r="I12" s="4">
        <f>IF(ISERROR(MAX(1,MIN(5,(SUMIF(Details!$A$3:$A$137,A12,Details!$AA$3:$AA$137))/D12))),"n.a.",MAX(1,MIN(5,(SUMIF(Details!$A$3:$A$137,A12,Details!$AA$3:$AA$137))/D12)))</f>
        <v>1</v>
      </c>
      <c r="J12" s="4">
        <f t="shared" ref="J12:J84" si="2">0.12*((1-EXP(-50*G12))/(1-EXP(-50)))+0.24*(1-((1-EXP(-50*G12))/(1-EXP(-50))))</f>
        <v>0.23132921835942635</v>
      </c>
      <c r="K12" s="4">
        <f t="shared" ref="K12:K84" si="3">I12</f>
        <v>1</v>
      </c>
      <c r="L12" s="4">
        <f t="shared" ref="L12:L84" si="4">IF(ISERROR((0.11852-0.05478*LN(G12))^2),"n.a.",(0.11852-0.05478*LN(G12))^2)</f>
        <v>0.22535476374799049</v>
      </c>
      <c r="M12" s="4">
        <f t="shared" ref="M12:M84" si="5">IF(ISERROR((E12*NORMDIST(  (1/(1-J12))^0.5    *   NORMINV(G12,0,1)    +    (J12/(1-J12))^0.5  *  NORMINV($F$5,0,1),0,1,TRUE)   - E12*G12   )*( (1+(K12-2.5)*L12) / (1-1.5*L12)  )*12.5*1.06),"n.a.",(E12*NORMDIST(  (1/(1-J12))^0.5    *   NORMINV(G12,0,1)    +    (J12/(1-J12))^0.5  *  NORMINV($F$5,0,1),0,1,TRUE)   - E12*G12   )*( (1+(K12-2.5)*L12) / (1-1.5*L12)  )*12.5*1.06)</f>
        <v>0.029936681937290169</v>
      </c>
      <c r="N12" s="58">
        <f t="shared" ref="N12:N84" si="6">IF(ISERROR(M12*D12*0.08),0,M12*D12*0.08)</f>
        <v>2.6131609916332836</v>
      </c>
      <c r="O12" s="58">
        <f t="shared" ref="O12:O84" si="7">D12*E12*F12</f>
        <v>0.73650599999999999</v>
      </c>
      <c r="P12" s="58">
        <f t="shared" ref="P12:P84" si="8">D12*F12*0.45</f>
        <v>0.73650599999999999</v>
      </c>
      <c r="Q12" s="7">
        <f t="shared" ref="Q12:Q84" si="9">D12/SUM($D$12:$D$84)</f>
        <v>1.3460161793260264E-06</v>
      </c>
      <c r="R12" s="7">
        <f t="shared" ref="R12:R84" si="10">IF(ISERROR(N12/D12),0,N12/D12)</f>
        <v>0.0023949345549832135</v>
      </c>
      <c r="S12" s="4">
        <f t="shared" ref="S12:S84" si="11">E12*G12</f>
        <v>0.00067500000000000004</v>
      </c>
      <c r="T12" s="58">
        <f t="shared" ref="T12:T84" si="12">E12</f>
        <v>0.45000000000000001</v>
      </c>
      <c r="U12" s="4">
        <f t="shared" ref="U12:U84" si="13">$E$5*T12*(1-T12)</f>
        <v>0.061875000000000006</v>
      </c>
      <c r="V12" s="4">
        <f t="shared" ref="V12:V84" si="14">IF(ISERROR((T12^2+U12)/T12),0,(T12^2+U12)/T12)</f>
        <v>0.58750000000000002</v>
      </c>
      <c r="W12" s="8">
        <f t="shared" ref="W12:W84" si="15">IF(ISERROR(Q12^2*(($D$5*V12*(R12+S12) +$D$5*(R12+S12)^2 *(U12^2)/(T12^2))-R12*(V12+2*(R12+S12)*(U12^2)/(T12^2)))),0,Q12^2*(($D$5*V12*(R12+S12)+$D$5*(R12+S12)^2*(U12^2)/(T12^2))-R12*(V12+2*(R12+S12)*(U12^2)/(T12^2))))</f>
        <v>2.5325915482849976E-15</v>
      </c>
    </row>
    <row r="13">
      <c r="A13" s="4" t="s">
        <v>41</v>
      </c>
      <c r="B13" s="4" t="s">
        <v>42</v>
      </c>
      <c r="C13" s="4">
        <f>COUNTIF(Details!$A$3:$A$137,A13)</f>
        <v>6</v>
      </c>
      <c r="D13" s="58">
        <f>SUMIF(Details!$A$3:$A$137,A13,Details!$P$3:$P$137)</f>
        <v>1462245.1906000003</v>
      </c>
      <c r="E13" s="59">
        <v>0.45000000000000001</v>
      </c>
      <c r="F13" s="60">
        <f>IF(ISERROR((SUMIF(Details!$A$3:$A$137,A13,Details!$AB$3:$AB$137))/D13),0,(SUMIF(Details!$A$3:$A$137,A13,Details!$AB$3:$AB$137))/D13)</f>
        <v>0.0015</v>
      </c>
      <c r="G13" s="4">
        <f t="shared" si="0"/>
        <v>0.0015</v>
      </c>
      <c r="H13" s="4">
        <f t="shared" si="1"/>
        <v>0</v>
      </c>
      <c r="I13" s="4">
        <f>IF(ISERROR(MAX(1,MIN(5,(SUMIF(Details!$A$3:$A$137,A13,Details!$AA$3:$AA$137))/D13))),"n.a.",MAX(1,MIN(5,(SUMIF(Details!$A$3:$A$137,A13,Details!$AA$3:$AA$137))/D13)))</f>
        <v>1</v>
      </c>
      <c r="J13" s="4">
        <f t="shared" si="2"/>
        <v>0.23132921835942635</v>
      </c>
      <c r="K13" s="4">
        <f t="shared" si="3"/>
        <v>1</v>
      </c>
      <c r="L13" s="4">
        <f t="shared" si="4"/>
        <v>0.22535476374799049</v>
      </c>
      <c r="M13" s="4">
        <f t="shared" si="5"/>
        <v>0.029936681937290169</v>
      </c>
      <c r="N13" s="58">
        <f t="shared" si="6"/>
        <v>3501.9815348259558</v>
      </c>
      <c r="O13" s="58">
        <f t="shared" si="7"/>
        <v>987.0155036550002</v>
      </c>
      <c r="P13" s="58">
        <f t="shared" si="8"/>
        <v>987.0155036550002</v>
      </c>
      <c r="Q13" s="7">
        <f t="shared" si="9"/>
        <v>0.0018038398019367898</v>
      </c>
      <c r="R13" s="7">
        <f t="shared" si="10"/>
        <v>0.0023949345549832135</v>
      </c>
      <c r="S13" s="4">
        <f t="shared" si="11"/>
        <v>0.00067500000000000004</v>
      </c>
      <c r="T13" s="58">
        <f t="shared" si="12"/>
        <v>0.45000000000000001</v>
      </c>
      <c r="U13" s="4">
        <f t="shared" si="13"/>
        <v>0.061875000000000006</v>
      </c>
      <c r="V13" s="4">
        <f t="shared" si="14"/>
        <v>0.58750000000000002</v>
      </c>
      <c r="W13" s="8">
        <f t="shared" si="15"/>
        <v>4.5484196145967907E-09</v>
      </c>
    </row>
    <row r="14">
      <c r="A14" s="4" t="s">
        <v>43</v>
      </c>
      <c r="B14" s="4" t="s">
        <v>44</v>
      </c>
      <c r="C14" s="4">
        <f>COUNTIF(Details!$A$3:$A$137,A14)</f>
        <v>1</v>
      </c>
      <c r="D14" s="58">
        <f>SUMIF(Details!$A$3:$A$137,A14,Details!$P$3:$P$137)</f>
        <v>330671.45000000001</v>
      </c>
      <c r="E14" s="59">
        <v>0.45000000000000001</v>
      </c>
      <c r="F14" s="60">
        <f>IF(ISERROR((SUMIF(Details!$A$3:$A$137,A14,Details!$AB$3:$AB$137))/D14),0,(SUMIF(Details!$A$3:$A$137,A14,Details!$AB$3:$AB$137))/D14)</f>
        <v>0.00044999999999999999</v>
      </c>
      <c r="G14" s="4">
        <f t="shared" si="0"/>
        <v>0.00044999999999999999</v>
      </c>
      <c r="H14" s="4">
        <f t="shared" si="1"/>
        <v>0</v>
      </c>
      <c r="I14" s="4">
        <f>IF(ISERROR(MAX(1,MIN(5,(SUMIF(Details!$A$3:$A$137,A14,Details!$AA$3:$AA$137))/D14))),"n.a.",MAX(1,MIN(5,(SUMIF(Details!$A$3:$A$137,A14,Details!$AA$3:$AA$137))/D14)))</f>
        <v>1</v>
      </c>
      <c r="J14" s="4">
        <f t="shared" si="2"/>
        <v>0.23733014846320036</v>
      </c>
      <c r="K14" s="4">
        <f t="shared" si="3"/>
        <v>1</v>
      </c>
      <c r="L14" s="4">
        <f t="shared" si="4"/>
        <v>0.29232306031975003</v>
      </c>
      <c r="M14" s="4">
        <f t="shared" si="5"/>
        <v>0.0090182008941687031</v>
      </c>
      <c r="N14" s="58">
        <f t="shared" si="6"/>
        <v>238.56492528528497</v>
      </c>
      <c r="O14" s="58">
        <f t="shared" si="7"/>
        <v>66.960968624999992</v>
      </c>
      <c r="P14" s="58">
        <f t="shared" si="8"/>
        <v>66.960968625000007</v>
      </c>
      <c r="Q14" s="7">
        <f t="shared" si="9"/>
        <v>0.00040791949715997987</v>
      </c>
      <c r="R14" s="7">
        <f t="shared" si="10"/>
        <v>0.00072145607153349634</v>
      </c>
      <c r="S14" s="4">
        <f t="shared" si="11"/>
        <v>0.00020249999999999999</v>
      </c>
      <c r="T14" s="58">
        <f t="shared" si="12"/>
        <v>0.45000000000000001</v>
      </c>
      <c r="U14" s="4">
        <f t="shared" si="13"/>
        <v>0.061875000000000006</v>
      </c>
      <c r="V14" s="4">
        <f t="shared" si="14"/>
        <v>0.58750000000000002</v>
      </c>
      <c r="W14" s="8">
        <f t="shared" si="15"/>
        <v>6.9942140574877718E-11</v>
      </c>
    </row>
    <row r="15">
      <c r="A15" s="4" t="s">
        <v>45</v>
      </c>
      <c r="B15" s="4" t="s">
        <v>46</v>
      </c>
      <c r="C15" s="4">
        <f>COUNTIF(Details!$A$3:$A$137,A15)</f>
        <v>1</v>
      </c>
      <c r="D15" s="58">
        <f>SUMIF(Details!$A$3:$A$137,A15,Details!$P$3:$P$137)</f>
        <v>3543743.0786000001</v>
      </c>
      <c r="E15" s="59">
        <v>0.45000000000000001</v>
      </c>
      <c r="F15" s="60">
        <f>IF(ISERROR((SUMIF(Details!$A$3:$A$137,A15,Details!$AB$3:$AB$137))/D15),0,(SUMIF(Details!$A$3:$A$137,A15,Details!$AB$3:$AB$137))/D15)</f>
        <v>0.0015</v>
      </c>
      <c r="G15" s="4">
        <f t="shared" si="0"/>
        <v>0.0015</v>
      </c>
      <c r="H15" s="4">
        <f t="shared" si="1"/>
        <v>0</v>
      </c>
      <c r="I15" s="4">
        <f>IF(ISERROR(MAX(1,MIN(5,(SUMIF(Details!$A$3:$A$137,A15,Details!$AA$3:$AA$137))/D15))),"n.a.",MAX(1,MIN(5,(SUMIF(Details!$A$3:$A$137,A15,Details!$AA$3:$AA$137))/D15)))</f>
        <v>1</v>
      </c>
      <c r="J15" s="4">
        <f t="shared" si="2"/>
        <v>0.23132921835942635</v>
      </c>
      <c r="K15" s="4">
        <f t="shared" si="3"/>
        <v>1</v>
      </c>
      <c r="L15" s="4">
        <f t="shared" si="4"/>
        <v>0.22535476374799049</v>
      </c>
      <c r="M15" s="4">
        <f t="shared" si="5"/>
        <v>0.029936681937290169</v>
      </c>
      <c r="N15" s="58">
        <f t="shared" si="6"/>
        <v>8487.0327529217338</v>
      </c>
      <c r="O15" s="58">
        <f t="shared" si="7"/>
        <v>2392.0265780550003</v>
      </c>
      <c r="P15" s="58">
        <f t="shared" si="8"/>
        <v>2392.0265780550003</v>
      </c>
      <c r="Q15" s="7">
        <f t="shared" si="9"/>
        <v>0.0043715957174006743</v>
      </c>
      <c r="R15" s="7">
        <f t="shared" si="10"/>
        <v>0.0023949345549832135</v>
      </c>
      <c r="S15" s="4">
        <f t="shared" si="11"/>
        <v>0.00067500000000000004</v>
      </c>
      <c r="T15" s="58">
        <f t="shared" si="12"/>
        <v>0.45000000000000001</v>
      </c>
      <c r="U15" s="4">
        <f t="shared" si="13"/>
        <v>0.061875000000000006</v>
      </c>
      <c r="V15" s="4">
        <f t="shared" si="14"/>
        <v>0.58750000000000002</v>
      </c>
      <c r="W15" s="8">
        <f t="shared" si="15"/>
        <v>2.671434783879781E-08</v>
      </c>
    </row>
    <row r="16">
      <c r="A16" s="4" t="s">
        <v>47</v>
      </c>
      <c r="B16" s="4" t="s">
        <v>48</v>
      </c>
      <c r="C16" s="4">
        <f>COUNTIF(Details!$A$3:$A$137,A16)</f>
        <v>0</v>
      </c>
      <c r="D16" s="58">
        <f>SUMIF(Details!$A$3:$A$137,A16,Details!$P$3:$P$137)</f>
        <v>0</v>
      </c>
      <c r="E16" s="59">
        <v>0</v>
      </c>
      <c r="F16" s="60">
        <f>IF(ISERROR((SUMIF(Details!$A$3:$A$137,A16,Details!$AB$3:$AB$137))/D16),0,(SUMIF(Details!$A$3:$A$137,A16,Details!$AB$3:$AB$137))/D16)</f>
        <v>0</v>
      </c>
      <c r="G16" s="4">
        <f t="shared" si="0"/>
        <v>0</v>
      </c>
      <c r="H16" s="4">
        <f t="shared" si="1"/>
        <v>0</v>
      </c>
      <c r="I16" s="4" t="str">
        <f>IF(ISERROR(MAX(1,MIN(5,(SUMIF(Details!$A$3:$A$137,A16,Details!$AA$3:$AA$137))/D16))),"n.a.",MAX(1,MIN(5,(SUMIF(Details!$A$3:$A$137,A16,Details!$AA$3:$AA$137))/D16)))</f>
        <v>n.a.</v>
      </c>
      <c r="J16" s="4">
        <f t="shared" si="2"/>
        <v>0.23999999999999999</v>
      </c>
      <c r="K16" s="4" t="str">
        <f t="shared" si="3"/>
        <v>n.a.</v>
      </c>
      <c r="L16" s="4" t="str">
        <f t="shared" si="4"/>
        <v>n.a.</v>
      </c>
      <c r="M16" s="4" t="str">
        <f t="shared" si="5"/>
        <v>n.a.</v>
      </c>
      <c r="N16" s="58">
        <f t="shared" si="6"/>
        <v>0</v>
      </c>
      <c r="O16" s="58">
        <f t="shared" si="7"/>
        <v>0</v>
      </c>
      <c r="P16" s="58">
        <f t="shared" si="8"/>
        <v>0</v>
      </c>
      <c r="Q16" s="7">
        <f t="shared" si="9"/>
        <v>0</v>
      </c>
      <c r="R16" s="7">
        <f t="shared" si="10"/>
        <v>0</v>
      </c>
      <c r="S16" s="4">
        <f t="shared" si="11"/>
        <v>0</v>
      </c>
      <c r="T16" s="58">
        <f t="shared" si="12"/>
        <v>0</v>
      </c>
      <c r="U16" s="4">
        <f t="shared" si="13"/>
        <v>0</v>
      </c>
      <c r="V16" s="4">
        <f t="shared" si="14"/>
        <v>0</v>
      </c>
      <c r="W16" s="8">
        <f t="shared" si="15"/>
        <v>0</v>
      </c>
    </row>
    <row r="17">
      <c r="A17" s="4" t="s">
        <v>49</v>
      </c>
      <c r="B17" s="4" t="s">
        <v>50</v>
      </c>
      <c r="C17" s="4">
        <f>COUNTIF(Details!$A$3:$A$137,A17)</f>
        <v>2</v>
      </c>
      <c r="D17" s="58">
        <f>SUMIF(Details!$A$3:$A$137,A17,Details!$P$3:$P$137)</f>
        <v>1010228.6900000001</v>
      </c>
      <c r="E17" s="59">
        <v>0.45000000000000001</v>
      </c>
      <c r="F17" s="60">
        <f>IF(ISERROR((SUMIF(Details!$A$3:$A$137,A17,Details!$AB$3:$AB$137))/D17),0,(SUMIF(Details!$A$3:$A$137,A17,Details!$AB$3:$AB$137))/D17)</f>
        <v>0.0015</v>
      </c>
      <c r="G17" s="4">
        <f t="shared" si="0"/>
        <v>0.0015</v>
      </c>
      <c r="H17" s="4">
        <f t="shared" si="1"/>
        <v>0</v>
      </c>
      <c r="I17" s="4">
        <f>IF(ISERROR(MAX(1,MIN(5,(SUMIF(Details!$A$3:$A$137,A17,Details!$AA$3:$AA$137))/D17))),"n.a.",MAX(1,MIN(5,(SUMIF(Details!$A$3:$A$137,A17,Details!$AA$3:$AA$137))/D17)))</f>
        <v>1</v>
      </c>
      <c r="J17" s="4">
        <f t="shared" si="2"/>
        <v>0.23132921835942635</v>
      </c>
      <c r="K17" s="4">
        <f t="shared" si="3"/>
        <v>1</v>
      </c>
      <c r="L17" s="4">
        <f t="shared" si="4"/>
        <v>0.22535476374799049</v>
      </c>
      <c r="M17" s="4">
        <f t="shared" si="5"/>
        <v>0.029936681937290169</v>
      </c>
      <c r="N17" s="58">
        <f t="shared" si="6"/>
        <v>2419.431598116425</v>
      </c>
      <c r="O17" s="58">
        <f t="shared" si="7"/>
        <v>681.90436575000012</v>
      </c>
      <c r="P17" s="58">
        <f t="shared" si="8"/>
        <v>681.90436575000001</v>
      </c>
      <c r="Q17" s="7">
        <f t="shared" si="9"/>
        <v>0.0012462278773731001</v>
      </c>
      <c r="R17" s="7">
        <f t="shared" si="10"/>
        <v>0.0023949345549832135</v>
      </c>
      <c r="S17" s="4">
        <f t="shared" si="11"/>
        <v>0.00067500000000000004</v>
      </c>
      <c r="T17" s="58">
        <f t="shared" si="12"/>
        <v>0.45000000000000001</v>
      </c>
      <c r="U17" s="4">
        <f t="shared" si="13"/>
        <v>0.061875000000000006</v>
      </c>
      <c r="V17" s="4">
        <f t="shared" si="14"/>
        <v>0.58750000000000002</v>
      </c>
      <c r="W17" s="8">
        <f t="shared" si="15"/>
        <v>2.170998466451679E-09</v>
      </c>
    </row>
    <row r="18">
      <c r="A18" s="4" t="s">
        <v>51</v>
      </c>
      <c r="B18" s="4" t="s">
        <v>52</v>
      </c>
      <c r="C18" s="4">
        <f>COUNTIF(Details!$A$3:$A$137,A18)</f>
        <v>1</v>
      </c>
      <c r="D18" s="58">
        <f>SUMIF(Details!$A$3:$A$137,A18,Details!$P$3:$P$137)</f>
        <v>11506947.92</v>
      </c>
      <c r="E18" s="59">
        <v>0.45000000000000001</v>
      </c>
      <c r="F18" s="60">
        <f>IF(ISERROR((SUMIF(Details!$A$3:$A$137,A18,Details!$AB$3:$AB$137))/D18),0,(SUMIF(Details!$A$3:$A$137,A18,Details!$AB$3:$AB$137))/D18)</f>
        <v>0.002</v>
      </c>
      <c r="G18" s="4">
        <f t="shared" si="0"/>
        <v>0.002</v>
      </c>
      <c r="H18" s="4">
        <f t="shared" si="1"/>
        <v>0</v>
      </c>
      <c r="I18" s="4">
        <f>IF(ISERROR(MAX(1,MIN(5,(SUMIF(Details!$A$3:$A$137,A18,Details!$AA$3:$AA$137))/D18))),"n.a.",MAX(1,MIN(5,(SUMIF(Details!$A$3:$A$137,A18,Details!$AA$3:$AA$137))/D18)))</f>
        <v>1.27</v>
      </c>
      <c r="J18" s="4">
        <f t="shared" si="2"/>
        <v>0.22858049016431511</v>
      </c>
      <c r="K18" s="4">
        <f t="shared" si="3"/>
        <v>1.27</v>
      </c>
      <c r="L18" s="4">
        <f t="shared" si="4"/>
        <v>0.21064082255344921</v>
      </c>
      <c r="M18" s="4">
        <f t="shared" si="5"/>
        <v>0.042748456991003179</v>
      </c>
      <c r="N18" s="58">
        <f t="shared" si="6"/>
        <v>39352.341460466676</v>
      </c>
      <c r="O18" s="58">
        <f t="shared" si="7"/>
        <v>10356.253128</v>
      </c>
      <c r="P18" s="58">
        <f t="shared" si="8"/>
        <v>10356.253128</v>
      </c>
      <c r="Q18" s="7">
        <f t="shared" si="9"/>
        <v>0.014195082186177477</v>
      </c>
      <c r="R18" s="7">
        <f t="shared" si="10"/>
        <v>0.0034198765592802541</v>
      </c>
      <c r="S18" s="4">
        <f t="shared" si="11"/>
        <v>0.00090000000000000008</v>
      </c>
      <c r="T18" s="58">
        <f t="shared" si="12"/>
        <v>0.45000000000000001</v>
      </c>
      <c r="U18" s="4">
        <f t="shared" si="13"/>
        <v>0.061875000000000006</v>
      </c>
      <c r="V18" s="4">
        <f t="shared" si="14"/>
        <v>0.58750000000000002</v>
      </c>
      <c r="W18" s="8">
        <f t="shared" si="15"/>
        <v>3.9045272180032668E-07</v>
      </c>
    </row>
    <row r="19">
      <c r="A19" s="4" t="s">
        <v>53</v>
      </c>
      <c r="B19" s="4" t="s">
        <v>54</v>
      </c>
      <c r="C19" s="4">
        <f>COUNTIF(Details!$A$3:$A$137,A19)</f>
        <v>1</v>
      </c>
      <c r="D19" s="58">
        <f>SUMIF(Details!$A$3:$A$137,A19,Details!$P$3:$P$137)</f>
        <v>11867.139999999999</v>
      </c>
      <c r="E19" s="59">
        <v>0.45000000000000001</v>
      </c>
      <c r="F19" s="60">
        <f>IF(ISERROR((SUMIF(Details!$A$3:$A$137,A19,Details!$AB$3:$AB$137))/D19),0,(SUMIF(Details!$A$3:$A$137,A19,Details!$AB$3:$AB$137))/D19)</f>
        <v>0.0015</v>
      </c>
      <c r="G19" s="4">
        <f t="shared" si="0"/>
        <v>0.0015</v>
      </c>
      <c r="H19" s="4">
        <f t="shared" si="1"/>
        <v>0</v>
      </c>
      <c r="I19" s="4">
        <f>IF(ISERROR(MAX(1,MIN(5,(SUMIF(Details!$A$3:$A$137,A19,Details!$AA$3:$AA$137))/D19))),"n.a.",MAX(1,MIN(5,(SUMIF(Details!$A$3:$A$137,A19,Details!$AA$3:$AA$137))/D19)))</f>
        <v>1</v>
      </c>
      <c r="J19" s="4">
        <f t="shared" si="2"/>
        <v>0.23132921835942635</v>
      </c>
      <c r="K19" s="4">
        <f t="shared" si="3"/>
        <v>1</v>
      </c>
      <c r="L19" s="4">
        <f t="shared" si="4"/>
        <v>0.22535476374799049</v>
      </c>
      <c r="M19" s="4">
        <f t="shared" si="5"/>
        <v>0.029936681937290169</v>
      </c>
      <c r="N19" s="58">
        <f t="shared" si="6"/>
        <v>28.42102365482349</v>
      </c>
      <c r="O19" s="58">
        <f t="shared" si="7"/>
        <v>8.0103194999999996</v>
      </c>
      <c r="P19" s="58">
        <f t="shared" si="8"/>
        <v>8.0103194999999996</v>
      </c>
      <c r="Q19" s="7">
        <f t="shared" si="9"/>
        <v>1.463941861786702E-05</v>
      </c>
      <c r="R19" s="7">
        <f t="shared" si="10"/>
        <v>0.0023949345549832135</v>
      </c>
      <c r="S19" s="4">
        <f t="shared" si="11"/>
        <v>0.00067500000000000004</v>
      </c>
      <c r="T19" s="58">
        <f t="shared" si="12"/>
        <v>0.45000000000000001</v>
      </c>
      <c r="U19" s="4">
        <f t="shared" si="13"/>
        <v>0.061875000000000006</v>
      </c>
      <c r="V19" s="4">
        <f t="shared" si="14"/>
        <v>0.58750000000000002</v>
      </c>
      <c r="W19" s="8">
        <f t="shared" si="15"/>
        <v>2.9957961082055396E-13</v>
      </c>
      <c r="X19" s="13"/>
    </row>
    <row r="20">
      <c r="A20" s="4" t="s">
        <v>55</v>
      </c>
      <c r="B20" s="4" t="s">
        <v>56</v>
      </c>
      <c r="C20" s="4">
        <f>COUNTIF(Details!$A$3:$A$137,A20)</f>
        <v>1</v>
      </c>
      <c r="D20" s="58">
        <f>SUMIF(Details!$A$3:$A$137,A20,Details!$P$3:$P$137)</f>
        <v>41375824.959999993</v>
      </c>
      <c r="E20" s="59">
        <v>0.45000000000000001</v>
      </c>
      <c r="F20" s="60">
        <f>IF(ISERROR((SUMIF(Details!$A$3:$A$137,A20,Details!$AB$3:$AB$137))/D20),0,(SUMIF(Details!$A$3:$A$137,A20,Details!$AB$3:$AB$137))/D20)</f>
        <v>0.0015</v>
      </c>
      <c r="G20" s="4">
        <f t="shared" si="0"/>
        <v>0.0015</v>
      </c>
      <c r="H20" s="4">
        <f t="shared" si="1"/>
        <v>0</v>
      </c>
      <c r="I20" s="4">
        <f>IF(ISERROR(MAX(1,MIN(5,(SUMIF(Details!$A$3:$A$137,A20,Details!$AA$3:$AA$137))/D20))),"n.a.",MAX(1,MIN(5,(SUMIF(Details!$A$3:$A$137,A20,Details!$AA$3:$AA$137))/D20)))</f>
        <v>1</v>
      </c>
      <c r="J20" s="4">
        <f t="shared" si="2"/>
        <v>0.23132921835942635</v>
      </c>
      <c r="K20" s="4">
        <f t="shared" si="3"/>
        <v>1</v>
      </c>
      <c r="L20" s="4">
        <f t="shared" si="4"/>
        <v>0.22535476374799049</v>
      </c>
      <c r="M20" s="4">
        <f t="shared" si="5"/>
        <v>0.029936681937290169</v>
      </c>
      <c r="N20" s="58">
        <f t="shared" si="6"/>
        <v>99092.392937640921</v>
      </c>
      <c r="O20" s="58">
        <f t="shared" si="7"/>
        <v>27928.681847999997</v>
      </c>
      <c r="P20" s="58">
        <f t="shared" si="8"/>
        <v>27928.681847999997</v>
      </c>
      <c r="Q20" s="7">
        <f t="shared" si="9"/>
        <v>0.051041617630619582</v>
      </c>
      <c r="R20" s="7">
        <f t="shared" si="10"/>
        <v>0.0023949345549832135</v>
      </c>
      <c r="S20" s="4">
        <f t="shared" si="11"/>
        <v>0.00067500000000000004</v>
      </c>
      <c r="T20" s="58">
        <f t="shared" si="12"/>
        <v>0.45000000000000001</v>
      </c>
      <c r="U20" s="4">
        <f t="shared" si="13"/>
        <v>0.061875000000000006</v>
      </c>
      <c r="V20" s="4">
        <f t="shared" si="14"/>
        <v>0.58750000000000002</v>
      </c>
      <c r="W20" s="8">
        <f t="shared" si="15"/>
        <v>3.6417778685071781E-06</v>
      </c>
      <c r="X20" s="13"/>
    </row>
    <row r="21">
      <c r="A21" s="4" t="s">
        <v>57</v>
      </c>
      <c r="B21" s="4" t="s">
        <v>58</v>
      </c>
      <c r="C21" s="4">
        <f>COUNTIF(Details!$A$3:$A$137,A21)</f>
        <v>6</v>
      </c>
      <c r="D21" s="58">
        <f>SUMIF(Details!$A$3:$A$137,A21,Details!$P$3:$P$137)</f>
        <v>7441860.4651999995</v>
      </c>
      <c r="E21" s="59">
        <v>0.45000000000000001</v>
      </c>
      <c r="F21" s="60">
        <f>IF(ISERROR((SUMIF(Details!$A$3:$A$137,A21,Details!$AB$3:$AB$137))/D21),0,(SUMIF(Details!$A$3:$A$137,A21,Details!$AB$3:$AB$137))/D21)</f>
        <v>0.0015000000000000003</v>
      </c>
      <c r="G21" s="4">
        <f t="shared" si="0"/>
        <v>0.0015000000000000003</v>
      </c>
      <c r="H21" s="4">
        <f t="shared" si="1"/>
        <v>0</v>
      </c>
      <c r="I21" s="4">
        <f>IF(ISERROR(MAX(1,MIN(5,(SUMIF(Details!$A$3:$A$137,A21,Details!$AA$3:$AA$137))/D21))),"n.a.",MAX(1,MIN(5,(SUMIF(Details!$A$3:$A$137,A21,Details!$AA$3:$AA$137))/D21)))</f>
        <v>1</v>
      </c>
      <c r="J21" s="4">
        <f t="shared" si="2"/>
        <v>0.23132921835942635</v>
      </c>
      <c r="K21" s="4">
        <f t="shared" si="3"/>
        <v>1</v>
      </c>
      <c r="L21" s="4">
        <f t="shared" si="4"/>
        <v>0.22535476374799049</v>
      </c>
      <c r="M21" s="4">
        <f t="shared" si="5"/>
        <v>0.029936681937290162</v>
      </c>
      <c r="N21" s="58">
        <f t="shared" si="6"/>
        <v>17822.768781470928</v>
      </c>
      <c r="O21" s="58">
        <f t="shared" si="7"/>
        <v>5023.2558140100009</v>
      </c>
      <c r="P21" s="58">
        <f t="shared" si="8"/>
        <v>5023.2558140100009</v>
      </c>
      <c r="Q21" s="7">
        <f t="shared" si="9"/>
        <v>0.0091803510067141204</v>
      </c>
      <c r="R21" s="7">
        <f t="shared" si="10"/>
        <v>0.0023949345549832131</v>
      </c>
      <c r="S21" s="4">
        <f t="shared" si="11"/>
        <v>0.00067500000000000014</v>
      </c>
      <c r="T21" s="58">
        <f t="shared" si="12"/>
        <v>0.45000000000000001</v>
      </c>
      <c r="U21" s="4">
        <f t="shared" si="13"/>
        <v>0.061875000000000006</v>
      </c>
      <c r="V21" s="4">
        <f t="shared" si="14"/>
        <v>0.58750000000000002</v>
      </c>
      <c r="W21" s="8">
        <f t="shared" si="15"/>
        <v>1.1781027397353093E-07</v>
      </c>
      <c r="X21" s="13"/>
    </row>
    <row r="22">
      <c r="A22" s="4" t="s">
        <v>59</v>
      </c>
      <c r="B22" s="4" t="s">
        <v>60</v>
      </c>
      <c r="C22" s="4">
        <f>COUNTIF(Details!$A$3:$A$137,A22)</f>
        <v>1</v>
      </c>
      <c r="D22" s="58">
        <f>SUMIF(Details!$A$3:$A$137,A22,Details!$P$3:$P$137)</f>
        <v>103601.05</v>
      </c>
      <c r="E22" s="59">
        <v>0.45000000000000001</v>
      </c>
      <c r="F22" s="60">
        <f>IF(ISERROR((SUMIF(Details!$A$3:$A$137,A22,Details!$AB$3:$AB$137))/D22),0,(SUMIF(Details!$A$3:$A$137,A22,Details!$AB$3:$AB$137))/D22)</f>
        <v>0.0015</v>
      </c>
      <c r="G22" s="4">
        <f t="shared" si="0"/>
        <v>0.0015</v>
      </c>
      <c r="H22" s="4">
        <f t="shared" si="1"/>
        <v>0</v>
      </c>
      <c r="I22" s="4">
        <f>IF(ISERROR(MAX(1,MIN(5,(SUMIF(Details!$A$3:$A$137,A22,Details!$AA$3:$AA$137))/D22))),"n.a.",MAX(1,MIN(5,(SUMIF(Details!$A$3:$A$137,A22,Details!$AA$3:$AA$137))/D22)))</f>
        <v>1</v>
      </c>
      <c r="J22" s="4">
        <f t="shared" si="2"/>
        <v>0.23132921835942635</v>
      </c>
      <c r="K22" s="4">
        <f t="shared" si="3"/>
        <v>1</v>
      </c>
      <c r="L22" s="4">
        <f t="shared" si="4"/>
        <v>0.22535476374799049</v>
      </c>
      <c r="M22" s="4">
        <f t="shared" si="5"/>
        <v>0.029936681937290169</v>
      </c>
      <c r="N22" s="58">
        <f t="shared" si="6"/>
        <v>248.11773457754367</v>
      </c>
      <c r="O22" s="58">
        <f t="shared" si="7"/>
        <v>69.930708750000008</v>
      </c>
      <c r="P22" s="58">
        <f t="shared" si="8"/>
        <v>69.930708750000008</v>
      </c>
      <c r="Q22" s="7">
        <f t="shared" si="9"/>
        <v>0.00012780325674093102</v>
      </c>
      <c r="R22" s="7">
        <f t="shared" si="10"/>
        <v>0.0023949345549832135</v>
      </c>
      <c r="S22" s="4">
        <f t="shared" si="11"/>
        <v>0.00067500000000000004</v>
      </c>
      <c r="T22" s="58">
        <f t="shared" si="12"/>
        <v>0.45000000000000001</v>
      </c>
      <c r="U22" s="4">
        <f t="shared" si="13"/>
        <v>0.061875000000000006</v>
      </c>
      <c r="V22" s="4">
        <f t="shared" si="14"/>
        <v>0.58750000000000002</v>
      </c>
      <c r="W22" s="8">
        <f t="shared" si="15"/>
        <v>2.2832235460511604E-11</v>
      </c>
      <c r="X22" s="13"/>
    </row>
    <row r="23">
      <c r="A23" s="4" t="s">
        <v>61</v>
      </c>
      <c r="B23" s="4" t="s">
        <v>62</v>
      </c>
      <c r="C23" s="4">
        <f>COUNTIF(Details!$A$3:$A$137,A23)</f>
        <v>2</v>
      </c>
      <c r="D23" s="58">
        <f>SUMIF(Details!$A$3:$A$137,A23,Details!$P$3:$P$137)</f>
        <v>3986710.9634000002</v>
      </c>
      <c r="E23" s="59">
        <v>0.45000000000000001</v>
      </c>
      <c r="F23" s="60">
        <f>IF(ISERROR((SUMIF(Details!$A$3:$A$137,A23,Details!$AB$3:$AB$137))/D23),0,(SUMIF(Details!$A$3:$A$137,A23,Details!$AB$3:$AB$137))/D23)</f>
        <v>0.0015</v>
      </c>
      <c r="G23" s="4">
        <f t="shared" si="0"/>
        <v>0.0015</v>
      </c>
      <c r="H23" s="4">
        <f t="shared" si="1"/>
        <v>0</v>
      </c>
      <c r="I23" s="4">
        <f>IF(ISERROR(MAX(1,MIN(5,(SUMIF(Details!$A$3:$A$137,A23,Details!$AA$3:$AA$137))/D23))),"n.a.",MAX(1,MIN(5,(SUMIF(Details!$A$3:$A$137,A23,Details!$AA$3:$AA$137))/D23)))</f>
        <v>1</v>
      </c>
      <c r="J23" s="4">
        <f t="shared" si="2"/>
        <v>0.23132921835942635</v>
      </c>
      <c r="K23" s="4">
        <f t="shared" si="3"/>
        <v>1</v>
      </c>
      <c r="L23" s="4">
        <f t="shared" si="4"/>
        <v>0.22535476374799049</v>
      </c>
      <c r="M23" s="4">
        <f t="shared" si="5"/>
        <v>0.029936681937290169</v>
      </c>
      <c r="N23" s="58">
        <f t="shared" si="6"/>
        <v>9547.9118469770783</v>
      </c>
      <c r="O23" s="58">
        <f t="shared" si="7"/>
        <v>2691.0299002950001</v>
      </c>
      <c r="P23" s="58">
        <f t="shared" si="8"/>
        <v>2691.0299002950001</v>
      </c>
      <c r="Q23" s="7">
        <f t="shared" si="9"/>
        <v>0.0049180451820449184</v>
      </c>
      <c r="R23" s="7">
        <f t="shared" si="10"/>
        <v>0.0023949345549832135</v>
      </c>
      <c r="S23" s="4">
        <f t="shared" si="11"/>
        <v>0.00067500000000000004</v>
      </c>
      <c r="T23" s="58">
        <f t="shared" si="12"/>
        <v>0.45000000000000001</v>
      </c>
      <c r="U23" s="4">
        <f t="shared" si="13"/>
        <v>0.061875000000000006</v>
      </c>
      <c r="V23" s="4">
        <f t="shared" si="14"/>
        <v>0.58750000000000002</v>
      </c>
      <c r="W23" s="8">
        <f t="shared" si="15"/>
        <v>3.381034648305444E-08</v>
      </c>
      <c r="X23" s="13"/>
    </row>
    <row r="24">
      <c r="A24" s="4" t="s">
        <v>63</v>
      </c>
      <c r="B24" s="4" t="s">
        <v>64</v>
      </c>
      <c r="C24" s="4">
        <f>COUNTIF(Details!$A$3:$A$137,A24)</f>
        <v>5</v>
      </c>
      <c r="D24" s="58">
        <f>SUMIF(Details!$A$3:$A$137,A24,Details!$P$3:$P$137)</f>
        <v>10426528.158300001</v>
      </c>
      <c r="E24" s="59">
        <v>0.45000000000000001</v>
      </c>
      <c r="F24" s="60">
        <f>IF(ISERROR((SUMIF(Details!$A$3:$A$137,A24,Details!$AB$3:$AB$137))/D24),0,(SUMIF(Details!$A$3:$A$137,A24,Details!$AB$3:$AB$137))/D24)</f>
        <v>0.002</v>
      </c>
      <c r="G24" s="4">
        <f t="shared" si="0"/>
        <v>0.002</v>
      </c>
      <c r="H24" s="4">
        <f t="shared" si="1"/>
        <v>0</v>
      </c>
      <c r="I24" s="4">
        <f>IF(ISERROR(MAX(1,MIN(5,(SUMIF(Details!$A$3:$A$137,A24,Details!$AA$3:$AA$137))/D24))),"n.a.",MAX(1,MIN(5,(SUMIF(Details!$A$3:$A$137,A24,Details!$AA$3:$AA$137))/D24)))</f>
        <v>1</v>
      </c>
      <c r="J24" s="4">
        <f t="shared" si="2"/>
        <v>0.22858049016431511</v>
      </c>
      <c r="K24" s="4">
        <f t="shared" si="3"/>
        <v>1</v>
      </c>
      <c r="L24" s="4">
        <f t="shared" si="4"/>
        <v>0.21064082255344921</v>
      </c>
      <c r="M24" s="4">
        <f t="shared" si="5"/>
        <v>0.039467048897267057</v>
      </c>
      <c r="N24" s="58">
        <f t="shared" si="6"/>
        <v>32920.343732188638</v>
      </c>
      <c r="O24" s="58">
        <f t="shared" si="7"/>
        <v>9383.8753424700008</v>
      </c>
      <c r="P24" s="58">
        <f t="shared" si="8"/>
        <v>9383.8753424700008</v>
      </c>
      <c r="Q24" s="7">
        <f t="shared" si="9"/>
        <v>0.012862265924252329</v>
      </c>
      <c r="R24" s="7">
        <f t="shared" si="10"/>
        <v>0.0031573639117813647</v>
      </c>
      <c r="S24" s="4">
        <f t="shared" si="11"/>
        <v>0.00090000000000000008</v>
      </c>
      <c r="T24" s="58">
        <f t="shared" si="12"/>
        <v>0.45000000000000001</v>
      </c>
      <c r="U24" s="4">
        <f t="shared" si="13"/>
        <v>0.061875000000000006</v>
      </c>
      <c r="V24" s="4">
        <f t="shared" si="14"/>
        <v>0.58750000000000002</v>
      </c>
      <c r="W24" s="8">
        <f t="shared" si="15"/>
        <v>3.0640992776461378E-07</v>
      </c>
      <c r="X24" s="13"/>
    </row>
    <row r="25">
      <c r="A25" s="4" t="s">
        <v>65</v>
      </c>
      <c r="B25" s="4" t="s">
        <v>66</v>
      </c>
      <c r="C25" s="4">
        <f>COUNTIF(Details!$A$3:$A$137,A25)</f>
        <v>1</v>
      </c>
      <c r="D25" s="58">
        <f>SUMIF(Details!$A$3:$A$137,A25,Details!$P$3:$P$137)</f>
        <v>13063844.6</v>
      </c>
      <c r="E25" s="59">
        <v>0.45000000000000001</v>
      </c>
      <c r="F25" s="60">
        <f>IF(ISERROR((SUMIF(Details!$A$3:$A$137,A25,Details!$AB$3:$AB$137))/D25),0,(SUMIF(Details!$A$3:$A$137,A25,Details!$AB$3:$AB$137))/D25)</f>
        <v>0.002</v>
      </c>
      <c r="G25" s="4">
        <f t="shared" si="0"/>
        <v>0.002</v>
      </c>
      <c r="H25" s="4">
        <f t="shared" si="1"/>
        <v>0</v>
      </c>
      <c r="I25" s="4">
        <f>IF(ISERROR(MAX(1,MIN(5,(SUMIF(Details!$A$3:$A$137,A25,Details!$AA$3:$AA$137))/D25))),"n.a.",MAX(1,MIN(5,(SUMIF(Details!$A$3:$A$137,A25,Details!$AA$3:$AA$137))/D25)))</f>
        <v>4.1600000000000001</v>
      </c>
      <c r="J25" s="4">
        <f t="shared" si="2"/>
        <v>0.22858049016431511</v>
      </c>
      <c r="K25" s="4">
        <f t="shared" si="3"/>
        <v>4.1600000000000001</v>
      </c>
      <c r="L25" s="4">
        <f t="shared" si="4"/>
        <v>0.21064082255344921</v>
      </c>
      <c r="M25" s="4">
        <f t="shared" si="5"/>
        <v>0.077871676957289776</v>
      </c>
      <c r="N25" s="58">
        <f t="shared" si="6"/>
        <v>81384.27892091476</v>
      </c>
      <c r="O25" s="58">
        <f t="shared" si="7"/>
        <v>11757.460140000001</v>
      </c>
      <c r="P25" s="58">
        <f t="shared" si="8"/>
        <v>11757.460140000001</v>
      </c>
      <c r="Q25" s="7">
        <f t="shared" si="9"/>
        <v>0.016115684980387991</v>
      </c>
      <c r="R25" s="7">
        <f t="shared" si="10"/>
        <v>0.006229734156583182</v>
      </c>
      <c r="S25" s="4">
        <f t="shared" si="11"/>
        <v>0.00090000000000000008</v>
      </c>
      <c r="T25" s="58">
        <f t="shared" si="12"/>
        <v>0.45000000000000001</v>
      </c>
      <c r="U25" s="4">
        <f t="shared" si="13"/>
        <v>0.061875000000000006</v>
      </c>
      <c r="V25" s="4">
        <f t="shared" si="14"/>
        <v>0.58750000000000002</v>
      </c>
      <c r="W25" s="8">
        <f t="shared" si="15"/>
        <v>7.4123420422825302E-07</v>
      </c>
      <c r="X25" s="13"/>
    </row>
    <row r="26">
      <c r="A26" s="4" t="s">
        <v>67</v>
      </c>
      <c r="B26" s="4" t="s">
        <v>68</v>
      </c>
      <c r="C26" s="4">
        <f>COUNTIF(Details!$A$3:$A$137,A26)</f>
        <v>2</v>
      </c>
      <c r="D26" s="58">
        <f>SUMIF(Details!$A$3:$A$137,A26,Details!$P$3:$P$137)</f>
        <v>28039000</v>
      </c>
      <c r="E26" s="59">
        <v>0.45000000000000001</v>
      </c>
      <c r="F26" s="60">
        <f>IF(ISERROR((SUMIF(Details!$A$3:$A$137,A26,Details!$AB$3:$AB$137))/D26),0,(SUMIF(Details!$A$3:$A$137,A26,Details!$AB$3:$AB$137))/D26)</f>
        <v>0.002</v>
      </c>
      <c r="G26" s="4">
        <f t="shared" si="0"/>
        <v>0.002</v>
      </c>
      <c r="H26" s="4">
        <f t="shared" si="1"/>
        <v>0</v>
      </c>
      <c r="I26" s="4">
        <f>IF(ISERROR(MAX(1,MIN(5,(SUMIF(Details!$A$3:$A$137,A26,Details!$AA$3:$AA$137))/D26))),"n.a.",MAX(1,MIN(5,(SUMIF(Details!$A$3:$A$137,A26,Details!$AA$3:$AA$137))/D26)))</f>
        <v>2.5244823281857411</v>
      </c>
      <c r="J26" s="4">
        <f t="shared" si="2"/>
        <v>0.22858049016431511</v>
      </c>
      <c r="K26" s="4">
        <f t="shared" si="3"/>
        <v>2.5244823281857411</v>
      </c>
      <c r="L26" s="4">
        <f t="shared" si="4"/>
        <v>0.21064082255344921</v>
      </c>
      <c r="M26" s="4">
        <f t="shared" si="5"/>
        <v>0.057994636491586954</v>
      </c>
      <c r="N26" s="58">
        <f t="shared" si="6"/>
        <v>130088.92900700853</v>
      </c>
      <c r="O26" s="58">
        <f t="shared" si="7"/>
        <v>25235.100000000002</v>
      </c>
      <c r="P26" s="58">
        <f t="shared" si="8"/>
        <v>25235.100000000002</v>
      </c>
      <c r="Q26" s="7">
        <f t="shared" si="9"/>
        <v>0.03458918143936731</v>
      </c>
      <c r="R26" s="7">
        <f t="shared" si="10"/>
        <v>0.0046395709193269566</v>
      </c>
      <c r="S26" s="4">
        <f t="shared" si="11"/>
        <v>0.00090000000000000008</v>
      </c>
      <c r="T26" s="58">
        <f t="shared" si="12"/>
        <v>0.45000000000000001</v>
      </c>
      <c r="U26" s="4">
        <f t="shared" si="13"/>
        <v>0.061875000000000006</v>
      </c>
      <c r="V26" s="4">
        <f t="shared" si="14"/>
        <v>0.58750000000000002</v>
      </c>
      <c r="W26" s="8">
        <f t="shared" si="15"/>
        <v>2.7942042028308953E-06</v>
      </c>
      <c r="X26" s="13"/>
    </row>
    <row r="27">
      <c r="A27" s="4" t="s">
        <v>69</v>
      </c>
      <c r="B27" s="4" t="s">
        <v>70</v>
      </c>
      <c r="C27" s="4">
        <f>COUNTIF(Details!$A$3:$A$137,A27)</f>
        <v>2</v>
      </c>
      <c r="D27" s="58">
        <f>SUMIF(Details!$A$3:$A$137,A27,Details!$P$3:$P$137)</f>
        <v>13063502.23</v>
      </c>
      <c r="E27" s="59">
        <v>0.45000000000000001</v>
      </c>
      <c r="F27" s="60">
        <f>IF(ISERROR((SUMIF(Details!$A$3:$A$137,A27,Details!$AB$3:$AB$137))/D27),0,(SUMIF(Details!$A$3:$A$137,A27,Details!$AB$3:$AB$137))/D27)</f>
        <v>0.002</v>
      </c>
      <c r="G27" s="4">
        <f t="shared" si="0"/>
        <v>0.002</v>
      </c>
      <c r="H27" s="4">
        <f t="shared" si="1"/>
        <v>0</v>
      </c>
      <c r="I27" s="4">
        <f>IF(ISERROR(MAX(1,MIN(5,(SUMIF(Details!$A$3:$A$137,A27,Details!$AA$3:$AA$137))/D27))),"n.a.",MAX(1,MIN(5,(SUMIF(Details!$A$3:$A$137,A27,Details!$AA$3:$AA$137))/D27)))</f>
        <v>2.8842261980997113</v>
      </c>
      <c r="J27" s="4">
        <f t="shared" si="2"/>
        <v>0.22858049016431511</v>
      </c>
      <c r="K27" s="4">
        <f t="shared" si="3"/>
        <v>2.8842261980997113</v>
      </c>
      <c r="L27" s="4">
        <f t="shared" si="4"/>
        <v>0.21064082255344921</v>
      </c>
      <c r="M27" s="4">
        <f t="shared" si="5"/>
        <v>0.06236673444124493</v>
      </c>
      <c r="N27" s="58">
        <f t="shared" si="6"/>
        <v>65178.237956081677</v>
      </c>
      <c r="O27" s="58">
        <f t="shared" si="7"/>
        <v>11757.152007000001</v>
      </c>
      <c r="P27" s="58">
        <f t="shared" si="8"/>
        <v>11757.152007000001</v>
      </c>
      <c r="Q27" s="7">
        <f t="shared" si="9"/>
        <v>0.016115262629446469</v>
      </c>
      <c r="R27" s="7">
        <f t="shared" si="10"/>
        <v>0.004989338755299594</v>
      </c>
      <c r="S27" s="4">
        <f t="shared" si="11"/>
        <v>0.00090000000000000008</v>
      </c>
      <c r="T27" s="58">
        <f t="shared" si="12"/>
        <v>0.45000000000000001</v>
      </c>
      <c r="U27" s="4">
        <f t="shared" si="13"/>
        <v>0.061875000000000006</v>
      </c>
      <c r="V27" s="4">
        <f t="shared" si="14"/>
        <v>0.58750000000000002</v>
      </c>
      <c r="W27" s="8">
        <f t="shared" si="15"/>
        <v>6.3615162667066736E-07</v>
      </c>
      <c r="X27" s="13"/>
    </row>
    <row r="28">
      <c r="A28" s="4" t="s">
        <v>71</v>
      </c>
      <c r="B28" s="4" t="s">
        <v>72</v>
      </c>
      <c r="C28" s="4">
        <f>COUNTIF(Details!$A$3:$A$137,A28)</f>
        <v>1</v>
      </c>
      <c r="D28" s="58">
        <f>SUMIF(Details!$A$3:$A$137,A28,Details!$P$3:$P$137)</f>
        <v>30122258.329999998</v>
      </c>
      <c r="E28" s="59">
        <v>0.45000000000000001</v>
      </c>
      <c r="F28" s="60">
        <f>IF(ISERROR((SUMIF(Details!$A$3:$A$137,A28,Details!$AB$3:$AB$137))/D28),0,(SUMIF(Details!$A$3:$A$137,A28,Details!$AB$3:$AB$137))/D28)</f>
        <v>0.002</v>
      </c>
      <c r="G28" s="4">
        <f t="shared" si="0"/>
        <v>0.002</v>
      </c>
      <c r="H28" s="4">
        <f t="shared" si="1"/>
        <v>0</v>
      </c>
      <c r="I28" s="4">
        <f>IF(ISERROR(MAX(1,MIN(5,(SUMIF(Details!$A$3:$A$137,A28,Details!$AA$3:$AA$137))/D28))),"n.a.",MAX(1,MIN(5,(SUMIF(Details!$A$3:$A$137,A28,Details!$AA$3:$AA$137))/D28)))</f>
        <v>4.54</v>
      </c>
      <c r="J28" s="4">
        <f t="shared" si="2"/>
        <v>0.22858049016431511</v>
      </c>
      <c r="K28" s="4">
        <f t="shared" si="3"/>
        <v>4.54</v>
      </c>
      <c r="L28" s="4">
        <f t="shared" si="4"/>
        <v>0.21064082255344921</v>
      </c>
      <c r="M28" s="4">
        <f t="shared" si="5"/>
        <v>0.082489955015140573</v>
      </c>
      <c r="N28" s="58">
        <f t="shared" si="6"/>
        <v>198782.69876769147</v>
      </c>
      <c r="O28" s="58">
        <f t="shared" si="7"/>
        <v>27110.032496999997</v>
      </c>
      <c r="P28" s="58">
        <f t="shared" si="8"/>
        <v>27110.032497</v>
      </c>
      <c r="Q28" s="7">
        <f t="shared" si="9"/>
        <v>0.037159109053099729</v>
      </c>
      <c r="R28" s="7">
        <f t="shared" si="10"/>
        <v>0.0065991964012112464</v>
      </c>
      <c r="S28" s="4">
        <f t="shared" si="11"/>
        <v>0.00090000000000000008</v>
      </c>
      <c r="T28" s="58">
        <f t="shared" si="12"/>
        <v>0.45000000000000001</v>
      </c>
      <c r="U28" s="4">
        <f t="shared" si="13"/>
        <v>0.061875000000000006</v>
      </c>
      <c r="V28" s="4">
        <f t="shared" si="14"/>
        <v>0.58750000000000002</v>
      </c>
      <c r="W28" s="8">
        <f t="shared" si="15"/>
        <v>4.1071853221220873E-06</v>
      </c>
      <c r="X28" s="13"/>
    </row>
    <row r="29">
      <c r="A29" s="4" t="s">
        <v>73</v>
      </c>
      <c r="B29" s="4" t="s">
        <v>74</v>
      </c>
      <c r="C29" s="4">
        <f>COUNTIF(Details!$A$3:$A$137,A29)</f>
        <v>1</v>
      </c>
      <c r="D29" s="58">
        <f>SUMIF(Details!$A$3:$A$137,A29,Details!$P$3:$P$137)</f>
        <v>224566.89000000001</v>
      </c>
      <c r="E29" s="59">
        <v>0.45000000000000001</v>
      </c>
      <c r="F29" s="60">
        <f>IF(ISERROR((SUMIF(Details!$A$3:$A$137,A29,Details!$AB$3:$AB$137))/D29),0,(SUMIF(Details!$A$3:$A$137,A29,Details!$AB$3:$AB$137))/D29)</f>
        <v>0.002</v>
      </c>
      <c r="G29" s="4">
        <f t="shared" si="0"/>
        <v>0.002</v>
      </c>
      <c r="H29" s="4">
        <f t="shared" si="1"/>
        <v>0</v>
      </c>
      <c r="I29" s="4">
        <f>IF(ISERROR(MAX(1,MIN(5,(SUMIF(Details!$A$3:$A$137,A29,Details!$AA$3:$AA$137))/D29))),"n.a.",MAX(1,MIN(5,(SUMIF(Details!$A$3:$A$137,A29,Details!$AA$3:$AA$137))/D29)))</f>
        <v>1</v>
      </c>
      <c r="J29" s="4">
        <f t="shared" si="2"/>
        <v>0.22858049016431511</v>
      </c>
      <c r="K29" s="4">
        <f t="shared" si="3"/>
        <v>1</v>
      </c>
      <c r="L29" s="4">
        <f t="shared" si="4"/>
        <v>0.21064082255344921</v>
      </c>
      <c r="M29" s="4">
        <f t="shared" si="5"/>
        <v>0.039467048897267057</v>
      </c>
      <c r="N29" s="58">
        <f t="shared" si="6"/>
        <v>709.03939426697548</v>
      </c>
      <c r="O29" s="58">
        <f t="shared" si="7"/>
        <v>202.11020100000005</v>
      </c>
      <c r="P29" s="58">
        <f t="shared" si="8"/>
        <v>202.11020100000002</v>
      </c>
      <c r="Q29" s="7">
        <f t="shared" si="9"/>
        <v>0.00027702788628283608</v>
      </c>
      <c r="R29" s="7">
        <f t="shared" si="10"/>
        <v>0.0031573639117813647</v>
      </c>
      <c r="S29" s="4">
        <f t="shared" si="11"/>
        <v>0.00090000000000000008</v>
      </c>
      <c r="T29" s="58">
        <f t="shared" si="12"/>
        <v>0.45000000000000001</v>
      </c>
      <c r="U29" s="4">
        <f t="shared" si="13"/>
        <v>0.061875000000000006</v>
      </c>
      <c r="V29" s="4">
        <f t="shared" si="14"/>
        <v>0.58750000000000002</v>
      </c>
      <c r="W29" s="8">
        <f t="shared" si="15"/>
        <v>1.4213951873646121E-10</v>
      </c>
      <c r="X29" s="61"/>
    </row>
    <row r="30">
      <c r="A30" s="4" t="s">
        <v>75</v>
      </c>
      <c r="B30" s="4" t="s">
        <v>76</v>
      </c>
      <c r="C30" s="4">
        <f>COUNTIF(Details!$A$3:$A$137,A30)</f>
        <v>2</v>
      </c>
      <c r="D30" s="58">
        <f>SUMIF(Details!$A$3:$A$137,A30,Details!$P$3:$P$137)</f>
        <v>320000</v>
      </c>
      <c r="E30" s="59">
        <v>0.45000000000000001</v>
      </c>
      <c r="F30" s="60">
        <f>IF(ISERROR((SUMIF(Details!$A$3:$A$137,A30,Details!$AB$3:$AB$137))/D30),0,(SUMIF(Details!$A$3:$A$137,A30,Details!$AB$3:$AB$137))/D30)</f>
        <v>0.0015</v>
      </c>
      <c r="G30" s="4">
        <f t="shared" si="0"/>
        <v>0.0015</v>
      </c>
      <c r="H30" s="4">
        <f t="shared" si="1"/>
        <v>0</v>
      </c>
      <c r="I30" s="4">
        <f>IF(ISERROR(MAX(1,MIN(5,(SUMIF(Details!$A$3:$A$137,A30,Details!$AA$3:$AA$137))/D30))),"n.a.",MAX(1,MIN(5,(SUMIF(Details!$A$3:$A$137,A30,Details!$AA$3:$AA$137))/D30)))</f>
        <v>1</v>
      </c>
      <c r="J30" s="4">
        <f t="shared" si="2"/>
        <v>0.23132921835942635</v>
      </c>
      <c r="K30" s="4">
        <f t="shared" si="3"/>
        <v>1</v>
      </c>
      <c r="L30" s="4">
        <f t="shared" si="4"/>
        <v>0.22535476374799049</v>
      </c>
      <c r="M30" s="4">
        <f t="shared" si="5"/>
        <v>0.029936681937290169</v>
      </c>
      <c r="N30" s="58">
        <f t="shared" si="6"/>
        <v>766.37905759462842</v>
      </c>
      <c r="O30" s="58">
        <f t="shared" si="7"/>
        <v>216</v>
      </c>
      <c r="P30" s="58">
        <f t="shared" si="8"/>
        <v>216</v>
      </c>
      <c r="Q30" s="7">
        <f t="shared" si="9"/>
        <v>0.00039475509328426616</v>
      </c>
      <c r="R30" s="7">
        <f t="shared" si="10"/>
        <v>0.0023949345549832139</v>
      </c>
      <c r="S30" s="4">
        <f t="shared" si="11"/>
        <v>0.00067500000000000004</v>
      </c>
      <c r="T30" s="58">
        <f t="shared" si="12"/>
        <v>0.45000000000000001</v>
      </c>
      <c r="U30" s="4">
        <f t="shared" si="13"/>
        <v>0.061875000000000006</v>
      </c>
      <c r="V30" s="4">
        <f t="shared" si="14"/>
        <v>0.58750000000000002</v>
      </c>
      <c r="W30" s="8">
        <f t="shared" si="15"/>
        <v>2.178311965721574E-10</v>
      </c>
      <c r="X30" s="61"/>
    </row>
    <row r="31">
      <c r="A31" s="4" t="s">
        <v>77</v>
      </c>
      <c r="B31" s="4" t="s">
        <v>78</v>
      </c>
      <c r="C31" s="4">
        <f>COUNTIF(Details!$A$3:$A$137,A31)</f>
        <v>1</v>
      </c>
      <c r="D31" s="58">
        <f>SUMIF(Details!$A$3:$A$137,A31,Details!$P$3:$P$137)</f>
        <v>49987916.659999996</v>
      </c>
      <c r="E31" s="59">
        <v>0.45000000000000001</v>
      </c>
      <c r="F31" s="60">
        <f>IF(ISERROR((SUMIF(Details!$A$3:$A$137,A31,Details!$AB$3:$AB$137))/D31),0,(SUMIF(Details!$A$3:$A$137,A31,Details!$AB$3:$AB$137))/D31)</f>
        <v>0.00044999999999999999</v>
      </c>
      <c r="G31" s="4">
        <f t="shared" si="0"/>
        <v>0.00044999999999999999</v>
      </c>
      <c r="H31" s="4">
        <f t="shared" si="1"/>
        <v>0</v>
      </c>
      <c r="I31" s="4">
        <f>IF(ISERROR(MAX(1,MIN(5,(SUMIF(Details!$A$3:$A$137,A31,Details!$AA$3:$AA$137))/D31))),"n.a.",MAX(1,MIN(5,(SUMIF(Details!$A$3:$A$137,A31,Details!$AA$3:$AA$137))/D31)))</f>
        <v>1</v>
      </c>
      <c r="J31" s="4">
        <f t="shared" si="2"/>
        <v>0.23733014846320036</v>
      </c>
      <c r="K31" s="4">
        <f t="shared" si="3"/>
        <v>1</v>
      </c>
      <c r="L31" s="4">
        <f t="shared" si="4"/>
        <v>0.29232306031975003</v>
      </c>
      <c r="M31" s="4">
        <f t="shared" si="5"/>
        <v>0.0090182008941687031</v>
      </c>
      <c r="N31" s="58">
        <f t="shared" si="6"/>
        <v>36064.085977667412</v>
      </c>
      <c r="O31" s="58">
        <f t="shared" si="7"/>
        <v>10122.553123649999</v>
      </c>
      <c r="P31" s="58">
        <f t="shared" si="8"/>
        <v>10122.553123649999</v>
      </c>
      <c r="Q31" s="7">
        <f t="shared" si="9"/>
        <v>0.061665577200638817</v>
      </c>
      <c r="R31" s="7">
        <f t="shared" si="10"/>
        <v>0.00072145607153349634</v>
      </c>
      <c r="S31" s="4">
        <f t="shared" si="11"/>
        <v>0.00020249999999999999</v>
      </c>
      <c r="T31" s="58">
        <f t="shared" si="12"/>
        <v>0.45000000000000001</v>
      </c>
      <c r="U31" s="4">
        <f t="shared" si="13"/>
        <v>0.061875000000000006</v>
      </c>
      <c r="V31" s="4">
        <f t="shared" si="14"/>
        <v>0.58750000000000002</v>
      </c>
      <c r="W31" s="8">
        <f t="shared" si="15"/>
        <v>1.5983636503958868E-06</v>
      </c>
      <c r="X31" s="61"/>
    </row>
    <row r="32">
      <c r="A32" s="4" t="s">
        <v>79</v>
      </c>
      <c r="B32" s="4" t="s">
        <v>80</v>
      </c>
      <c r="C32" s="4">
        <f>COUNTIF(Details!$A$3:$A$137,A32)</f>
        <v>2</v>
      </c>
      <c r="D32" s="58">
        <f>SUMIF(Details!$A$3:$A$137,A32,Details!$P$3:$P$137)</f>
        <v>16196084.550000001</v>
      </c>
      <c r="E32" s="59">
        <v>0.45000000000000001</v>
      </c>
      <c r="F32" s="60">
        <f>IF(ISERROR((SUMIF(Details!$A$3:$A$137,A32,Details!$AB$3:$AB$137))/D32),0,(SUMIF(Details!$A$3:$A$137,A32,Details!$AB$3:$AB$137))/D32)</f>
        <v>0.0014999999999999998</v>
      </c>
      <c r="G32" s="4">
        <f t="shared" si="0"/>
        <v>0.0014999999999999998</v>
      </c>
      <c r="H32" s="4">
        <f t="shared" si="1"/>
        <v>0</v>
      </c>
      <c r="I32" s="4">
        <f>IF(ISERROR(MAX(1,MIN(5,(SUMIF(Details!$A$3:$A$137,A32,Details!$AA$3:$AA$137))/D32))),"n.a.",MAX(1,MIN(5,(SUMIF(Details!$A$3:$A$137,A32,Details!$AA$3:$AA$137))/D32)))</f>
        <v>1</v>
      </c>
      <c r="J32" s="4">
        <f t="shared" si="2"/>
        <v>0.23132921835942635</v>
      </c>
      <c r="K32" s="4">
        <f t="shared" si="3"/>
        <v>1</v>
      </c>
      <c r="L32" s="4">
        <f t="shared" si="4"/>
        <v>0.22535476374799054</v>
      </c>
      <c r="M32" s="4">
        <f t="shared" si="5"/>
        <v>0.029936681937290103</v>
      </c>
      <c r="N32" s="58">
        <f t="shared" si="6"/>
        <v>38788.562544224667</v>
      </c>
      <c r="O32" s="58">
        <f t="shared" si="7"/>
        <v>10932.357071249999</v>
      </c>
      <c r="P32" s="58">
        <f t="shared" si="8"/>
        <v>10932.35707125</v>
      </c>
      <c r="Q32" s="7">
        <f t="shared" si="9"/>
        <v>0.019979646460547226</v>
      </c>
      <c r="R32" s="7">
        <f t="shared" si="10"/>
        <v>0.0023949345549832083</v>
      </c>
      <c r="S32" s="4">
        <f t="shared" si="11"/>
        <v>0.00067499999999999993</v>
      </c>
      <c r="T32" s="58">
        <f t="shared" si="12"/>
        <v>0.45000000000000001</v>
      </c>
      <c r="U32" s="4">
        <f t="shared" si="13"/>
        <v>0.061875000000000006</v>
      </c>
      <c r="V32" s="4">
        <f t="shared" si="14"/>
        <v>0.58750000000000002</v>
      </c>
      <c r="W32" s="8">
        <f t="shared" si="15"/>
        <v>5.5800769898411143E-07</v>
      </c>
      <c r="X32" s="13"/>
    </row>
    <row r="33">
      <c r="A33" s="4" t="s">
        <v>81</v>
      </c>
      <c r="B33" s="4" t="s">
        <v>82</v>
      </c>
      <c r="C33" s="4">
        <f>COUNTIF(Details!$A$3:$A$137,A33)</f>
        <v>1</v>
      </c>
      <c r="D33" s="58">
        <f>SUMIF(Details!$A$3:$A$137,A33,Details!$P$3:$P$137)</f>
        <v>10047236.109999999</v>
      </c>
      <c r="E33" s="59">
        <v>0.45000000000000001</v>
      </c>
      <c r="F33" s="60">
        <f>IF(ISERROR((SUMIF(Details!$A$3:$A$137,A33,Details!$AB$3:$AB$137))/D33),0,(SUMIF(Details!$A$3:$A$137,A33,Details!$AB$3:$AB$137))/D33)</f>
        <v>0.0060000000000000001</v>
      </c>
      <c r="G33" s="4">
        <f t="shared" si="0"/>
        <v>0.0060000000000000001</v>
      </c>
      <c r="H33" s="4">
        <f t="shared" si="1"/>
        <v>0</v>
      </c>
      <c r="I33" s="4">
        <f>IF(ISERROR(MAX(1,MIN(5,(SUMIF(Details!$A$3:$A$137,A33,Details!$AA$3:$AA$137))/D33))),"n.a.",MAX(1,MIN(5,(SUMIF(Details!$A$3:$A$137,A33,Details!$AA$3:$AA$137))/D33)))</f>
        <v>5</v>
      </c>
      <c r="J33" s="4">
        <f t="shared" si="2"/>
        <v>0.20889818648180614</v>
      </c>
      <c r="K33" s="4">
        <f t="shared" si="3"/>
        <v>5</v>
      </c>
      <c r="L33" s="4">
        <f t="shared" si="4"/>
        <v>0.15902090282860182</v>
      </c>
      <c r="M33" s="4">
        <f t="shared" si="5"/>
        <v>0.19586159501736425</v>
      </c>
      <c r="N33" s="58">
        <f t="shared" si="6"/>
        <v>157429.41520165265</v>
      </c>
      <c r="O33" s="58">
        <f t="shared" si="7"/>
        <v>27127.537497000001</v>
      </c>
      <c r="P33" s="58">
        <f t="shared" si="8"/>
        <v>27127.537496999998</v>
      </c>
      <c r="Q33" s="7">
        <f t="shared" si="9"/>
        <v>0.012394367587037805</v>
      </c>
      <c r="R33" s="7">
        <f t="shared" si="10"/>
        <v>0.015668927601389139</v>
      </c>
      <c r="S33" s="4">
        <f t="shared" si="11"/>
        <v>0.0027000000000000001</v>
      </c>
      <c r="T33" s="58">
        <f t="shared" si="12"/>
        <v>0.45000000000000001</v>
      </c>
      <c r="U33" s="4">
        <f t="shared" si="13"/>
        <v>0.061875000000000006</v>
      </c>
      <c r="V33" s="4">
        <f t="shared" si="14"/>
        <v>0.58750000000000002</v>
      </c>
      <c r="W33" s="8">
        <f t="shared" si="15"/>
        <v>1.1639146857934397E-06</v>
      </c>
      <c r="X33" s="61"/>
    </row>
    <row r="34">
      <c r="A34" s="4" t="s">
        <v>83</v>
      </c>
      <c r="B34" s="4" t="s">
        <v>84</v>
      </c>
      <c r="C34" s="4">
        <f>COUNTIF(Details!$A$3:$A$137,A34)</f>
        <v>3</v>
      </c>
      <c r="D34" s="58">
        <f>SUMIF(Details!$A$3:$A$137,A34,Details!$P$3:$P$137)</f>
        <v>30066633.329999998</v>
      </c>
      <c r="E34" s="59">
        <v>0.45000000000000001</v>
      </c>
      <c r="F34" s="60">
        <f>IF(ISERROR((SUMIF(Details!$A$3:$A$137,A34,Details!$AB$3:$AB$137))/D34),0,(SUMIF(Details!$A$3:$A$137,A34,Details!$AB$3:$AB$137))/D34)</f>
        <v>0.002</v>
      </c>
      <c r="G34" s="4">
        <f t="shared" si="0"/>
        <v>0.002</v>
      </c>
      <c r="H34" s="4">
        <f t="shared" si="1"/>
        <v>0</v>
      </c>
      <c r="I34" s="4">
        <f>IF(ISERROR(MAX(1,MIN(5,(SUMIF(Details!$A$3:$A$137,A34,Details!$AA$3:$AA$137))/D34))),"n.a.",MAX(1,MIN(5,(SUMIF(Details!$A$3:$A$137,A34,Details!$AA$3:$AA$137))/D34)))</f>
        <v>2.9028672494240975</v>
      </c>
      <c r="J34" s="4">
        <f t="shared" si="2"/>
        <v>0.22858049016431511</v>
      </c>
      <c r="K34" s="4">
        <f t="shared" si="3"/>
        <v>2.9028672494240975</v>
      </c>
      <c r="L34" s="4">
        <f t="shared" si="4"/>
        <v>0.21064082255344921</v>
      </c>
      <c r="M34" s="4">
        <f t="shared" si="5"/>
        <v>0.062593285910473057</v>
      </c>
      <c r="N34" s="58">
        <f t="shared" si="6"/>
        <v>150557.55011120389</v>
      </c>
      <c r="O34" s="58">
        <f t="shared" si="7"/>
        <v>27059.969996999997</v>
      </c>
      <c r="P34" s="58">
        <f t="shared" si="8"/>
        <v>27059.969997</v>
      </c>
      <c r="Q34" s="7">
        <f t="shared" si="9"/>
        <v>0.037090489515399928</v>
      </c>
      <c r="R34" s="7">
        <f t="shared" si="10"/>
        <v>0.0050074628728378453</v>
      </c>
      <c r="S34" s="4">
        <f t="shared" si="11"/>
        <v>0.00090000000000000008</v>
      </c>
      <c r="T34" s="58">
        <f t="shared" si="12"/>
        <v>0.45000000000000001</v>
      </c>
      <c r="U34" s="4">
        <f t="shared" si="13"/>
        <v>0.061875000000000006</v>
      </c>
      <c r="V34" s="4">
        <f t="shared" si="14"/>
        <v>0.58750000000000002</v>
      </c>
      <c r="W34" s="8">
        <f t="shared" si="15"/>
        <v>3.3779840708553713E-06</v>
      </c>
      <c r="X34" s="13"/>
    </row>
    <row r="35">
      <c r="A35" s="4" t="s">
        <v>85</v>
      </c>
      <c r="B35" s="4" t="s">
        <v>86</v>
      </c>
      <c r="C35" s="4">
        <f>COUNTIF(Details!$A$3:$A$137,A35)</f>
        <v>1</v>
      </c>
      <c r="D35" s="58">
        <f>SUMIF(Details!$A$3:$A$137,A35,Details!$P$3:$P$137)</f>
        <v>25733.240000000002</v>
      </c>
      <c r="E35" s="59">
        <v>0.45000000000000001</v>
      </c>
      <c r="F35" s="60">
        <f>IF(ISERROR((SUMIF(Details!$A$3:$A$137,A35,Details!$AB$3:$AB$137))/D35),0,(SUMIF(Details!$A$3:$A$137,A35,Details!$AB$3:$AB$137))/D35)</f>
        <v>0.002</v>
      </c>
      <c r="G35" s="4">
        <f t="shared" si="0"/>
        <v>0.002</v>
      </c>
      <c r="H35" s="4">
        <f t="shared" si="1"/>
        <v>0</v>
      </c>
      <c r="I35" s="4">
        <f>IF(ISERROR(MAX(1,MIN(5,(SUMIF(Details!$A$3:$A$137,A35,Details!$AA$3:$AA$137))/D35))),"n.a.",MAX(1,MIN(5,(SUMIF(Details!$A$3:$A$137,A35,Details!$AA$3:$AA$137))/D35)))</f>
        <v>1.54</v>
      </c>
      <c r="J35" s="4">
        <f t="shared" si="2"/>
        <v>0.22858049016431511</v>
      </c>
      <c r="K35" s="4">
        <f t="shared" si="3"/>
        <v>1.54</v>
      </c>
      <c r="L35" s="4">
        <f t="shared" si="4"/>
        <v>0.21064082255344921</v>
      </c>
      <c r="M35" s="4">
        <f t="shared" si="5"/>
        <v>0.046029865084739288</v>
      </c>
      <c r="N35" s="58">
        <f t="shared" si="6"/>
        <v>94.759805231457321</v>
      </c>
      <c r="O35" s="58">
        <f t="shared" si="7"/>
        <v>23.159916000000003</v>
      </c>
      <c r="P35" s="58">
        <f t="shared" si="8"/>
        <v>23.159916000000003</v>
      </c>
      <c r="Q35" s="7">
        <f t="shared" si="9"/>
        <v>3.1744773614707532E-05</v>
      </c>
      <c r="R35" s="7">
        <f t="shared" si="10"/>
        <v>0.0036823892067791432</v>
      </c>
      <c r="S35" s="4">
        <f t="shared" si="11"/>
        <v>0.00090000000000000008</v>
      </c>
      <c r="T35" s="58">
        <f t="shared" si="12"/>
        <v>0.45000000000000001</v>
      </c>
      <c r="U35" s="4">
        <f t="shared" si="13"/>
        <v>0.061875000000000006</v>
      </c>
      <c r="V35" s="4">
        <f t="shared" si="14"/>
        <v>0.58750000000000002</v>
      </c>
      <c r="W35" s="8">
        <f t="shared" si="15"/>
        <v>2.0389802979422255E-12</v>
      </c>
      <c r="X35" s="13"/>
    </row>
    <row r="36">
      <c r="A36" s="4" t="s">
        <v>87</v>
      </c>
      <c r="B36" s="4" t="s">
        <v>88</v>
      </c>
      <c r="C36" s="4">
        <f>COUNTIF(Details!$A$3:$A$137,A36)</f>
        <v>1</v>
      </c>
      <c r="D36" s="58">
        <f>SUMIF(Details!$A$3:$A$137,A36,Details!$P$3:$P$137)</f>
        <v>19865065</v>
      </c>
      <c r="E36" s="59">
        <v>0.45000000000000001</v>
      </c>
      <c r="F36" s="60">
        <f>IF(ISERROR((SUMIF(Details!$A$3:$A$137,A36,Details!$AB$3:$AB$137))/D36),0,(SUMIF(Details!$A$3:$A$137,A36,Details!$AB$3:$AB$137))/D36)</f>
        <v>0.0080000000000000002</v>
      </c>
      <c r="G36" s="4">
        <f t="shared" si="0"/>
        <v>0.0080000000000000002</v>
      </c>
      <c r="H36" s="4">
        <f t="shared" si="1"/>
        <v>0</v>
      </c>
      <c r="I36" s="4">
        <f>IF(ISERROR(MAX(1,MIN(5,(SUMIF(Details!$A$3:$A$137,A36,Details!$AA$3:$AA$137))/D36))),"n.a.",MAX(1,MIN(5,(SUMIF(Details!$A$3:$A$137,A36,Details!$AA$3:$AA$137))/D36)))</f>
        <v>1</v>
      </c>
      <c r="J36" s="4">
        <f t="shared" si="2"/>
        <v>0.20043840552427669</v>
      </c>
      <c r="K36" s="4">
        <f t="shared" si="3"/>
        <v>1</v>
      </c>
      <c r="L36" s="4">
        <f t="shared" si="4"/>
        <v>0.14670051054733238</v>
      </c>
      <c r="M36" s="4">
        <f t="shared" si="5"/>
        <v>0.13541889788977654</v>
      </c>
      <c r="N36" s="58">
        <f t="shared" si="6"/>
        <v>215208.4167047019</v>
      </c>
      <c r="O36" s="58">
        <f t="shared" si="7"/>
        <v>71514.233999999997</v>
      </c>
      <c r="P36" s="58">
        <f t="shared" si="8"/>
        <v>71514.233999999997</v>
      </c>
      <c r="Q36" s="7">
        <f t="shared" si="9"/>
        <v>0.024505736209915661</v>
      </c>
      <c r="R36" s="7">
        <f t="shared" si="10"/>
        <v>0.010833511831182124</v>
      </c>
      <c r="S36" s="4">
        <f t="shared" si="11"/>
        <v>0.0036000000000000003</v>
      </c>
      <c r="T36" s="58">
        <f t="shared" si="12"/>
        <v>0.45000000000000001</v>
      </c>
      <c r="U36" s="4">
        <f t="shared" si="13"/>
        <v>0.061875000000000006</v>
      </c>
      <c r="V36" s="4">
        <f t="shared" si="14"/>
        <v>0.58750000000000002</v>
      </c>
      <c r="W36" s="8">
        <f t="shared" si="15"/>
        <v>4.0973642928245794E-06</v>
      </c>
      <c r="X36" s="13"/>
    </row>
    <row r="37">
      <c r="A37" s="4" t="s">
        <v>89</v>
      </c>
      <c r="B37" s="4" t="s">
        <v>90</v>
      </c>
      <c r="C37" s="4">
        <f>COUNTIF(Details!$A$3:$A$137,A37)</f>
        <v>2</v>
      </c>
      <c r="D37" s="58">
        <f>SUMIF(Details!$A$3:$A$137,A37,Details!$P$3:$P$137)</f>
        <v>21031687.5</v>
      </c>
      <c r="E37" s="59">
        <v>0.45000000000000001</v>
      </c>
      <c r="F37" s="60">
        <f>IF(ISERROR((SUMIF(Details!$A$3:$A$137,A37,Details!$AB$3:$AB$137))/D37),0,(SUMIF(Details!$A$3:$A$137,A37,Details!$AB$3:$AB$137))/D37)</f>
        <v>0.0025999999999999999</v>
      </c>
      <c r="G37" s="4">
        <f t="shared" si="0"/>
        <v>0.0025999999999999999</v>
      </c>
      <c r="H37" s="4">
        <f t="shared" si="1"/>
        <v>0</v>
      </c>
      <c r="I37" s="4">
        <f>IF(ISERROR(MAX(1,MIN(5,(SUMIF(Details!$A$3:$A$137,A37,Details!$AA$3:$AA$137))/D37))),"n.a.",MAX(1,MIN(5,(SUMIF(Details!$A$3:$A$137,A37,Details!$AA$3:$AA$137))/D37)))</f>
        <v>1.8246608242919167</v>
      </c>
      <c r="J37" s="4">
        <f t="shared" si="2"/>
        <v>0.22537145171046735</v>
      </c>
      <c r="K37" s="4">
        <f t="shared" si="3"/>
        <v>1.8246608242919167</v>
      </c>
      <c r="L37" s="4">
        <f t="shared" si="4"/>
        <v>0.19765485945427078</v>
      </c>
      <c r="M37" s="4">
        <f t="shared" si="5"/>
        <v>0.062249490072544884</v>
      </c>
      <c r="N37" s="58">
        <f t="shared" si="6"/>
        <v>104736.9457792093</v>
      </c>
      <c r="O37" s="58">
        <f t="shared" si="7"/>
        <v>24607.074375</v>
      </c>
      <c r="P37" s="58">
        <f t="shared" si="8"/>
        <v>24607.074375</v>
      </c>
      <c r="Q37" s="7">
        <f t="shared" si="9"/>
        <v>0.02594489300308761</v>
      </c>
      <c r="R37" s="7">
        <f t="shared" si="10"/>
        <v>0.0049799592058035903</v>
      </c>
      <c r="S37" s="4">
        <f t="shared" si="11"/>
        <v>0.00117</v>
      </c>
      <c r="T37" s="58">
        <f t="shared" si="12"/>
        <v>0.45000000000000001</v>
      </c>
      <c r="U37" s="4">
        <f t="shared" si="13"/>
        <v>0.061875000000000006</v>
      </c>
      <c r="V37" s="4">
        <f t="shared" si="14"/>
        <v>0.58750000000000002</v>
      </c>
      <c r="W37" s="8">
        <f t="shared" si="15"/>
        <v>1.8129091349589973E-06</v>
      </c>
      <c r="X37" s="13"/>
    </row>
    <row r="38">
      <c r="A38" s="4" t="s">
        <v>91</v>
      </c>
      <c r="B38" s="4" t="s">
        <v>92</v>
      </c>
      <c r="C38" s="4">
        <f>COUNTIF(Details!$A$3:$A$137,A38)</f>
        <v>1</v>
      </c>
      <c r="D38" s="58">
        <f>SUMIF(Details!$A$3:$A$137,A38,Details!$P$3:$P$137)</f>
        <v>3004125</v>
      </c>
      <c r="E38" s="59">
        <v>0.45000000000000001</v>
      </c>
      <c r="F38" s="60">
        <f>IF(ISERROR((SUMIF(Details!$A$3:$A$137,A38,Details!$AB$3:$AB$137))/D38),0,(SUMIF(Details!$A$3:$A$137,A38,Details!$AB$3:$AB$137))/D38)</f>
        <v>0.002</v>
      </c>
      <c r="G38" s="4">
        <f t="shared" si="0"/>
        <v>0.002</v>
      </c>
      <c r="H38" s="4">
        <f t="shared" si="1"/>
        <v>0</v>
      </c>
      <c r="I38" s="4">
        <f>IF(ISERROR(MAX(1,MIN(5,(SUMIF(Details!$A$3:$A$137,A38,Details!$AA$3:$AA$137))/D38))),"n.a.",MAX(1,MIN(5,(SUMIF(Details!$A$3:$A$137,A38,Details!$AA$3:$AA$137))/D38)))</f>
        <v>1.3300000000000001</v>
      </c>
      <c r="J38" s="4">
        <f t="shared" si="2"/>
        <v>0.22858049016431511</v>
      </c>
      <c r="K38" s="4">
        <f t="shared" si="3"/>
        <v>1.3300000000000001</v>
      </c>
      <c r="L38" s="4">
        <f t="shared" si="4"/>
        <v>0.21064082255344921</v>
      </c>
      <c r="M38" s="4">
        <f t="shared" si="5"/>
        <v>0.043477658789611205</v>
      </c>
      <c r="N38" s="58">
        <f t="shared" si="6"/>
        <v>10448.985736907262</v>
      </c>
      <c r="O38" s="58">
        <f t="shared" si="7"/>
        <v>2703.7125000000001</v>
      </c>
      <c r="P38" s="58">
        <f t="shared" si="8"/>
        <v>2703.7125000000001</v>
      </c>
      <c r="Q38" s="7">
        <f t="shared" si="9"/>
        <v>0.003705917639414363</v>
      </c>
      <c r="R38" s="7">
        <f t="shared" si="10"/>
        <v>0.0034782127031688964</v>
      </c>
      <c r="S38" s="4">
        <f t="shared" si="11"/>
        <v>0.00090000000000000008</v>
      </c>
      <c r="T38" s="58">
        <f t="shared" si="12"/>
        <v>0.45000000000000001</v>
      </c>
      <c r="U38" s="4">
        <f t="shared" si="13"/>
        <v>0.061875000000000006</v>
      </c>
      <c r="V38" s="4">
        <f t="shared" si="14"/>
        <v>0.58750000000000002</v>
      </c>
      <c r="W38" s="8">
        <f t="shared" si="15"/>
        <v>2.687369112091268E-08</v>
      </c>
      <c r="X38" s="13"/>
    </row>
    <row r="39">
      <c r="A39" s="4" t="s">
        <v>93</v>
      </c>
      <c r="B39" s="4" t="s">
        <v>94</v>
      </c>
      <c r="C39" s="4">
        <f>COUNTIF(Details!$A$3:$A$137,A39)</f>
        <v>5</v>
      </c>
      <c r="D39" s="58">
        <f>SUMIF(Details!$A$3:$A$137,A39,Details!$P$3:$P$137)</f>
        <v>37361224.450000003</v>
      </c>
      <c r="E39" s="4">
        <v>0.45000000000000001</v>
      </c>
      <c r="F39" s="60">
        <f>IF(ISERROR((SUMIF(Details!$A$3:$A$137,A39,Details!$AB$3:$AB$137))/D39),0,(SUMIF(Details!$A$3:$A$137,A39,Details!$AB$3:$AB$137))/D39)</f>
        <v>0.037248243710866914</v>
      </c>
      <c r="G39" s="5">
        <f t="shared" si="0"/>
        <v>0.037248243710866914</v>
      </c>
      <c r="H39" s="4">
        <f t="shared" si="1"/>
        <v>0</v>
      </c>
      <c r="I39" s="6">
        <f>IF(ISERROR(MAX(1,MIN(5,(SUMIF(Details!$A$3:$A$137,A39,Details!$AA$3:$AA$137))/D39))),"n.a.",MAX(1,MIN(5,(SUMIF(Details!$A$3:$A$137,A39,Details!$AA$3:$AA$137))/D39)))</f>
        <v>2.2616299213153863</v>
      </c>
      <c r="J39" s="4">
        <f t="shared" si="2"/>
        <v>0.13863570859644173</v>
      </c>
      <c r="K39" s="4">
        <f t="shared" si="3"/>
        <v>2.2616299213153863</v>
      </c>
      <c r="L39" s="4">
        <f t="shared" si="4"/>
        <v>0.089254217518080034</v>
      </c>
      <c r="M39" s="4">
        <f t="shared" si="5"/>
        <v>0.4464054587845126</v>
      </c>
      <c r="N39" s="58">
        <f t="shared" si="6"/>
        <v>1334260.3633082721</v>
      </c>
      <c r="O39" s="58">
        <f t="shared" si="7"/>
        <v>626237.99714249989</v>
      </c>
      <c r="P39" s="58">
        <f t="shared" si="8"/>
        <v>626237.99714249989</v>
      </c>
      <c r="Q39" s="7">
        <f t="shared" si="9"/>
        <v>0.046089167634294242</v>
      </c>
      <c r="R39" s="7">
        <f t="shared" si="10"/>
        <v>0.035712436702761009</v>
      </c>
      <c r="S39" s="4">
        <f t="shared" si="11"/>
        <v>0.016761709669890112</v>
      </c>
      <c r="T39" s="58">
        <f t="shared" si="12"/>
        <v>0.45000000000000001</v>
      </c>
      <c r="U39" s="4">
        <f t="shared" si="13"/>
        <v>0.061875000000000006</v>
      </c>
      <c r="V39" s="4">
        <f t="shared" si="14"/>
        <v>0.58750000000000002</v>
      </c>
      <c r="W39" s="8">
        <f t="shared" si="15"/>
        <v>5.7295863609689959E-05</v>
      </c>
      <c r="X39" s="13"/>
    </row>
    <row r="40">
      <c r="A40" s="4" t="s">
        <v>95</v>
      </c>
      <c r="B40" s="4" t="s">
        <v>96</v>
      </c>
      <c r="C40" s="4">
        <f>COUNTIF(Details!$A$3:$A$137,A40)</f>
        <v>2</v>
      </c>
      <c r="D40" s="58">
        <f>SUMIF(Details!$A$3:$A$137,A40,Details!$P$3:$P$137)</f>
        <v>302844.89000000001</v>
      </c>
      <c r="E40" s="59">
        <v>0.45000000000000001</v>
      </c>
      <c r="F40" s="60">
        <f>IF(ISERROR((SUMIF(Details!$A$3:$A$137,A40,Details!$AB$3:$AB$137))/D40),0,(SUMIF(Details!$A$3:$A$137,A40,Details!$AB$3:$AB$137))/D40)</f>
        <v>0.00044999999999999993</v>
      </c>
      <c r="G40" s="4">
        <f t="shared" si="0"/>
        <v>0.00044999999999999993</v>
      </c>
      <c r="H40" s="4">
        <f t="shared" si="1"/>
        <v>0</v>
      </c>
      <c r="I40" s="4">
        <f>IF(ISERROR(MAX(1,MIN(5,(SUMIF(Details!$A$3:$A$137,A40,Details!$AA$3:$AA$137))/D40))),"n.a.",MAX(1,MIN(5,(SUMIF(Details!$A$3:$A$137,A40,Details!$AA$3:$AA$137))/D40)))</f>
        <v>3.8199999999999994</v>
      </c>
      <c r="J40" s="4">
        <f t="shared" si="2"/>
        <v>0.23733014846320036</v>
      </c>
      <c r="K40" s="4">
        <f t="shared" si="3"/>
        <v>3.8199999999999994</v>
      </c>
      <c r="L40" s="4">
        <f t="shared" si="4"/>
        <v>0.29232306031975003</v>
      </c>
      <c r="M40" s="4">
        <f t="shared" si="5"/>
        <v>0.022257665155927742</v>
      </c>
      <c r="N40" s="58">
        <f t="shared" si="6"/>
        <v>539.24961246430166</v>
      </c>
      <c r="O40" s="58">
        <f t="shared" si="7"/>
        <v>61.326090224999994</v>
      </c>
      <c r="P40" s="58">
        <f t="shared" si="8"/>
        <v>61.326090224999994</v>
      </c>
      <c r="Q40" s="7">
        <f t="shared" si="9"/>
        <v>0.00037359238375816669</v>
      </c>
      <c r="R40" s="7">
        <f t="shared" si="10"/>
        <v>0.0017806132124742195</v>
      </c>
      <c r="S40" s="4">
        <f t="shared" si="11"/>
        <v>0.00020249999999999996</v>
      </c>
      <c r="T40" s="58">
        <f t="shared" si="12"/>
        <v>0.45000000000000001</v>
      </c>
      <c r="U40" s="4">
        <f t="shared" si="13"/>
        <v>0.061875000000000006</v>
      </c>
      <c r="V40" s="4">
        <f t="shared" si="14"/>
        <v>0.58750000000000002</v>
      </c>
      <c r="W40" s="8">
        <f t="shared" si="15"/>
        <v>1.0687955948183379E-10</v>
      </c>
      <c r="X40" s="61"/>
    </row>
    <row r="41">
      <c r="A41" s="4" t="s">
        <v>97</v>
      </c>
      <c r="B41" s="4" t="s">
        <v>98</v>
      </c>
      <c r="C41" s="4">
        <f>COUNTIF(Details!$A$3:$A$137,A41)</f>
        <v>0</v>
      </c>
      <c r="D41" s="58">
        <f>SUMIF(Details!$A$3:$A$137,A41,Details!$P$3:$P$137)</f>
        <v>0</v>
      </c>
      <c r="E41" s="59">
        <v>0</v>
      </c>
      <c r="F41" s="60">
        <f>IF(ISERROR((SUMIF(Details!$A$3:$A$137,A41,Details!$AB$3:$AB$137))/D41),0,(SUMIF(Details!$A$3:$A$137,A41,Details!$AB$3:$AB$137))/D41)</f>
        <v>0</v>
      </c>
      <c r="G41" s="4">
        <f t="shared" si="0"/>
        <v>0</v>
      </c>
      <c r="H41" s="4">
        <f t="shared" si="1"/>
        <v>0</v>
      </c>
      <c r="I41" s="4" t="str">
        <f>IF(ISERROR(MAX(1,MIN(5,(SUMIF(Details!$A$3:$A$137,A41,Details!$AA$3:$AA$137))/D41))),"n.a.",MAX(1,MIN(5,(SUMIF(Details!$A$3:$A$137,A41,Details!$AA$3:$AA$137))/D41)))</f>
        <v>n.a.</v>
      </c>
      <c r="J41" s="4">
        <f t="shared" si="2"/>
        <v>0.23999999999999999</v>
      </c>
      <c r="K41" s="4" t="str">
        <f t="shared" si="3"/>
        <v>n.a.</v>
      </c>
      <c r="L41" s="4" t="str">
        <f t="shared" si="4"/>
        <v>n.a.</v>
      </c>
      <c r="M41" s="4" t="str">
        <f t="shared" si="5"/>
        <v>n.a.</v>
      </c>
      <c r="N41" s="58">
        <f t="shared" si="6"/>
        <v>0</v>
      </c>
      <c r="O41" s="58">
        <f t="shared" si="7"/>
        <v>0</v>
      </c>
      <c r="P41" s="58">
        <f t="shared" si="8"/>
        <v>0</v>
      </c>
      <c r="Q41" s="7">
        <f t="shared" si="9"/>
        <v>0</v>
      </c>
      <c r="R41" s="7">
        <f t="shared" si="10"/>
        <v>0</v>
      </c>
      <c r="S41" s="4">
        <f t="shared" si="11"/>
        <v>0</v>
      </c>
      <c r="T41" s="58">
        <f t="shared" si="12"/>
        <v>0</v>
      </c>
      <c r="U41" s="4">
        <f t="shared" si="13"/>
        <v>0</v>
      </c>
      <c r="V41" s="4">
        <f t="shared" si="14"/>
        <v>0</v>
      </c>
      <c r="W41" s="8">
        <f t="shared" si="15"/>
        <v>0</v>
      </c>
      <c r="X41" s="13"/>
    </row>
    <row r="42">
      <c r="A42" s="4" t="s">
        <v>99</v>
      </c>
      <c r="B42" s="4" t="s">
        <v>100</v>
      </c>
      <c r="C42" s="4">
        <f>COUNTIF(Details!$A$3:$A$137,A42)</f>
        <v>1</v>
      </c>
      <c r="D42" s="58">
        <f>SUMIF(Details!$A$3:$A$137,A42,Details!$P$3:$P$137)</f>
        <v>4031625.21</v>
      </c>
      <c r="E42" s="59">
        <v>0.45000000000000001</v>
      </c>
      <c r="F42" s="60">
        <f>IF(ISERROR((SUMIF(Details!$A$3:$A$137,A42,Details!$AB$3:$AB$137))/D42),0,(SUMIF(Details!$A$3:$A$137,A42,Details!$AB$3:$AB$137))/D42)</f>
        <v>0.0060000000000000001</v>
      </c>
      <c r="G42" s="4">
        <f t="shared" si="0"/>
        <v>0.0060000000000000001</v>
      </c>
      <c r="H42" s="4">
        <f t="shared" si="1"/>
        <v>0</v>
      </c>
      <c r="I42" s="4">
        <f>IF(ISERROR(MAX(1,MIN(5,(SUMIF(Details!$A$3:$A$137,A42,Details!$AA$3:$AA$137))/D42))),"n.a.",MAX(1,MIN(5,(SUMIF(Details!$A$3:$A$137,A42,Details!$AA$3:$AA$137))/D42)))</f>
        <v>1.1200000000000001</v>
      </c>
      <c r="J42" s="4">
        <f t="shared" si="2"/>
        <v>0.20889818648180614</v>
      </c>
      <c r="K42" s="4">
        <f t="shared" si="3"/>
        <v>1.1200000000000001</v>
      </c>
      <c r="L42" s="4">
        <f t="shared" si="4"/>
        <v>0.15902090282860182</v>
      </c>
      <c r="M42" s="4">
        <f t="shared" si="5"/>
        <v>0.10939125407327702</v>
      </c>
      <c r="N42" s="58">
        <f t="shared" si="6"/>
        <v>35281.963014027104</v>
      </c>
      <c r="O42" s="58">
        <f t="shared" si="7"/>
        <v>10885.388067000002</v>
      </c>
      <c r="P42" s="58">
        <f t="shared" si="8"/>
        <v>10885.388067</v>
      </c>
      <c r="Q42" s="7">
        <f t="shared" si="9"/>
        <v>0.0049734518308148417</v>
      </c>
      <c r="R42" s="7">
        <f t="shared" si="10"/>
        <v>0.008751300325862162</v>
      </c>
      <c r="S42" s="4">
        <f t="shared" si="11"/>
        <v>0.0027000000000000001</v>
      </c>
      <c r="T42" s="58">
        <f t="shared" si="12"/>
        <v>0.45000000000000001</v>
      </c>
      <c r="U42" s="4">
        <f t="shared" si="13"/>
        <v>0.061875000000000006</v>
      </c>
      <c r="V42" s="4">
        <f t="shared" si="14"/>
        <v>0.58750000000000002</v>
      </c>
      <c r="W42" s="8">
        <f t="shared" si="15"/>
        <v>1.3162392063710133E-07</v>
      </c>
      <c r="X42" s="13"/>
    </row>
    <row r="43">
      <c r="A43" s="4" t="s">
        <v>101</v>
      </c>
      <c r="B43" s="4" t="s">
        <v>102</v>
      </c>
      <c r="C43" s="4">
        <f>COUNTIF(Details!$A$3:$A$137,A43)</f>
        <v>2</v>
      </c>
      <c r="D43" s="58">
        <f>SUMIF(Details!$A$3:$A$137,A43,Details!$P$3:$P$137)</f>
        <v>13640288.82</v>
      </c>
      <c r="E43" s="59">
        <v>0.45000000000000001</v>
      </c>
      <c r="F43" s="60">
        <f>IF(ISERROR((SUMIF(Details!$A$3:$A$137,A43,Details!$AB$3:$AB$137))/D43),0,(SUMIF(Details!$A$3:$A$137,A43,Details!$AB$3:$AB$137))/D43)</f>
        <v>0.006000000000000001</v>
      </c>
      <c r="G43" s="4">
        <f t="shared" si="0"/>
        <v>0.006000000000000001</v>
      </c>
      <c r="H43" s="4">
        <f t="shared" si="1"/>
        <v>0</v>
      </c>
      <c r="I43" s="4">
        <f>IF(ISERROR(MAX(1,MIN(5,(SUMIF(Details!$A$3:$A$137,A43,Details!$AA$3:$AA$137))/D43))),"n.a.",MAX(1,MIN(5,(SUMIF(Details!$A$3:$A$137,A43,Details!$AA$3:$AA$137))/D43)))</f>
        <v>1</v>
      </c>
      <c r="J43" s="4">
        <f t="shared" si="2"/>
        <v>0.20889818648180614</v>
      </c>
      <c r="K43" s="4">
        <f t="shared" si="3"/>
        <v>1</v>
      </c>
      <c r="L43" s="4">
        <f t="shared" si="4"/>
        <v>0.15902090282860182</v>
      </c>
      <c r="M43" s="4">
        <f t="shared" si="5"/>
        <v>0.10671691363170728</v>
      </c>
      <c r="N43" s="58">
        <f t="shared" si="6"/>
        <v>116451.9619132386</v>
      </c>
      <c r="O43" s="58">
        <f t="shared" si="7"/>
        <v>36828.779814000009</v>
      </c>
      <c r="P43" s="58">
        <f t="shared" si="8"/>
        <v>36828.779814000009</v>
      </c>
      <c r="Q43" s="7">
        <f t="shared" si="9"/>
        <v>0.016826792142385728</v>
      </c>
      <c r="R43" s="7">
        <f t="shared" si="10"/>
        <v>0.0085373530905365827</v>
      </c>
      <c r="S43" s="4">
        <f t="shared" si="11"/>
        <v>0.0027000000000000006</v>
      </c>
      <c r="T43" s="58">
        <f t="shared" si="12"/>
        <v>0.45000000000000001</v>
      </c>
      <c r="U43" s="4">
        <f t="shared" si="13"/>
        <v>0.061875000000000006</v>
      </c>
      <c r="V43" s="4">
        <f t="shared" si="14"/>
        <v>0.58750000000000002</v>
      </c>
      <c r="W43" s="8">
        <f t="shared" si="15"/>
        <v>1.4869294580225932E-06</v>
      </c>
      <c r="X43" s="13"/>
    </row>
    <row r="44">
      <c r="A44" s="4" t="s">
        <v>103</v>
      </c>
      <c r="B44" s="4" t="s">
        <v>104</v>
      </c>
      <c r="C44" s="4">
        <f>COUNTIF(Details!$A$3:$A$137,A44)</f>
        <v>1</v>
      </c>
      <c r="D44" s="58">
        <f>SUMIF(Details!$A$3:$A$137,A44,Details!$P$3:$P$137)</f>
        <v>3052620.8199999998</v>
      </c>
      <c r="E44" s="59">
        <v>0.45000000000000001</v>
      </c>
      <c r="F44" s="60">
        <f>IF(ISERROR((SUMIF(Details!$A$3:$A$137,A44,Details!$AB$3:$AB$137))/D44),0,(SUMIF(Details!$A$3:$A$137,A44,Details!$AB$3:$AB$137))/D44)</f>
        <v>0.010500000000000001</v>
      </c>
      <c r="G44" s="4">
        <f t="shared" si="0"/>
        <v>0.010500000000000001</v>
      </c>
      <c r="H44" s="4">
        <f t="shared" si="1"/>
        <v>0</v>
      </c>
      <c r="I44" s="4">
        <f>IF(ISERROR(MAX(1,MIN(5,(SUMIF(Details!$A$3:$A$137,A44,Details!$AA$3:$AA$137))/D44))),"n.a.",MAX(1,MIN(5,(SUMIF(Details!$A$3:$A$137,A44,Details!$AA$3:$AA$137))/D44)))</f>
        <v>3.0699999999999998</v>
      </c>
      <c r="J44" s="4">
        <f t="shared" si="2"/>
        <v>0.1909866437240178</v>
      </c>
      <c r="K44" s="4">
        <f t="shared" si="3"/>
        <v>3.0699999999999998</v>
      </c>
      <c r="L44" s="4">
        <f t="shared" si="4"/>
        <v>0.13551122827176654</v>
      </c>
      <c r="M44" s="4">
        <f t="shared" si="5"/>
        <v>0.2267843518364879</v>
      </c>
      <c r="N44" s="58">
        <f t="shared" si="6"/>
        <v>55382.930725301456</v>
      </c>
      <c r="O44" s="58">
        <f t="shared" si="7"/>
        <v>14423.633374500001</v>
      </c>
      <c r="P44" s="58">
        <f t="shared" si="8"/>
        <v>14423.633374499999</v>
      </c>
      <c r="Q44" s="7">
        <f t="shared" si="9"/>
        <v>0.0037657425517518533</v>
      </c>
      <c r="R44" s="7">
        <f t="shared" si="10"/>
        <v>0.018142748146919033</v>
      </c>
      <c r="S44" s="4">
        <f t="shared" si="11"/>
        <v>0.004725</v>
      </c>
      <c r="T44" s="58">
        <f t="shared" si="12"/>
        <v>0.45000000000000001</v>
      </c>
      <c r="U44" s="4">
        <f t="shared" si="13"/>
        <v>0.061875000000000006</v>
      </c>
      <c r="V44" s="4">
        <f t="shared" si="14"/>
        <v>0.58750000000000002</v>
      </c>
      <c r="W44" s="8">
        <f t="shared" si="15"/>
        <v>1.4513010584433204E-07</v>
      </c>
      <c r="X44" s="13"/>
    </row>
    <row r="45">
      <c r="A45" s="4" t="s">
        <v>105</v>
      </c>
      <c r="B45" s="4" t="s">
        <v>106</v>
      </c>
      <c r="C45" s="4">
        <f>COUNTIF(Details!$A$3:$A$137,A45)</f>
        <v>1</v>
      </c>
      <c r="D45" s="58">
        <f>SUMIF(Details!$A$3:$A$137,A45,Details!$P$3:$P$137)</f>
        <v>6018783.3300000001</v>
      </c>
      <c r="E45" s="59">
        <v>0.45000000000000001</v>
      </c>
      <c r="F45" s="60">
        <f>IF(ISERROR((SUMIF(Details!$A$3:$A$137,A45,Details!$AB$3:$AB$137))/D45),0,(SUMIF(Details!$A$3:$A$137,A45,Details!$AB$3:$AB$137))/D45)</f>
        <v>0.0025999999999999999</v>
      </c>
      <c r="G45" s="4">
        <f t="shared" si="0"/>
        <v>0.0025999999999999999</v>
      </c>
      <c r="H45" s="4">
        <f t="shared" si="1"/>
        <v>0</v>
      </c>
      <c r="I45" s="4">
        <f>IF(ISERROR(MAX(1,MIN(5,(SUMIF(Details!$A$3:$A$137,A45,Details!$AA$3:$AA$137))/D45))),"n.a.",MAX(1,MIN(5,(SUMIF(Details!$A$3:$A$137,A45,Details!$AA$3:$AA$137))/D45)))</f>
        <v>1.0700000000000001</v>
      </c>
      <c r="J45" s="4">
        <f t="shared" si="2"/>
        <v>0.22537145171046735</v>
      </c>
      <c r="K45" s="4">
        <f t="shared" si="3"/>
        <v>1.0700000000000001</v>
      </c>
      <c r="L45" s="4">
        <f t="shared" si="4"/>
        <v>0.19765485945427078</v>
      </c>
      <c r="M45" s="4">
        <f t="shared" si="5"/>
        <v>0.05153383936400225</v>
      </c>
      <c r="N45" s="58">
        <f t="shared" si="6"/>
        <v>24813.681063596363</v>
      </c>
      <c r="O45" s="58">
        <f t="shared" si="7"/>
        <v>7041.9764961000001</v>
      </c>
      <c r="P45" s="58">
        <f t="shared" si="8"/>
        <v>7041.9764961000001</v>
      </c>
      <c r="Q45" s="7">
        <f t="shared" si="9"/>
        <v>0.0074248292965373008</v>
      </c>
      <c r="R45" s="7">
        <f t="shared" si="10"/>
        <v>0.0041227071491201795</v>
      </c>
      <c r="S45" s="4">
        <f t="shared" si="11"/>
        <v>0.00117</v>
      </c>
      <c r="T45" s="58">
        <f t="shared" si="12"/>
        <v>0.45000000000000001</v>
      </c>
      <c r="U45" s="4">
        <f t="shared" si="13"/>
        <v>0.061875000000000006</v>
      </c>
      <c r="V45" s="4">
        <f t="shared" si="14"/>
        <v>0.58750000000000002</v>
      </c>
      <c r="W45" s="8">
        <f t="shared" si="15"/>
        <v>1.3306061742235044E-07</v>
      </c>
      <c r="X45" s="13"/>
    </row>
    <row r="46">
      <c r="A46" s="4" t="s">
        <v>107</v>
      </c>
      <c r="B46" s="4" t="s">
        <v>108</v>
      </c>
      <c r="C46" s="4">
        <f>COUNTIF(Details!$A$3:$A$137,A46)</f>
        <v>1</v>
      </c>
      <c r="D46" s="58">
        <f>SUMIF(Details!$A$3:$A$137,A46,Details!$P$3:$P$137)</f>
        <v>20121777.780000001</v>
      </c>
      <c r="E46" s="59">
        <v>0.45000000000000001</v>
      </c>
      <c r="F46" s="60">
        <f>IF(ISERROR((SUMIF(Details!$A$3:$A$137,A46,Details!$AB$3:$AB$137))/D46),0,(SUMIF(Details!$A$3:$A$137,A46,Details!$AB$3:$AB$137))/D46)</f>
        <v>0.0025999999999999999</v>
      </c>
      <c r="G46" s="4">
        <f t="shared" si="0"/>
        <v>0.0025999999999999999</v>
      </c>
      <c r="H46" s="4">
        <f t="shared" si="1"/>
        <v>0</v>
      </c>
      <c r="I46" s="4">
        <f>IF(ISERROR(MAX(1,MIN(5,(SUMIF(Details!$A$3:$A$137,A46,Details!$AA$3:$AA$137))/D46))),"n.a.",MAX(1,MIN(5,(SUMIF(Details!$A$3:$A$137,A46,Details!$AA$3:$AA$137))/D46)))</f>
        <v>1.1299999999999999</v>
      </c>
      <c r="J46" s="4">
        <f t="shared" si="2"/>
        <v>0.22537145171046735</v>
      </c>
      <c r="K46" s="4">
        <f t="shared" si="3"/>
        <v>1.1299999999999999</v>
      </c>
      <c r="L46" s="4">
        <f t="shared" si="4"/>
        <v>0.19765485945427078</v>
      </c>
      <c r="M46" s="4">
        <f t="shared" si="5"/>
        <v>0.052385796987635104</v>
      </c>
      <c r="N46" s="58">
        <f t="shared" si="6"/>
        <v>84327.629265070966</v>
      </c>
      <c r="O46" s="58">
        <f t="shared" si="7"/>
        <v>23542.480002599998</v>
      </c>
      <c r="P46" s="58">
        <f t="shared" si="8"/>
        <v>23542.480002600001</v>
      </c>
      <c r="Q46" s="7">
        <f t="shared" si="9"/>
        <v>0.02482241957684117</v>
      </c>
      <c r="R46" s="7">
        <f t="shared" si="10"/>
        <v>0.0041908637590108086</v>
      </c>
      <c r="S46" s="4">
        <f t="shared" si="11"/>
        <v>0.00117</v>
      </c>
      <c r="T46" s="58">
        <f t="shared" si="12"/>
        <v>0.45000000000000001</v>
      </c>
      <c r="U46" s="4">
        <f t="shared" si="13"/>
        <v>0.061875000000000006</v>
      </c>
      <c r="V46" s="4">
        <f t="shared" si="14"/>
        <v>0.58750000000000002</v>
      </c>
      <c r="W46" s="8">
        <f t="shared" si="15"/>
        <v>1.5008796677125927E-06</v>
      </c>
      <c r="X46" s="13"/>
    </row>
    <row r="47">
      <c r="A47" s="4" t="s">
        <v>109</v>
      </c>
      <c r="B47" s="4" t="s">
        <v>110</v>
      </c>
      <c r="C47" s="4">
        <f>COUNTIF(Details!$A$3:$A$137,A47)</f>
        <v>1</v>
      </c>
      <c r="D47" s="58">
        <f>SUMIF(Details!$A$3:$A$137,A47,Details!$P$3:$P$137)</f>
        <v>35583751.949999996</v>
      </c>
      <c r="E47" s="59">
        <v>0.45000000000000001</v>
      </c>
      <c r="F47" s="60">
        <f>IF(ISERROR((SUMIF(Details!$A$3:$A$137,A47,Details!$AB$3:$AB$137))/D47),0,(SUMIF(Details!$A$3:$A$137,A47,Details!$AB$3:$AB$137))/D47)</f>
        <v>0.074999999999999997</v>
      </c>
      <c r="G47" s="4">
        <f t="shared" si="0"/>
        <v>0.074999999999999997</v>
      </c>
      <c r="H47" s="4">
        <f t="shared" si="1"/>
        <v>0</v>
      </c>
      <c r="I47" s="4">
        <f>IF(ISERROR(MAX(1,MIN(5,(SUMIF(Details!$A$3:$A$137,A47,Details!$AA$3:$AA$137))/D47))),"n.a.",MAX(1,MIN(5,(SUMIF(Details!$A$3:$A$137,A47,Details!$AA$3:$AA$137))/D47)))</f>
        <v>1</v>
      </c>
      <c r="J47" s="4">
        <f t="shared" si="2"/>
        <v>0.12282212950272108</v>
      </c>
      <c r="K47" s="4">
        <f t="shared" si="3"/>
        <v>1</v>
      </c>
      <c r="L47" s="4">
        <f t="shared" si="4"/>
        <v>0.067815886456368948</v>
      </c>
      <c r="M47" s="4">
        <f t="shared" si="5"/>
        <v>0.61645801480276941</v>
      </c>
      <c r="N47" s="58">
        <f t="shared" si="6"/>
        <v>1754871.1269064939</v>
      </c>
      <c r="O47" s="58">
        <f t="shared" si="7"/>
        <v>1200951.6283124997</v>
      </c>
      <c r="P47" s="58">
        <f t="shared" si="8"/>
        <v>1200951.6283125</v>
      </c>
      <c r="Q47" s="7">
        <f t="shared" si="9"/>
        <v>0.043896460376332616</v>
      </c>
      <c r="R47" s="7">
        <f t="shared" si="10"/>
        <v>0.049316641184221556</v>
      </c>
      <c r="S47" s="4">
        <f t="shared" si="11"/>
        <v>0.033750000000000002</v>
      </c>
      <c r="T47" s="58">
        <f t="shared" si="12"/>
        <v>0.45000000000000001</v>
      </c>
      <c r="U47" s="4">
        <f t="shared" si="13"/>
        <v>0.061875000000000006</v>
      </c>
      <c r="V47" s="4">
        <f t="shared" si="14"/>
        <v>0.58750000000000002</v>
      </c>
      <c r="W47" s="8">
        <f t="shared" si="15"/>
        <v>9.0505357398700927E-05</v>
      </c>
      <c r="X47" s="62"/>
    </row>
    <row r="48">
      <c r="A48" s="4" t="s">
        <v>111</v>
      </c>
      <c r="B48" s="4" t="s">
        <v>112</v>
      </c>
      <c r="C48" s="4">
        <f>COUNTIF(Details!$A$3:$A$137,A48)</f>
        <v>1</v>
      </c>
      <c r="D48" s="58">
        <f>SUMIF(Details!$A$3:$A$137,A48,Details!$P$3:$P$137)</f>
        <v>17743692.139999997</v>
      </c>
      <c r="E48" s="59">
        <v>0.45000000000000001</v>
      </c>
      <c r="F48" s="60">
        <f>IF(ISERROR((SUMIF(Details!$A$3:$A$137,A48,Details!$AB$3:$AB$137))/D48),0,(SUMIF(Details!$A$3:$A$137,A48,Details!$AB$3:$AB$137))/D48)</f>
        <v>0.002</v>
      </c>
      <c r="G48" s="4">
        <f t="shared" si="0"/>
        <v>0.002</v>
      </c>
      <c r="H48" s="4">
        <f t="shared" si="1"/>
        <v>0</v>
      </c>
      <c r="I48" s="4">
        <f>IF(ISERROR(MAX(1,MIN(5,(SUMIF(Details!$A$3:$A$137,A48,Details!$AA$3:$AA$137))/D48))),"n.a.",MAX(1,MIN(5,(SUMIF(Details!$A$3:$A$137,A48,Details!$AA$3:$AA$137))/D48)))</f>
        <v>1.72</v>
      </c>
      <c r="J48" s="4">
        <f t="shared" si="2"/>
        <v>0.22858049016431511</v>
      </c>
      <c r="K48" s="4">
        <f t="shared" si="3"/>
        <v>1.72</v>
      </c>
      <c r="L48" s="4">
        <f t="shared" si="4"/>
        <v>0.21064082255344921</v>
      </c>
      <c r="M48" s="4">
        <f t="shared" si="5"/>
        <v>0.048217470480563372</v>
      </c>
      <c r="N48" s="58">
        <f t="shared" si="6"/>
        <v>68444.47615813234</v>
      </c>
      <c r="O48" s="58">
        <f t="shared" si="7"/>
        <v>15969.322925999997</v>
      </c>
      <c r="P48" s="58">
        <f t="shared" si="8"/>
        <v>15969.322925999997</v>
      </c>
      <c r="Q48" s="7">
        <f t="shared" si="9"/>
        <v>0.021888790143540622</v>
      </c>
      <c r="R48" s="7">
        <f t="shared" si="10"/>
        <v>0.0038573976384450701</v>
      </c>
      <c r="S48" s="4">
        <f t="shared" si="11"/>
        <v>0.00090000000000000008</v>
      </c>
      <c r="T48" s="58">
        <f t="shared" si="12"/>
        <v>0.45000000000000001</v>
      </c>
      <c r="U48" s="4">
        <f t="shared" si="13"/>
        <v>0.061875000000000006</v>
      </c>
      <c r="V48" s="4">
        <f t="shared" si="14"/>
        <v>0.58750000000000002</v>
      </c>
      <c r="W48" s="8">
        <f t="shared" si="15"/>
        <v>9.9676528506423442E-07</v>
      </c>
      <c r="X48" s="61"/>
    </row>
    <row r="49">
      <c r="A49" s="4" t="s">
        <v>113</v>
      </c>
      <c r="B49" s="4" t="s">
        <v>114</v>
      </c>
      <c r="C49" s="4">
        <f>COUNTIF(Details!$A$3:$A$137,A49)</f>
        <v>2</v>
      </c>
      <c r="D49" s="58">
        <f>SUMIF(Details!$A$3:$A$137,A49,Details!$P$3:$P$137)</f>
        <v>30063611.109999999</v>
      </c>
      <c r="E49" s="59">
        <v>0.45000000000000001</v>
      </c>
      <c r="F49" s="60">
        <f>IF(ISERROR((SUMIF(Details!$A$3:$A$137,A49,Details!$AB$3:$AB$137))/D49),0,(SUMIF(Details!$A$3:$A$137,A49,Details!$AB$3:$AB$137))/D49)</f>
        <v>0.0025999999999999999</v>
      </c>
      <c r="G49" s="4">
        <f t="shared" si="0"/>
        <v>0.0025999999999999999</v>
      </c>
      <c r="H49" s="4">
        <f t="shared" si="1"/>
        <v>0</v>
      </c>
      <c r="I49" s="4">
        <f>IF(ISERROR(MAX(1,MIN(5,(SUMIF(Details!$A$3:$A$137,A49,Details!$AA$3:$AA$137))/D49))),"n.a.",MAX(1,MIN(5,(SUMIF(Details!$A$3:$A$137,A49,Details!$AA$3:$AA$137))/D49)))</f>
        <v>1.6367736004518854</v>
      </c>
      <c r="J49" s="4">
        <f t="shared" si="2"/>
        <v>0.22537145171046735</v>
      </c>
      <c r="K49" s="4">
        <f t="shared" si="3"/>
        <v>1.6367736004518854</v>
      </c>
      <c r="L49" s="4">
        <f t="shared" si="4"/>
        <v>0.19765485945427078</v>
      </c>
      <c r="M49" s="4">
        <f t="shared" si="5"/>
        <v>0.059581624193649402</v>
      </c>
      <c r="N49" s="58">
        <f t="shared" si="6"/>
        <v>143299.10232480345</v>
      </c>
      <c r="O49" s="58">
        <f t="shared" si="7"/>
        <v>35174.4249987</v>
      </c>
      <c r="P49" s="58">
        <f t="shared" si="8"/>
        <v>35174.4249987</v>
      </c>
      <c r="Q49" s="7">
        <f t="shared" si="9"/>
        <v>0.037086761275593599</v>
      </c>
      <c r="R49" s="7">
        <f t="shared" si="10"/>
        <v>0.0047665299354919524</v>
      </c>
      <c r="S49" s="4">
        <f t="shared" si="11"/>
        <v>0.00117</v>
      </c>
      <c r="T49" s="58">
        <f t="shared" si="12"/>
        <v>0.45000000000000001</v>
      </c>
      <c r="U49" s="4">
        <f t="shared" si="13"/>
        <v>0.061875000000000006</v>
      </c>
      <c r="V49" s="4">
        <f t="shared" si="14"/>
        <v>0.58750000000000002</v>
      </c>
      <c r="W49" s="8">
        <f t="shared" si="15"/>
        <v>3.6086029093834678E-06</v>
      </c>
      <c r="X49" s="61"/>
    </row>
    <row r="50">
      <c r="A50" s="4" t="s">
        <v>115</v>
      </c>
      <c r="B50" s="4" t="s">
        <v>116</v>
      </c>
      <c r="C50" s="4">
        <f>COUNTIF(Details!$A$3:$A$137,A50)</f>
        <v>1</v>
      </c>
      <c r="D50" s="58">
        <f>SUMIF(Details!$A$3:$A$137,A50,Details!$P$3:$P$137)</f>
        <v>15013812.5</v>
      </c>
      <c r="E50" s="59">
        <v>0.45000000000000001</v>
      </c>
      <c r="F50" s="60">
        <f>IF(ISERROR((SUMIF(Details!$A$3:$A$137,A50,Details!$AB$3:$AB$137))/D50),0,(SUMIF(Details!$A$3:$A$137,A50,Details!$AB$3:$AB$137))/D50)</f>
        <v>0.0025999999999999999</v>
      </c>
      <c r="G50" s="4">
        <f t="shared" si="0"/>
        <v>0.0025999999999999999</v>
      </c>
      <c r="H50" s="4">
        <f t="shared" si="1"/>
        <v>0</v>
      </c>
      <c r="I50" s="4">
        <f>IF(ISERROR(MAX(1,MIN(5,(SUMIF(Details!$A$3:$A$137,A50,Details!$AA$3:$AA$137))/D50))),"n.a.",MAX(1,MIN(5,(SUMIF(Details!$A$3:$A$137,A50,Details!$AA$3:$AA$137))/D50)))</f>
        <v>2.8599999999999999</v>
      </c>
      <c r="J50" s="4">
        <f t="shared" si="2"/>
        <v>0.22537145171046735</v>
      </c>
      <c r="K50" s="4">
        <f t="shared" si="3"/>
        <v>2.8599999999999999</v>
      </c>
      <c r="L50" s="4">
        <f t="shared" si="4"/>
        <v>0.19765485945427078</v>
      </c>
      <c r="M50" s="4">
        <f t="shared" si="5"/>
        <v>0.076950575135715946</v>
      </c>
      <c r="N50" s="58">
        <f t="shared" si="6"/>
        <v>92425.720548384095</v>
      </c>
      <c r="O50" s="58">
        <f t="shared" si="7"/>
        <v>17566.160625</v>
      </c>
      <c r="P50" s="58">
        <f t="shared" si="8"/>
        <v>17566.160625</v>
      </c>
      <c r="Q50" s="7">
        <f t="shared" si="9"/>
        <v>0.018521184231218693</v>
      </c>
      <c r="R50" s="7">
        <f t="shared" si="10"/>
        <v>0.0061560460108572752</v>
      </c>
      <c r="S50" s="4">
        <f t="shared" si="11"/>
        <v>0.00117</v>
      </c>
      <c r="T50" s="58">
        <f t="shared" si="12"/>
        <v>0.45000000000000001</v>
      </c>
      <c r="U50" s="4">
        <f t="shared" si="13"/>
        <v>0.061875000000000006</v>
      </c>
      <c r="V50" s="4">
        <f t="shared" si="14"/>
        <v>0.58750000000000002</v>
      </c>
      <c r="W50" s="8">
        <f t="shared" si="15"/>
        <v>1.0554266746846583E-06</v>
      </c>
      <c r="X50" s="13"/>
    </row>
    <row r="51">
      <c r="A51" s="4" t="s">
        <v>117</v>
      </c>
      <c r="B51" s="4" t="s">
        <v>118</v>
      </c>
      <c r="C51" s="4">
        <f>COUNTIF(Details!$A$3:$A$137,A51)</f>
        <v>1</v>
      </c>
      <c r="D51" s="58">
        <f>SUMIF(Details!$A$3:$A$137,A51,Details!$P$3:$P$137)</f>
        <v>7006688.5</v>
      </c>
      <c r="E51" s="59">
        <v>0.45000000000000001</v>
      </c>
      <c r="F51" s="60">
        <f>IF(ISERROR((SUMIF(Details!$A$3:$A$137,A51,Details!$AB$3:$AB$137))/D51),0,(SUMIF(Details!$A$3:$A$137,A51,Details!$AB$3:$AB$137))/D51)</f>
        <v>0.0025999999999999999</v>
      </c>
      <c r="G51" s="4">
        <f t="shared" si="0"/>
        <v>0.0025999999999999999</v>
      </c>
      <c r="H51" s="4">
        <f t="shared" si="1"/>
        <v>0</v>
      </c>
      <c r="I51" s="4">
        <f>IF(ISERROR(MAX(1,MIN(5,(SUMIF(Details!$A$3:$A$137,A51,Details!$AA$3:$AA$137))/D51))),"n.a.",MAX(1,MIN(5,(SUMIF(Details!$A$3:$A$137,A51,Details!$AA$3:$AA$137))/D51)))</f>
        <v>1.3899999999999999</v>
      </c>
      <c r="J51" s="4">
        <f t="shared" si="2"/>
        <v>0.22537145171046735</v>
      </c>
      <c r="K51" s="4">
        <f t="shared" si="3"/>
        <v>1.3899999999999999</v>
      </c>
      <c r="L51" s="4">
        <f t="shared" si="4"/>
        <v>0.19765485945427078</v>
      </c>
      <c r="M51" s="4">
        <f t="shared" si="5"/>
        <v>0.056077613356710847</v>
      </c>
      <c r="N51" s="58">
        <f t="shared" si="6"/>
        <v>31433.469489112988</v>
      </c>
      <c r="O51" s="58">
        <f t="shared" si="7"/>
        <v>8197.8255449999997</v>
      </c>
      <c r="P51" s="58">
        <f t="shared" si="8"/>
        <v>8197.8255449999997</v>
      </c>
      <c r="Q51" s="7">
        <f t="shared" si="9"/>
        <v>0.0086435186638477973</v>
      </c>
      <c r="R51" s="7">
        <f t="shared" si="10"/>
        <v>0.0044862090685368686</v>
      </c>
      <c r="S51" s="4">
        <f t="shared" si="11"/>
        <v>0.00117</v>
      </c>
      <c r="T51" s="58">
        <f t="shared" si="12"/>
        <v>0.45000000000000001</v>
      </c>
      <c r="U51" s="4">
        <f t="shared" si="13"/>
        <v>0.061875000000000006</v>
      </c>
      <c r="V51" s="4">
        <f t="shared" si="14"/>
        <v>0.58750000000000002</v>
      </c>
      <c r="W51" s="8">
        <f t="shared" si="15"/>
        <v>1.8918219863436212E-07</v>
      </c>
    </row>
    <row r="52">
      <c r="A52" s="4" t="s">
        <v>119</v>
      </c>
      <c r="B52" s="4" t="s">
        <v>120</v>
      </c>
      <c r="C52" s="4">
        <f>COUNTIF(Details!$A$3:$A$137,A52)</f>
        <v>1</v>
      </c>
      <c r="D52" s="58">
        <f>SUMIF(Details!$A$3:$A$137,A52,Details!$P$3:$P$137)</f>
        <v>20132000</v>
      </c>
      <c r="E52" s="59">
        <v>0.45000000000000001</v>
      </c>
      <c r="F52" s="60">
        <f>IF(ISERROR((SUMIF(Details!$A$3:$A$137,A52,Details!$AB$3:$AB$137))/D52),0,(SUMIF(Details!$A$3:$A$137,A52,Details!$AB$3:$AB$137))/D52)</f>
        <v>0.0060000000000000001</v>
      </c>
      <c r="G52" s="4">
        <f t="shared" si="0"/>
        <v>0.0060000000000000001</v>
      </c>
      <c r="H52" s="4">
        <f t="shared" si="1"/>
        <v>0</v>
      </c>
      <c r="I52" s="4">
        <f>IF(ISERROR(MAX(1,MIN(5,(SUMIF(Details!$A$3:$A$137,A52,Details!$AA$3:$AA$137))/D52))),"n.a.",MAX(1,MIN(5,(SUMIF(Details!$A$3:$A$137,A52,Details!$AA$3:$AA$137))/D52)))</f>
        <v>2.1000000000000001</v>
      </c>
      <c r="J52" s="4">
        <f t="shared" si="2"/>
        <v>0.20889818648180614</v>
      </c>
      <c r="K52" s="4">
        <f t="shared" si="3"/>
        <v>2.1000000000000001</v>
      </c>
      <c r="L52" s="4">
        <f t="shared" si="4"/>
        <v>0.15902090282860182</v>
      </c>
      <c r="M52" s="4">
        <f t="shared" si="5"/>
        <v>0.13123170101276296</v>
      </c>
      <c r="N52" s="58">
        <f t="shared" si="6"/>
        <v>211356.52838311554</v>
      </c>
      <c r="O52" s="58">
        <f t="shared" si="7"/>
        <v>54356.400000000001</v>
      </c>
      <c r="P52" s="58">
        <f t="shared" si="8"/>
        <v>54356.400000000001</v>
      </c>
      <c r="Q52" s="7">
        <f t="shared" si="9"/>
        <v>0.024835029806246398</v>
      </c>
      <c r="R52" s="7">
        <f t="shared" si="10"/>
        <v>0.010498536081021038</v>
      </c>
      <c r="S52" s="4">
        <f t="shared" si="11"/>
        <v>0.0027000000000000001</v>
      </c>
      <c r="T52" s="58">
        <f t="shared" si="12"/>
        <v>0.45000000000000001</v>
      </c>
      <c r="U52" s="4">
        <f t="shared" si="13"/>
        <v>0.061875000000000006</v>
      </c>
      <c r="V52" s="4">
        <f t="shared" si="14"/>
        <v>0.58750000000000002</v>
      </c>
      <c r="W52" s="8">
        <f t="shared" si="15"/>
        <v>3.6334534715570867E-06</v>
      </c>
    </row>
    <row r="53">
      <c r="A53" s="4" t="s">
        <v>121</v>
      </c>
      <c r="B53" s="4" t="s">
        <v>122</v>
      </c>
      <c r="C53" s="4">
        <f>COUNTIF(Details!$A$3:$A$137,A53)</f>
        <v>1</v>
      </c>
      <c r="D53" s="58">
        <f>SUMIF(Details!$A$3:$A$137,A53,Details!$P$3:$P$137)</f>
        <v>5781207.9799999995</v>
      </c>
      <c r="E53" s="59">
        <v>0.45000000000000001</v>
      </c>
      <c r="F53" s="60">
        <f>IF(ISERROR((SUMIF(Details!$A$3:$A$137,A53,Details!$AB$3:$AB$137))/D53),0,(SUMIF(Details!$A$3:$A$137,A53,Details!$AB$3:$AB$137))/D53)</f>
        <v>0.002</v>
      </c>
      <c r="G53" s="4">
        <f t="shared" si="0"/>
        <v>0.002</v>
      </c>
      <c r="H53" s="4">
        <f t="shared" si="1"/>
        <v>0</v>
      </c>
      <c r="I53" s="4">
        <f>IF(ISERROR(MAX(1,MIN(5,(SUMIF(Details!$A$3:$A$137,A53,Details!$AA$3:$AA$137))/D53))),"n.a.",MAX(1,MIN(5,(SUMIF(Details!$A$3:$A$137,A53,Details!$AA$3:$AA$137))/D53)))</f>
        <v>2.1600000000000001</v>
      </c>
      <c r="J53" s="4">
        <f t="shared" si="2"/>
        <v>0.22858049016431511</v>
      </c>
      <c r="K53" s="4">
        <f t="shared" si="3"/>
        <v>2.1600000000000001</v>
      </c>
      <c r="L53" s="4">
        <f t="shared" si="4"/>
        <v>0.21064082255344921</v>
      </c>
      <c r="M53" s="4">
        <f t="shared" si="5"/>
        <v>0.05356495033702223</v>
      </c>
      <c r="N53" s="58">
        <f t="shared" si="6"/>
        <v>24773.609466935726</v>
      </c>
      <c r="O53" s="58">
        <f t="shared" si="7"/>
        <v>5203.0871820000002</v>
      </c>
      <c r="P53" s="58">
        <f t="shared" si="8"/>
        <v>5203.0871819999993</v>
      </c>
      <c r="Q53" s="7">
        <f t="shared" si="9"/>
        <v>0.0071317540482520123</v>
      </c>
      <c r="R53" s="7">
        <f t="shared" si="10"/>
        <v>0.0042851960269617781</v>
      </c>
      <c r="S53" s="4">
        <f t="shared" si="11"/>
        <v>0.00090000000000000008</v>
      </c>
      <c r="T53" s="58">
        <f t="shared" si="12"/>
        <v>0.45000000000000001</v>
      </c>
      <c r="U53" s="4">
        <f t="shared" si="13"/>
        <v>0.061875000000000006</v>
      </c>
      <c r="V53" s="4">
        <f t="shared" si="14"/>
        <v>0.58750000000000002</v>
      </c>
      <c r="W53" s="8">
        <f t="shared" si="15"/>
        <v>1.1290955187734002E-07</v>
      </c>
    </row>
    <row r="54">
      <c r="A54" s="4" t="s">
        <v>123</v>
      </c>
      <c r="B54" s="4" t="s">
        <v>124</v>
      </c>
      <c r="C54" s="4">
        <f>COUNTIF(Details!$A$3:$A$137,A54)</f>
        <v>1</v>
      </c>
      <c r="D54" s="58">
        <f>SUMIF(Details!$A$3:$A$137,A54,Details!$P$3:$P$137)</f>
        <v>8012666.6699999999</v>
      </c>
      <c r="E54" s="59">
        <v>0.45000000000000001</v>
      </c>
      <c r="F54" s="60">
        <f>IF(ISERROR((SUMIF(Details!$A$3:$A$137,A54,Details!$AB$3:$AB$137))/D54),0,(SUMIF(Details!$A$3:$A$137,A54,Details!$AB$3:$AB$137))/D54)</f>
        <v>0.0060000000000000001</v>
      </c>
      <c r="G54" s="4">
        <f t="shared" si="0"/>
        <v>0.0060000000000000001</v>
      </c>
      <c r="H54" s="4">
        <f t="shared" si="1"/>
        <v>0</v>
      </c>
      <c r="I54" s="4">
        <f>IF(ISERROR(MAX(1,MIN(5,(SUMIF(Details!$A$3:$A$137,A54,Details!$AA$3:$AA$137))/D54))),"n.a.",MAX(1,MIN(5,(SUMIF(Details!$A$3:$A$137,A54,Details!$AA$3:$AA$137))/D54)))</f>
        <v>2.3399999999999999</v>
      </c>
      <c r="J54" s="4">
        <f t="shared" si="2"/>
        <v>0.20889818648180614</v>
      </c>
      <c r="K54" s="4">
        <f t="shared" si="3"/>
        <v>2.3399999999999999</v>
      </c>
      <c r="L54" s="4">
        <f t="shared" si="4"/>
        <v>0.15902090282860182</v>
      </c>
      <c r="M54" s="4">
        <f t="shared" si="5"/>
        <v>0.13658038189590235</v>
      </c>
      <c r="N54" s="58">
        <f t="shared" si="6"/>
        <v>87549.845903453461</v>
      </c>
      <c r="O54" s="58">
        <f t="shared" si="7"/>
        <v>21634.200009</v>
      </c>
      <c r="P54" s="58">
        <f t="shared" si="8"/>
        <v>21634.200009</v>
      </c>
      <c r="Q54" s="7">
        <f t="shared" si="9"/>
        <v>0.0098845030586611881</v>
      </c>
      <c r="R54" s="7">
        <f t="shared" si="10"/>
        <v>0.01092643055167219</v>
      </c>
      <c r="S54" s="4">
        <f t="shared" si="11"/>
        <v>0.0027000000000000001</v>
      </c>
      <c r="T54" s="58">
        <f t="shared" si="12"/>
        <v>0.45000000000000001</v>
      </c>
      <c r="U54" s="4">
        <f t="shared" si="13"/>
        <v>0.061875000000000006</v>
      </c>
      <c r="V54" s="4">
        <f t="shared" si="14"/>
        <v>0.58750000000000002</v>
      </c>
      <c r="W54" s="8">
        <f t="shared" si="15"/>
        <v>5.8920301748786E-07</v>
      </c>
    </row>
    <row r="55">
      <c r="A55" s="4" t="s">
        <v>125</v>
      </c>
      <c r="B55" s="4" t="s">
        <v>126</v>
      </c>
      <c r="C55" s="4">
        <f>COUNTIF(Details!$A$3:$A$137,A55)</f>
        <v>1</v>
      </c>
      <c r="D55" s="58">
        <f>SUMIF(Details!$A$3:$A$137,A55,Details!$P$3:$P$137)</f>
        <v>20126575.34</v>
      </c>
      <c r="E55" s="59">
        <v>0.45000000000000001</v>
      </c>
      <c r="F55" s="60">
        <f>IF(ISERROR((SUMIF(Details!$A$3:$A$137,A55,Details!$AB$3:$AB$137))/D55),0,(SUMIF(Details!$A$3:$A$137,A55,Details!$AB$3:$AB$137))/D55)</f>
        <v>0.0060000000000000001</v>
      </c>
      <c r="G55" s="4">
        <f t="shared" si="0"/>
        <v>0.0060000000000000001</v>
      </c>
      <c r="H55" s="4">
        <f t="shared" si="1"/>
        <v>0</v>
      </c>
      <c r="I55" s="4">
        <f>IF(ISERROR(MAX(1,MIN(5,(SUMIF(Details!$A$3:$A$137,A55,Details!$AA$3:$AA$137))/D55))),"n.a.",MAX(1,MIN(5,(SUMIF(Details!$A$3:$A$137,A55,Details!$AA$3:$AA$137))/D55)))</f>
        <v>2.3700000000000001</v>
      </c>
      <c r="J55" s="4">
        <f t="shared" si="2"/>
        <v>0.20889818648180614</v>
      </c>
      <c r="K55" s="4">
        <f t="shared" si="3"/>
        <v>2.3700000000000001</v>
      </c>
      <c r="L55" s="4">
        <f t="shared" si="4"/>
        <v>0.15902090282860182</v>
      </c>
      <c r="M55" s="4">
        <f t="shared" si="5"/>
        <v>0.1372489670062948</v>
      </c>
      <c r="N55" s="58">
        <f t="shared" si="6"/>
        <v>220988.13398314931</v>
      </c>
      <c r="O55" s="58">
        <f t="shared" si="7"/>
        <v>54341.753418000008</v>
      </c>
      <c r="P55" s="58">
        <f t="shared" si="8"/>
        <v>54341.753418</v>
      </c>
      <c r="Q55" s="7">
        <f t="shared" si="9"/>
        <v>0.024828337893232848</v>
      </c>
      <c r="R55" s="7">
        <f t="shared" si="10"/>
        <v>0.010979917360503584</v>
      </c>
      <c r="S55" s="4">
        <f t="shared" si="11"/>
        <v>0.0027000000000000001</v>
      </c>
      <c r="T55" s="58">
        <f t="shared" si="12"/>
        <v>0.45000000000000001</v>
      </c>
      <c r="U55" s="4">
        <f t="shared" si="13"/>
        <v>0.061875000000000006</v>
      </c>
      <c r="V55" s="4">
        <f t="shared" si="14"/>
        <v>0.58750000000000002</v>
      </c>
      <c r="W55" s="8">
        <f t="shared" si="15"/>
        <v>3.7282465522284524E-06</v>
      </c>
    </row>
    <row r="56">
      <c r="A56" s="4" t="s">
        <v>127</v>
      </c>
      <c r="B56" s="4" t="s">
        <v>128</v>
      </c>
      <c r="C56" s="4">
        <f>COUNTIF(Details!$A$3:$A$137,A56)</f>
        <v>1</v>
      </c>
      <c r="D56" s="58">
        <f>SUMIF(Details!$A$3:$A$137,A56,Details!$P$3:$P$137)</f>
        <v>7166911.5200000005</v>
      </c>
      <c r="E56" s="59">
        <v>0.45000000000000001</v>
      </c>
      <c r="F56" s="60">
        <f>IF(ISERROR((SUMIF(Details!$A$3:$A$137,A56,Details!$AB$3:$AB$137))/D56),0,(SUMIF(Details!$A$3:$A$137,A56,Details!$AB$3:$AB$137))/D56)</f>
        <v>0.057000000000000002</v>
      </c>
      <c r="G56" s="4">
        <f t="shared" si="0"/>
        <v>0.057000000000000002</v>
      </c>
      <c r="H56" s="4">
        <f t="shared" si="1"/>
        <v>0</v>
      </c>
      <c r="I56" s="4">
        <f>IF(ISERROR(MAX(1,MIN(5,(SUMIF(Details!$A$3:$A$137,A56,Details!$AA$3:$AA$137))/D56))),"n.a.",MAX(1,MIN(5,(SUMIF(Details!$A$3:$A$137,A56,Details!$AA$3:$AA$137))/D56)))</f>
        <v>1</v>
      </c>
      <c r="J56" s="4">
        <f t="shared" si="2"/>
        <v>0.12694131850498061</v>
      </c>
      <c r="K56" s="4">
        <f t="shared" si="3"/>
        <v>1</v>
      </c>
      <c r="L56" s="4">
        <f t="shared" si="4"/>
        <v>0.075871868291316272</v>
      </c>
      <c r="M56" s="4">
        <f t="shared" si="5"/>
        <v>0.51637686477062583</v>
      </c>
      <c r="N56" s="58">
        <f t="shared" si="6"/>
        <v>296066.18406288646</v>
      </c>
      <c r="O56" s="58">
        <f t="shared" si="7"/>
        <v>183831.28048800002</v>
      </c>
      <c r="P56" s="58">
        <f t="shared" si="8"/>
        <v>183831.28048800002</v>
      </c>
      <c r="Q56" s="7">
        <f t="shared" si="9"/>
        <v>0.0088411713301177561</v>
      </c>
      <c r="R56" s="7">
        <f t="shared" si="10"/>
        <v>0.041310149181650067</v>
      </c>
      <c r="S56" s="4">
        <f t="shared" si="11"/>
        <v>0.025650000000000003</v>
      </c>
      <c r="T56" s="58">
        <f t="shared" si="12"/>
        <v>0.45000000000000001</v>
      </c>
      <c r="U56" s="4">
        <f t="shared" si="13"/>
        <v>0.061875000000000006</v>
      </c>
      <c r="V56" s="4">
        <f t="shared" si="14"/>
        <v>0.58750000000000002</v>
      </c>
      <c r="W56" s="8">
        <f t="shared" si="15"/>
        <v>2.8871965190477797E-06</v>
      </c>
    </row>
    <row r="57">
      <c r="A57" s="4" t="s">
        <v>129</v>
      </c>
      <c r="B57" s="4" t="s">
        <v>130</v>
      </c>
      <c r="C57" s="4">
        <f>COUNTIF(Details!$A$3:$A$137,A57)</f>
        <v>1</v>
      </c>
      <c r="D57" s="58">
        <f>SUMIF(Details!$A$3:$A$137,A57,Details!$P$3:$P$137)</f>
        <v>7559673.0800000001</v>
      </c>
      <c r="E57" s="59">
        <v>0.45000000000000001</v>
      </c>
      <c r="F57" s="60">
        <f>IF(ISERROR((SUMIF(Details!$A$3:$A$137,A57,Details!$AB$3:$AB$137))/D57),0,(SUMIF(Details!$A$3:$A$137,A57,Details!$AB$3:$AB$137))/D57)</f>
        <v>0.002</v>
      </c>
      <c r="G57" s="4">
        <f t="shared" si="0"/>
        <v>0.002</v>
      </c>
      <c r="H57" s="4">
        <f t="shared" si="1"/>
        <v>0</v>
      </c>
      <c r="I57" s="4">
        <f>IF(ISERROR(MAX(1,MIN(5,(SUMIF(Details!$A$3:$A$137,A57,Details!$AA$3:$AA$137))/D57))),"n.a.",MAX(1,MIN(5,(SUMIF(Details!$A$3:$A$137,A57,Details!$AA$3:$AA$137))/D57)))</f>
        <v>2.4100000000000001</v>
      </c>
      <c r="J57" s="4">
        <f t="shared" si="2"/>
        <v>0.22858049016431511</v>
      </c>
      <c r="K57" s="4">
        <f t="shared" si="3"/>
        <v>2.4100000000000001</v>
      </c>
      <c r="L57" s="4">
        <f t="shared" si="4"/>
        <v>0.21064082255344921</v>
      </c>
      <c r="M57" s="4">
        <f t="shared" si="5"/>
        <v>0.056603291164555675</v>
      </c>
      <c r="N57" s="58">
        <f t="shared" si="6"/>
        <v>34232.190116487473</v>
      </c>
      <c r="O57" s="58">
        <f t="shared" si="7"/>
        <v>6803.7057720000003</v>
      </c>
      <c r="P57" s="58">
        <f t="shared" si="8"/>
        <v>6803.7057720000003</v>
      </c>
      <c r="Q57" s="7">
        <f t="shared" si="9"/>
        <v>0.0093256857871686118</v>
      </c>
      <c r="R57" s="7">
        <f t="shared" si="10"/>
        <v>0.0045282632931644539</v>
      </c>
      <c r="S57" s="4">
        <f t="shared" si="11"/>
        <v>0.00090000000000000008</v>
      </c>
      <c r="T57" s="58">
        <f t="shared" si="12"/>
        <v>0.45000000000000001</v>
      </c>
      <c r="U57" s="4">
        <f t="shared" si="13"/>
        <v>0.061875000000000006</v>
      </c>
      <c r="V57" s="4">
        <f t="shared" si="14"/>
        <v>0.58750000000000002</v>
      </c>
      <c r="W57" s="8">
        <f t="shared" si="15"/>
        <v>1.9995687653437027E-07</v>
      </c>
    </row>
    <row r="58">
      <c r="A58" s="4" t="s">
        <v>131</v>
      </c>
      <c r="B58" s="4" t="s">
        <v>132</v>
      </c>
      <c r="C58" s="4">
        <f>COUNTIF(Details!$A$3:$A$137,A58)</f>
        <v>1</v>
      </c>
      <c r="D58" s="58">
        <f>SUMIF(Details!$A$3:$A$137,A58,Details!$P$3:$P$137)</f>
        <v>15073750</v>
      </c>
      <c r="E58" s="59">
        <v>0.45000000000000001</v>
      </c>
      <c r="F58" s="60">
        <f>IF(ISERROR((SUMIF(Details!$A$3:$A$137,A58,Details!$AB$3:$AB$137))/D58),0,(SUMIF(Details!$A$3:$A$137,A58,Details!$AB$3:$AB$137))/D58)</f>
        <v>0.0025999999999999999</v>
      </c>
      <c r="G58" s="4">
        <f t="shared" si="0"/>
        <v>0.0025999999999999999</v>
      </c>
      <c r="H58" s="4">
        <f t="shared" si="1"/>
        <v>0</v>
      </c>
      <c r="I58" s="4">
        <f>IF(ISERROR(MAX(1,MIN(5,(SUMIF(Details!$A$3:$A$137,A58,Details!$AA$3:$AA$137))/D58))),"n.a.",MAX(1,MIN(5,(SUMIF(Details!$A$3:$A$137,A58,Details!$AA$3:$AA$137))/D58)))</f>
        <v>2.52</v>
      </c>
      <c r="J58" s="4">
        <f t="shared" si="2"/>
        <v>0.22537145171046735</v>
      </c>
      <c r="K58" s="4">
        <f t="shared" si="3"/>
        <v>2.52</v>
      </c>
      <c r="L58" s="4">
        <f t="shared" si="4"/>
        <v>0.19765485945427078</v>
      </c>
      <c r="M58" s="4">
        <f t="shared" si="5"/>
        <v>0.07212281526846305</v>
      </c>
      <c r="N58" s="58">
        <f t="shared" si="6"/>
        <v>86972.90293223958</v>
      </c>
      <c r="O58" s="58">
        <f t="shared" si="7"/>
        <v>17636.287499999999</v>
      </c>
      <c r="P58" s="58">
        <f t="shared" si="8"/>
        <v>17636.287500000002</v>
      </c>
      <c r="Q58" s="7">
        <f t="shared" si="9"/>
        <v>0.018595123710605337</v>
      </c>
      <c r="R58" s="7">
        <f t="shared" si="10"/>
        <v>0.0057698252214770434</v>
      </c>
      <c r="S58" s="4">
        <f t="shared" si="11"/>
        <v>0.00117</v>
      </c>
      <c r="T58" s="58">
        <f t="shared" si="12"/>
        <v>0.45000000000000001</v>
      </c>
      <c r="U58" s="4">
        <f t="shared" si="13"/>
        <v>0.061875000000000006</v>
      </c>
      <c r="V58" s="4">
        <f t="shared" si="14"/>
        <v>0.58750000000000002</v>
      </c>
      <c r="W58" s="8">
        <f t="shared" si="15"/>
        <v>1.0203223130801737E-06</v>
      </c>
    </row>
    <row r="59">
      <c r="A59" s="4" t="s">
        <v>133</v>
      </c>
      <c r="B59" s="4" t="s">
        <v>134</v>
      </c>
      <c r="C59" s="4">
        <f>COUNTIF(Details!$A$3:$A$137,A59)</f>
        <v>1</v>
      </c>
      <c r="D59" s="58">
        <f>SUMIF(Details!$A$3:$A$137,A59,Details!$P$3:$P$137)</f>
        <v>27076200</v>
      </c>
      <c r="E59" s="59">
        <v>0.45000000000000001</v>
      </c>
      <c r="F59" s="60">
        <f>IF(ISERROR((SUMIF(Details!$A$3:$A$137,A59,Details!$AB$3:$AB$137))/D59),0,(SUMIF(Details!$A$3:$A$137,A59,Details!$AB$3:$AB$137))/D59)</f>
        <v>0.0025999999999999999</v>
      </c>
      <c r="G59" s="4">
        <f t="shared" si="0"/>
        <v>0.0025999999999999999</v>
      </c>
      <c r="H59" s="4">
        <f t="shared" si="1"/>
        <v>0</v>
      </c>
      <c r="I59" s="4">
        <f>IF(ISERROR(MAX(1,MIN(5,(SUMIF(Details!$A$3:$A$137,A59,Details!$AA$3:$AA$137))/D59))),"n.a.",MAX(1,MIN(5,(SUMIF(Details!$A$3:$A$137,A59,Details!$AA$3:$AA$137))/D59)))</f>
        <v>2.6600000000000001</v>
      </c>
      <c r="J59" s="4">
        <f t="shared" si="2"/>
        <v>0.22537145171046735</v>
      </c>
      <c r="K59" s="4">
        <f t="shared" si="3"/>
        <v>2.6600000000000001</v>
      </c>
      <c r="L59" s="4">
        <f t="shared" si="4"/>
        <v>0.19765485945427078</v>
      </c>
      <c r="M59" s="4">
        <f t="shared" si="5"/>
        <v>0.074110716390273085</v>
      </c>
      <c r="N59" s="58">
        <f t="shared" si="6"/>
        <v>160530.92633010497</v>
      </c>
      <c r="O59" s="58">
        <f t="shared" si="7"/>
        <v>31679.153999999999</v>
      </c>
      <c r="P59" s="58">
        <f t="shared" si="8"/>
        <v>31679.153999999999</v>
      </c>
      <c r="Q59" s="7">
        <f t="shared" si="9"/>
        <v>0.033401462052448275</v>
      </c>
      <c r="R59" s="7">
        <f t="shared" si="10"/>
        <v>0.005928857311221847</v>
      </c>
      <c r="S59" s="4">
        <f t="shared" si="11"/>
        <v>0.00117</v>
      </c>
      <c r="T59" s="58">
        <f t="shared" si="12"/>
        <v>0.45000000000000001</v>
      </c>
      <c r="U59" s="4">
        <f t="shared" si="13"/>
        <v>0.061875000000000006</v>
      </c>
      <c r="V59" s="4">
        <f t="shared" si="14"/>
        <v>0.58750000000000002</v>
      </c>
      <c r="W59" s="8">
        <f t="shared" si="15"/>
        <v>3.3499352168490101E-06</v>
      </c>
    </row>
    <row r="60">
      <c r="A60" s="4" t="s">
        <v>135</v>
      </c>
      <c r="B60" s="4" t="s">
        <v>136</v>
      </c>
      <c r="C60" s="4">
        <f>COUNTIF(Details!$A$3:$A$137,A60)</f>
        <v>1</v>
      </c>
      <c r="D60" s="58">
        <f>SUMIF(Details!$A$3:$A$137,A60,Details!$P$3:$P$137)</f>
        <v>10010555.560000001</v>
      </c>
      <c r="E60" s="59">
        <v>0.45000000000000001</v>
      </c>
      <c r="F60" s="60">
        <f>IF(ISERROR((SUMIF(Details!$A$3:$A$137,A60,Details!$AB$3:$AB$137))/D60),0,(SUMIF(Details!$A$3:$A$137,A60,Details!$AB$3:$AB$137))/D60)</f>
        <v>0.0060000000000000001</v>
      </c>
      <c r="G60" s="4">
        <f t="shared" si="0"/>
        <v>0.0060000000000000001</v>
      </c>
      <c r="H60" s="4">
        <f t="shared" si="1"/>
        <v>0</v>
      </c>
      <c r="I60" s="4">
        <f>IF(ISERROR(MAX(1,MIN(5,(SUMIF(Details!$A$3:$A$137,A60,Details!$AA$3:$AA$137))/D60))),"n.a.",MAX(1,MIN(5,(SUMIF(Details!$A$3:$A$137,A60,Details!$AA$3:$AA$137))/D60)))</f>
        <v>2.8999999999999999</v>
      </c>
      <c r="J60" s="4">
        <f t="shared" si="2"/>
        <v>0.20889818648180614</v>
      </c>
      <c r="K60" s="4">
        <f t="shared" si="3"/>
        <v>2.8999999999999999</v>
      </c>
      <c r="L60" s="4">
        <f t="shared" si="4"/>
        <v>0.15902090282860182</v>
      </c>
      <c r="M60" s="4">
        <f t="shared" si="5"/>
        <v>0.14906063728989433</v>
      </c>
      <c r="N60" s="58">
        <f t="shared" si="6"/>
        <v>119374.3833119596</v>
      </c>
      <c r="O60" s="58">
        <f t="shared" si="7"/>
        <v>27028.500012000004</v>
      </c>
      <c r="P60" s="58">
        <f t="shared" si="8"/>
        <v>27028.500012000004</v>
      </c>
      <c r="Q60" s="7">
        <f t="shared" si="9"/>
        <v>0.012349118105984781</v>
      </c>
      <c r="R60" s="7">
        <f t="shared" si="10"/>
        <v>0.011924850983191545</v>
      </c>
      <c r="S60" s="4">
        <f t="shared" si="11"/>
        <v>0.0027000000000000001</v>
      </c>
      <c r="T60" s="58">
        <f t="shared" si="12"/>
        <v>0.45000000000000001</v>
      </c>
      <c r="U60" s="4">
        <f t="shared" si="13"/>
        <v>0.061875000000000006</v>
      </c>
      <c r="V60" s="4">
        <f t="shared" si="14"/>
        <v>0.58750000000000002</v>
      </c>
      <c r="W60" s="8">
        <f t="shared" si="15"/>
        <v>9.6930073687155847E-07</v>
      </c>
    </row>
    <row r="61">
      <c r="A61" s="4" t="s">
        <v>137</v>
      </c>
      <c r="B61" s="4" t="s">
        <v>138</v>
      </c>
      <c r="C61" s="4">
        <f>COUNTIF(Details!$A$3:$A$137,A61)</f>
        <v>1</v>
      </c>
      <c r="D61" s="58">
        <f>SUMIF(Details!$A$3:$A$137,A61,Details!$P$3:$P$137)</f>
        <v>9999227.7700000014</v>
      </c>
      <c r="E61" s="59">
        <v>0.45000000000000001</v>
      </c>
      <c r="F61" s="60">
        <f>IF(ISERROR((SUMIF(Details!$A$3:$A$137,A61,Details!$AB$3:$AB$137))/D61),0,(SUMIF(Details!$A$3:$A$137,A61,Details!$AB$3:$AB$137))/D61)</f>
        <v>0.0080000000000000002</v>
      </c>
      <c r="G61" s="4">
        <f t="shared" si="0"/>
        <v>0.0080000000000000002</v>
      </c>
      <c r="H61" s="4">
        <f t="shared" si="1"/>
        <v>0</v>
      </c>
      <c r="I61" s="4">
        <f>IF(ISERROR(MAX(1,MIN(5,(SUMIF(Details!$A$3:$A$137,A61,Details!$AA$3:$AA$137))/D61))),"n.a.",MAX(1,MIN(5,(SUMIF(Details!$A$3:$A$137,A61,Details!$AA$3:$AA$137))/D61)))</f>
        <v>3.2200000000000002</v>
      </c>
      <c r="J61" s="4">
        <f t="shared" si="2"/>
        <v>0.20043840552427669</v>
      </c>
      <c r="K61" s="4">
        <f t="shared" si="3"/>
        <v>3.2200000000000002</v>
      </c>
      <c r="L61" s="4">
        <f t="shared" si="4"/>
        <v>0.14670051054733238</v>
      </c>
      <c r="M61" s="4">
        <f t="shared" si="5"/>
        <v>0.19196433149559258</v>
      </c>
      <c r="N61" s="58">
        <f t="shared" si="6"/>
        <v>153559.60594721721</v>
      </c>
      <c r="O61" s="58">
        <f t="shared" si="7"/>
        <v>35997.219972000006</v>
      </c>
      <c r="P61" s="58">
        <f t="shared" si="8"/>
        <v>35997.219972000006</v>
      </c>
      <c r="Q61" s="7">
        <f t="shared" si="9"/>
        <v>0.012335144034740548</v>
      </c>
      <c r="R61" s="7">
        <f t="shared" si="10"/>
        <v>0.015357146519647405</v>
      </c>
      <c r="S61" s="4">
        <f t="shared" si="11"/>
        <v>0.0036000000000000003</v>
      </c>
      <c r="T61" s="58">
        <f t="shared" si="12"/>
        <v>0.45000000000000001</v>
      </c>
      <c r="U61" s="4">
        <f t="shared" si="13"/>
        <v>0.061875000000000006</v>
      </c>
      <c r="V61" s="4">
        <f t="shared" si="14"/>
        <v>0.58750000000000002</v>
      </c>
      <c r="W61" s="8">
        <f t="shared" si="15"/>
        <v>1.262541800263297E-06</v>
      </c>
    </row>
    <row r="62">
      <c r="A62" s="4" t="s">
        <v>139</v>
      </c>
      <c r="B62" s="4" t="s">
        <v>140</v>
      </c>
      <c r="C62" s="4">
        <f>COUNTIF(Details!$A$3:$A$137,A62)</f>
        <v>0</v>
      </c>
      <c r="D62" s="58">
        <f>SUMIF(Details!$A$3:$A$137,A62,Details!$P$3:$P$137)</f>
        <v>0</v>
      </c>
      <c r="E62" s="59">
        <v>0</v>
      </c>
      <c r="F62" s="60">
        <f>IF(ISERROR((SUMIF(Details!$A$3:$A$137,A62,Details!$AB$3:$AB$137))/D62),0,(SUMIF(Details!$A$3:$A$137,A62,Details!$AB$3:$AB$137))/D62)</f>
        <v>0</v>
      </c>
      <c r="G62" s="4">
        <f t="shared" si="0"/>
        <v>0</v>
      </c>
      <c r="H62" s="4">
        <f t="shared" si="1"/>
        <v>0</v>
      </c>
      <c r="I62" s="4" t="str">
        <f>IF(ISERROR(MAX(1,MIN(5,(SUMIF(Details!$A$3:$A$137,A62,Details!$AA$3:$AA$137))/D62))),"n.a.",MAX(1,MIN(5,(SUMIF(Details!$A$3:$A$137,A62,Details!$AA$3:$AA$137))/D62)))</f>
        <v>n.a.</v>
      </c>
      <c r="J62" s="4">
        <f t="shared" si="2"/>
        <v>0.23999999999999999</v>
      </c>
      <c r="K62" s="4" t="str">
        <f t="shared" si="3"/>
        <v>n.a.</v>
      </c>
      <c r="L62" s="4" t="str">
        <f t="shared" si="4"/>
        <v>n.a.</v>
      </c>
      <c r="M62" s="4" t="str">
        <f t="shared" si="5"/>
        <v>n.a.</v>
      </c>
      <c r="N62" s="58">
        <f t="shared" si="6"/>
        <v>0</v>
      </c>
      <c r="O62" s="58">
        <f t="shared" si="7"/>
        <v>0</v>
      </c>
      <c r="P62" s="58">
        <f t="shared" si="8"/>
        <v>0</v>
      </c>
      <c r="Q62" s="7">
        <f t="shared" si="9"/>
        <v>0</v>
      </c>
      <c r="R62" s="7">
        <f t="shared" si="10"/>
        <v>0</v>
      </c>
      <c r="S62" s="4">
        <f t="shared" si="11"/>
        <v>0</v>
      </c>
      <c r="T62" s="58">
        <f t="shared" si="12"/>
        <v>0</v>
      </c>
      <c r="U62" s="4">
        <f t="shared" si="13"/>
        <v>0</v>
      </c>
      <c r="V62" s="4">
        <f t="shared" si="14"/>
        <v>0</v>
      </c>
      <c r="W62" s="8">
        <f t="shared" si="15"/>
        <v>0</v>
      </c>
    </row>
    <row r="63">
      <c r="A63" s="4" t="s">
        <v>141</v>
      </c>
      <c r="B63" s="4" t="s">
        <v>142</v>
      </c>
      <c r="C63" s="4">
        <f>COUNTIF(Details!$A$3:$A$137,A63)</f>
        <v>0</v>
      </c>
      <c r="D63" s="58">
        <f>SUMIF(Details!$A$3:$A$137,A63,Details!$P$3:$P$137)</f>
        <v>0</v>
      </c>
      <c r="E63" s="59">
        <v>0</v>
      </c>
      <c r="F63" s="60">
        <f>IF(ISERROR((SUMIF(Details!$A$3:$A$137,A63,Details!$AB$3:$AB$137))/D63),0,(SUMIF(Details!$A$3:$A$137,A63,Details!$AB$3:$AB$137))/D63)</f>
        <v>0</v>
      </c>
      <c r="G63" s="4">
        <f t="shared" si="0"/>
        <v>0</v>
      </c>
      <c r="H63" s="4">
        <f t="shared" si="1"/>
        <v>0</v>
      </c>
      <c r="I63" s="4" t="str">
        <f>IF(ISERROR(MAX(1,MIN(5,(SUMIF(Details!$A$3:$A$137,A63,Details!$AA$3:$AA$137))/D63))),"n.a.",MAX(1,MIN(5,(SUMIF(Details!$A$3:$A$137,A63,Details!$AA$3:$AA$137))/D63)))</f>
        <v>n.a.</v>
      </c>
      <c r="J63" s="4">
        <f t="shared" si="2"/>
        <v>0.23999999999999999</v>
      </c>
      <c r="K63" s="4" t="str">
        <f t="shared" si="3"/>
        <v>n.a.</v>
      </c>
      <c r="L63" s="4" t="str">
        <f t="shared" si="4"/>
        <v>n.a.</v>
      </c>
      <c r="M63" s="4" t="str">
        <f t="shared" si="5"/>
        <v>n.a.</v>
      </c>
      <c r="N63" s="58">
        <f t="shared" si="6"/>
        <v>0</v>
      </c>
      <c r="O63" s="58">
        <f t="shared" si="7"/>
        <v>0</v>
      </c>
      <c r="P63" s="58">
        <f t="shared" si="8"/>
        <v>0</v>
      </c>
      <c r="Q63" s="7">
        <f t="shared" si="9"/>
        <v>0</v>
      </c>
      <c r="R63" s="7">
        <f t="shared" si="10"/>
        <v>0</v>
      </c>
      <c r="S63" s="4">
        <f t="shared" si="11"/>
        <v>0</v>
      </c>
      <c r="T63" s="58">
        <f t="shared" si="12"/>
        <v>0</v>
      </c>
      <c r="U63" s="4">
        <f t="shared" si="13"/>
        <v>0</v>
      </c>
      <c r="V63" s="4">
        <f t="shared" si="14"/>
        <v>0</v>
      </c>
      <c r="W63" s="8">
        <f t="shared" si="15"/>
        <v>0</v>
      </c>
    </row>
    <row r="64">
      <c r="A64" s="4" t="s">
        <v>143</v>
      </c>
      <c r="B64" s="4" t="s">
        <v>144</v>
      </c>
      <c r="C64" s="4">
        <f>COUNTIF(Details!$A$3:$A$137,A64)</f>
        <v>17</v>
      </c>
      <c r="D64" s="58">
        <f>SUMIF(Details!$A$3:$A$137,A64,Details!$P$3:$P$137)</f>
        <v>2296231.1600000001</v>
      </c>
      <c r="E64" s="59">
        <v>0.45000000000000001</v>
      </c>
      <c r="F64" s="60">
        <f>IF(ISERROR((SUMIF(Details!$A$3:$A$137,A64,Details!$AB$3:$AB$137))/D64),0,(SUMIF(Details!$A$3:$A$137,A64,Details!$AB$3:$AB$137))/D64)</f>
        <v>0.056999999999999988</v>
      </c>
      <c r="G64" s="4">
        <f t="shared" si="0"/>
        <v>0.056999999999999988</v>
      </c>
      <c r="H64" s="4">
        <f t="shared" si="1"/>
        <v>0</v>
      </c>
      <c r="I64" s="4">
        <f>IF(ISERROR(MAX(1,MIN(5,(SUMIF(Details!$A$3:$A$137,A64,Details!$AA$3:$AA$137))/D64))),"n.a.",MAX(1,MIN(5,(SUMIF(Details!$A$3:$A$137,A64,Details!$AA$3:$AA$137))/D64)))</f>
        <v>1</v>
      </c>
      <c r="J64" s="4">
        <f t="shared" si="2"/>
        <v>0.12694131850498061</v>
      </c>
      <c r="K64" s="4">
        <f t="shared" si="3"/>
        <v>1</v>
      </c>
      <c r="L64" s="4">
        <f t="shared" si="4"/>
        <v>0.075871868291316272</v>
      </c>
      <c r="M64" s="4">
        <f t="shared" si="5"/>
        <v>0.51637686477062605</v>
      </c>
      <c r="N64" s="58">
        <f t="shared" si="6"/>
        <v>94857.651775153427</v>
      </c>
      <c r="O64" s="58">
        <f t="shared" si="7"/>
        <v>58898.329253999997</v>
      </c>
      <c r="P64" s="58">
        <f t="shared" si="8"/>
        <v>58898.329253999989</v>
      </c>
      <c r="Q64" s="7">
        <f t="shared" si="9"/>
        <v>0.0028326529555251214</v>
      </c>
      <c r="R64" s="7">
        <f t="shared" si="10"/>
        <v>0.041310149181650081</v>
      </c>
      <c r="S64" s="4">
        <f t="shared" si="11"/>
        <v>0.025649999999999996</v>
      </c>
      <c r="T64" s="58">
        <f t="shared" si="12"/>
        <v>0.45000000000000001</v>
      </c>
      <c r="U64" s="4">
        <f t="shared" si="13"/>
        <v>0.061875000000000006</v>
      </c>
      <c r="V64" s="4">
        <f t="shared" si="14"/>
        <v>0.58750000000000002</v>
      </c>
      <c r="W64" s="8">
        <f t="shared" si="15"/>
        <v>2.963762999124577E-07</v>
      </c>
    </row>
    <row r="65">
      <c r="A65" s="4" t="s">
        <v>145</v>
      </c>
      <c r="B65" s="4" t="s">
        <v>146</v>
      </c>
      <c r="C65" s="4">
        <f>COUNTIF(Details!$A$3:$A$137,A65)</f>
        <v>1</v>
      </c>
      <c r="D65" s="58">
        <f>SUMIF(Details!$A$3:$A$137,A65,Details!$P$3:$P$137)</f>
        <v>6136295</v>
      </c>
      <c r="E65" s="59">
        <v>0.45000000000000001</v>
      </c>
      <c r="F65" s="60">
        <f>IF(ISERROR((SUMIF(Details!$A$3:$A$137,A65,Details!$AB$3:$AB$137))/D65),0,(SUMIF(Details!$A$3:$A$137,A65,Details!$AB$3:$AB$137))/D65)</f>
        <v>0.010500000000000001</v>
      </c>
      <c r="G65" s="4">
        <f t="shared" si="0"/>
        <v>0.010500000000000001</v>
      </c>
      <c r="H65" s="4">
        <f t="shared" si="1"/>
        <v>0</v>
      </c>
      <c r="I65" s="4">
        <f>IF(ISERROR(MAX(1,MIN(5,(SUMIF(Details!$A$3:$A$137,A65,Details!$AA$3:$AA$137))/D65))),"n.a.",MAX(1,MIN(5,(SUMIF(Details!$A$3:$A$137,A65,Details!$AA$3:$AA$137))/D65)))</f>
        <v>1.6499999999999999</v>
      </c>
      <c r="J65" s="4">
        <f t="shared" si="2"/>
        <v>0.1909866437240178</v>
      </c>
      <c r="K65" s="4">
        <f t="shared" si="3"/>
        <v>1.6499999999999999</v>
      </c>
      <c r="L65" s="4">
        <f t="shared" si="4"/>
        <v>0.13551122827176654</v>
      </c>
      <c r="M65" s="4">
        <f t="shared" si="5"/>
        <v>0.18627421825361668</v>
      </c>
      <c r="N65" s="58">
        <f t="shared" si="6"/>
        <v>91442.684327886149</v>
      </c>
      <c r="O65" s="58">
        <f t="shared" si="7"/>
        <v>28993.993875</v>
      </c>
      <c r="P65" s="58">
        <f t="shared" si="8"/>
        <v>28993.993875000004</v>
      </c>
      <c r="Q65" s="7">
        <f t="shared" si="9"/>
        <v>0.0075697928285774251</v>
      </c>
      <c r="R65" s="7">
        <f t="shared" si="10"/>
        <v>0.014901937460289335</v>
      </c>
      <c r="S65" s="4">
        <f t="shared" si="11"/>
        <v>0.004725</v>
      </c>
      <c r="T65" s="58">
        <f t="shared" si="12"/>
        <v>0.45000000000000001</v>
      </c>
      <c r="U65" s="4">
        <f t="shared" si="13"/>
        <v>0.061875000000000006</v>
      </c>
      <c r="V65" s="4">
        <f t="shared" si="14"/>
        <v>0.58750000000000002</v>
      </c>
      <c r="W65" s="8">
        <f t="shared" si="15"/>
        <v>5.2590411713838435E-07</v>
      </c>
    </row>
    <row r="66">
      <c r="A66" s="4" t="s">
        <v>147</v>
      </c>
      <c r="B66" s="4" t="s">
        <v>148</v>
      </c>
      <c r="C66" s="4">
        <f>COUNTIF(Details!$A$3:$A$137,A66)</f>
        <v>2</v>
      </c>
      <c r="D66" s="58">
        <f>SUMIF(Details!$A$3:$A$137,A66,Details!$P$3:$P$137)</f>
        <v>24615729.170000002</v>
      </c>
      <c r="E66" s="59">
        <v>0.45000000000000001</v>
      </c>
      <c r="F66" s="60">
        <f>IF(ISERROR((SUMIF(Details!$A$3:$A$137,A66,Details!$AB$3:$AB$137))/D66),0,(SUMIF(Details!$A$3:$A$137,A66,Details!$AB$3:$AB$137))/D66)</f>
        <v>0.013999999999999997</v>
      </c>
      <c r="G66" s="4">
        <f t="shared" si="0"/>
        <v>0.013999999999999997</v>
      </c>
      <c r="H66" s="4">
        <f t="shared" si="1"/>
        <v>0</v>
      </c>
      <c r="I66" s="4">
        <f>IF(ISERROR(MAX(1,MIN(5,(SUMIF(Details!$A$3:$A$137,A66,Details!$AA$3:$AA$137))/D66))),"n.a.",MAX(1,MIN(5,(SUMIF(Details!$A$3:$A$137,A66,Details!$AA$3:$AA$137))/D66)))</f>
        <v>2.2799999999999998</v>
      </c>
      <c r="J66" s="4">
        <f t="shared" si="2"/>
        <v>0.17959023645496916</v>
      </c>
      <c r="K66" s="4">
        <f t="shared" si="3"/>
        <v>2.2799999999999998</v>
      </c>
      <c r="L66" s="4">
        <f t="shared" si="4"/>
        <v>0.12415705773865493</v>
      </c>
      <c r="M66" s="4">
        <f t="shared" si="5"/>
        <v>0.24822607306517999</v>
      </c>
      <c r="N66" s="58">
        <f t="shared" si="6"/>
        <v>488821.26300040825</v>
      </c>
      <c r="O66" s="58">
        <f t="shared" si="7"/>
        <v>155079.09377099999</v>
      </c>
      <c r="P66" s="58">
        <f t="shared" si="8"/>
        <v>155079.09377099999</v>
      </c>
      <c r="Q66" s="7">
        <f t="shared" si="9"/>
        <v>0.030366201452386197</v>
      </c>
      <c r="R66" s="7">
        <f t="shared" si="10"/>
        <v>0.019858085845214399</v>
      </c>
      <c r="S66" s="4">
        <f t="shared" si="11"/>
        <v>0.0062999999999999983</v>
      </c>
      <c r="T66" s="58">
        <f t="shared" si="12"/>
        <v>0.45000000000000001</v>
      </c>
      <c r="U66" s="4">
        <f t="shared" si="13"/>
        <v>0.061875000000000006</v>
      </c>
      <c r="V66" s="4">
        <f t="shared" si="14"/>
        <v>0.58750000000000002</v>
      </c>
      <c r="W66" s="8">
        <f t="shared" si="15"/>
        <v>1.1280628556397578E-05</v>
      </c>
    </row>
    <row r="67">
      <c r="A67" s="4" t="s">
        <v>149</v>
      </c>
      <c r="B67" s="4" t="s">
        <v>150</v>
      </c>
      <c r="C67" s="4">
        <f>COUNTIF(Details!$A$3:$A$137,A67)</f>
        <v>2</v>
      </c>
      <c r="D67" s="58">
        <f>SUMIF(Details!$A$3:$A$137,A67,Details!$P$3:$P$137)</f>
        <v>29153003.600000001</v>
      </c>
      <c r="E67" s="59">
        <v>0.45000000000000001</v>
      </c>
      <c r="F67" s="60">
        <f>IF(ISERROR((SUMIF(Details!$A$3:$A$137,A67,Details!$AB$3:$AB$137))/D67),0,(SUMIF(Details!$A$3:$A$137,A67,Details!$AB$3:$AB$137))/D67)</f>
        <v>0.002</v>
      </c>
      <c r="G67" s="4">
        <f t="shared" si="0"/>
        <v>0.002</v>
      </c>
      <c r="H67" s="4">
        <f t="shared" si="1"/>
        <v>0</v>
      </c>
      <c r="I67" s="4">
        <f>IF(ISERROR(MAX(1,MIN(5,(SUMIF(Details!$A$3:$A$137,A67,Details!$AA$3:$AA$137))/D67))),"n.a.",MAX(1,MIN(5,(SUMIF(Details!$A$3:$A$137,A67,Details!$AA$3:$AA$137))/D67)))</f>
        <v>4.2657117837079408</v>
      </c>
      <c r="J67" s="4">
        <f t="shared" si="2"/>
        <v>0.22858049016431511</v>
      </c>
      <c r="K67" s="4">
        <f t="shared" si="3"/>
        <v>4.2657117837079408</v>
      </c>
      <c r="L67" s="4">
        <f t="shared" si="4"/>
        <v>0.21064082255344921</v>
      </c>
      <c r="M67" s="4">
        <f t="shared" si="5"/>
        <v>0.079156430670854649</v>
      </c>
      <c r="N67" s="58">
        <f t="shared" si="6"/>
        <v>184611.81666484609</v>
      </c>
      <c r="O67" s="58">
        <f t="shared" si="7"/>
        <v>26237.703240000003</v>
      </c>
      <c r="P67" s="58">
        <f t="shared" si="8"/>
        <v>26237.703240000003</v>
      </c>
      <c r="Q67" s="7">
        <f t="shared" si="9"/>
        <v>0.035963427048857965</v>
      </c>
      <c r="R67" s="7">
        <f t="shared" si="10"/>
        <v>0.006332514453668372</v>
      </c>
      <c r="S67" s="4">
        <f t="shared" si="11"/>
        <v>0.00090000000000000008</v>
      </c>
      <c r="T67" s="58">
        <f t="shared" si="12"/>
        <v>0.45000000000000001</v>
      </c>
      <c r="U67" s="4">
        <f t="shared" si="13"/>
        <v>0.061875000000000006</v>
      </c>
      <c r="V67" s="4">
        <f t="shared" si="14"/>
        <v>0.58750000000000002</v>
      </c>
      <c r="W67" s="8">
        <f t="shared" si="15"/>
        <v>3.7346523488028127E-06</v>
      </c>
    </row>
    <row r="68">
      <c r="A68" s="4" t="s">
        <v>151</v>
      </c>
      <c r="B68" s="4" t="s">
        <v>152</v>
      </c>
      <c r="C68" s="4">
        <f>COUNTIF(Details!$A$3:$A$137,A68)</f>
        <v>1</v>
      </c>
      <c r="D68" s="58">
        <f>SUMIF(Details!$A$3:$A$137,A68,Details!$P$3:$P$137)</f>
        <v>20030000</v>
      </c>
      <c r="E68" s="59">
        <v>0.45000000000000001</v>
      </c>
      <c r="F68" s="60">
        <f>IF(ISERROR((SUMIF(Details!$A$3:$A$137,A68,Details!$AB$3:$AB$137))/D68),0,(SUMIF(Details!$A$3:$A$137,A68,Details!$AB$3:$AB$137))/D68)</f>
        <v>0.002</v>
      </c>
      <c r="G68" s="4">
        <f t="shared" si="0"/>
        <v>0.002</v>
      </c>
      <c r="H68" s="4">
        <f t="shared" si="1"/>
        <v>0</v>
      </c>
      <c r="I68" s="4">
        <f>IF(ISERROR(MAX(1,MIN(5,(SUMIF(Details!$A$3:$A$137,A68,Details!$AA$3:$AA$137))/D68))),"n.a.",MAX(1,MIN(5,(SUMIF(Details!$A$3:$A$137,A68,Details!$AA$3:$AA$137))/D68)))</f>
        <v>4.8099999999999996</v>
      </c>
      <c r="J68" s="4">
        <f t="shared" si="2"/>
        <v>0.22858049016431511</v>
      </c>
      <c r="K68" s="4">
        <f t="shared" si="3"/>
        <v>4.8099999999999996</v>
      </c>
      <c r="L68" s="4">
        <f t="shared" si="4"/>
        <v>0.21064082255344921</v>
      </c>
      <c r="M68" s="4">
        <f t="shared" si="5"/>
        <v>0.085771363108876703</v>
      </c>
      <c r="N68" s="58">
        <f t="shared" si="6"/>
        <v>137440.03224566401</v>
      </c>
      <c r="O68" s="58">
        <f t="shared" si="7"/>
        <v>18027</v>
      </c>
      <c r="P68" s="58">
        <f t="shared" si="8"/>
        <v>18027</v>
      </c>
      <c r="Q68" s="7">
        <f t="shared" si="9"/>
        <v>0.024709201620262036</v>
      </c>
      <c r="R68" s="7">
        <f t="shared" si="10"/>
        <v>0.0068617090487101354</v>
      </c>
      <c r="S68" s="4">
        <f t="shared" si="11"/>
        <v>0.00090000000000000008</v>
      </c>
      <c r="T68" s="58">
        <f t="shared" si="12"/>
        <v>0.45000000000000001</v>
      </c>
      <c r="U68" s="4">
        <f t="shared" si="13"/>
        <v>0.061875000000000006</v>
      </c>
      <c r="V68" s="4">
        <f t="shared" si="14"/>
        <v>0.58750000000000002</v>
      </c>
      <c r="W68" s="8">
        <f t="shared" si="15"/>
        <v>1.8683249656705464E-06</v>
      </c>
    </row>
    <row r="69">
      <c r="A69" s="4" t="s">
        <v>153</v>
      </c>
      <c r="B69" s="4" t="s">
        <v>154</v>
      </c>
      <c r="C69" s="4">
        <f>COUNTIF(Details!$A$3:$A$137,A69)</f>
        <v>1</v>
      </c>
      <c r="D69" s="58">
        <f>SUMIF(Details!$A$3:$A$137,A69,Details!$P$3:$P$137)</f>
        <v>4002322.2200000002</v>
      </c>
      <c r="E69" s="59">
        <v>0.45000000000000001</v>
      </c>
      <c r="F69" s="60">
        <f>IF(ISERROR((SUMIF(Details!$A$3:$A$137,A69,Details!$AB$3:$AB$137))/D69),0,(SUMIF(Details!$A$3:$A$137,A69,Details!$AB$3:$AB$137))/D69)</f>
        <v>0.002</v>
      </c>
      <c r="G69" s="4">
        <f t="shared" si="0"/>
        <v>0.002</v>
      </c>
      <c r="H69" s="4">
        <f t="shared" si="1"/>
        <v>0</v>
      </c>
      <c r="I69" s="4">
        <f>IF(ISERROR(MAX(1,MIN(5,(SUMIF(Details!$A$3:$A$137,A69,Details!$AA$3:$AA$137))/D69))),"n.a.",MAX(1,MIN(5,(SUMIF(Details!$A$3:$A$137,A69,Details!$AA$3:$AA$137))/D69)))</f>
        <v>2.8999999999999999</v>
      </c>
      <c r="J69" s="4">
        <f t="shared" si="2"/>
        <v>0.22858049016431511</v>
      </c>
      <c r="K69" s="4">
        <f t="shared" si="3"/>
        <v>2.8999999999999999</v>
      </c>
      <c r="L69" s="4">
        <f t="shared" si="4"/>
        <v>0.21064082255344921</v>
      </c>
      <c r="M69" s="4">
        <f t="shared" si="5"/>
        <v>0.062558439186521209</v>
      </c>
      <c r="N69" s="58">
        <f t="shared" si="6"/>
        <v>20030.322496378605</v>
      </c>
      <c r="O69" s="58">
        <f t="shared" si="7"/>
        <v>3602.0899980000004</v>
      </c>
      <c r="P69" s="58">
        <f t="shared" si="8"/>
        <v>3602.0899980000004</v>
      </c>
      <c r="Q69" s="7">
        <f t="shared" si="9"/>
        <v>0.0049373033790930977</v>
      </c>
      <c r="R69" s="7">
        <f t="shared" si="10"/>
        <v>0.0050046751349216963</v>
      </c>
      <c r="S69" s="4">
        <f t="shared" si="11"/>
        <v>0.00090000000000000008</v>
      </c>
      <c r="T69" s="58">
        <f t="shared" si="12"/>
        <v>0.45000000000000001</v>
      </c>
      <c r="U69" s="4">
        <f t="shared" si="13"/>
        <v>0.061875000000000006</v>
      </c>
      <c r="V69" s="4">
        <f t="shared" si="14"/>
        <v>0.58750000000000002</v>
      </c>
      <c r="W69" s="8">
        <f t="shared" si="15"/>
        <v>5.9834446419963377E-08</v>
      </c>
    </row>
    <row r="70">
      <c r="A70" s="4" t="s">
        <v>155</v>
      </c>
      <c r="B70" s="4" t="s">
        <v>156</v>
      </c>
      <c r="C70" s="4">
        <f>COUNTIF(Details!$A$3:$A$137,A70)</f>
        <v>2</v>
      </c>
      <c r="D70" s="58">
        <f>SUMIF(Details!$A$3:$A$137,A70,Details!$P$3:$P$137)</f>
        <v>17655708.890000001</v>
      </c>
      <c r="E70" s="59">
        <v>0.45000000000000001</v>
      </c>
      <c r="F70" s="60">
        <f>IF(ISERROR((SUMIF(Details!$A$3:$A$137,A70,Details!$AB$3:$AB$137))/D70),0,(SUMIF(Details!$A$3:$A$137,A70,Details!$AB$3:$AB$137))/D70)</f>
        <v>0.042999999999999997</v>
      </c>
      <c r="G70" s="4">
        <f t="shared" si="0"/>
        <v>0.042999999999999997</v>
      </c>
      <c r="H70" s="4">
        <f t="shared" si="1"/>
        <v>0</v>
      </c>
      <c r="I70" s="4">
        <f>IF(ISERROR(MAX(1,MIN(5,(SUMIF(Details!$A$3:$A$137,A70,Details!$AA$3:$AA$137))/D70))),"n.a.",MAX(1,MIN(5,(SUMIF(Details!$A$3:$A$137,A70,Details!$AA$3:$AA$137))/D70)))</f>
        <v>1.8651111111121179</v>
      </c>
      <c r="J70" s="4">
        <f t="shared" si="2"/>
        <v>0.13397809893281965</v>
      </c>
      <c r="K70" s="4">
        <f t="shared" si="3"/>
        <v>1.8651111111121179</v>
      </c>
      <c r="L70" s="4">
        <f t="shared" si="4"/>
        <v>0.084615998332471715</v>
      </c>
      <c r="M70" s="4">
        <f t="shared" si="5"/>
        <v>0.46831468868519338</v>
      </c>
      <c r="N70" s="58">
        <f t="shared" si="6"/>
        <v>661474.22498694016</v>
      </c>
      <c r="O70" s="58">
        <f t="shared" si="7"/>
        <v>341637.96702149999</v>
      </c>
      <c r="P70" s="58">
        <f t="shared" si="8"/>
        <v>341637.96702149999</v>
      </c>
      <c r="Q70" s="7">
        <f t="shared" si="9"/>
        <v>0.021780253155849368</v>
      </c>
      <c r="R70" s="7">
        <f t="shared" si="10"/>
        <v>0.037465175094815471</v>
      </c>
      <c r="S70" s="4">
        <f t="shared" si="11"/>
        <v>0.019349999999999999</v>
      </c>
      <c r="T70" s="58">
        <f t="shared" si="12"/>
        <v>0.45000000000000001</v>
      </c>
      <c r="U70" s="4">
        <f t="shared" si="13"/>
        <v>0.061875000000000006</v>
      </c>
      <c r="V70" s="4">
        <f t="shared" si="14"/>
        <v>0.58750000000000002</v>
      </c>
      <c r="W70" s="8">
        <f t="shared" si="15"/>
        <v>1.4190395532612501E-05</v>
      </c>
    </row>
    <row r="71">
      <c r="A71" s="4" t="s">
        <v>157</v>
      </c>
      <c r="B71" s="4" t="s">
        <v>158</v>
      </c>
      <c r="C71" s="4">
        <f>COUNTIF(Details!$A$3:$A$137,A71)</f>
        <v>2</v>
      </c>
      <c r="D71" s="58">
        <f>SUMIF(Details!$A$3:$A$137,A71,Details!$P$3:$P$137)</f>
        <v>564448.64000000001</v>
      </c>
      <c r="E71" s="59">
        <v>0.45000000000000001</v>
      </c>
      <c r="F71" s="60">
        <f>IF(ISERROR((SUMIF(Details!$A$3:$A$137,A71,Details!$AB$3:$AB$137))/D71),0,(SUMIF(Details!$A$3:$A$137,A71,Details!$AB$3:$AB$137))/D71)</f>
        <v>0.00044999999999999999</v>
      </c>
      <c r="G71" s="4">
        <f t="shared" si="0"/>
        <v>0.00044999999999999999</v>
      </c>
      <c r="H71" s="4">
        <f t="shared" si="1"/>
        <v>0</v>
      </c>
      <c r="I71" s="4">
        <f>IF(ISERROR(MAX(1,MIN(5,(SUMIF(Details!$A$3:$A$137,A71,Details!$AA$3:$AA$137))/D71))),"n.a.",MAX(1,MIN(5,(SUMIF(Details!$A$3:$A$137,A71,Details!$AA$3:$AA$137))/D71)))</f>
        <v>3.8199999999999998</v>
      </c>
      <c r="J71" s="4">
        <f t="shared" si="2"/>
        <v>0.23733014846320036</v>
      </c>
      <c r="K71" s="4">
        <f t="shared" si="3"/>
        <v>3.8199999999999998</v>
      </c>
      <c r="L71" s="4">
        <f t="shared" si="4"/>
        <v>0.29232306031975003</v>
      </c>
      <c r="M71" s="4">
        <f t="shared" si="5"/>
        <v>0.022257665155927742</v>
      </c>
      <c r="N71" s="58">
        <f t="shared" si="6"/>
        <v>1005.0647061471042</v>
      </c>
      <c r="O71" s="58">
        <f t="shared" si="7"/>
        <v>114.30084960000001</v>
      </c>
      <c r="P71" s="58">
        <f t="shared" si="8"/>
        <v>114.30084960000001</v>
      </c>
      <c r="Q71" s="7">
        <f t="shared" si="9"/>
        <v>0.00069630929855430367</v>
      </c>
      <c r="R71" s="7">
        <f t="shared" si="10"/>
        <v>0.0017806132124742193</v>
      </c>
      <c r="S71" s="4">
        <f t="shared" si="11"/>
        <v>0.00020249999999999999</v>
      </c>
      <c r="T71" s="58">
        <f t="shared" si="12"/>
        <v>0.45000000000000001</v>
      </c>
      <c r="U71" s="4">
        <f t="shared" si="13"/>
        <v>0.061875000000000006</v>
      </c>
      <c r="V71" s="4">
        <f t="shared" si="14"/>
        <v>0.58750000000000002</v>
      </c>
      <c r="W71" s="8">
        <f t="shared" si="15"/>
        <v>3.7128124947111252E-10</v>
      </c>
    </row>
    <row r="72">
      <c r="A72" s="4" t="s">
        <v>159</v>
      </c>
      <c r="B72" s="4" t="s">
        <v>160</v>
      </c>
      <c r="C72" s="4">
        <f>COUNTIF(Details!$A$3:$A$137,A72)</f>
        <v>1</v>
      </c>
      <c r="D72" s="58">
        <f>SUMIF(Details!$A$3:$A$137,A72,Details!$P$3:$P$137)</f>
        <v>322316.89000000001</v>
      </c>
      <c r="E72" s="59">
        <v>0.45000000000000001</v>
      </c>
      <c r="F72" s="60">
        <f>IF(ISERROR((SUMIF(Details!$A$3:$A$137,A72,Details!$AB$3:$AB$137))/D72),0,(SUMIF(Details!$A$3:$A$137,A72,Details!$AB$3:$AB$137))/D72)</f>
        <v>0.00044999999999999993</v>
      </c>
      <c r="G72" s="4">
        <f t="shared" si="0"/>
        <v>0.00044999999999999993</v>
      </c>
      <c r="H72" s="4">
        <f t="shared" si="1"/>
        <v>0</v>
      </c>
      <c r="I72" s="4">
        <f>IF(ISERROR(MAX(1,MIN(5,(SUMIF(Details!$A$3:$A$137,A72,Details!$AA$3:$AA$137))/D72))),"n.a.",MAX(1,MIN(5,(SUMIF(Details!$A$3:$A$137,A72,Details!$AA$3:$AA$137))/D72)))</f>
        <v>3.6600000000000001</v>
      </c>
      <c r="J72" s="4">
        <f t="shared" si="2"/>
        <v>0.23733014846320036</v>
      </c>
      <c r="K72" s="4">
        <f t="shared" si="3"/>
        <v>3.6600000000000001</v>
      </c>
      <c r="L72" s="4">
        <f t="shared" si="4"/>
        <v>0.29232306031975003</v>
      </c>
      <c r="M72" s="4">
        <f t="shared" si="5"/>
        <v>0.021506489878664822</v>
      </c>
      <c r="N72" s="58">
        <f t="shared" si="6"/>
        <v>554.55239460061784</v>
      </c>
      <c r="O72" s="58">
        <f t="shared" si="7"/>
        <v>65.269170224999996</v>
      </c>
      <c r="P72" s="58">
        <f t="shared" si="8"/>
        <v>65.269170224999996</v>
      </c>
      <c r="Q72" s="7">
        <f t="shared" si="9"/>
        <v>0.0003976132311845143</v>
      </c>
      <c r="R72" s="7">
        <f t="shared" si="10"/>
        <v>0.0017205191902931857</v>
      </c>
      <c r="S72" s="4">
        <f t="shared" si="11"/>
        <v>0.00020249999999999996</v>
      </c>
      <c r="T72" s="58">
        <f t="shared" si="12"/>
        <v>0.45000000000000001</v>
      </c>
      <c r="U72" s="4">
        <f t="shared" si="13"/>
        <v>0.061875000000000006</v>
      </c>
      <c r="V72" s="4">
        <f t="shared" si="14"/>
        <v>0.58750000000000002</v>
      </c>
      <c r="W72" s="8">
        <f t="shared" si="15"/>
        <v>1.1796694191105592E-10</v>
      </c>
    </row>
    <row r="73">
      <c r="A73" s="4" t="s">
        <v>161</v>
      </c>
      <c r="B73" s="4" t="s">
        <v>162</v>
      </c>
      <c r="C73" s="4">
        <f>COUNTIF(Details!$A$3:$A$137,A73)</f>
        <v>1</v>
      </c>
      <c r="D73" s="58">
        <f>SUMIF(Details!$A$3:$A$137,A73,Details!$P$3:$P$137)</f>
        <v>69912.209999999992</v>
      </c>
      <c r="E73" s="59">
        <v>0.45000000000000001</v>
      </c>
      <c r="F73" s="60">
        <f>IF(ISERROR((SUMIF(Details!$A$3:$A$137,A73,Details!$AB$3:$AB$137))/D73),0,(SUMIF(Details!$A$3:$A$137,A73,Details!$AB$3:$AB$137))/D73)</f>
        <v>0.00044999999999999999</v>
      </c>
      <c r="G73" s="4">
        <f t="shared" si="0"/>
        <v>0.00044999999999999999</v>
      </c>
      <c r="H73" s="4">
        <f t="shared" si="1"/>
        <v>0</v>
      </c>
      <c r="I73" s="4">
        <f>IF(ISERROR(MAX(1,MIN(5,(SUMIF(Details!$A$3:$A$137,A73,Details!$AA$3:$AA$137))/D73))),"n.a.",MAX(1,MIN(5,(SUMIF(Details!$A$3:$A$137,A73,Details!$AA$3:$AA$137))/D73)))</f>
        <v>3.73</v>
      </c>
      <c r="J73" s="4">
        <f t="shared" si="2"/>
        <v>0.23733014846320036</v>
      </c>
      <c r="K73" s="4">
        <f t="shared" si="3"/>
        <v>3.73</v>
      </c>
      <c r="L73" s="4">
        <f t="shared" si="4"/>
        <v>0.29232306031975003</v>
      </c>
      <c r="M73" s="4">
        <f t="shared" si="5"/>
        <v>0.021835129062467352</v>
      </c>
      <c r="N73" s="58">
        <f t="shared" si="6"/>
        <v>122.12337027138565</v>
      </c>
      <c r="O73" s="58">
        <f t="shared" si="7"/>
        <v>14.157222524999998</v>
      </c>
      <c r="P73" s="58">
        <f t="shared" si="8"/>
        <v>14.157222524999998</v>
      </c>
      <c r="Q73" s="7">
        <f t="shared" si="9"/>
        <v>8.6244378063310011E-05</v>
      </c>
      <c r="R73" s="7">
        <f t="shared" si="10"/>
        <v>0.0017468103249973885</v>
      </c>
      <c r="S73" s="4">
        <f t="shared" si="11"/>
        <v>0.00020249999999999999</v>
      </c>
      <c r="T73" s="58">
        <f t="shared" si="12"/>
        <v>0.45000000000000001</v>
      </c>
      <c r="U73" s="4">
        <f t="shared" si="13"/>
        <v>0.061875000000000006</v>
      </c>
      <c r="V73" s="4">
        <f t="shared" si="14"/>
        <v>0.58750000000000002</v>
      </c>
      <c r="W73" s="8">
        <f t="shared" si="15"/>
        <v>5.6138713044470863E-12</v>
      </c>
    </row>
    <row r="74">
      <c r="A74" s="4" t="s">
        <v>163</v>
      </c>
      <c r="B74" s="4" t="s">
        <v>164</v>
      </c>
      <c r="C74" s="4">
        <f>COUNTIF(Details!$A$3:$A$137,A74)</f>
        <v>1</v>
      </c>
      <c r="D74" s="58">
        <f>SUMIF(Details!$A$3:$A$137,A74,Details!$P$3:$P$137)</f>
        <v>126107.64999999999</v>
      </c>
      <c r="E74" s="59">
        <v>0.45000000000000001</v>
      </c>
      <c r="F74" s="60">
        <f>IF(ISERROR((SUMIF(Details!$A$3:$A$137,A74,Details!$AB$3:$AB$137))/D74),0,(SUMIF(Details!$A$3:$A$137,A74,Details!$AB$3:$AB$137))/D74)</f>
        <v>0.00044999999999999999</v>
      </c>
      <c r="G74" s="4">
        <f t="shared" si="0"/>
        <v>0.00044999999999999999</v>
      </c>
      <c r="H74" s="4">
        <f t="shared" si="1"/>
        <v>0</v>
      </c>
      <c r="I74" s="4">
        <f>IF(ISERROR(MAX(1,MIN(5,(SUMIF(Details!$A$3:$A$137,A74,Details!$AA$3:$AA$137))/D74))),"n.a.",MAX(1,MIN(5,(SUMIF(Details!$A$3:$A$137,A74,Details!$AA$3:$AA$137))/D74)))</f>
        <v>3.6600000000000001</v>
      </c>
      <c r="J74" s="4">
        <f t="shared" si="2"/>
        <v>0.23733014846320036</v>
      </c>
      <c r="K74" s="4">
        <f t="shared" si="3"/>
        <v>3.6600000000000001</v>
      </c>
      <c r="L74" s="4">
        <f t="shared" si="4"/>
        <v>0.29232306031975003</v>
      </c>
      <c r="M74" s="4">
        <f t="shared" si="5"/>
        <v>0.021506489878664822</v>
      </c>
      <c r="N74" s="58">
        <f t="shared" si="6"/>
        <v>216.97063186777646</v>
      </c>
      <c r="O74" s="58">
        <f t="shared" si="7"/>
        <v>25.536799124999998</v>
      </c>
      <c r="P74" s="58">
        <f t="shared" si="8"/>
        <v>25.536799124999998</v>
      </c>
      <c r="Q74" s="7">
        <f t="shared" si="9"/>
        <v>0.00015556761606127996</v>
      </c>
      <c r="R74" s="7">
        <f t="shared" si="10"/>
        <v>0.0017205191902931857</v>
      </c>
      <c r="S74" s="4">
        <f t="shared" si="11"/>
        <v>0.00020249999999999999</v>
      </c>
      <c r="T74" s="58">
        <f t="shared" si="12"/>
        <v>0.45000000000000001</v>
      </c>
      <c r="U74" s="4">
        <f t="shared" si="13"/>
        <v>0.061875000000000006</v>
      </c>
      <c r="V74" s="4">
        <f t="shared" si="14"/>
        <v>0.58750000000000002</v>
      </c>
      <c r="W74" s="8">
        <f t="shared" si="15"/>
        <v>1.8058308117088094E-11</v>
      </c>
    </row>
    <row r="75">
      <c r="A75" s="4" t="s">
        <v>165</v>
      </c>
      <c r="B75" s="4" t="s">
        <v>166</v>
      </c>
      <c r="C75" s="4">
        <f>COUNTIF(Details!$A$3:$A$137,A75)</f>
        <v>2</v>
      </c>
      <c r="D75" s="58">
        <f>SUMIF(Details!$A$3:$A$137,A75,Details!$P$3:$P$137)</f>
        <v>414444.67000000004</v>
      </c>
      <c r="E75" s="59">
        <v>0.45000000000000001</v>
      </c>
      <c r="F75" s="60">
        <f>IF(ISERROR((SUMIF(Details!$A$3:$A$137,A75,Details!$AB$3:$AB$137))/D75),0,(SUMIF(Details!$A$3:$A$137,A75,Details!$AB$3:$AB$137))/D75)</f>
        <v>0.00044999999999999993</v>
      </c>
      <c r="G75" s="4">
        <f t="shared" si="0"/>
        <v>0.00044999999999999993</v>
      </c>
      <c r="H75" s="4">
        <f t="shared" si="1"/>
        <v>0</v>
      </c>
      <c r="I75" s="4">
        <f>IF(ISERROR(MAX(1,MIN(5,(SUMIF(Details!$A$3:$A$137,A75,Details!$AA$3:$AA$137))/D75))),"n.a.",MAX(1,MIN(5,(SUMIF(Details!$A$3:$A$137,A75,Details!$AA$3:$AA$137))/D75)))</f>
        <v>4.3200000000000003</v>
      </c>
      <c r="J75" s="4">
        <f t="shared" si="2"/>
        <v>0.23733014846320036</v>
      </c>
      <c r="K75" s="4">
        <f t="shared" si="3"/>
        <v>4.3200000000000003</v>
      </c>
      <c r="L75" s="4">
        <f t="shared" si="4"/>
        <v>0.29232306031975003</v>
      </c>
      <c r="M75" s="4">
        <f t="shared" si="5"/>
        <v>0.024605087897374388</v>
      </c>
      <c r="N75" s="58">
        <f t="shared" si="6"/>
        <v>815.79580271586588</v>
      </c>
      <c r="O75" s="58">
        <f t="shared" si="7"/>
        <v>83.925045674999993</v>
      </c>
      <c r="P75" s="58">
        <f t="shared" si="8"/>
        <v>83.925045675000007</v>
      </c>
      <c r="Q75" s="7">
        <f t="shared" si="9"/>
        <v>0.00051126295114692789</v>
      </c>
      <c r="R75" s="7">
        <f t="shared" si="10"/>
        <v>0.001968407031789951</v>
      </c>
      <c r="S75" s="4">
        <f t="shared" si="11"/>
        <v>0.00020249999999999996</v>
      </c>
      <c r="T75" s="58">
        <f t="shared" si="12"/>
        <v>0.45000000000000001</v>
      </c>
      <c r="U75" s="4">
        <f t="shared" si="13"/>
        <v>0.061875000000000006</v>
      </c>
      <c r="V75" s="4">
        <f t="shared" si="14"/>
        <v>0.58750000000000002</v>
      </c>
      <c r="W75" s="8">
        <f t="shared" si="15"/>
        <v>2.1617378760528516E-10</v>
      </c>
    </row>
    <row r="76">
      <c r="A76" s="4" t="s">
        <v>167</v>
      </c>
      <c r="B76" s="4" t="s">
        <v>168</v>
      </c>
      <c r="C76" s="4">
        <f>COUNTIF(Details!$A$3:$A$137,A76)</f>
        <v>8</v>
      </c>
      <c r="D76" s="58">
        <f>SUMIF(Details!$A$3:$A$137,A76,Details!$P$3:$P$137)</f>
        <v>17307997.550000001</v>
      </c>
      <c r="E76" s="59">
        <v>0.45000000000000001</v>
      </c>
      <c r="F76" s="60">
        <f>IF(ISERROR((SUMIF(Details!$A$3:$A$137,A76,Details!$AB$3:$AB$137))/D76),0,(SUMIF(Details!$A$3:$A$137,A76,Details!$AB$3:$AB$137))/D76)</f>
        <v>0.042999999999999997</v>
      </c>
      <c r="G76" s="4">
        <f t="shared" si="0"/>
        <v>0.042999999999999997</v>
      </c>
      <c r="H76" s="4">
        <f t="shared" si="1"/>
        <v>0</v>
      </c>
      <c r="I76" s="4">
        <f>IF(ISERROR(MAX(1,MIN(5,(SUMIF(Details!$A$3:$A$137,A76,Details!$AA$3:$AA$137))/D76))),"n.a.",MAX(1,MIN(5,(SUMIF(Details!$A$3:$A$137,A76,Details!$AA$3:$AA$137))/D76)))</f>
        <v>1</v>
      </c>
      <c r="J76" s="4">
        <f t="shared" si="2"/>
        <v>0.13397809893281965</v>
      </c>
      <c r="K76" s="4">
        <f t="shared" si="3"/>
        <v>1</v>
      </c>
      <c r="L76" s="4">
        <f t="shared" si="4"/>
        <v>0.084615998332471715</v>
      </c>
      <c r="M76" s="4">
        <f t="shared" si="5"/>
        <v>0.43208677722977817</v>
      </c>
      <c r="N76" s="58">
        <f t="shared" si="6"/>
        <v>598284.55053443171</v>
      </c>
      <c r="O76" s="58">
        <f t="shared" si="7"/>
        <v>334909.75259250001</v>
      </c>
      <c r="P76" s="58">
        <f t="shared" si="8"/>
        <v>334909.75259249995</v>
      </c>
      <c r="Q76" s="7">
        <f t="shared" si="9"/>
        <v>0.021351313085669066</v>
      </c>
      <c r="R76" s="7">
        <f t="shared" si="10"/>
        <v>0.03456694217838225</v>
      </c>
      <c r="S76" s="4">
        <f t="shared" si="11"/>
        <v>0.019349999999999999</v>
      </c>
      <c r="T76" s="58">
        <f t="shared" si="12"/>
        <v>0.45000000000000001</v>
      </c>
      <c r="U76" s="4">
        <f t="shared" si="13"/>
        <v>0.061875000000000006</v>
      </c>
      <c r="V76" s="4">
        <f t="shared" si="14"/>
        <v>0.58750000000000002</v>
      </c>
      <c r="W76" s="8">
        <f t="shared" si="15"/>
        <v>1.3206290705104996E-05</v>
      </c>
    </row>
    <row r="77">
      <c r="A77" s="4" t="s">
        <v>169</v>
      </c>
      <c r="B77" s="4" t="s">
        <v>170</v>
      </c>
      <c r="C77" s="4">
        <f>COUNTIF(Details!$A$3:$A$137,A77)</f>
        <v>1</v>
      </c>
      <c r="D77" s="58">
        <f>SUMIF(Details!$A$3:$A$137,A77,Details!$P$3:$P$137)</f>
        <v>263752.82000000001</v>
      </c>
      <c r="E77" s="59">
        <v>0.45000000000000001</v>
      </c>
      <c r="F77" s="60">
        <f>IF(ISERROR((SUMIF(Details!$A$3:$A$137,A77,Details!$AB$3:$AB$137))/D77),0,(SUMIF(Details!$A$3:$A$137,A77,Details!$AB$3:$AB$137))/D77)</f>
        <v>0.00044999999999999999</v>
      </c>
      <c r="G77" s="4">
        <f t="shared" si="0"/>
        <v>0.00044999999999999999</v>
      </c>
      <c r="H77" s="4">
        <f t="shared" si="1"/>
        <v>0</v>
      </c>
      <c r="I77" s="4">
        <f>IF(ISERROR(MAX(1,MIN(5,(SUMIF(Details!$A$3:$A$137,A77,Details!$AA$3:$AA$137))/D77))),"n.a.",MAX(1,MIN(5,(SUMIF(Details!$A$3:$A$137,A77,Details!$AA$3:$AA$137))/D77)))</f>
        <v>4.3200000000000003</v>
      </c>
      <c r="J77" s="4">
        <f t="shared" si="2"/>
        <v>0.23733014846320036</v>
      </c>
      <c r="K77" s="4">
        <f t="shared" si="3"/>
        <v>4.3200000000000003</v>
      </c>
      <c r="L77" s="4">
        <f t="shared" si="4"/>
        <v>0.29232306031975003</v>
      </c>
      <c r="M77" s="4">
        <f t="shared" si="5"/>
        <v>0.024605087897374388</v>
      </c>
      <c r="N77" s="58">
        <f t="shared" si="6"/>
        <v>519.17290554242925</v>
      </c>
      <c r="O77" s="58">
        <f t="shared" si="7"/>
        <v>53.409946050000002</v>
      </c>
      <c r="P77" s="58">
        <f t="shared" si="8"/>
        <v>53.409946049999995</v>
      </c>
      <c r="Q77" s="7">
        <f t="shared" si="9"/>
        <v>0.00032536802832215086</v>
      </c>
      <c r="R77" s="7">
        <f t="shared" si="10"/>
        <v>0.001968407031789951</v>
      </c>
      <c r="S77" s="4">
        <f t="shared" si="11"/>
        <v>0.00020249999999999999</v>
      </c>
      <c r="T77" s="58">
        <f t="shared" si="12"/>
        <v>0.45000000000000001</v>
      </c>
      <c r="U77" s="4">
        <f t="shared" si="13"/>
        <v>0.061875000000000006</v>
      </c>
      <c r="V77" s="4">
        <f t="shared" si="14"/>
        <v>0.58750000000000002</v>
      </c>
      <c r="W77" s="8">
        <f t="shared" si="15"/>
        <v>8.7551610232823318E-11</v>
      </c>
    </row>
    <row r="78">
      <c r="A78" s="4" t="s">
        <v>171</v>
      </c>
      <c r="B78" s="4" t="s">
        <v>172</v>
      </c>
      <c r="C78" s="4">
        <f>COUNTIF(Details!$A$3:$A$137,A78)</f>
        <v>6</v>
      </c>
      <c r="D78" s="58">
        <f>SUMIF(Details!$A$3:$A$137,A78,Details!$P$3:$P$137)</f>
        <v>2263010.4199999999</v>
      </c>
      <c r="E78" s="59">
        <v>0.45000000000000001</v>
      </c>
      <c r="F78" s="60">
        <f>IF(ISERROR((SUMIF(Details!$A$3:$A$137,A78,Details!$AB$3:$AB$137))/D78),0,(SUMIF(Details!$A$3:$A$137,A78,Details!$AB$3:$AB$137))/D78)</f>
        <v>0.00045000000000000004</v>
      </c>
      <c r="G78" s="4">
        <f t="shared" si="0"/>
        <v>0.00045000000000000004</v>
      </c>
      <c r="H78" s="4">
        <f t="shared" si="1"/>
        <v>0</v>
      </c>
      <c r="I78" s="4">
        <f>IF(ISERROR(MAX(1,MIN(5,(SUMIF(Details!$A$3:$A$137,A78,Details!$AA$3:$AA$137))/D78))),"n.a.",MAX(1,MIN(5,(SUMIF(Details!$A$3:$A$137,A78,Details!$AA$3:$AA$137))/D78)))</f>
        <v>1</v>
      </c>
      <c r="J78" s="4">
        <f t="shared" si="2"/>
        <v>0.23733014846320036</v>
      </c>
      <c r="K78" s="4">
        <f t="shared" si="3"/>
        <v>1</v>
      </c>
      <c r="L78" s="4">
        <f t="shared" si="4"/>
        <v>0.29232306031975003</v>
      </c>
      <c r="M78" s="4">
        <f t="shared" si="5"/>
        <v>0.0090182008941687031</v>
      </c>
      <c r="N78" s="58">
        <f t="shared" si="6"/>
        <v>1632.6626074525673</v>
      </c>
      <c r="O78" s="58">
        <f t="shared" si="7"/>
        <v>458.25961005000005</v>
      </c>
      <c r="P78" s="58">
        <f t="shared" si="8"/>
        <v>458.25961004999999</v>
      </c>
      <c r="Q78" s="7">
        <f t="shared" si="9"/>
        <v>0.0027916715295323948</v>
      </c>
      <c r="R78" s="7">
        <f t="shared" si="10"/>
        <v>0.00072145607153349623</v>
      </c>
      <c r="S78" s="4">
        <f t="shared" si="11"/>
        <v>0.00020250000000000002</v>
      </c>
      <c r="T78" s="58">
        <f t="shared" si="12"/>
        <v>0.45000000000000001</v>
      </c>
      <c r="U78" s="4">
        <f t="shared" si="13"/>
        <v>0.061875000000000006</v>
      </c>
      <c r="V78" s="4">
        <f t="shared" si="14"/>
        <v>0.58750000000000002</v>
      </c>
      <c r="W78" s="8">
        <f t="shared" si="15"/>
        <v>3.2758094204867548E-09</v>
      </c>
    </row>
    <row r="79">
      <c r="A79" s="4" t="s">
        <v>173</v>
      </c>
      <c r="B79" s="4" t="s">
        <v>174</v>
      </c>
      <c r="C79" s="4">
        <f>COUNTIF(Details!$A$3:$A$137,A79)</f>
        <v>1</v>
      </c>
      <c r="D79" s="58">
        <f>SUMIF(Details!$A$3:$A$137,A79,Details!$P$3:$P$137)</f>
        <v>561970.19999999995</v>
      </c>
      <c r="E79" s="59">
        <v>0.45000000000000001</v>
      </c>
      <c r="F79" s="60">
        <f>IF(ISERROR((SUMIF(Details!$A$3:$A$137,A79,Details!$AB$3:$AB$137))/D79),0,(SUMIF(Details!$A$3:$A$137,A79,Details!$AB$3:$AB$137))/D79)</f>
        <v>0.00044999999999999999</v>
      </c>
      <c r="G79" s="4">
        <f t="shared" si="0"/>
        <v>0.00044999999999999999</v>
      </c>
      <c r="H79" s="4">
        <f t="shared" si="1"/>
        <v>0</v>
      </c>
      <c r="I79" s="4">
        <f>IF(ISERROR(MAX(1,MIN(5,(SUMIF(Details!$A$3:$A$137,A79,Details!$AA$3:$AA$137))/D79))),"n.a.",MAX(1,MIN(5,(SUMIF(Details!$A$3:$A$137,A79,Details!$AA$3:$AA$137))/D79)))</f>
        <v>1</v>
      </c>
      <c r="J79" s="4">
        <f t="shared" si="2"/>
        <v>0.23733014846320036</v>
      </c>
      <c r="K79" s="4">
        <f t="shared" si="3"/>
        <v>1</v>
      </c>
      <c r="L79" s="4">
        <f t="shared" si="4"/>
        <v>0.29232306031975003</v>
      </c>
      <c r="M79" s="4">
        <f t="shared" si="5"/>
        <v>0.0090182008941687031</v>
      </c>
      <c r="N79" s="58">
        <f t="shared" si="6"/>
        <v>405.43681281089317</v>
      </c>
      <c r="O79" s="58">
        <f t="shared" si="7"/>
        <v>113.79896549999999</v>
      </c>
      <c r="P79" s="58">
        <f t="shared" si="8"/>
        <v>113.79896549999999</v>
      </c>
      <c r="Q79" s="7">
        <f t="shared" si="9"/>
        <v>0.00069325187101243035</v>
      </c>
      <c r="R79" s="7">
        <f t="shared" si="10"/>
        <v>0.00072145607153349623</v>
      </c>
      <c r="S79" s="4">
        <f t="shared" si="11"/>
        <v>0.00020249999999999999</v>
      </c>
      <c r="T79" s="58">
        <f t="shared" si="12"/>
        <v>0.45000000000000001</v>
      </c>
      <c r="U79" s="4">
        <f t="shared" si="13"/>
        <v>0.061875000000000006</v>
      </c>
      <c r="V79" s="4">
        <f t="shared" si="14"/>
        <v>0.58750000000000002</v>
      </c>
      <c r="W79" s="8">
        <f t="shared" si="15"/>
        <v>2.0200963933023771E-10</v>
      </c>
    </row>
    <row r="80">
      <c r="A80" s="4" t="s">
        <v>175</v>
      </c>
      <c r="B80" s="4" t="s">
        <v>176</v>
      </c>
      <c r="C80" s="4">
        <f>COUNTIF(Details!$A$3:$A$137,A80)</f>
        <v>2</v>
      </c>
      <c r="D80" s="58">
        <f>SUMIF(Details!$A$3:$A$137,A80,Details!$P$3:$P$137)</f>
        <v>8987215.0700000003</v>
      </c>
      <c r="E80" s="59">
        <v>0.45000000000000001</v>
      </c>
      <c r="F80" s="60">
        <f>IF(ISERROR((SUMIF(Details!$A$3:$A$137,A80,Details!$AB$3:$AB$137))/D80),0,(SUMIF(Details!$A$3:$A$137,A80,Details!$AB$3:$AB$137))/D80)</f>
        <v>0.00044999999999999999</v>
      </c>
      <c r="G80" s="4">
        <f t="shared" si="0"/>
        <v>0.00044999999999999999</v>
      </c>
      <c r="H80" s="4">
        <f t="shared" si="1"/>
        <v>0</v>
      </c>
      <c r="I80" s="4">
        <f>IF(ISERROR(MAX(1,MIN(5,(SUMIF(Details!$A$3:$A$137,A80,Details!$AA$3:$AA$137))/D80))),"n.a.",MAX(1,MIN(5,(SUMIF(Details!$A$3:$A$137,A80,Details!$AA$3:$AA$137))/D80)))</f>
        <v>1</v>
      </c>
      <c r="J80" s="4">
        <f t="shared" si="2"/>
        <v>0.23733014846320036</v>
      </c>
      <c r="K80" s="4">
        <f t="shared" si="3"/>
        <v>1</v>
      </c>
      <c r="L80" s="4">
        <f t="shared" si="4"/>
        <v>0.29232306031975003</v>
      </c>
      <c r="M80" s="4">
        <f t="shared" si="5"/>
        <v>0.0090182008941687031</v>
      </c>
      <c r="N80" s="58">
        <f t="shared" si="6"/>
        <v>6483.8808784288358</v>
      </c>
      <c r="O80" s="58">
        <f t="shared" si="7"/>
        <v>1819.911051675</v>
      </c>
      <c r="P80" s="58">
        <f t="shared" si="8"/>
        <v>1819.911051675</v>
      </c>
      <c r="Q80" s="7">
        <f t="shared" si="9"/>
        <v>0.011086715385386291</v>
      </c>
      <c r="R80" s="7">
        <f t="shared" si="10"/>
        <v>0.00072145607153349623</v>
      </c>
      <c r="S80" s="4">
        <f t="shared" si="11"/>
        <v>0.00020249999999999999</v>
      </c>
      <c r="T80" s="58">
        <f t="shared" si="12"/>
        <v>0.45000000000000001</v>
      </c>
      <c r="U80" s="4">
        <f t="shared" si="13"/>
        <v>0.061875000000000006</v>
      </c>
      <c r="V80" s="4">
        <f t="shared" si="14"/>
        <v>0.58750000000000002</v>
      </c>
      <c r="W80" s="8">
        <f t="shared" si="15"/>
        <v>5.1664923387543062E-08</v>
      </c>
    </row>
    <row r="81">
      <c r="A81" s="4" t="s">
        <v>177</v>
      </c>
      <c r="B81" s="4" t="s">
        <v>178</v>
      </c>
      <c r="C81" s="4">
        <f>COUNTIF(Details!$A$3:$A$137,A81)</f>
        <v>3</v>
      </c>
      <c r="D81" s="58">
        <f>SUMIF(Details!$A$3:$A$137,A81,Details!$P$3:$P$137)</f>
        <v>569432.22999999998</v>
      </c>
      <c r="E81" s="59">
        <v>0.45000000000000001</v>
      </c>
      <c r="F81" s="60">
        <f>IF(ISERROR((SUMIF(Details!$A$3:$A$137,A81,Details!$AB$3:$AB$137))/D81),0,(SUMIF(Details!$A$3:$A$137,A81,Details!$AB$3:$AB$137))/D81)</f>
        <v>0.00045000000000000004</v>
      </c>
      <c r="G81" s="4">
        <f t="shared" si="0"/>
        <v>0.00045000000000000004</v>
      </c>
      <c r="H81" s="4">
        <f t="shared" si="1"/>
        <v>0</v>
      </c>
      <c r="I81" s="4">
        <f>IF(ISERROR(MAX(1,MIN(5,(SUMIF(Details!$A$3:$A$137,A81,Details!$AA$3:$AA$137))/D81))),"n.a.",MAX(1,MIN(5,(SUMIF(Details!$A$3:$A$137,A81,Details!$AA$3:$AA$137))/D81)))</f>
        <v>3.7300000000000004</v>
      </c>
      <c r="J81" s="4">
        <f t="shared" si="2"/>
        <v>0.23733014846320036</v>
      </c>
      <c r="K81" s="4">
        <f t="shared" si="3"/>
        <v>3.7300000000000004</v>
      </c>
      <c r="L81" s="4">
        <f t="shared" si="4"/>
        <v>0.29232306031975003</v>
      </c>
      <c r="M81" s="4">
        <f t="shared" si="5"/>
        <v>0.021835129062467352</v>
      </c>
      <c r="N81" s="58">
        <f t="shared" si="6"/>
        <v>994.69009875028746</v>
      </c>
      <c r="O81" s="58">
        <f t="shared" si="7"/>
        <v>115.31002657500001</v>
      </c>
      <c r="P81" s="58">
        <f t="shared" si="8"/>
        <v>115.31002657500001</v>
      </c>
      <c r="Q81" s="7">
        <f t="shared" si="9"/>
        <v>0.00070245710335224286</v>
      </c>
      <c r="R81" s="7">
        <f t="shared" si="10"/>
        <v>0.0017468103249973883</v>
      </c>
      <c r="S81" s="4">
        <f t="shared" si="11"/>
        <v>0.00020250000000000002</v>
      </c>
      <c r="T81" s="58">
        <f t="shared" si="12"/>
        <v>0.45000000000000001</v>
      </c>
      <c r="U81" s="4">
        <f t="shared" si="13"/>
        <v>0.061875000000000006</v>
      </c>
      <c r="V81" s="4">
        <f t="shared" si="14"/>
        <v>0.58750000000000002</v>
      </c>
      <c r="W81" s="8">
        <f t="shared" si="15"/>
        <v>3.7242641802850528E-10</v>
      </c>
    </row>
    <row r="82">
      <c r="A82" s="4" t="s">
        <v>179</v>
      </c>
      <c r="B82" s="4" t="s">
        <v>180</v>
      </c>
      <c r="C82" s="4">
        <f>COUNTIF(Details!$A$3:$A$137,A82)</f>
        <v>1</v>
      </c>
      <c r="D82" s="58">
        <f>SUMIF(Details!$A$3:$A$137,A82,Details!$P$3:$P$137)</f>
        <v>3992819.02</v>
      </c>
      <c r="E82" s="59">
        <v>0.45000000000000001</v>
      </c>
      <c r="F82" s="60">
        <f>IF(ISERROR((SUMIF(Details!$A$3:$A$137,A82,Details!$AB$3:$AB$137))/D82),0,(SUMIF(Details!$A$3:$A$137,A82,Details!$AB$3:$AB$137))/D82)</f>
        <v>0.002</v>
      </c>
      <c r="G82" s="4">
        <f t="shared" si="0"/>
        <v>0.002</v>
      </c>
      <c r="H82" s="4">
        <f t="shared" si="1"/>
        <v>0</v>
      </c>
      <c r="I82" s="4">
        <f>IF(ISERROR(MAX(1,MIN(5,(SUMIF(Details!$A$3:$A$137,A82,Details!$AA$3:$AA$137))/D82))),"n.a.",MAX(1,MIN(5,(SUMIF(Details!$A$3:$A$137,A82,Details!$AA$3:$AA$137))/D82)))</f>
        <v>2.9500000000000002</v>
      </c>
      <c r="J82" s="4">
        <f t="shared" si="2"/>
        <v>0.22858049016431511</v>
      </c>
      <c r="K82" s="4">
        <f t="shared" si="3"/>
        <v>2.9500000000000002</v>
      </c>
      <c r="L82" s="4">
        <f t="shared" si="4"/>
        <v>0.21064082255344921</v>
      </c>
      <c r="M82" s="4">
        <f t="shared" si="5"/>
        <v>0.063166107352027906</v>
      </c>
      <c r="N82" s="58">
        <f t="shared" si="6"/>
        <v>20176.86678836311</v>
      </c>
      <c r="O82" s="58">
        <f t="shared" si="7"/>
        <v>3593.5371180000002</v>
      </c>
      <c r="P82" s="58">
        <f t="shared" si="8"/>
        <v>3593.5371180000002</v>
      </c>
      <c r="Q82" s="7">
        <f t="shared" si="9"/>
        <v>0.0049255801397102882</v>
      </c>
      <c r="R82" s="7">
        <f t="shared" si="10"/>
        <v>0.0050532885881622329</v>
      </c>
      <c r="S82" s="4">
        <f t="shared" si="11"/>
        <v>0.00090000000000000008</v>
      </c>
      <c r="T82" s="58">
        <f t="shared" si="12"/>
        <v>0.45000000000000001</v>
      </c>
      <c r="U82" s="4">
        <f t="shared" si="13"/>
        <v>0.061875000000000006</v>
      </c>
      <c r="V82" s="4">
        <f t="shared" si="14"/>
        <v>0.58750000000000002</v>
      </c>
      <c r="W82" s="8">
        <f t="shared" si="15"/>
        <v>5.9935248374436936E-08</v>
      </c>
    </row>
    <row r="83">
      <c r="A83" s="4" t="s">
        <v>181</v>
      </c>
      <c r="B83" s="4" t="s">
        <v>182</v>
      </c>
      <c r="C83" s="4">
        <f>COUNTIF(Details!$A$3:$A$137,A83)</f>
        <v>1</v>
      </c>
      <c r="D83" s="58">
        <f>SUMIF(Details!$A$3:$A$137,A83,Details!$P$3:$P$137)</f>
        <v>24604805.699999999</v>
      </c>
      <c r="E83" s="59">
        <v>0.45000000000000001</v>
      </c>
      <c r="F83" s="60">
        <f>IF(ISERROR((SUMIF(Details!$A$3:$A$137,A83,Details!$AB$3:$AB$137))/D83),0,(SUMIF(Details!$A$3:$A$137,A83,Details!$AB$3:$AB$137))/D83)</f>
        <v>0.0015000000000000003</v>
      </c>
      <c r="G83" s="4">
        <f t="shared" si="0"/>
        <v>0.0015000000000000003</v>
      </c>
      <c r="H83" s="4">
        <f t="shared" si="1"/>
        <v>0</v>
      </c>
      <c r="I83" s="4">
        <f>IF(ISERROR(MAX(1,MIN(5,(SUMIF(Details!$A$3:$A$137,A83,Details!$AA$3:$AA$137))/D83))),"n.a.",MAX(1,MIN(5,(SUMIF(Details!$A$3:$A$137,A83,Details!$AA$3:$AA$137))/D83)))</f>
        <v>1</v>
      </c>
      <c r="J83" s="4">
        <f t="shared" si="2"/>
        <v>0.23132921835942635</v>
      </c>
      <c r="K83" s="4">
        <f t="shared" si="3"/>
        <v>1</v>
      </c>
      <c r="L83" s="4">
        <f t="shared" si="4"/>
        <v>0.22535476374799049</v>
      </c>
      <c r="M83" s="4">
        <f t="shared" si="5"/>
        <v>0.029936681937290162</v>
      </c>
      <c r="N83" s="58">
        <f t="shared" si="6"/>
        <v>58926.89938957792</v>
      </c>
      <c r="O83" s="58">
        <f t="shared" si="7"/>
        <v>16608.243847500002</v>
      </c>
      <c r="P83" s="58">
        <f t="shared" si="8"/>
        <v>16608.243847500002</v>
      </c>
      <c r="Q83" s="7">
        <f t="shared" si="9"/>
        <v>0.030352726154202325</v>
      </c>
      <c r="R83" s="7">
        <f t="shared" si="10"/>
        <v>0.0023949345549832131</v>
      </c>
      <c r="S83" s="4">
        <f t="shared" si="11"/>
        <v>0.00067500000000000014</v>
      </c>
      <c r="T83" s="58">
        <f t="shared" si="12"/>
        <v>0.45000000000000001</v>
      </c>
      <c r="U83" s="4">
        <f t="shared" si="13"/>
        <v>0.061875000000000006</v>
      </c>
      <c r="V83" s="4">
        <f t="shared" si="14"/>
        <v>0.58750000000000002</v>
      </c>
      <c r="W83" s="8">
        <f t="shared" si="15"/>
        <v>1.2878343364485118E-06</v>
      </c>
    </row>
    <row r="84">
      <c r="A84" s="4" t="s">
        <v>183</v>
      </c>
      <c r="B84" s="4" t="s">
        <v>184</v>
      </c>
      <c r="C84" s="4">
        <f>COUNTIF(Details!$A$3:$A$137,A84)</f>
        <v>1</v>
      </c>
      <c r="D84" s="58">
        <f>SUMIF(Details!$A$3:$A$137,A84,Details!$P$3:$P$137)</f>
        <v>9553200</v>
      </c>
      <c r="E84" s="59">
        <v>0.45000000000000001</v>
      </c>
      <c r="F84" s="60">
        <f>IF(ISERROR((SUMIF(Details!$A$3:$A$137,A84,Details!$AB$3:$AB$137))/D84),0,(SUMIF(Details!$A$3:$A$137,A84,Details!$AB$3:$AB$137))/D84)</f>
        <v>0.057000000000000002</v>
      </c>
      <c r="G84" s="4">
        <f t="shared" si="0"/>
        <v>0.057000000000000002</v>
      </c>
      <c r="H84" s="4">
        <f t="shared" si="1"/>
        <v>0</v>
      </c>
      <c r="I84" s="4">
        <f>IF(ISERROR(MAX(1,MIN(5,(SUMIF(Details!$A$3:$A$137,A84,Details!$AA$3:$AA$137))/D84))),"n.a.",MAX(1,MIN(5,(SUMIF(Details!$A$3:$A$137,A84,Details!$AA$3:$AA$137))/D84)))</f>
        <v>1.8</v>
      </c>
      <c r="J84" s="4">
        <f t="shared" si="2"/>
        <v>0.12694131850498061</v>
      </c>
      <c r="K84" s="4">
        <f t="shared" si="3"/>
        <v>1.8</v>
      </c>
      <c r="L84" s="4">
        <f t="shared" si="4"/>
        <v>0.075871868291316272</v>
      </c>
      <c r="M84" s="4">
        <f t="shared" si="5"/>
        <v>0.55174479292914325</v>
      </c>
      <c r="N84" s="58">
        <f t="shared" si="6"/>
        <v>421674.26846485533</v>
      </c>
      <c r="O84" s="58">
        <f t="shared" si="7"/>
        <v>245039.58000000002</v>
      </c>
      <c r="P84" s="58">
        <f t="shared" si="8"/>
        <v>245039.58000000002</v>
      </c>
      <c r="Q84" s="7">
        <f t="shared" si="9"/>
        <v>0.011784919866135162</v>
      </c>
      <c r="R84" s="7">
        <f t="shared" si="10"/>
        <v>0.044139583434331463</v>
      </c>
      <c r="S84" s="4">
        <f t="shared" si="11"/>
        <v>0.025650000000000003</v>
      </c>
      <c r="T84" s="58">
        <f t="shared" si="12"/>
        <v>0.45000000000000001</v>
      </c>
      <c r="U84" s="4">
        <f t="shared" si="13"/>
        <v>0.061875000000000006</v>
      </c>
      <c r="V84" s="4">
        <f t="shared" si="14"/>
        <v>0.58750000000000002</v>
      </c>
      <c r="W84" s="8">
        <f t="shared" si="15"/>
        <v>5.2580128363258907E-06</v>
      </c>
    </row>
    <row r="85">
      <c r="D85" s="58"/>
      <c r="E85" s="59"/>
      <c r="F85" s="60"/>
      <c r="G85" s="4"/>
      <c r="I85" s="4"/>
      <c r="N85" s="58"/>
      <c r="O85" s="58"/>
      <c r="P85" s="58"/>
      <c r="T85" s="58"/>
    </row>
    <row r="86">
      <c r="D86" s="58"/>
      <c r="E86" s="59"/>
      <c r="F86" s="60"/>
      <c r="G86" s="4"/>
      <c r="I86" s="4"/>
      <c r="N86" s="58"/>
      <c r="O86" s="58"/>
      <c r="P86" s="58"/>
      <c r="T86" s="58"/>
    </row>
    <row r="87">
      <c r="D87" s="58"/>
      <c r="E87" s="59"/>
      <c r="F87" s="60"/>
      <c r="G87" s="4"/>
      <c r="I87" s="4"/>
      <c r="N87" s="58"/>
      <c r="O87" s="58"/>
      <c r="P87" s="58"/>
      <c r="T87" s="58"/>
    </row>
    <row r="88">
      <c r="D88" s="58"/>
      <c r="E88" s="59"/>
      <c r="F88" s="60"/>
      <c r="G88" s="4"/>
      <c r="I88" s="4"/>
      <c r="N88" s="58"/>
      <c r="O88" s="58"/>
      <c r="P88" s="58"/>
      <c r="T88" s="58"/>
    </row>
    <row r="89">
      <c r="D89" s="58"/>
      <c r="E89" s="59"/>
      <c r="F89" s="60"/>
      <c r="G89" s="4"/>
      <c r="I89" s="4"/>
      <c r="N89" s="58"/>
      <c r="O89" s="58"/>
      <c r="P89" s="58"/>
      <c r="T89" s="58"/>
    </row>
    <row r="90">
      <c r="D90" s="58"/>
      <c r="E90" s="59"/>
      <c r="F90" s="60"/>
      <c r="G90" s="4"/>
      <c r="I90" s="4"/>
      <c r="N90" s="58"/>
      <c r="O90" s="58"/>
      <c r="P90" s="58"/>
      <c r="T90" s="58"/>
    </row>
    <row r="91">
      <c r="D91" s="58"/>
      <c r="E91" s="58"/>
      <c r="F91" s="60"/>
      <c r="N91" s="58"/>
      <c r="O91" s="58"/>
      <c r="P91" s="58"/>
      <c r="T91" s="58"/>
    </row>
    <row r="92">
      <c r="D92" s="58"/>
      <c r="E92" s="58"/>
      <c r="F92" s="60"/>
      <c r="N92" s="58"/>
      <c r="O92" s="58"/>
      <c r="P92" s="58"/>
      <c r="T92" s="58"/>
    </row>
    <row r="93">
      <c r="D93" s="58"/>
      <c r="E93" s="58"/>
      <c r="F93" s="60"/>
      <c r="N93" s="58"/>
      <c r="O93" s="58"/>
      <c r="P93" s="58"/>
      <c r="T93" s="58"/>
    </row>
    <row r="94">
      <c r="D94" s="58"/>
      <c r="F94" s="60"/>
      <c r="N94" s="58"/>
      <c r="O94" s="58"/>
      <c r="P94" s="58"/>
      <c r="T94" s="58"/>
    </row>
    <row r="95">
      <c r="D95" s="58"/>
      <c r="F95" s="60"/>
      <c r="N95" s="58"/>
      <c r="O95" s="58"/>
      <c r="P95" s="58"/>
      <c r="T95" s="58"/>
    </row>
    <row r="96">
      <c r="D96" s="58"/>
      <c r="F96" s="60"/>
      <c r="N96" s="58"/>
      <c r="O96" s="58"/>
      <c r="P96" s="58"/>
      <c r="T96" s="58"/>
    </row>
    <row r="97">
      <c r="D97" s="58"/>
      <c r="F97" s="60"/>
      <c r="N97" s="58"/>
      <c r="O97" s="58"/>
      <c r="P97" s="58"/>
      <c r="T97" s="58"/>
    </row>
    <row r="98">
      <c r="D98" s="58"/>
      <c r="F98" s="60"/>
      <c r="N98" s="58"/>
      <c r="O98" s="58"/>
      <c r="P98" s="58"/>
      <c r="T98" s="58"/>
    </row>
    <row r="99">
      <c r="D99" s="58"/>
      <c r="F99" s="60"/>
      <c r="N99" s="58"/>
      <c r="O99" s="58"/>
      <c r="P99" s="58"/>
      <c r="T99" s="58"/>
    </row>
    <row r="100">
      <c r="D100" s="58"/>
      <c r="F100" s="60"/>
      <c r="N100" s="58"/>
      <c r="O100" s="58"/>
      <c r="P100" s="58"/>
      <c r="T100" s="58"/>
    </row>
    <row r="101">
      <c r="D101" s="58"/>
      <c r="F101" s="60"/>
      <c r="N101" s="58"/>
      <c r="O101" s="58"/>
      <c r="P101" s="58"/>
      <c r="T101" s="58"/>
    </row>
    <row r="102">
      <c r="D102" s="58"/>
      <c r="F102" s="60"/>
      <c r="N102" s="58"/>
      <c r="O102" s="58"/>
      <c r="P102" s="58"/>
      <c r="T102" s="58"/>
    </row>
    <row r="103">
      <c r="D103" s="58"/>
      <c r="F103" s="60"/>
      <c r="N103" s="58"/>
      <c r="O103" s="58"/>
      <c r="P103" s="58"/>
      <c r="T103" s="58"/>
    </row>
    <row r="104">
      <c r="D104" s="58"/>
      <c r="F104" s="60"/>
      <c r="N104" s="58"/>
      <c r="O104" s="58"/>
      <c r="P104" s="58"/>
      <c r="T104" s="58"/>
    </row>
    <row r="105">
      <c r="D105" s="58"/>
      <c r="F105" s="60"/>
      <c r="N105" s="58"/>
      <c r="O105" s="58"/>
      <c r="P105" s="58"/>
      <c r="T105" s="58"/>
    </row>
    <row r="106">
      <c r="D106" s="58"/>
      <c r="F106" s="60"/>
      <c r="N106" s="58"/>
      <c r="O106" s="58"/>
      <c r="P106" s="58"/>
      <c r="T106" s="58"/>
    </row>
    <row r="107">
      <c r="D107" s="58"/>
      <c r="F107" s="60"/>
      <c r="N107" s="58"/>
      <c r="O107" s="58"/>
      <c r="P107" s="58"/>
      <c r="T107" s="58"/>
    </row>
    <row r="108">
      <c r="D108" s="58"/>
      <c r="F108" s="60"/>
      <c r="N108" s="58"/>
      <c r="O108" s="58"/>
      <c r="P108" s="58"/>
      <c r="T108" s="58"/>
    </row>
    <row r="109">
      <c r="D109" s="58"/>
      <c r="F109" s="60"/>
      <c r="N109" s="58"/>
      <c r="O109" s="58"/>
      <c r="P109" s="58"/>
      <c r="T109" s="58"/>
    </row>
    <row r="110">
      <c r="D110" s="58"/>
      <c r="F110" s="60"/>
      <c r="N110" s="58"/>
      <c r="O110" s="58"/>
      <c r="P110" s="58"/>
      <c r="T110" s="58"/>
    </row>
    <row r="111">
      <c r="D111" s="58"/>
      <c r="F111" s="60"/>
      <c r="N111" s="58"/>
      <c r="O111" s="58"/>
      <c r="P111" s="58"/>
      <c r="T111" s="58"/>
    </row>
    <row r="112">
      <c r="D112" s="58"/>
      <c r="F112" s="60"/>
      <c r="N112" s="58"/>
      <c r="O112" s="58"/>
      <c r="P112" s="58"/>
      <c r="T112" s="58"/>
    </row>
    <row r="113">
      <c r="D113" s="58"/>
      <c r="F113" s="60"/>
      <c r="N113" s="58"/>
      <c r="O113" s="58"/>
      <c r="P113" s="58"/>
      <c r="T113" s="58"/>
    </row>
    <row r="114">
      <c r="D114" s="58"/>
      <c r="F114" s="60"/>
      <c r="N114" s="58"/>
      <c r="O114" s="58"/>
      <c r="P114" s="58"/>
      <c r="T114" s="58"/>
    </row>
    <row r="115">
      <c r="D115" s="58"/>
      <c r="F115" s="60"/>
      <c r="N115" s="58"/>
      <c r="O115" s="58"/>
      <c r="P115" s="58"/>
      <c r="T115" s="58"/>
    </row>
    <row r="116">
      <c r="D116" s="58"/>
      <c r="F116" s="60"/>
      <c r="N116" s="58"/>
      <c r="O116" s="58"/>
      <c r="P116" s="58"/>
      <c r="T116" s="58"/>
    </row>
    <row r="117">
      <c r="D117" s="58"/>
      <c r="F117" s="60"/>
      <c r="N117" s="58"/>
      <c r="O117" s="58"/>
      <c r="P117" s="58"/>
      <c r="T117" s="58"/>
    </row>
    <row r="118">
      <c r="D118" s="58"/>
      <c r="F118" s="60"/>
      <c r="N118" s="58"/>
      <c r="O118" s="58"/>
      <c r="P118" s="58"/>
      <c r="T118" s="58"/>
    </row>
    <row r="119">
      <c r="D119" s="58"/>
      <c r="F119" s="60"/>
      <c r="N119" s="58"/>
      <c r="O119" s="58"/>
      <c r="P119" s="58"/>
      <c r="T119" s="58"/>
    </row>
    <row r="120">
      <c r="D120" s="58"/>
      <c r="F120" s="60"/>
      <c r="N120" s="58"/>
      <c r="O120" s="58"/>
      <c r="P120" s="58"/>
      <c r="T120" s="58"/>
    </row>
    <row r="121">
      <c r="D121" s="58"/>
      <c r="F121" s="60"/>
      <c r="N121" s="58"/>
      <c r="O121" s="58"/>
      <c r="P121" s="58"/>
      <c r="T121" s="58"/>
    </row>
    <row r="122">
      <c r="D122" s="58"/>
      <c r="F122" s="60"/>
      <c r="N122" s="58"/>
      <c r="O122" s="58"/>
      <c r="P122" s="58"/>
      <c r="T122" s="58"/>
    </row>
    <row r="123">
      <c r="D123" s="58"/>
      <c r="F123" s="60"/>
      <c r="N123" s="58"/>
      <c r="O123" s="58"/>
      <c r="P123" s="58"/>
      <c r="T123" s="58"/>
    </row>
    <row r="124">
      <c r="D124" s="58"/>
      <c r="F124" s="60"/>
      <c r="N124" s="58"/>
      <c r="O124" s="58"/>
      <c r="P124" s="58"/>
      <c r="T124" s="58"/>
    </row>
    <row r="125">
      <c r="D125" s="58"/>
      <c r="F125" s="60"/>
      <c r="N125" s="58"/>
      <c r="O125" s="58"/>
      <c r="P125" s="58"/>
      <c r="T125" s="58"/>
    </row>
    <row r="126">
      <c r="D126" s="58"/>
      <c r="F126" s="60"/>
      <c r="N126" s="58"/>
      <c r="O126" s="58"/>
      <c r="P126" s="58"/>
      <c r="T126" s="58"/>
    </row>
    <row r="127">
      <c r="D127" s="58"/>
      <c r="F127" s="60"/>
      <c r="N127" s="58"/>
      <c r="O127" s="58"/>
      <c r="P127" s="58"/>
      <c r="T127" s="58"/>
    </row>
    <row r="128">
      <c r="D128" s="58"/>
      <c r="F128" s="60"/>
      <c r="N128" s="58"/>
      <c r="O128" s="58"/>
      <c r="P128" s="58"/>
      <c r="T128" s="58"/>
    </row>
    <row r="129">
      <c r="D129" s="58"/>
      <c r="F129" s="60"/>
      <c r="N129" s="58"/>
      <c r="O129" s="58"/>
      <c r="P129" s="58"/>
      <c r="T129" s="58"/>
    </row>
    <row r="130">
      <c r="D130" s="58"/>
      <c r="F130" s="60"/>
      <c r="N130" s="58"/>
      <c r="O130" s="58"/>
      <c r="P130" s="58"/>
      <c r="T130" s="58"/>
    </row>
    <row r="131">
      <c r="D131" s="58"/>
      <c r="F131" s="60"/>
      <c r="N131" s="58"/>
      <c r="O131" s="58"/>
      <c r="P131" s="58"/>
      <c r="T131" s="58"/>
    </row>
    <row r="132">
      <c r="D132" s="58"/>
      <c r="F132" s="60"/>
      <c r="N132" s="58"/>
      <c r="O132" s="58"/>
      <c r="P132" s="58"/>
      <c r="T132" s="58"/>
    </row>
    <row r="133">
      <c r="D133" s="58"/>
      <c r="F133" s="60"/>
      <c r="N133" s="58"/>
      <c r="O133" s="58"/>
      <c r="P133" s="58"/>
      <c r="T133" s="58"/>
    </row>
    <row r="134">
      <c r="D134" s="58"/>
      <c r="F134" s="60"/>
      <c r="N134" s="58"/>
      <c r="O134" s="58"/>
      <c r="P134" s="58"/>
      <c r="T134" s="58"/>
    </row>
    <row r="135">
      <c r="D135" s="58"/>
      <c r="F135" s="60"/>
      <c r="N135" s="58"/>
      <c r="O135" s="58"/>
      <c r="P135" s="58"/>
      <c r="T135" s="58"/>
    </row>
    <row r="136">
      <c r="D136" s="58"/>
      <c r="F136" s="60"/>
      <c r="N136" s="58"/>
      <c r="O136" s="58"/>
      <c r="P136" s="58"/>
      <c r="T136" s="58"/>
    </row>
    <row r="137">
      <c r="D137" s="58"/>
      <c r="F137" s="60"/>
      <c r="N137" s="58"/>
      <c r="O137" s="58"/>
      <c r="P137" s="58"/>
      <c r="T137" s="58"/>
    </row>
    <row r="138">
      <c r="D138" s="58"/>
      <c r="F138" s="60"/>
      <c r="N138" s="58"/>
      <c r="O138" s="58"/>
      <c r="P138" s="58"/>
      <c r="T138" s="58"/>
    </row>
    <row r="139">
      <c r="D139" s="58"/>
      <c r="F139" s="60"/>
      <c r="N139" s="58"/>
      <c r="O139" s="58"/>
      <c r="P139" s="58"/>
      <c r="T139" s="58"/>
    </row>
    <row r="140">
      <c r="D140" s="58"/>
      <c r="F140" s="60"/>
      <c r="N140" s="58"/>
      <c r="O140" s="58"/>
      <c r="P140" s="58"/>
      <c r="T140" s="58"/>
    </row>
    <row r="141">
      <c r="D141" s="58"/>
      <c r="F141" s="60"/>
      <c r="N141" s="58"/>
      <c r="O141" s="58"/>
      <c r="P141" s="58"/>
      <c r="T141" s="58"/>
    </row>
    <row r="142">
      <c r="D142" s="58"/>
      <c r="F142" s="60"/>
      <c r="N142" s="58"/>
      <c r="O142" s="58"/>
      <c r="P142" s="58"/>
      <c r="T142" s="58"/>
    </row>
    <row r="143">
      <c r="D143" s="58"/>
      <c r="F143" s="60"/>
      <c r="N143" s="58"/>
      <c r="O143" s="58"/>
      <c r="P143" s="58"/>
      <c r="T143" s="58"/>
    </row>
    <row r="144">
      <c r="D144" s="58"/>
      <c r="F144" s="60"/>
      <c r="N144" s="58"/>
      <c r="O144" s="58"/>
      <c r="P144" s="58"/>
      <c r="T144" s="58"/>
    </row>
    <row r="145">
      <c r="D145" s="58"/>
      <c r="F145" s="60"/>
      <c r="N145" s="58"/>
      <c r="O145" s="58"/>
      <c r="P145" s="58"/>
      <c r="T145" s="58"/>
    </row>
    <row r="146">
      <c r="D146" s="58"/>
      <c r="F146" s="60"/>
      <c r="N146" s="58"/>
      <c r="O146" s="58"/>
      <c r="P146" s="58"/>
      <c r="T146" s="58"/>
    </row>
    <row r="147">
      <c r="D147" s="58"/>
      <c r="F147" s="60"/>
      <c r="N147" s="58"/>
      <c r="O147" s="58"/>
      <c r="P147" s="58"/>
      <c r="T147" s="58"/>
    </row>
    <row r="148">
      <c r="D148" s="58"/>
      <c r="F148" s="60"/>
      <c r="N148" s="58"/>
      <c r="O148" s="58"/>
      <c r="P148" s="58"/>
      <c r="T148" s="58"/>
    </row>
    <row r="149">
      <c r="D149" s="58"/>
      <c r="F149" s="60"/>
      <c r="N149" s="58"/>
      <c r="O149" s="58"/>
      <c r="P149" s="58"/>
      <c r="T149" s="58"/>
    </row>
    <row r="150">
      <c r="D150" s="58"/>
      <c r="F150" s="60"/>
      <c r="N150" s="58"/>
      <c r="O150" s="58"/>
      <c r="P150" s="58"/>
      <c r="T150" s="58"/>
    </row>
    <row r="151">
      <c r="D151" s="58"/>
      <c r="F151" s="60"/>
      <c r="N151" s="58"/>
      <c r="O151" s="58"/>
      <c r="P151" s="58"/>
      <c r="T151" s="58"/>
    </row>
    <row r="152">
      <c r="D152" s="58"/>
      <c r="F152" s="60"/>
      <c r="N152" s="58"/>
      <c r="O152" s="58"/>
      <c r="P152" s="58"/>
      <c r="T152" s="58"/>
    </row>
    <row r="153">
      <c r="D153" s="58"/>
      <c r="F153" s="60"/>
      <c r="N153" s="58"/>
      <c r="O153" s="58"/>
      <c r="P153" s="58"/>
      <c r="T153" s="58"/>
    </row>
    <row r="154">
      <c r="D154" s="58"/>
      <c r="F154" s="60"/>
      <c r="N154" s="58"/>
      <c r="O154" s="58"/>
      <c r="P154" s="58"/>
      <c r="T154" s="58"/>
    </row>
    <row r="155">
      <c r="D155" s="58"/>
      <c r="F155" s="60"/>
      <c r="N155" s="58"/>
      <c r="O155" s="58"/>
      <c r="P155" s="58"/>
      <c r="T155" s="58"/>
    </row>
    <row r="156">
      <c r="D156" s="58"/>
      <c r="F156" s="60"/>
      <c r="N156" s="58"/>
      <c r="O156" s="58"/>
      <c r="P156" s="58"/>
      <c r="T156" s="58"/>
    </row>
    <row r="157">
      <c r="D157" s="58"/>
      <c r="F157" s="60"/>
      <c r="N157" s="58"/>
      <c r="O157" s="58"/>
      <c r="P157" s="58"/>
      <c r="T157" s="58"/>
    </row>
    <row r="158">
      <c r="D158" s="58"/>
      <c r="F158" s="60"/>
      <c r="N158" s="58"/>
      <c r="O158" s="58"/>
      <c r="P158" s="58"/>
      <c r="T158" s="58"/>
    </row>
    <row r="159">
      <c r="D159" s="58"/>
      <c r="F159" s="60"/>
      <c r="N159" s="58"/>
      <c r="O159" s="58"/>
      <c r="P159" s="58"/>
      <c r="T159" s="58"/>
    </row>
    <row r="160">
      <c r="D160" s="58"/>
      <c r="F160" s="60"/>
      <c r="N160" s="58"/>
      <c r="O160" s="58"/>
      <c r="P160" s="58"/>
      <c r="T160" s="58"/>
    </row>
    <row r="161">
      <c r="D161" s="58"/>
      <c r="F161" s="60"/>
      <c r="N161" s="58"/>
      <c r="O161" s="58"/>
      <c r="P161" s="58"/>
      <c r="T161" s="58"/>
    </row>
    <row r="162">
      <c r="D162" s="58"/>
      <c r="F162" s="60"/>
      <c r="N162" s="58"/>
      <c r="O162" s="58"/>
      <c r="P162" s="58"/>
      <c r="T162" s="58"/>
    </row>
    <row r="163">
      <c r="D163" s="58"/>
      <c r="F163" s="60"/>
      <c r="N163" s="58"/>
      <c r="O163" s="58"/>
      <c r="P163" s="58"/>
      <c r="T163" s="58"/>
    </row>
    <row r="164">
      <c r="D164" s="58"/>
      <c r="F164" s="60"/>
      <c r="N164" s="58"/>
      <c r="O164" s="58"/>
      <c r="P164" s="58"/>
      <c r="T164" s="58"/>
    </row>
    <row r="165">
      <c r="D165" s="58"/>
      <c r="F165" s="60"/>
      <c r="N165" s="58"/>
      <c r="O165" s="58"/>
      <c r="P165" s="58"/>
      <c r="T165" s="58"/>
    </row>
    <row r="166">
      <c r="D166" s="58"/>
      <c r="F166" s="60"/>
      <c r="N166" s="58"/>
      <c r="O166" s="58"/>
      <c r="P166" s="58"/>
      <c r="T166" s="58"/>
    </row>
    <row r="167">
      <c r="D167" s="58"/>
      <c r="F167" s="60"/>
      <c r="N167" s="58"/>
      <c r="O167" s="58"/>
      <c r="P167" s="58"/>
      <c r="T167" s="58"/>
    </row>
    <row r="168">
      <c r="D168" s="58"/>
      <c r="F168" s="60"/>
      <c r="N168" s="58"/>
      <c r="O168" s="58"/>
      <c r="P168" s="58"/>
      <c r="T168" s="58"/>
    </row>
    <row r="169">
      <c r="D169" s="58"/>
      <c r="F169" s="60"/>
      <c r="N169" s="58"/>
      <c r="O169" s="58"/>
      <c r="P169" s="58"/>
      <c r="T169" s="58"/>
    </row>
    <row r="170">
      <c r="D170" s="58"/>
      <c r="F170" s="60"/>
      <c r="N170" s="58"/>
      <c r="O170" s="58"/>
      <c r="P170" s="58"/>
      <c r="T170" s="58"/>
    </row>
    <row r="171">
      <c r="D171" s="58"/>
      <c r="F171" s="60"/>
      <c r="N171" s="58"/>
      <c r="O171" s="58"/>
      <c r="P171" s="58"/>
      <c r="T171" s="58"/>
    </row>
    <row r="172">
      <c r="D172" s="58"/>
      <c r="F172" s="60"/>
      <c r="N172" s="58"/>
      <c r="O172" s="58"/>
      <c r="P172" s="58"/>
      <c r="T172" s="58"/>
    </row>
    <row r="173">
      <c r="D173" s="58"/>
      <c r="F173" s="60"/>
      <c r="N173" s="58"/>
      <c r="O173" s="58"/>
      <c r="P173" s="58"/>
      <c r="T173" s="58"/>
    </row>
    <row r="174">
      <c r="D174" s="58"/>
      <c r="F174" s="60"/>
      <c r="N174" s="58"/>
      <c r="O174" s="58"/>
      <c r="P174" s="58"/>
      <c r="T174" s="58"/>
    </row>
    <row r="175">
      <c r="D175" s="58"/>
      <c r="F175" s="60"/>
      <c r="N175" s="58"/>
      <c r="O175" s="58"/>
      <c r="P175" s="58"/>
      <c r="T175" s="58"/>
    </row>
    <row r="176">
      <c r="D176" s="58"/>
      <c r="F176" s="60"/>
      <c r="N176" s="58"/>
      <c r="O176" s="58"/>
      <c r="P176" s="58"/>
      <c r="T176" s="58"/>
    </row>
    <row r="177">
      <c r="D177" s="58"/>
      <c r="F177" s="60"/>
      <c r="N177" s="58"/>
      <c r="O177" s="58"/>
      <c r="P177" s="58"/>
      <c r="T177" s="58"/>
    </row>
    <row r="178">
      <c r="D178" s="58"/>
      <c r="F178" s="60"/>
      <c r="N178" s="58"/>
      <c r="O178" s="58"/>
      <c r="P178" s="58"/>
      <c r="T178" s="58"/>
    </row>
    <row r="179">
      <c r="D179" s="58"/>
      <c r="F179" s="60"/>
      <c r="N179" s="58"/>
      <c r="O179" s="58"/>
      <c r="P179" s="58"/>
      <c r="T179" s="58"/>
    </row>
    <row r="180">
      <c r="D180" s="58"/>
      <c r="F180" s="60"/>
      <c r="N180" s="58"/>
      <c r="O180" s="58"/>
      <c r="P180" s="58"/>
      <c r="T180" s="58"/>
    </row>
    <row r="181">
      <c r="D181" s="58"/>
      <c r="F181" s="60"/>
      <c r="N181" s="58"/>
      <c r="O181" s="58"/>
      <c r="P181" s="58"/>
      <c r="T181" s="58"/>
    </row>
    <row r="182">
      <c r="D182" s="58"/>
      <c r="F182" s="60"/>
      <c r="N182" s="58"/>
      <c r="O182" s="58"/>
      <c r="P182" s="58"/>
      <c r="T182" s="58"/>
    </row>
    <row r="183">
      <c r="D183" s="58"/>
      <c r="F183" s="60"/>
      <c r="N183" s="58"/>
      <c r="O183" s="58"/>
      <c r="P183" s="58"/>
      <c r="T183" s="58"/>
    </row>
    <row r="184">
      <c r="D184" s="58"/>
      <c r="F184" s="60"/>
      <c r="N184" s="58"/>
      <c r="O184" s="58"/>
      <c r="P184" s="58"/>
      <c r="T184" s="58"/>
    </row>
    <row r="185">
      <c r="D185" s="58"/>
      <c r="F185" s="60"/>
      <c r="N185" s="58"/>
      <c r="O185" s="58"/>
      <c r="P185" s="58"/>
      <c r="T185" s="58"/>
    </row>
    <row r="186">
      <c r="D186" s="58"/>
      <c r="F186" s="60"/>
      <c r="N186" s="58"/>
      <c r="O186" s="58"/>
      <c r="P186" s="58"/>
      <c r="T186" s="58"/>
    </row>
    <row r="187">
      <c r="D187" s="58"/>
      <c r="F187" s="60"/>
      <c r="N187" s="58"/>
      <c r="O187" s="58"/>
      <c r="P187" s="58"/>
      <c r="T187" s="58"/>
    </row>
    <row r="188">
      <c r="D188" s="58"/>
      <c r="F188" s="60"/>
      <c r="N188" s="58"/>
      <c r="O188" s="58"/>
      <c r="P188" s="58"/>
      <c r="T188" s="58"/>
    </row>
    <row r="189">
      <c r="D189" s="58"/>
      <c r="F189" s="60"/>
      <c r="N189" s="58"/>
      <c r="O189" s="58"/>
      <c r="P189" s="58"/>
      <c r="T189" s="58"/>
    </row>
    <row r="190">
      <c r="D190" s="58"/>
      <c r="F190" s="60"/>
      <c r="N190" s="58"/>
      <c r="O190" s="58"/>
      <c r="P190" s="58"/>
      <c r="T190" s="58"/>
    </row>
    <row r="191">
      <c r="D191" s="58"/>
      <c r="F191" s="60"/>
      <c r="N191" s="58"/>
      <c r="O191" s="58"/>
      <c r="P191" s="58"/>
      <c r="T191" s="58"/>
    </row>
    <row r="192">
      <c r="D192" s="58"/>
      <c r="F192" s="60"/>
      <c r="N192" s="58"/>
      <c r="O192" s="58"/>
      <c r="P192" s="58"/>
      <c r="T192" s="58"/>
    </row>
    <row r="193">
      <c r="D193" s="58"/>
      <c r="F193" s="60"/>
      <c r="N193" s="58"/>
      <c r="O193" s="58"/>
      <c r="P193" s="58"/>
      <c r="T193" s="58"/>
    </row>
    <row r="194">
      <c r="D194" s="58"/>
      <c r="F194" s="60"/>
      <c r="N194" s="58"/>
      <c r="O194" s="58"/>
      <c r="P194" s="58"/>
      <c r="T194" s="58"/>
    </row>
    <row r="195">
      <c r="D195" s="58"/>
      <c r="F195" s="60"/>
      <c r="N195" s="58"/>
      <c r="O195" s="58"/>
      <c r="P195" s="58"/>
      <c r="T195" s="58"/>
    </row>
    <row r="196">
      <c r="D196" s="58"/>
      <c r="F196" s="60"/>
      <c r="N196" s="58"/>
      <c r="O196" s="58"/>
      <c r="P196" s="58"/>
      <c r="T196" s="58"/>
    </row>
    <row r="197">
      <c r="D197" s="58"/>
      <c r="F197" s="60"/>
      <c r="N197" s="58"/>
      <c r="O197" s="58"/>
      <c r="P197" s="58"/>
      <c r="T197" s="58"/>
    </row>
    <row r="198">
      <c r="D198" s="58"/>
      <c r="F198" s="60"/>
      <c r="N198" s="58"/>
      <c r="O198" s="58"/>
      <c r="P198" s="58"/>
      <c r="T198" s="58"/>
    </row>
    <row r="199">
      <c r="D199" s="58"/>
      <c r="F199" s="60"/>
      <c r="N199" s="58"/>
      <c r="O199" s="58"/>
      <c r="P199" s="58"/>
      <c r="T199" s="58"/>
    </row>
    <row r="200">
      <c r="D200" s="58"/>
      <c r="F200" s="60"/>
      <c r="N200" s="58"/>
      <c r="O200" s="58"/>
      <c r="P200" s="58"/>
      <c r="T200" s="58"/>
    </row>
    <row r="201">
      <c r="D201" s="58"/>
      <c r="F201" s="60"/>
      <c r="N201" s="58"/>
      <c r="O201" s="58"/>
      <c r="P201" s="58"/>
      <c r="T201" s="58"/>
    </row>
    <row r="202">
      <c r="D202" s="58"/>
      <c r="F202" s="60"/>
      <c r="N202" s="58"/>
      <c r="O202" s="58"/>
      <c r="P202" s="58"/>
      <c r="T202" s="58"/>
    </row>
    <row r="203">
      <c r="D203" s="58"/>
      <c r="F203" s="60"/>
      <c r="N203" s="58"/>
      <c r="O203" s="58"/>
      <c r="P203" s="58"/>
      <c r="T203" s="58"/>
    </row>
    <row r="204">
      <c r="D204" s="58"/>
      <c r="F204" s="60"/>
      <c r="N204" s="58"/>
      <c r="O204" s="58"/>
      <c r="P204" s="58"/>
      <c r="T204" s="58"/>
    </row>
    <row r="205">
      <c r="D205" s="58"/>
      <c r="F205" s="60"/>
      <c r="N205" s="58"/>
      <c r="O205" s="58"/>
      <c r="P205" s="58"/>
      <c r="T205" s="58"/>
    </row>
    <row r="206">
      <c r="D206" s="58"/>
      <c r="F206" s="60"/>
      <c r="N206" s="58"/>
      <c r="O206" s="58"/>
      <c r="P206" s="58"/>
      <c r="T206" s="58"/>
    </row>
    <row r="207">
      <c r="D207" s="58"/>
      <c r="F207" s="60"/>
      <c r="N207" s="58"/>
      <c r="O207" s="58"/>
      <c r="P207" s="58"/>
      <c r="T207" s="58"/>
    </row>
    <row r="208">
      <c r="D208" s="58"/>
      <c r="F208" s="60"/>
      <c r="N208" s="58"/>
      <c r="O208" s="58"/>
      <c r="P208" s="58"/>
      <c r="T208" s="58"/>
    </row>
    <row r="209">
      <c r="D209" s="58"/>
      <c r="F209" s="60"/>
      <c r="N209" s="58"/>
      <c r="O209" s="58"/>
      <c r="P209" s="58"/>
      <c r="T209" s="58"/>
    </row>
    <row r="210">
      <c r="D210" s="58"/>
      <c r="F210" s="60"/>
      <c r="N210" s="58"/>
      <c r="O210" s="58"/>
      <c r="P210" s="58"/>
      <c r="T210" s="58"/>
    </row>
    <row r="211">
      <c r="D211" s="58"/>
      <c r="F211" s="60"/>
      <c r="N211" s="58"/>
      <c r="O211" s="58"/>
      <c r="P211" s="58"/>
      <c r="T211" s="58"/>
    </row>
    <row r="212">
      <c r="D212" s="58"/>
      <c r="F212" s="60"/>
      <c r="N212" s="58"/>
      <c r="O212" s="58"/>
      <c r="P212" s="58"/>
      <c r="T212" s="58"/>
    </row>
    <row r="213">
      <c r="D213" s="58"/>
      <c r="F213" s="60"/>
      <c r="N213" s="58"/>
      <c r="O213" s="58"/>
      <c r="P213" s="58"/>
      <c r="T213" s="58"/>
    </row>
    <row r="214">
      <c r="D214" s="58"/>
      <c r="F214" s="60"/>
      <c r="N214" s="58"/>
      <c r="O214" s="58"/>
      <c r="P214" s="58"/>
      <c r="T214" s="58"/>
    </row>
    <row r="215">
      <c r="D215" s="58"/>
      <c r="F215" s="60"/>
      <c r="N215" s="58"/>
      <c r="O215" s="58"/>
      <c r="P215" s="58"/>
      <c r="T215" s="58"/>
    </row>
    <row r="216">
      <c r="D216" s="58"/>
      <c r="F216" s="60"/>
      <c r="N216" s="58"/>
      <c r="O216" s="58"/>
      <c r="P216" s="58"/>
      <c r="T216" s="58"/>
    </row>
    <row r="217">
      <c r="D217" s="58"/>
      <c r="F217" s="60"/>
      <c r="N217" s="58"/>
      <c r="O217" s="58"/>
      <c r="P217" s="58"/>
      <c r="T217" s="58"/>
    </row>
    <row r="218">
      <c r="D218" s="58"/>
      <c r="F218" s="60"/>
      <c r="N218" s="58"/>
      <c r="O218" s="58"/>
      <c r="P218" s="58"/>
      <c r="T218" s="58"/>
    </row>
    <row r="219">
      <c r="D219" s="58"/>
      <c r="F219" s="60"/>
      <c r="N219" s="58"/>
      <c r="O219" s="58"/>
      <c r="P219" s="58"/>
      <c r="T219" s="58"/>
    </row>
    <row r="220">
      <c r="D220" s="58"/>
      <c r="F220" s="60"/>
      <c r="N220" s="58"/>
      <c r="O220" s="58"/>
      <c r="P220" s="58"/>
      <c r="T220" s="58"/>
    </row>
    <row r="221">
      <c r="D221" s="58"/>
      <c r="F221" s="60"/>
      <c r="N221" s="58"/>
      <c r="O221" s="58"/>
      <c r="P221" s="58"/>
      <c r="T221" s="58"/>
    </row>
    <row r="222">
      <c r="D222" s="58"/>
      <c r="F222" s="60"/>
      <c r="N222" s="58"/>
      <c r="O222" s="58"/>
      <c r="P222" s="58"/>
      <c r="T222" s="58"/>
    </row>
    <row r="223">
      <c r="D223" s="58"/>
      <c r="F223" s="60"/>
      <c r="N223" s="58"/>
      <c r="O223" s="58"/>
      <c r="P223" s="58"/>
      <c r="T223" s="58"/>
    </row>
    <row r="224">
      <c r="D224" s="58"/>
      <c r="F224" s="60"/>
      <c r="N224" s="58"/>
      <c r="O224" s="58"/>
      <c r="P224" s="58"/>
      <c r="T224" s="58"/>
    </row>
    <row r="225">
      <c r="D225" s="58"/>
      <c r="F225" s="60"/>
      <c r="N225" s="58"/>
      <c r="O225" s="58"/>
      <c r="P225" s="58"/>
      <c r="T225" s="58"/>
    </row>
    <row r="226">
      <c r="D226" s="58"/>
      <c r="F226" s="60"/>
      <c r="N226" s="58"/>
      <c r="O226" s="58"/>
      <c r="P226" s="58"/>
      <c r="T226" s="58"/>
    </row>
    <row r="227">
      <c r="D227" s="58"/>
      <c r="F227" s="60"/>
      <c r="N227" s="58"/>
      <c r="O227" s="58"/>
      <c r="P227" s="58"/>
      <c r="T227" s="58"/>
    </row>
    <row r="228">
      <c r="D228" s="58"/>
      <c r="F228" s="60"/>
      <c r="N228" s="58"/>
      <c r="O228" s="58"/>
      <c r="P228" s="58"/>
      <c r="T228" s="58"/>
    </row>
    <row r="229">
      <c r="D229" s="58"/>
      <c r="F229" s="60"/>
      <c r="N229" s="58"/>
      <c r="O229" s="58"/>
      <c r="P229" s="58"/>
      <c r="T229" s="58"/>
    </row>
    <row r="230">
      <c r="D230" s="58"/>
      <c r="F230" s="60"/>
      <c r="N230" s="58"/>
      <c r="O230" s="58"/>
      <c r="P230" s="58"/>
      <c r="T230" s="58"/>
    </row>
    <row r="231">
      <c r="D231" s="58"/>
      <c r="F231" s="60"/>
      <c r="N231" s="58"/>
      <c r="O231" s="58"/>
      <c r="P231" s="58"/>
      <c r="T231" s="58"/>
    </row>
    <row r="232">
      <c r="D232" s="58"/>
      <c r="F232" s="60"/>
      <c r="N232" s="58"/>
      <c r="O232" s="58"/>
      <c r="P232" s="58"/>
      <c r="T232" s="58"/>
    </row>
    <row r="233">
      <c r="D233" s="58"/>
      <c r="F233" s="60"/>
      <c r="N233" s="58"/>
      <c r="O233" s="58"/>
      <c r="P233" s="58"/>
      <c r="T233" s="58"/>
    </row>
    <row r="234">
      <c r="D234" s="58"/>
      <c r="F234" s="60"/>
      <c r="N234" s="58"/>
      <c r="O234" s="58"/>
      <c r="P234" s="58"/>
      <c r="T234" s="58"/>
    </row>
    <row r="235">
      <c r="D235" s="58"/>
      <c r="F235" s="60"/>
      <c r="N235" s="58"/>
      <c r="O235" s="58"/>
      <c r="P235" s="58"/>
      <c r="T235" s="58"/>
    </row>
    <row r="236">
      <c r="D236" s="58"/>
      <c r="F236" s="60"/>
      <c r="N236" s="58"/>
      <c r="O236" s="58"/>
      <c r="P236" s="58"/>
      <c r="T236" s="58"/>
    </row>
    <row r="237">
      <c r="D237" s="58"/>
      <c r="F237" s="60"/>
      <c r="N237" s="58"/>
      <c r="O237" s="58"/>
      <c r="P237" s="58"/>
      <c r="T237" s="58"/>
    </row>
    <row r="238">
      <c r="D238" s="58"/>
      <c r="F238" s="60"/>
      <c r="N238" s="58"/>
      <c r="O238" s="58"/>
      <c r="P238" s="58"/>
      <c r="T238" s="58"/>
    </row>
    <row r="239">
      <c r="D239" s="58"/>
      <c r="F239" s="60"/>
      <c r="N239" s="58"/>
      <c r="O239" s="58"/>
      <c r="P239" s="58"/>
      <c r="T239" s="58"/>
    </row>
    <row r="240">
      <c r="D240" s="58"/>
      <c r="F240" s="60"/>
      <c r="N240" s="58"/>
      <c r="O240" s="58"/>
      <c r="P240" s="58"/>
      <c r="T240" s="58"/>
    </row>
    <row r="241">
      <c r="D241" s="58"/>
      <c r="F241" s="60"/>
      <c r="N241" s="58"/>
      <c r="O241" s="58"/>
      <c r="P241" s="58"/>
      <c r="T241" s="58"/>
    </row>
    <row r="242">
      <c r="D242" s="58"/>
      <c r="F242" s="60"/>
      <c r="N242" s="58"/>
      <c r="O242" s="58"/>
      <c r="P242" s="58"/>
      <c r="T242" s="58"/>
    </row>
    <row r="243">
      <c r="D243" s="58"/>
      <c r="F243" s="60"/>
      <c r="N243" s="58"/>
      <c r="O243" s="58"/>
      <c r="P243" s="58"/>
      <c r="T243" s="58"/>
    </row>
    <row r="244">
      <c r="D244" s="58"/>
      <c r="F244" s="60"/>
      <c r="N244" s="58"/>
      <c r="O244" s="58"/>
      <c r="P244" s="58"/>
      <c r="T244" s="58"/>
    </row>
    <row r="245">
      <c r="D245" s="58"/>
      <c r="F245" s="60"/>
      <c r="N245" s="58"/>
      <c r="O245" s="58"/>
      <c r="P245" s="58"/>
      <c r="T245" s="58"/>
    </row>
    <row r="246">
      <c r="D246" s="58"/>
      <c r="F246" s="60"/>
      <c r="N246" s="58"/>
      <c r="O246" s="58"/>
      <c r="P246" s="58"/>
      <c r="T246" s="58"/>
    </row>
    <row r="247">
      <c r="D247" s="58"/>
      <c r="F247" s="60"/>
      <c r="N247" s="58"/>
      <c r="O247" s="58"/>
      <c r="P247" s="58"/>
      <c r="T247" s="58"/>
    </row>
    <row r="248">
      <c r="D248" s="58"/>
      <c r="F248" s="60"/>
      <c r="N248" s="58"/>
      <c r="O248" s="58"/>
      <c r="P248" s="58"/>
      <c r="T248" s="58"/>
    </row>
    <row r="249">
      <c r="D249" s="58"/>
      <c r="F249" s="60"/>
      <c r="N249" s="58"/>
      <c r="O249" s="58"/>
      <c r="P249" s="58"/>
      <c r="T249" s="58"/>
    </row>
    <row r="250">
      <c r="D250" s="58"/>
      <c r="F250" s="60"/>
      <c r="N250" s="58"/>
      <c r="O250" s="58"/>
      <c r="P250" s="58"/>
      <c r="T250" s="58"/>
    </row>
    <row r="251">
      <c r="D251" s="58"/>
      <c r="F251" s="60"/>
      <c r="N251" s="58"/>
      <c r="O251" s="58"/>
      <c r="P251" s="58"/>
      <c r="T251" s="58"/>
    </row>
    <row r="252">
      <c r="D252" s="58"/>
      <c r="F252" s="60"/>
      <c r="N252" s="58"/>
      <c r="O252" s="58"/>
      <c r="P252" s="58"/>
      <c r="T252" s="58"/>
    </row>
    <row r="253">
      <c r="D253" s="58"/>
      <c r="F253" s="60"/>
      <c r="N253" s="58"/>
      <c r="O253" s="58"/>
      <c r="P253" s="58"/>
      <c r="T253" s="58"/>
    </row>
    <row r="254">
      <c r="D254" s="58"/>
      <c r="F254" s="60"/>
      <c r="N254" s="58"/>
      <c r="O254" s="58"/>
      <c r="P254" s="58"/>
      <c r="T254" s="58"/>
    </row>
    <row r="255">
      <c r="D255" s="58"/>
      <c r="F255" s="60"/>
      <c r="N255" s="58"/>
      <c r="O255" s="58"/>
      <c r="P255" s="58"/>
      <c r="T255" s="58"/>
    </row>
    <row r="256">
      <c r="D256" s="58"/>
      <c r="F256" s="60"/>
      <c r="N256" s="58"/>
      <c r="O256" s="58"/>
      <c r="P256" s="58"/>
      <c r="T256" s="58"/>
    </row>
    <row r="257">
      <c r="D257" s="58"/>
      <c r="F257" s="60"/>
      <c r="N257" s="58"/>
      <c r="O257" s="58"/>
      <c r="P257" s="58"/>
      <c r="T257" s="58"/>
    </row>
    <row r="258">
      <c r="D258" s="58"/>
      <c r="F258" s="60"/>
      <c r="N258" s="58"/>
      <c r="O258" s="58"/>
      <c r="P258" s="58"/>
      <c r="T258" s="58"/>
    </row>
    <row r="259">
      <c r="D259" s="58"/>
      <c r="F259" s="60"/>
      <c r="N259" s="58"/>
      <c r="O259" s="58"/>
      <c r="P259" s="58"/>
      <c r="T259" s="58"/>
    </row>
    <row r="260">
      <c r="D260" s="58"/>
      <c r="F260" s="60"/>
      <c r="N260" s="58"/>
      <c r="O260" s="58"/>
      <c r="P260" s="58"/>
      <c r="T260" s="58"/>
    </row>
    <row r="261">
      <c r="D261" s="58"/>
      <c r="F261" s="60"/>
      <c r="N261" s="58"/>
      <c r="O261" s="58"/>
      <c r="P261" s="58"/>
      <c r="T261" s="58"/>
    </row>
    <row r="262">
      <c r="D262" s="58"/>
      <c r="F262" s="60"/>
      <c r="N262" s="58"/>
      <c r="O262" s="58"/>
      <c r="P262" s="58"/>
      <c r="T262" s="58"/>
    </row>
    <row r="263">
      <c r="D263" s="58"/>
      <c r="F263" s="60"/>
      <c r="N263" s="58"/>
      <c r="O263" s="58"/>
      <c r="P263" s="58"/>
      <c r="T263" s="58"/>
    </row>
    <row r="264">
      <c r="D264" s="58"/>
      <c r="F264" s="60"/>
      <c r="N264" s="58"/>
      <c r="O264" s="58"/>
      <c r="P264" s="58"/>
      <c r="T264" s="58"/>
    </row>
    <row r="265">
      <c r="D265" s="58"/>
      <c r="F265" s="60"/>
      <c r="N265" s="58"/>
      <c r="O265" s="58"/>
      <c r="P265" s="58"/>
      <c r="T265" s="58"/>
    </row>
    <row r="266">
      <c r="D266" s="58"/>
      <c r="F266" s="60"/>
      <c r="N266" s="58"/>
      <c r="O266" s="58"/>
      <c r="P266" s="58"/>
      <c r="T266" s="58"/>
    </row>
    <row r="267">
      <c r="D267" s="58"/>
      <c r="F267" s="60"/>
      <c r="N267" s="58"/>
      <c r="O267" s="58"/>
      <c r="P267" s="58"/>
      <c r="T267" s="58"/>
    </row>
    <row r="268">
      <c r="D268" s="58"/>
      <c r="F268" s="60"/>
      <c r="N268" s="58"/>
      <c r="O268" s="58"/>
      <c r="P268" s="58"/>
      <c r="T268" s="58"/>
    </row>
    <row r="269">
      <c r="D269" s="58"/>
      <c r="F269" s="60"/>
      <c r="N269" s="58"/>
      <c r="O269" s="58"/>
      <c r="P269" s="58"/>
      <c r="T269" s="58"/>
    </row>
    <row r="270">
      <c r="D270" s="58"/>
      <c r="F270" s="60"/>
      <c r="N270" s="58"/>
      <c r="O270" s="58"/>
      <c r="P270" s="58"/>
      <c r="T270" s="58"/>
    </row>
    <row r="271">
      <c r="D271" s="58"/>
      <c r="F271" s="60"/>
      <c r="N271" s="58"/>
      <c r="O271" s="58"/>
      <c r="P271" s="58"/>
      <c r="T271" s="58"/>
    </row>
    <row r="272">
      <c r="D272" s="58"/>
      <c r="F272" s="60"/>
      <c r="N272" s="58"/>
      <c r="O272" s="58"/>
      <c r="P272" s="58"/>
      <c r="T272" s="58"/>
    </row>
    <row r="273">
      <c r="D273" s="58"/>
      <c r="F273" s="60"/>
      <c r="N273" s="58"/>
      <c r="O273" s="58"/>
      <c r="P273" s="58"/>
      <c r="T273" s="58"/>
    </row>
    <row r="274">
      <c r="D274" s="58"/>
      <c r="F274" s="60"/>
      <c r="N274" s="58"/>
      <c r="O274" s="58"/>
      <c r="P274" s="58"/>
      <c r="T274" s="58"/>
    </row>
    <row r="275">
      <c r="D275" s="58"/>
      <c r="F275" s="60"/>
      <c r="N275" s="58"/>
      <c r="O275" s="58"/>
      <c r="P275" s="58"/>
      <c r="T275" s="58"/>
    </row>
    <row r="276">
      <c r="D276" s="58"/>
      <c r="F276" s="60"/>
      <c r="N276" s="58"/>
      <c r="O276" s="58"/>
      <c r="P276" s="58"/>
      <c r="T276" s="58"/>
    </row>
    <row r="277">
      <c r="D277" s="58"/>
      <c r="F277" s="60"/>
      <c r="N277" s="58"/>
      <c r="O277" s="58"/>
      <c r="P277" s="58"/>
      <c r="T277" s="58"/>
    </row>
    <row r="278">
      <c r="D278" s="58"/>
      <c r="F278" s="60"/>
      <c r="N278" s="58"/>
      <c r="O278" s="58"/>
      <c r="P278" s="58"/>
      <c r="T278" s="58"/>
    </row>
    <row r="279">
      <c r="D279" s="58"/>
      <c r="F279" s="60"/>
      <c r="N279" s="58"/>
      <c r="O279" s="58"/>
      <c r="P279" s="58"/>
      <c r="T279" s="58"/>
    </row>
    <row r="280">
      <c r="D280" s="58"/>
      <c r="F280" s="60"/>
      <c r="N280" s="58"/>
      <c r="O280" s="58"/>
      <c r="P280" s="58"/>
      <c r="T280" s="58"/>
    </row>
    <row r="281">
      <c r="D281" s="58"/>
      <c r="F281" s="60"/>
      <c r="N281" s="58"/>
      <c r="O281" s="58"/>
      <c r="P281" s="58"/>
      <c r="T281" s="58"/>
    </row>
    <row r="282">
      <c r="D282" s="58"/>
      <c r="F282" s="60"/>
      <c r="N282" s="58"/>
      <c r="O282" s="58"/>
      <c r="P282" s="58"/>
      <c r="T282" s="58"/>
    </row>
    <row r="283">
      <c r="D283" s="58"/>
      <c r="F283" s="60"/>
      <c r="N283" s="58"/>
      <c r="O283" s="58"/>
      <c r="P283" s="58"/>
      <c r="T283" s="58"/>
    </row>
    <row r="284">
      <c r="D284" s="58"/>
      <c r="F284" s="60"/>
      <c r="N284" s="58"/>
      <c r="O284" s="58"/>
      <c r="P284" s="58"/>
      <c r="T284" s="58"/>
    </row>
    <row r="285">
      <c r="D285" s="58"/>
      <c r="F285" s="60"/>
      <c r="N285" s="58"/>
      <c r="O285" s="58"/>
      <c r="P285" s="58"/>
      <c r="T285" s="58"/>
    </row>
    <row r="286">
      <c r="D286" s="58"/>
      <c r="F286" s="60"/>
      <c r="N286" s="58"/>
      <c r="O286" s="58"/>
      <c r="P286" s="58"/>
      <c r="T286" s="58"/>
    </row>
    <row r="287">
      <c r="D287" s="58"/>
      <c r="F287" s="60"/>
      <c r="N287" s="58"/>
      <c r="O287" s="58"/>
      <c r="P287" s="58"/>
      <c r="T287" s="58"/>
    </row>
    <row r="288">
      <c r="D288" s="58"/>
      <c r="F288" s="60"/>
      <c r="N288" s="58"/>
      <c r="O288" s="58"/>
      <c r="P288" s="58"/>
      <c r="T288" s="58"/>
    </row>
    <row r="289">
      <c r="D289" s="58"/>
      <c r="F289" s="60"/>
      <c r="N289" s="58"/>
      <c r="O289" s="58"/>
      <c r="P289" s="58"/>
      <c r="T289" s="58"/>
    </row>
    <row r="290">
      <c r="D290" s="58"/>
      <c r="F290" s="60"/>
      <c r="N290" s="58"/>
      <c r="O290" s="58"/>
      <c r="P290" s="58"/>
      <c r="T290" s="58"/>
    </row>
    <row r="291">
      <c r="D291" s="58"/>
      <c r="F291" s="60"/>
      <c r="N291" s="58"/>
      <c r="O291" s="58"/>
      <c r="P291" s="58"/>
      <c r="T291" s="58"/>
    </row>
    <row r="292">
      <c r="D292" s="58"/>
      <c r="F292" s="60"/>
      <c r="N292" s="58"/>
      <c r="O292" s="58"/>
      <c r="P292" s="58"/>
      <c r="T292" s="58"/>
    </row>
    <row r="293">
      <c r="D293" s="58"/>
      <c r="F293" s="60"/>
      <c r="N293" s="58"/>
      <c r="O293" s="58"/>
      <c r="P293" s="58"/>
      <c r="T293" s="58"/>
    </row>
    <row r="294">
      <c r="D294" s="58"/>
      <c r="F294" s="60"/>
      <c r="N294" s="58"/>
      <c r="O294" s="58"/>
      <c r="P294" s="58"/>
      <c r="T294" s="58"/>
    </row>
    <row r="295">
      <c r="D295" s="58"/>
      <c r="F295" s="60"/>
      <c r="N295" s="58"/>
      <c r="O295" s="58"/>
      <c r="P295" s="58"/>
      <c r="T295" s="58"/>
    </row>
    <row r="296">
      <c r="D296" s="58"/>
      <c r="F296" s="60"/>
      <c r="N296" s="58"/>
      <c r="O296" s="58"/>
      <c r="P296" s="58"/>
      <c r="T296" s="58"/>
    </row>
    <row r="297">
      <c r="D297" s="58"/>
      <c r="F297" s="60"/>
      <c r="N297" s="58"/>
      <c r="O297" s="58"/>
      <c r="P297" s="58"/>
      <c r="T297" s="58"/>
    </row>
    <row r="298">
      <c r="D298" s="58"/>
      <c r="F298" s="60"/>
      <c r="N298" s="58"/>
      <c r="O298" s="58"/>
      <c r="P298" s="58"/>
      <c r="T298" s="58"/>
    </row>
    <row r="299">
      <c r="D299" s="58"/>
      <c r="F299" s="60"/>
      <c r="N299" s="58"/>
      <c r="O299" s="58"/>
      <c r="P299" s="58"/>
      <c r="T299" s="58"/>
    </row>
    <row r="300">
      <c r="D300" s="58"/>
      <c r="F300" s="60"/>
      <c r="N300" s="58"/>
      <c r="O300" s="58"/>
      <c r="P300" s="58"/>
      <c r="T300" s="58"/>
    </row>
    <row r="301">
      <c r="D301" s="58"/>
      <c r="F301" s="60"/>
      <c r="N301" s="58"/>
      <c r="O301" s="58"/>
      <c r="P301" s="58"/>
      <c r="T301" s="58"/>
    </row>
    <row r="302">
      <c r="D302" s="58"/>
      <c r="F302" s="60"/>
      <c r="N302" s="58"/>
      <c r="O302" s="58"/>
      <c r="P302" s="58"/>
      <c r="T302" s="58"/>
    </row>
    <row r="303">
      <c r="D303" s="58"/>
      <c r="F303" s="60"/>
      <c r="N303" s="58"/>
      <c r="O303" s="58"/>
      <c r="P303" s="58"/>
      <c r="T303" s="58"/>
    </row>
    <row r="304">
      <c r="D304" s="58"/>
      <c r="F304" s="60"/>
      <c r="N304" s="58"/>
      <c r="O304" s="58"/>
      <c r="P304" s="58"/>
      <c r="T304" s="58"/>
    </row>
    <row r="305">
      <c r="D305" s="58"/>
      <c r="F305" s="60"/>
      <c r="N305" s="58"/>
      <c r="O305" s="58"/>
      <c r="P305" s="58"/>
      <c r="T305" s="58"/>
    </row>
    <row r="306">
      <c r="D306" s="58"/>
      <c r="F306" s="60"/>
      <c r="N306" s="58"/>
      <c r="O306" s="58"/>
      <c r="P306" s="58"/>
      <c r="T306" s="58"/>
    </row>
    <row r="307">
      <c r="D307" s="58"/>
      <c r="F307" s="60"/>
      <c r="N307" s="58"/>
      <c r="O307" s="58"/>
      <c r="P307" s="58"/>
      <c r="T307" s="58"/>
    </row>
    <row r="308">
      <c r="D308" s="58"/>
      <c r="F308" s="60"/>
      <c r="N308" s="58"/>
      <c r="O308" s="58"/>
      <c r="P308" s="58"/>
      <c r="T308" s="58"/>
    </row>
    <row r="309">
      <c r="D309" s="58"/>
      <c r="F309" s="60"/>
      <c r="N309" s="58"/>
      <c r="O309" s="58"/>
      <c r="P309" s="58"/>
      <c r="T309" s="58"/>
    </row>
    <row r="310">
      <c r="D310" s="58"/>
      <c r="F310" s="60"/>
      <c r="N310" s="58"/>
      <c r="O310" s="58"/>
      <c r="P310" s="58"/>
      <c r="T310" s="58"/>
    </row>
    <row r="311">
      <c r="D311" s="58"/>
      <c r="F311" s="60"/>
      <c r="N311" s="58"/>
      <c r="O311" s="58"/>
      <c r="P311" s="58"/>
      <c r="T311" s="58"/>
    </row>
    <row r="312">
      <c r="D312" s="58"/>
      <c r="F312" s="60"/>
      <c r="N312" s="58"/>
      <c r="O312" s="58"/>
      <c r="P312" s="58"/>
      <c r="T312" s="58"/>
    </row>
    <row r="313">
      <c r="D313" s="58"/>
      <c r="F313" s="60"/>
      <c r="N313" s="58"/>
      <c r="O313" s="58"/>
      <c r="P313" s="58"/>
      <c r="T313" s="58"/>
    </row>
    <row r="314">
      <c r="D314" s="58"/>
      <c r="F314" s="60"/>
      <c r="N314" s="58"/>
      <c r="O314" s="58"/>
      <c r="P314" s="58"/>
      <c r="T314" s="58"/>
    </row>
    <row r="315">
      <c r="D315" s="58"/>
      <c r="F315" s="60"/>
      <c r="N315" s="58"/>
      <c r="O315" s="58"/>
      <c r="P315" s="58"/>
      <c r="T315" s="58"/>
    </row>
    <row r="316">
      <c r="D316" s="58"/>
      <c r="F316" s="60"/>
      <c r="N316" s="58"/>
      <c r="O316" s="58"/>
      <c r="P316" s="58"/>
      <c r="T316" s="58"/>
    </row>
    <row r="317">
      <c r="D317" s="58"/>
      <c r="F317" s="60"/>
      <c r="N317" s="58"/>
      <c r="O317" s="58"/>
      <c r="P317" s="58"/>
      <c r="T317" s="58"/>
    </row>
    <row r="318">
      <c r="D318" s="58"/>
      <c r="F318" s="60"/>
      <c r="N318" s="58"/>
      <c r="O318" s="58"/>
      <c r="P318" s="58"/>
      <c r="T318" s="58"/>
    </row>
    <row r="319">
      <c r="D319" s="58"/>
      <c r="F319" s="60"/>
      <c r="N319" s="58"/>
      <c r="O319" s="58"/>
      <c r="P319" s="58"/>
      <c r="T319" s="58"/>
    </row>
    <row r="320">
      <c r="D320" s="58"/>
      <c r="F320" s="60"/>
      <c r="N320" s="58"/>
      <c r="O320" s="58"/>
      <c r="P320" s="58"/>
      <c r="T320" s="58"/>
    </row>
    <row r="321">
      <c r="D321" s="58"/>
      <c r="F321" s="60"/>
      <c r="N321" s="58"/>
      <c r="O321" s="58"/>
      <c r="P321" s="58"/>
      <c r="T321" s="58"/>
    </row>
    <row r="322">
      <c r="D322" s="58"/>
      <c r="F322" s="60"/>
      <c r="N322" s="58"/>
      <c r="O322" s="58"/>
      <c r="P322" s="58"/>
      <c r="T322" s="58"/>
    </row>
    <row r="323">
      <c r="D323" s="58"/>
      <c r="F323" s="60"/>
      <c r="N323" s="58"/>
      <c r="O323" s="58"/>
      <c r="P323" s="58"/>
      <c r="T323" s="58"/>
    </row>
    <row r="324">
      <c r="D324" s="58"/>
      <c r="F324" s="60"/>
      <c r="N324" s="58"/>
      <c r="O324" s="58"/>
      <c r="P324" s="58"/>
      <c r="T324" s="58"/>
    </row>
    <row r="325">
      <c r="D325" s="58"/>
      <c r="F325" s="60"/>
      <c r="N325" s="58"/>
      <c r="O325" s="58"/>
      <c r="P325" s="58"/>
      <c r="T325" s="58"/>
    </row>
    <row r="326">
      <c r="D326" s="58"/>
      <c r="F326" s="60"/>
      <c r="N326" s="58"/>
      <c r="O326" s="58"/>
      <c r="P326" s="58"/>
      <c r="T326" s="58"/>
    </row>
    <row r="327">
      <c r="D327" s="58"/>
      <c r="F327" s="60"/>
      <c r="N327" s="58"/>
      <c r="O327" s="58"/>
      <c r="P327" s="58"/>
      <c r="T327" s="58"/>
    </row>
    <row r="328">
      <c r="D328" s="58"/>
      <c r="F328" s="60"/>
      <c r="N328" s="58"/>
      <c r="O328" s="58"/>
      <c r="P328" s="58"/>
      <c r="T328" s="58"/>
    </row>
    <row r="329">
      <c r="D329" s="58"/>
      <c r="F329" s="60"/>
      <c r="N329" s="58"/>
      <c r="O329" s="58"/>
      <c r="P329" s="58"/>
      <c r="T329" s="58"/>
    </row>
    <row r="330">
      <c r="D330" s="58"/>
      <c r="F330" s="60"/>
      <c r="N330" s="58"/>
      <c r="O330" s="58"/>
      <c r="P330" s="58"/>
      <c r="T330" s="58"/>
    </row>
    <row r="331">
      <c r="D331" s="58"/>
      <c r="F331" s="60"/>
      <c r="N331" s="58"/>
      <c r="O331" s="58"/>
      <c r="P331" s="58"/>
      <c r="T331" s="58"/>
    </row>
    <row r="332">
      <c r="D332" s="58"/>
      <c r="F332" s="60"/>
      <c r="N332" s="58"/>
      <c r="O332" s="58"/>
      <c r="P332" s="58"/>
      <c r="T332" s="58"/>
    </row>
    <row r="333">
      <c r="D333" s="58"/>
      <c r="F333" s="60"/>
      <c r="N333" s="58"/>
      <c r="O333" s="58"/>
      <c r="P333" s="58"/>
      <c r="T333" s="58"/>
    </row>
    <row r="334">
      <c r="D334" s="58"/>
      <c r="F334" s="60"/>
      <c r="N334" s="58"/>
      <c r="O334" s="58"/>
      <c r="P334" s="58"/>
      <c r="T334" s="58"/>
    </row>
    <row r="335">
      <c r="D335" s="58"/>
      <c r="F335" s="60"/>
      <c r="N335" s="58"/>
      <c r="O335" s="58"/>
      <c r="P335" s="58"/>
      <c r="T335" s="58"/>
    </row>
    <row r="336">
      <c r="D336" s="58"/>
      <c r="F336" s="60"/>
      <c r="N336" s="58"/>
      <c r="O336" s="58"/>
      <c r="P336" s="58"/>
      <c r="T336" s="58"/>
    </row>
    <row r="337">
      <c r="D337" s="58"/>
      <c r="F337" s="60"/>
      <c r="N337" s="58"/>
      <c r="O337" s="58"/>
      <c r="P337" s="58"/>
      <c r="T337" s="58"/>
    </row>
    <row r="338">
      <c r="D338" s="58"/>
      <c r="F338" s="60"/>
      <c r="N338" s="58"/>
      <c r="O338" s="58"/>
      <c r="P338" s="58"/>
      <c r="T338" s="58"/>
    </row>
    <row r="339">
      <c r="D339" s="58"/>
      <c r="F339" s="60"/>
      <c r="N339" s="58"/>
      <c r="O339" s="58"/>
      <c r="P339" s="58"/>
      <c r="T339" s="58"/>
    </row>
    <row r="340">
      <c r="D340" s="58"/>
      <c r="F340" s="60"/>
      <c r="N340" s="58"/>
      <c r="O340" s="58"/>
      <c r="P340" s="58"/>
      <c r="T340" s="58"/>
    </row>
    <row r="341">
      <c r="D341" s="58"/>
      <c r="F341" s="60"/>
      <c r="N341" s="58"/>
      <c r="O341" s="58"/>
      <c r="P341" s="58"/>
      <c r="T341" s="58"/>
    </row>
    <row r="342">
      <c r="D342" s="58"/>
      <c r="F342" s="60"/>
      <c r="N342" s="58"/>
      <c r="O342" s="58"/>
      <c r="P342" s="58"/>
      <c r="T342" s="58"/>
    </row>
    <row r="343">
      <c r="D343" s="58"/>
      <c r="F343" s="60"/>
      <c r="N343" s="58"/>
      <c r="O343" s="58"/>
      <c r="P343" s="58"/>
      <c r="T343" s="58"/>
    </row>
    <row r="344">
      <c r="D344" s="58"/>
      <c r="F344" s="60"/>
      <c r="N344" s="58"/>
      <c r="O344" s="58"/>
      <c r="P344" s="58"/>
      <c r="T344" s="58"/>
    </row>
    <row r="345">
      <c r="D345" s="58"/>
      <c r="F345" s="60"/>
      <c r="N345" s="58"/>
      <c r="O345" s="58"/>
      <c r="P345" s="58"/>
      <c r="T345" s="58"/>
    </row>
    <row r="346">
      <c r="D346" s="58"/>
      <c r="F346" s="60"/>
      <c r="N346" s="58"/>
      <c r="O346" s="58"/>
      <c r="P346" s="58"/>
      <c r="T346" s="58"/>
    </row>
    <row r="347">
      <c r="D347" s="58"/>
      <c r="F347" s="60"/>
      <c r="N347" s="58"/>
      <c r="O347" s="58"/>
      <c r="P347" s="58"/>
      <c r="T347" s="58"/>
    </row>
    <row r="348">
      <c r="D348" s="58"/>
      <c r="F348" s="60"/>
      <c r="N348" s="58"/>
      <c r="O348" s="58"/>
      <c r="P348" s="58"/>
      <c r="T348" s="58"/>
    </row>
    <row r="349">
      <c r="D349" s="58"/>
      <c r="F349" s="60"/>
      <c r="N349" s="58"/>
      <c r="O349" s="58"/>
      <c r="P349" s="58"/>
      <c r="T349" s="58"/>
    </row>
    <row r="350">
      <c r="D350" s="58"/>
      <c r="F350" s="60"/>
      <c r="N350" s="58"/>
      <c r="O350" s="58"/>
      <c r="P350" s="58"/>
      <c r="T350" s="58"/>
    </row>
    <row r="351">
      <c r="D351" s="58"/>
      <c r="F351" s="60"/>
      <c r="N351" s="58"/>
      <c r="O351" s="58"/>
      <c r="P351" s="58"/>
      <c r="T351" s="58"/>
    </row>
    <row r="352">
      <c r="D352" s="58"/>
      <c r="F352" s="60"/>
      <c r="N352" s="58"/>
      <c r="O352" s="58"/>
      <c r="P352" s="58"/>
      <c r="T352" s="58"/>
    </row>
    <row r="353">
      <c r="D353" s="58"/>
      <c r="F353" s="60"/>
      <c r="N353" s="58"/>
      <c r="O353" s="58"/>
      <c r="P353" s="58"/>
      <c r="T353" s="58"/>
    </row>
    <row r="354">
      <c r="D354" s="58"/>
      <c r="F354" s="60"/>
      <c r="N354" s="58"/>
      <c r="O354" s="58"/>
      <c r="P354" s="58"/>
      <c r="T354" s="58"/>
    </row>
    <row r="355">
      <c r="D355" s="58"/>
      <c r="F355" s="60"/>
      <c r="N355" s="58"/>
      <c r="O355" s="58"/>
      <c r="P355" s="58"/>
      <c r="T355" s="58"/>
    </row>
    <row r="356">
      <c r="D356" s="58"/>
      <c r="F356" s="60"/>
      <c r="N356" s="58"/>
      <c r="O356" s="58"/>
      <c r="P356" s="58"/>
      <c r="T356" s="58"/>
    </row>
    <row r="357">
      <c r="D357" s="58"/>
      <c r="F357" s="60"/>
      <c r="N357" s="58"/>
      <c r="O357" s="58"/>
      <c r="P357" s="58"/>
      <c r="T357" s="58"/>
    </row>
    <row r="358">
      <c r="D358" s="58"/>
      <c r="F358" s="60"/>
      <c r="N358" s="58"/>
      <c r="O358" s="58"/>
      <c r="P358" s="58"/>
      <c r="T358" s="58"/>
    </row>
    <row r="359">
      <c r="D359" s="58"/>
      <c r="F359" s="60"/>
      <c r="N359" s="58"/>
      <c r="O359" s="58"/>
      <c r="P359" s="58"/>
      <c r="T359" s="58"/>
    </row>
    <row r="360">
      <c r="D360" s="58"/>
      <c r="F360" s="60"/>
      <c r="N360" s="58"/>
      <c r="O360" s="58"/>
      <c r="P360" s="58"/>
      <c r="T360" s="58"/>
    </row>
    <row r="361">
      <c r="D361" s="58"/>
      <c r="F361" s="60"/>
      <c r="N361" s="58"/>
      <c r="O361" s="58"/>
      <c r="P361" s="58"/>
      <c r="T361" s="58"/>
    </row>
    <row r="362">
      <c r="D362" s="58"/>
      <c r="F362" s="60"/>
      <c r="N362" s="58"/>
      <c r="O362" s="58"/>
      <c r="P362" s="58"/>
      <c r="T362" s="58"/>
    </row>
    <row r="363">
      <c r="D363" s="58"/>
      <c r="F363" s="60"/>
      <c r="N363" s="58"/>
      <c r="O363" s="58"/>
      <c r="P363" s="58"/>
      <c r="T363" s="58"/>
    </row>
    <row r="364">
      <c r="D364" s="58"/>
      <c r="F364" s="60"/>
      <c r="N364" s="58"/>
      <c r="O364" s="58"/>
      <c r="P364" s="58"/>
      <c r="T364" s="58"/>
    </row>
    <row r="365">
      <c r="D365" s="58"/>
      <c r="F365" s="60"/>
      <c r="N365" s="58"/>
      <c r="O365" s="58"/>
      <c r="P365" s="58"/>
      <c r="T365" s="58"/>
    </row>
    <row r="366">
      <c r="D366" s="58"/>
      <c r="F366" s="60"/>
      <c r="N366" s="58"/>
      <c r="O366" s="58"/>
      <c r="P366" s="58"/>
      <c r="T366" s="58"/>
    </row>
    <row r="367">
      <c r="D367" s="58"/>
      <c r="F367" s="60"/>
      <c r="N367" s="58"/>
      <c r="O367" s="58"/>
      <c r="P367" s="58"/>
      <c r="T367" s="58"/>
    </row>
    <row r="368">
      <c r="D368" s="58"/>
      <c r="F368" s="60"/>
      <c r="N368" s="58"/>
      <c r="O368" s="58"/>
      <c r="P368" s="58"/>
      <c r="T368" s="58"/>
    </row>
    <row r="369">
      <c r="D369" s="58"/>
      <c r="F369" s="60"/>
      <c r="N369" s="58"/>
      <c r="O369" s="58"/>
      <c r="P369" s="58"/>
      <c r="T369" s="58"/>
    </row>
    <row r="370">
      <c r="D370" s="58"/>
      <c r="F370" s="60"/>
      <c r="N370" s="58"/>
      <c r="O370" s="58"/>
      <c r="P370" s="58"/>
      <c r="T370" s="58"/>
    </row>
    <row r="371">
      <c r="D371" s="58"/>
      <c r="F371" s="60"/>
      <c r="N371" s="58"/>
      <c r="O371" s="58"/>
      <c r="P371" s="58"/>
      <c r="T371" s="58"/>
    </row>
    <row r="372">
      <c r="D372" s="58"/>
      <c r="F372" s="60"/>
      <c r="N372" s="58"/>
      <c r="O372" s="58"/>
      <c r="P372" s="58"/>
      <c r="T372" s="58"/>
    </row>
    <row r="373">
      <c r="D373" s="58"/>
      <c r="F373" s="60"/>
      <c r="N373" s="58"/>
      <c r="O373" s="58"/>
      <c r="P373" s="58"/>
      <c r="T373" s="58"/>
    </row>
    <row r="374">
      <c r="D374" s="58"/>
      <c r="F374" s="60"/>
      <c r="N374" s="58"/>
      <c r="O374" s="58"/>
      <c r="P374" s="58"/>
      <c r="T374" s="58"/>
    </row>
    <row r="375">
      <c r="D375" s="58"/>
      <c r="F375" s="60"/>
      <c r="N375" s="58"/>
      <c r="O375" s="58"/>
      <c r="P375" s="58"/>
      <c r="T375" s="58"/>
    </row>
    <row r="376">
      <c r="D376" s="58"/>
      <c r="F376" s="60"/>
      <c r="N376" s="58"/>
      <c r="O376" s="58"/>
      <c r="P376" s="58"/>
      <c r="T376" s="58"/>
    </row>
    <row r="377">
      <c r="D377" s="58"/>
      <c r="F377" s="60"/>
      <c r="N377" s="58"/>
      <c r="O377" s="58"/>
      <c r="P377" s="58"/>
      <c r="T377" s="58"/>
    </row>
    <row r="378">
      <c r="D378" s="58"/>
      <c r="F378" s="60"/>
      <c r="N378" s="58"/>
      <c r="O378" s="58"/>
      <c r="P378" s="58"/>
      <c r="T378" s="58"/>
    </row>
    <row r="379">
      <c r="D379" s="58"/>
      <c r="F379" s="60"/>
      <c r="N379" s="58"/>
      <c r="O379" s="58"/>
      <c r="P379" s="58"/>
      <c r="T379" s="58"/>
    </row>
    <row r="380">
      <c r="D380" s="58"/>
      <c r="F380" s="60"/>
      <c r="N380" s="58"/>
      <c r="O380" s="58"/>
      <c r="P380" s="58"/>
      <c r="T380" s="58"/>
    </row>
    <row r="381">
      <c r="D381" s="58"/>
      <c r="F381" s="60"/>
      <c r="N381" s="58"/>
      <c r="O381" s="58"/>
      <c r="P381" s="58"/>
      <c r="T381" s="58"/>
    </row>
    <row r="382">
      <c r="D382" s="58"/>
      <c r="F382" s="60"/>
      <c r="N382" s="58"/>
      <c r="O382" s="58"/>
      <c r="P382" s="58"/>
      <c r="T382" s="58"/>
    </row>
    <row r="383">
      <c r="D383" s="58"/>
      <c r="F383" s="60"/>
      <c r="N383" s="58"/>
      <c r="O383" s="58"/>
      <c r="P383" s="58"/>
      <c r="T383" s="58"/>
    </row>
    <row r="384">
      <c r="D384" s="58"/>
      <c r="F384" s="60"/>
      <c r="N384" s="58"/>
      <c r="O384" s="58"/>
      <c r="P384" s="58"/>
      <c r="T384" s="58"/>
    </row>
    <row r="385">
      <c r="D385" s="58"/>
      <c r="F385" s="60"/>
      <c r="N385" s="58"/>
      <c r="O385" s="58"/>
      <c r="P385" s="58"/>
      <c r="T385" s="58"/>
    </row>
    <row r="386">
      <c r="D386" s="58"/>
      <c r="F386" s="60"/>
      <c r="N386" s="58"/>
      <c r="O386" s="58"/>
      <c r="P386" s="58"/>
      <c r="T386" s="58"/>
    </row>
    <row r="387">
      <c r="D387" s="58"/>
      <c r="F387" s="60"/>
      <c r="N387" s="58"/>
      <c r="O387" s="58"/>
      <c r="P387" s="58"/>
      <c r="T387" s="58"/>
    </row>
    <row r="388">
      <c r="D388" s="58"/>
      <c r="F388" s="60"/>
      <c r="N388" s="58"/>
      <c r="O388" s="58"/>
      <c r="P388" s="58"/>
      <c r="T388" s="58"/>
    </row>
    <row r="389">
      <c r="D389" s="58"/>
      <c r="F389" s="60"/>
      <c r="N389" s="58"/>
      <c r="O389" s="58"/>
      <c r="P389" s="58"/>
      <c r="T389" s="58"/>
    </row>
    <row r="390">
      <c r="D390" s="58"/>
      <c r="F390" s="60"/>
      <c r="N390" s="58"/>
      <c r="O390" s="58"/>
      <c r="P390" s="58"/>
      <c r="T390" s="58"/>
    </row>
    <row r="391">
      <c r="D391" s="58"/>
      <c r="F391" s="60"/>
      <c r="N391" s="58"/>
      <c r="O391" s="58"/>
      <c r="P391" s="58"/>
      <c r="T391" s="58"/>
    </row>
    <row r="392">
      <c r="D392" s="58"/>
      <c r="F392" s="60"/>
      <c r="N392" s="58"/>
      <c r="O392" s="58"/>
      <c r="P392" s="58"/>
      <c r="T392" s="58"/>
    </row>
    <row r="393">
      <c r="D393" s="58"/>
      <c r="F393" s="60"/>
      <c r="N393" s="58"/>
      <c r="O393" s="58"/>
      <c r="P393" s="58"/>
      <c r="T393" s="58"/>
    </row>
    <row r="394">
      <c r="D394" s="58"/>
      <c r="F394" s="60"/>
      <c r="N394" s="58"/>
      <c r="O394" s="58"/>
      <c r="P394" s="58"/>
      <c r="T394" s="58"/>
    </row>
    <row r="395">
      <c r="D395" s="58"/>
      <c r="F395" s="60"/>
      <c r="N395" s="58"/>
      <c r="O395" s="58"/>
      <c r="P395" s="58"/>
      <c r="T395" s="58"/>
    </row>
    <row r="396">
      <c r="D396" s="58"/>
      <c r="F396" s="60"/>
      <c r="N396" s="58"/>
      <c r="O396" s="58"/>
      <c r="P396" s="58"/>
      <c r="T396" s="58"/>
    </row>
    <row r="397">
      <c r="D397" s="58"/>
      <c r="F397" s="60"/>
      <c r="N397" s="58"/>
      <c r="O397" s="58"/>
      <c r="P397" s="58"/>
      <c r="T397" s="58"/>
    </row>
    <row r="398">
      <c r="D398" s="58"/>
      <c r="F398" s="60"/>
      <c r="N398" s="58"/>
      <c r="O398" s="58"/>
      <c r="P398" s="58"/>
      <c r="T398" s="58"/>
    </row>
    <row r="399">
      <c r="D399" s="58"/>
      <c r="F399" s="60"/>
      <c r="N399" s="58"/>
      <c r="O399" s="58"/>
      <c r="P399" s="58"/>
      <c r="T399" s="58"/>
    </row>
    <row r="400">
      <c r="D400" s="58"/>
      <c r="F400" s="60"/>
      <c r="N400" s="58"/>
      <c r="O400" s="58"/>
      <c r="P400" s="58"/>
      <c r="T400" s="58"/>
    </row>
    <row r="401">
      <c r="D401" s="58"/>
      <c r="F401" s="60"/>
      <c r="N401" s="58"/>
      <c r="O401" s="58"/>
      <c r="P401" s="58"/>
      <c r="T401" s="58"/>
    </row>
    <row r="402">
      <c r="D402" s="58"/>
      <c r="F402" s="60"/>
      <c r="N402" s="58"/>
      <c r="O402" s="58"/>
      <c r="P402" s="58"/>
      <c r="T402" s="58"/>
    </row>
    <row r="403">
      <c r="D403" s="58"/>
      <c r="F403" s="60"/>
      <c r="N403" s="58"/>
      <c r="O403" s="58"/>
      <c r="P403" s="58"/>
      <c r="T403" s="58"/>
    </row>
    <row r="404">
      <c r="D404" s="58"/>
      <c r="F404" s="60"/>
      <c r="N404" s="58"/>
      <c r="O404" s="58"/>
      <c r="P404" s="58"/>
      <c r="T404" s="58"/>
    </row>
    <row r="405">
      <c r="D405" s="58"/>
      <c r="F405" s="60"/>
      <c r="N405" s="58"/>
      <c r="O405" s="58"/>
      <c r="P405" s="58"/>
      <c r="T405" s="58"/>
    </row>
    <row r="406">
      <c r="D406" s="58"/>
      <c r="F406" s="60"/>
      <c r="N406" s="58"/>
      <c r="O406" s="58"/>
      <c r="P406" s="58"/>
      <c r="T406" s="58"/>
    </row>
    <row r="407">
      <c r="D407" s="58"/>
      <c r="F407" s="60"/>
      <c r="N407" s="58"/>
      <c r="O407" s="58"/>
      <c r="P407" s="58"/>
      <c r="T407" s="58"/>
    </row>
    <row r="408">
      <c r="D408" s="58"/>
      <c r="F408" s="60"/>
      <c r="N408" s="58"/>
      <c r="O408" s="58"/>
      <c r="P408" s="58"/>
      <c r="T408" s="58"/>
    </row>
    <row r="409">
      <c r="D409" s="58"/>
      <c r="F409" s="60"/>
      <c r="N409" s="58"/>
      <c r="O409" s="58"/>
      <c r="P409" s="58"/>
      <c r="T409" s="58"/>
    </row>
    <row r="410">
      <c r="D410" s="58"/>
      <c r="F410" s="60"/>
      <c r="N410" s="58"/>
      <c r="O410" s="58"/>
      <c r="P410" s="58"/>
      <c r="T410" s="58"/>
    </row>
    <row r="411">
      <c r="D411" s="58"/>
      <c r="F411" s="60"/>
      <c r="N411" s="58"/>
      <c r="O411" s="58"/>
      <c r="P411" s="58"/>
      <c r="T411" s="58"/>
    </row>
    <row r="412">
      <c r="D412" s="58"/>
      <c r="F412" s="60"/>
      <c r="N412" s="58"/>
      <c r="O412" s="58"/>
      <c r="P412" s="58"/>
      <c r="T412" s="58"/>
    </row>
    <row r="413">
      <c r="D413" s="58"/>
      <c r="F413" s="60"/>
      <c r="N413" s="58"/>
      <c r="O413" s="58"/>
      <c r="P413" s="58"/>
      <c r="T413" s="58"/>
    </row>
    <row r="414">
      <c r="D414" s="58"/>
      <c r="F414" s="60"/>
      <c r="N414" s="58"/>
      <c r="O414" s="58"/>
      <c r="P414" s="58"/>
      <c r="T414" s="58"/>
    </row>
    <row r="415">
      <c r="D415" s="58"/>
      <c r="F415" s="60"/>
      <c r="N415" s="58"/>
      <c r="O415" s="58"/>
      <c r="P415" s="58"/>
      <c r="T415" s="58"/>
    </row>
    <row r="416">
      <c r="D416" s="58"/>
      <c r="F416" s="60"/>
      <c r="N416" s="58"/>
      <c r="O416" s="58"/>
      <c r="P416" s="58"/>
      <c r="T416" s="58"/>
    </row>
    <row r="417">
      <c r="D417" s="58"/>
      <c r="F417" s="60"/>
      <c r="N417" s="58"/>
      <c r="O417" s="58"/>
      <c r="P417" s="58"/>
      <c r="T417" s="58"/>
    </row>
    <row r="418">
      <c r="D418" s="58"/>
      <c r="F418" s="60"/>
      <c r="N418" s="58"/>
      <c r="O418" s="58"/>
      <c r="P418" s="58"/>
      <c r="T418" s="58"/>
    </row>
    <row r="419">
      <c r="D419" s="58"/>
      <c r="F419" s="60"/>
      <c r="N419" s="58"/>
      <c r="O419" s="58"/>
      <c r="P419" s="58"/>
      <c r="T419" s="58"/>
    </row>
    <row r="420">
      <c r="D420" s="58"/>
      <c r="F420" s="60"/>
      <c r="N420" s="58"/>
      <c r="O420" s="58"/>
      <c r="P420" s="58"/>
      <c r="T420" s="58"/>
    </row>
    <row r="421">
      <c r="D421" s="58"/>
      <c r="F421" s="60"/>
      <c r="N421" s="58"/>
      <c r="O421" s="58"/>
      <c r="P421" s="58"/>
      <c r="T421" s="58"/>
    </row>
    <row r="422">
      <c r="D422" s="58"/>
      <c r="F422" s="60"/>
      <c r="N422" s="58"/>
      <c r="O422" s="58"/>
      <c r="P422" s="58"/>
      <c r="T422" s="58"/>
    </row>
    <row r="423">
      <c r="D423" s="58"/>
      <c r="F423" s="60"/>
      <c r="N423" s="58"/>
      <c r="O423" s="58"/>
      <c r="P423" s="58"/>
      <c r="T423" s="58"/>
    </row>
    <row r="424">
      <c r="D424" s="58"/>
      <c r="F424" s="60"/>
      <c r="N424" s="58"/>
      <c r="O424" s="58"/>
      <c r="P424" s="58"/>
      <c r="T424" s="58"/>
    </row>
    <row r="425">
      <c r="D425" s="58"/>
      <c r="F425" s="60"/>
      <c r="N425" s="58"/>
      <c r="O425" s="58"/>
      <c r="P425" s="58"/>
      <c r="T425" s="58"/>
    </row>
    <row r="426">
      <c r="D426" s="58"/>
      <c r="F426" s="60"/>
      <c r="N426" s="58"/>
      <c r="O426" s="58"/>
      <c r="P426" s="58"/>
      <c r="T426" s="58"/>
    </row>
    <row r="427">
      <c r="D427" s="58"/>
      <c r="F427" s="60"/>
      <c r="N427" s="58"/>
      <c r="O427" s="58"/>
      <c r="P427" s="58"/>
      <c r="T427" s="58"/>
    </row>
    <row r="428">
      <c r="D428" s="58"/>
      <c r="F428" s="60"/>
      <c r="N428" s="58"/>
      <c r="O428" s="58"/>
      <c r="P428" s="58"/>
      <c r="T428" s="58"/>
    </row>
    <row r="429">
      <c r="D429" s="58"/>
      <c r="F429" s="60"/>
      <c r="N429" s="58"/>
      <c r="O429" s="58"/>
      <c r="P429" s="58"/>
      <c r="T429" s="58"/>
    </row>
    <row r="430">
      <c r="D430" s="58"/>
      <c r="F430" s="60"/>
      <c r="N430" s="58"/>
      <c r="O430" s="58"/>
      <c r="P430" s="58"/>
      <c r="T430" s="58"/>
    </row>
    <row r="431">
      <c r="D431" s="58"/>
      <c r="F431" s="60"/>
      <c r="N431" s="58"/>
      <c r="O431" s="58"/>
      <c r="P431" s="58"/>
      <c r="T431" s="58"/>
    </row>
    <row r="432">
      <c r="D432" s="58"/>
      <c r="F432" s="60"/>
      <c r="N432" s="58"/>
      <c r="O432" s="58"/>
      <c r="P432" s="58"/>
      <c r="T432" s="58"/>
    </row>
    <row r="433">
      <c r="D433" s="58"/>
      <c r="F433" s="60"/>
      <c r="N433" s="58"/>
      <c r="O433" s="58"/>
      <c r="P433" s="58"/>
      <c r="T433" s="58"/>
    </row>
    <row r="434">
      <c r="D434" s="58"/>
      <c r="F434" s="60"/>
      <c r="N434" s="58"/>
      <c r="O434" s="58"/>
      <c r="P434" s="58"/>
      <c r="T434" s="58"/>
    </row>
    <row r="435">
      <c r="D435" s="58"/>
      <c r="F435" s="60"/>
      <c r="N435" s="58"/>
      <c r="O435" s="58"/>
      <c r="P435" s="58"/>
      <c r="T435" s="58"/>
    </row>
    <row r="436">
      <c r="D436" s="58"/>
      <c r="F436" s="60"/>
      <c r="N436" s="58"/>
      <c r="O436" s="58"/>
      <c r="P436" s="58"/>
      <c r="T436" s="58"/>
    </row>
    <row r="437">
      <c r="D437" s="58"/>
      <c r="F437" s="60"/>
      <c r="N437" s="58"/>
      <c r="O437" s="58"/>
      <c r="P437" s="58"/>
      <c r="T437" s="58"/>
    </row>
    <row r="438">
      <c r="D438" s="58"/>
      <c r="F438" s="60"/>
      <c r="N438" s="58"/>
      <c r="O438" s="58"/>
      <c r="P438" s="58"/>
      <c r="T438" s="58"/>
    </row>
    <row r="439">
      <c r="D439" s="58"/>
      <c r="F439" s="60"/>
      <c r="N439" s="58"/>
      <c r="O439" s="58"/>
      <c r="P439" s="58"/>
      <c r="T439" s="58"/>
    </row>
    <row r="440">
      <c r="D440" s="58"/>
      <c r="F440" s="60"/>
      <c r="N440" s="58"/>
      <c r="O440" s="58"/>
      <c r="P440" s="58"/>
      <c r="T440" s="58"/>
    </row>
    <row r="441">
      <c r="D441" s="58"/>
      <c r="F441" s="60"/>
      <c r="N441" s="58"/>
      <c r="O441" s="58"/>
      <c r="P441" s="58"/>
      <c r="T441" s="58"/>
    </row>
    <row r="442">
      <c r="D442" s="58"/>
      <c r="F442" s="60"/>
      <c r="N442" s="58"/>
      <c r="O442" s="58"/>
      <c r="P442" s="58"/>
      <c r="T442" s="58"/>
    </row>
    <row r="443">
      <c r="D443" s="58"/>
      <c r="F443" s="60"/>
      <c r="N443" s="58"/>
      <c r="O443" s="58"/>
      <c r="P443" s="58"/>
      <c r="T443" s="58"/>
    </row>
    <row r="444">
      <c r="D444" s="58"/>
      <c r="F444" s="60"/>
      <c r="N444" s="58"/>
      <c r="O444" s="58"/>
      <c r="P444" s="58"/>
      <c r="T444" s="58"/>
    </row>
    <row r="445">
      <c r="D445" s="58"/>
      <c r="F445" s="60"/>
      <c r="N445" s="58"/>
      <c r="O445" s="58"/>
      <c r="P445" s="58"/>
      <c r="T445" s="58"/>
    </row>
    <row r="446">
      <c r="D446" s="58"/>
      <c r="F446" s="60"/>
      <c r="N446" s="58"/>
      <c r="O446" s="58"/>
      <c r="P446" s="58"/>
      <c r="T446" s="58"/>
    </row>
    <row r="447">
      <c r="D447" s="58"/>
      <c r="F447" s="60"/>
      <c r="N447" s="58"/>
      <c r="O447" s="58"/>
      <c r="P447" s="58"/>
      <c r="T447" s="58"/>
    </row>
    <row r="448">
      <c r="D448" s="58"/>
      <c r="F448" s="60"/>
      <c r="N448" s="58"/>
      <c r="O448" s="58"/>
      <c r="P448" s="58"/>
      <c r="T448" s="58"/>
    </row>
    <row r="449">
      <c r="D449" s="58"/>
      <c r="F449" s="60"/>
      <c r="N449" s="58"/>
      <c r="O449" s="58"/>
      <c r="P449" s="58"/>
      <c r="T449" s="58"/>
    </row>
    <row r="450">
      <c r="D450" s="58"/>
      <c r="F450" s="60"/>
      <c r="N450" s="58"/>
      <c r="O450" s="58"/>
      <c r="P450" s="58"/>
      <c r="T450" s="58"/>
    </row>
    <row r="451">
      <c r="D451" s="58"/>
      <c r="F451" s="60"/>
      <c r="N451" s="58"/>
      <c r="O451" s="58"/>
      <c r="P451" s="58"/>
      <c r="T451" s="58"/>
    </row>
    <row r="452">
      <c r="D452" s="58"/>
      <c r="F452" s="60"/>
      <c r="N452" s="58"/>
      <c r="O452" s="58"/>
      <c r="P452" s="58"/>
      <c r="T452" s="58"/>
    </row>
    <row r="453">
      <c r="D453" s="58"/>
      <c r="F453" s="60"/>
      <c r="N453" s="58"/>
      <c r="O453" s="58"/>
      <c r="P453" s="58"/>
      <c r="T453" s="58"/>
    </row>
    <row r="454">
      <c r="D454" s="58"/>
      <c r="F454" s="60"/>
      <c r="N454" s="58"/>
      <c r="O454" s="58"/>
      <c r="P454" s="58"/>
      <c r="T454" s="58"/>
    </row>
    <row r="455">
      <c r="D455" s="58"/>
      <c r="F455" s="60"/>
      <c r="N455" s="58"/>
      <c r="O455" s="58"/>
      <c r="P455" s="58"/>
      <c r="T455" s="58"/>
    </row>
    <row r="456">
      <c r="D456" s="58"/>
      <c r="F456" s="60"/>
      <c r="N456" s="58"/>
      <c r="O456" s="58"/>
      <c r="P456" s="58"/>
      <c r="T456" s="58"/>
    </row>
    <row r="457">
      <c r="D457" s="58"/>
      <c r="F457" s="60"/>
      <c r="N457" s="58"/>
      <c r="O457" s="58"/>
      <c r="P457" s="58"/>
      <c r="T457" s="58"/>
    </row>
    <row r="458">
      <c r="D458" s="58"/>
      <c r="F458" s="60"/>
      <c r="N458" s="58"/>
      <c r="O458" s="58"/>
      <c r="P458" s="58"/>
      <c r="T458" s="58"/>
    </row>
    <row r="459">
      <c r="D459" s="58"/>
      <c r="F459" s="60"/>
      <c r="N459" s="58"/>
      <c r="O459" s="58"/>
      <c r="P459" s="58"/>
      <c r="T459" s="58"/>
    </row>
    <row r="460">
      <c r="D460" s="58"/>
      <c r="F460" s="60"/>
      <c r="N460" s="58"/>
      <c r="O460" s="58"/>
      <c r="P460" s="58"/>
      <c r="T460" s="58"/>
    </row>
    <row r="461">
      <c r="D461" s="58"/>
      <c r="F461" s="60"/>
      <c r="N461" s="58"/>
      <c r="O461" s="58"/>
      <c r="P461" s="58"/>
      <c r="T461" s="58"/>
    </row>
    <row r="462">
      <c r="D462" s="58"/>
      <c r="F462" s="60"/>
      <c r="N462" s="58"/>
      <c r="O462" s="58"/>
      <c r="P462" s="58"/>
      <c r="T462" s="58"/>
    </row>
    <row r="463">
      <c r="D463" s="58"/>
      <c r="F463" s="60"/>
      <c r="N463" s="58"/>
      <c r="O463" s="58"/>
      <c r="P463" s="58"/>
      <c r="T463" s="58"/>
    </row>
    <row r="464">
      <c r="D464" s="58"/>
      <c r="F464" s="60"/>
      <c r="N464" s="58"/>
      <c r="O464" s="58"/>
      <c r="P464" s="58"/>
      <c r="T464" s="58"/>
    </row>
    <row r="465">
      <c r="D465" s="58"/>
      <c r="F465" s="60"/>
      <c r="N465" s="58"/>
      <c r="O465" s="58"/>
      <c r="P465" s="58"/>
      <c r="T465" s="58"/>
    </row>
    <row r="466">
      <c r="D466" s="58"/>
      <c r="F466" s="60"/>
      <c r="N466" s="58"/>
      <c r="O466" s="58"/>
      <c r="P466" s="58"/>
      <c r="T466" s="58"/>
    </row>
    <row r="467">
      <c r="D467" s="58"/>
      <c r="F467" s="60"/>
      <c r="N467" s="58"/>
      <c r="O467" s="58"/>
      <c r="P467" s="58"/>
      <c r="T467" s="58"/>
    </row>
    <row r="468">
      <c r="D468" s="58"/>
      <c r="F468" s="60"/>
      <c r="N468" s="58"/>
      <c r="O468" s="58"/>
      <c r="P468" s="58"/>
      <c r="T468" s="58"/>
    </row>
    <row r="469">
      <c r="D469" s="58"/>
      <c r="F469" s="60"/>
      <c r="N469" s="58"/>
      <c r="O469" s="58"/>
      <c r="P469" s="58"/>
      <c r="T469" s="58"/>
    </row>
    <row r="470">
      <c r="D470" s="58"/>
      <c r="F470" s="60"/>
      <c r="N470" s="58"/>
      <c r="O470" s="58"/>
      <c r="P470" s="58"/>
      <c r="T470" s="58"/>
    </row>
    <row r="471">
      <c r="D471" s="58"/>
      <c r="F471" s="60"/>
      <c r="N471" s="58"/>
      <c r="O471" s="58"/>
      <c r="P471" s="58"/>
      <c r="T471" s="58"/>
    </row>
    <row r="472">
      <c r="D472" s="58"/>
      <c r="F472" s="60"/>
      <c r="N472" s="58"/>
      <c r="O472" s="58"/>
      <c r="P472" s="58"/>
      <c r="T472" s="58"/>
    </row>
    <row r="473">
      <c r="D473" s="58"/>
      <c r="F473" s="60"/>
      <c r="N473" s="58"/>
      <c r="O473" s="58"/>
      <c r="P473" s="58"/>
      <c r="T473" s="58"/>
    </row>
    <row r="474">
      <c r="D474" s="58"/>
      <c r="F474" s="60"/>
      <c r="N474" s="58"/>
      <c r="O474" s="58"/>
      <c r="P474" s="58"/>
      <c r="T474" s="58"/>
    </row>
    <row r="475">
      <c r="D475" s="58"/>
      <c r="F475" s="60"/>
      <c r="N475" s="58"/>
      <c r="O475" s="58"/>
      <c r="P475" s="58"/>
      <c r="T475" s="58"/>
    </row>
    <row r="476">
      <c r="D476" s="58"/>
      <c r="F476" s="60"/>
      <c r="N476" s="58"/>
      <c r="O476" s="58"/>
      <c r="P476" s="58"/>
      <c r="T476" s="58"/>
    </row>
    <row r="477">
      <c r="D477" s="58"/>
      <c r="F477" s="60"/>
      <c r="N477" s="58"/>
      <c r="O477" s="58"/>
      <c r="P477" s="58"/>
      <c r="T477" s="58"/>
    </row>
    <row r="478">
      <c r="D478" s="58"/>
      <c r="F478" s="60"/>
      <c r="N478" s="58"/>
      <c r="O478" s="58"/>
      <c r="P478" s="58"/>
      <c r="T478" s="58"/>
    </row>
    <row r="479">
      <c r="D479" s="58"/>
      <c r="F479" s="60"/>
      <c r="N479" s="58"/>
      <c r="O479" s="58"/>
      <c r="P479" s="58"/>
      <c r="T479" s="58"/>
    </row>
    <row r="480">
      <c r="D480" s="58"/>
      <c r="F480" s="60"/>
      <c r="N480" s="58"/>
      <c r="O480" s="58"/>
      <c r="P480" s="58"/>
      <c r="T480" s="58"/>
    </row>
    <row r="481">
      <c r="D481" s="58"/>
      <c r="F481" s="60"/>
      <c r="N481" s="58"/>
      <c r="O481" s="58"/>
      <c r="P481" s="58"/>
      <c r="T481" s="58"/>
    </row>
    <row r="482">
      <c r="D482" s="58"/>
      <c r="F482" s="60"/>
      <c r="N482" s="58"/>
      <c r="O482" s="58"/>
      <c r="P482" s="58"/>
      <c r="T482" s="58"/>
    </row>
    <row r="483">
      <c r="D483" s="58"/>
      <c r="F483" s="60"/>
      <c r="N483" s="58"/>
      <c r="O483" s="58"/>
      <c r="P483" s="58"/>
      <c r="T483" s="58"/>
    </row>
    <row r="484">
      <c r="D484" s="58"/>
      <c r="F484" s="60"/>
      <c r="N484" s="58"/>
      <c r="O484" s="58"/>
      <c r="P484" s="58"/>
      <c r="T484" s="58"/>
    </row>
    <row r="485">
      <c r="D485" s="58"/>
      <c r="F485" s="60"/>
      <c r="N485" s="58"/>
      <c r="O485" s="58"/>
      <c r="P485" s="58"/>
      <c r="T485" s="58"/>
    </row>
    <row r="486">
      <c r="D486" s="58"/>
      <c r="F486" s="60"/>
      <c r="N486" s="58"/>
      <c r="O486" s="58"/>
      <c r="P486" s="58"/>
      <c r="T486" s="58"/>
    </row>
    <row r="487">
      <c r="D487" s="58"/>
      <c r="F487" s="60"/>
      <c r="N487" s="58"/>
      <c r="O487" s="58"/>
      <c r="P487" s="58"/>
      <c r="T487" s="58"/>
    </row>
    <row r="488">
      <c r="D488" s="58"/>
      <c r="F488" s="60"/>
      <c r="N488" s="58"/>
      <c r="O488" s="58"/>
      <c r="P488" s="58"/>
      <c r="T488" s="58"/>
    </row>
    <row r="489">
      <c r="D489" s="58"/>
      <c r="F489" s="60"/>
      <c r="N489" s="58"/>
      <c r="O489" s="58"/>
      <c r="P489" s="58"/>
      <c r="T489" s="58"/>
    </row>
    <row r="490">
      <c r="D490" s="58"/>
      <c r="F490" s="60"/>
      <c r="N490" s="58"/>
      <c r="O490" s="58"/>
      <c r="P490" s="58"/>
      <c r="T490" s="58"/>
    </row>
    <row r="491">
      <c r="D491" s="58"/>
      <c r="F491" s="60"/>
      <c r="N491" s="58"/>
      <c r="O491" s="58"/>
      <c r="P491" s="58"/>
      <c r="T491" s="58"/>
    </row>
    <row r="492">
      <c r="D492" s="58"/>
      <c r="F492" s="60"/>
      <c r="N492" s="58"/>
      <c r="O492" s="58"/>
      <c r="P492" s="58"/>
      <c r="T492" s="58"/>
    </row>
    <row r="493">
      <c r="D493" s="58"/>
      <c r="F493" s="60"/>
      <c r="N493" s="58"/>
      <c r="O493" s="58"/>
      <c r="P493" s="58"/>
      <c r="T493" s="58"/>
    </row>
    <row r="494">
      <c r="D494" s="58"/>
      <c r="F494" s="60"/>
      <c r="N494" s="58"/>
      <c r="O494" s="58"/>
      <c r="P494" s="58"/>
      <c r="T494" s="58"/>
    </row>
    <row r="495">
      <c r="D495" s="58"/>
      <c r="F495" s="60"/>
      <c r="N495" s="58"/>
      <c r="O495" s="58"/>
      <c r="P495" s="58"/>
      <c r="T495" s="58"/>
    </row>
    <row r="496">
      <c r="D496" s="58"/>
      <c r="F496" s="60"/>
      <c r="N496" s="58"/>
      <c r="O496" s="58"/>
      <c r="P496" s="58"/>
      <c r="T496" s="58"/>
    </row>
    <row r="497">
      <c r="D497" s="58"/>
      <c r="F497" s="60"/>
      <c r="N497" s="58"/>
      <c r="O497" s="58"/>
      <c r="P497" s="58"/>
      <c r="T497" s="58"/>
    </row>
    <row r="498">
      <c r="D498" s="58"/>
      <c r="F498" s="60"/>
      <c r="N498" s="58"/>
      <c r="O498" s="58"/>
      <c r="P498" s="58"/>
      <c r="T498" s="58"/>
    </row>
    <row r="499">
      <c r="D499" s="58"/>
      <c r="F499" s="60"/>
      <c r="N499" s="58"/>
      <c r="O499" s="58"/>
      <c r="P499" s="58"/>
      <c r="T499" s="58"/>
    </row>
    <row r="500">
      <c r="D500" s="58"/>
      <c r="F500" s="60"/>
      <c r="N500" s="58"/>
      <c r="O500" s="58"/>
      <c r="P500" s="58"/>
      <c r="T500" s="58"/>
    </row>
    <row r="501">
      <c r="D501" s="58"/>
      <c r="F501" s="60"/>
      <c r="N501" s="58"/>
      <c r="O501" s="58"/>
      <c r="P501" s="58"/>
      <c r="T501" s="58"/>
    </row>
    <row r="502">
      <c r="D502" s="58"/>
      <c r="F502" s="60"/>
      <c r="N502" s="58"/>
      <c r="O502" s="58"/>
      <c r="P502" s="58"/>
      <c r="T502" s="58"/>
    </row>
    <row r="503">
      <c r="D503" s="58"/>
      <c r="F503" s="60"/>
      <c r="N503" s="58"/>
      <c r="O503" s="58"/>
      <c r="P503" s="58"/>
      <c r="T503" s="58"/>
    </row>
    <row r="504">
      <c r="D504" s="58"/>
      <c r="F504" s="60"/>
      <c r="N504" s="58"/>
      <c r="O504" s="58"/>
      <c r="P504" s="58"/>
      <c r="T504" s="58"/>
    </row>
    <row r="505">
      <c r="D505" s="58"/>
      <c r="F505" s="60"/>
      <c r="N505" s="58"/>
      <c r="O505" s="58"/>
      <c r="P505" s="58"/>
      <c r="T505" s="58"/>
    </row>
    <row r="506">
      <c r="D506" s="58"/>
      <c r="F506" s="60"/>
      <c r="N506" s="58"/>
      <c r="O506" s="58"/>
      <c r="P506" s="58"/>
      <c r="T506" s="58"/>
    </row>
    <row r="507">
      <c r="D507" s="58"/>
      <c r="F507" s="60"/>
      <c r="N507" s="58"/>
      <c r="O507" s="58"/>
      <c r="P507" s="58"/>
      <c r="T507" s="58"/>
    </row>
    <row r="508">
      <c r="D508" s="58"/>
      <c r="F508" s="60"/>
      <c r="N508" s="58"/>
      <c r="O508" s="58"/>
      <c r="P508" s="58"/>
      <c r="T508" s="58"/>
    </row>
    <row r="509">
      <c r="D509" s="58"/>
      <c r="F509" s="60"/>
      <c r="N509" s="58"/>
      <c r="O509" s="58"/>
      <c r="P509" s="58"/>
      <c r="T509" s="58"/>
    </row>
    <row r="510">
      <c r="D510" s="58"/>
      <c r="F510" s="60"/>
      <c r="N510" s="58"/>
      <c r="O510" s="58"/>
      <c r="P510" s="58"/>
      <c r="T510" s="58"/>
    </row>
    <row r="511">
      <c r="D511" s="58"/>
      <c r="F511" s="60"/>
      <c r="N511" s="58"/>
      <c r="O511" s="58"/>
      <c r="P511" s="58"/>
      <c r="T511" s="58"/>
    </row>
    <row r="512">
      <c r="D512" s="58"/>
      <c r="F512" s="60"/>
      <c r="N512" s="58"/>
      <c r="O512" s="58"/>
      <c r="P512" s="58"/>
      <c r="T512" s="58"/>
    </row>
    <row r="513">
      <c r="D513" s="58"/>
      <c r="F513" s="60"/>
      <c r="N513" s="58"/>
      <c r="O513" s="58"/>
      <c r="P513" s="58"/>
      <c r="T513" s="58"/>
    </row>
    <row r="514">
      <c r="D514" s="58"/>
      <c r="F514" s="60"/>
      <c r="N514" s="58"/>
      <c r="O514" s="58"/>
      <c r="P514" s="58"/>
      <c r="T514" s="58"/>
    </row>
    <row r="515">
      <c r="D515" s="58"/>
      <c r="F515" s="60"/>
      <c r="N515" s="58"/>
      <c r="O515" s="58"/>
      <c r="P515" s="58"/>
      <c r="T515" s="58"/>
    </row>
    <row r="516">
      <c r="D516" s="58"/>
      <c r="F516" s="60"/>
      <c r="N516" s="58"/>
      <c r="O516" s="58"/>
      <c r="P516" s="58"/>
      <c r="T516" s="58"/>
    </row>
    <row r="517">
      <c r="D517" s="58"/>
      <c r="F517" s="60"/>
      <c r="N517" s="58"/>
      <c r="O517" s="58"/>
      <c r="P517" s="58"/>
      <c r="T517" s="58"/>
    </row>
    <row r="518">
      <c r="D518" s="58"/>
      <c r="F518" s="60"/>
      <c r="N518" s="58"/>
      <c r="O518" s="58"/>
      <c r="P518" s="58"/>
      <c r="T518" s="58"/>
    </row>
    <row r="519">
      <c r="D519" s="58"/>
      <c r="F519" s="60"/>
      <c r="N519" s="58"/>
      <c r="O519" s="58"/>
      <c r="P519" s="58"/>
      <c r="T519" s="58"/>
    </row>
    <row r="520">
      <c r="D520" s="58"/>
      <c r="F520" s="60"/>
      <c r="N520" s="58"/>
      <c r="O520" s="58"/>
      <c r="P520" s="58"/>
      <c r="T520" s="58"/>
    </row>
    <row r="521">
      <c r="D521" s="58"/>
      <c r="F521" s="60"/>
      <c r="N521" s="58"/>
      <c r="O521" s="58"/>
      <c r="P521" s="58"/>
      <c r="T521" s="58"/>
    </row>
    <row r="522">
      <c r="D522" s="58"/>
      <c r="F522" s="60"/>
      <c r="N522" s="58"/>
      <c r="O522" s="58"/>
      <c r="P522" s="58"/>
      <c r="T522" s="58"/>
    </row>
    <row r="523">
      <c r="D523" s="58"/>
      <c r="F523" s="60"/>
      <c r="N523" s="58"/>
      <c r="O523" s="58"/>
      <c r="P523" s="58"/>
      <c r="T523" s="58"/>
    </row>
    <row r="524">
      <c r="D524" s="58"/>
      <c r="F524" s="60"/>
      <c r="N524" s="58"/>
      <c r="O524" s="58"/>
      <c r="P524" s="58"/>
      <c r="T524" s="58"/>
    </row>
    <row r="525">
      <c r="D525" s="58"/>
      <c r="F525" s="60"/>
      <c r="N525" s="58"/>
      <c r="O525" s="58"/>
      <c r="P525" s="58"/>
      <c r="T525" s="58"/>
    </row>
    <row r="526">
      <c r="D526" s="58"/>
      <c r="F526" s="60"/>
      <c r="N526" s="58"/>
      <c r="O526" s="58"/>
      <c r="P526" s="58"/>
      <c r="T526" s="58"/>
    </row>
    <row r="527">
      <c r="D527" s="58"/>
      <c r="F527" s="60"/>
      <c r="N527" s="58"/>
      <c r="O527" s="58"/>
      <c r="P527" s="58"/>
      <c r="T527" s="58"/>
    </row>
    <row r="528">
      <c r="D528" s="58"/>
      <c r="F528" s="60"/>
      <c r="N528" s="58"/>
      <c r="O528" s="58"/>
      <c r="P528" s="58"/>
      <c r="T528" s="58"/>
    </row>
    <row r="529">
      <c r="D529" s="58"/>
      <c r="F529" s="60"/>
      <c r="N529" s="58"/>
      <c r="O529" s="58"/>
      <c r="P529" s="58"/>
      <c r="T529" s="58"/>
    </row>
    <row r="530">
      <c r="D530" s="58"/>
      <c r="F530" s="60"/>
      <c r="N530" s="58"/>
      <c r="O530" s="58"/>
      <c r="P530" s="58"/>
      <c r="T530" s="58"/>
    </row>
    <row r="531">
      <c r="D531" s="58"/>
      <c r="F531" s="60"/>
      <c r="N531" s="58"/>
      <c r="O531" s="58"/>
      <c r="P531" s="58"/>
      <c r="T531" s="58"/>
    </row>
    <row r="532">
      <c r="D532" s="58"/>
      <c r="F532" s="60"/>
      <c r="N532" s="58"/>
      <c r="O532" s="58"/>
      <c r="P532" s="58"/>
      <c r="T532" s="58"/>
    </row>
    <row r="533">
      <c r="D533" s="58"/>
      <c r="F533" s="60"/>
      <c r="N533" s="58"/>
      <c r="O533" s="58"/>
      <c r="P533" s="58"/>
      <c r="T533" s="58"/>
    </row>
    <row r="534">
      <c r="D534" s="58"/>
      <c r="F534" s="60"/>
      <c r="N534" s="58"/>
      <c r="O534" s="58"/>
      <c r="P534" s="58"/>
      <c r="T534" s="58"/>
    </row>
    <row r="535">
      <c r="D535" s="58"/>
      <c r="F535" s="60"/>
      <c r="N535" s="58"/>
      <c r="O535" s="58"/>
      <c r="P535" s="58"/>
      <c r="T535" s="58"/>
    </row>
    <row r="536">
      <c r="D536" s="58"/>
      <c r="F536" s="60"/>
      <c r="N536" s="58"/>
      <c r="O536" s="58"/>
      <c r="P536" s="58"/>
      <c r="T536" s="58"/>
    </row>
    <row r="537">
      <c r="D537" s="58"/>
      <c r="F537" s="60"/>
      <c r="N537" s="58"/>
      <c r="O537" s="58"/>
      <c r="P537" s="58"/>
      <c r="T537" s="58"/>
    </row>
    <row r="538">
      <c r="D538" s="58"/>
      <c r="F538" s="60"/>
      <c r="N538" s="58"/>
      <c r="O538" s="58"/>
      <c r="P538" s="58"/>
      <c r="T538" s="58"/>
    </row>
    <row r="539">
      <c r="D539" s="58"/>
      <c r="F539" s="60"/>
      <c r="N539" s="58"/>
      <c r="O539" s="58"/>
      <c r="P539" s="58"/>
      <c r="T539" s="58"/>
    </row>
    <row r="540">
      <c r="D540" s="58"/>
      <c r="F540" s="60"/>
      <c r="N540" s="58"/>
      <c r="O540" s="58"/>
      <c r="P540" s="58"/>
      <c r="T540" s="58"/>
    </row>
    <row r="541">
      <c r="D541" s="58"/>
      <c r="F541" s="60"/>
      <c r="N541" s="58"/>
      <c r="O541" s="58"/>
      <c r="P541" s="58"/>
      <c r="T541" s="58"/>
    </row>
    <row r="542">
      <c r="D542" s="58"/>
      <c r="F542" s="60"/>
      <c r="N542" s="58"/>
      <c r="O542" s="58"/>
      <c r="P542" s="58"/>
      <c r="T542" s="58"/>
    </row>
    <row r="543">
      <c r="D543" s="58"/>
      <c r="F543" s="60"/>
      <c r="N543" s="58"/>
      <c r="O543" s="58"/>
      <c r="P543" s="58"/>
      <c r="T543" s="58"/>
    </row>
    <row r="544">
      <c r="D544" s="58"/>
      <c r="F544" s="60"/>
      <c r="N544" s="58"/>
      <c r="O544" s="58"/>
      <c r="P544" s="58"/>
      <c r="T544" s="58"/>
    </row>
    <row r="545">
      <c r="D545" s="58"/>
      <c r="F545" s="60"/>
      <c r="N545" s="58"/>
      <c r="O545" s="58"/>
      <c r="P545" s="58"/>
      <c r="T545" s="58"/>
    </row>
    <row r="546">
      <c r="D546" s="58"/>
      <c r="F546" s="60"/>
      <c r="N546" s="58"/>
      <c r="O546" s="58"/>
      <c r="P546" s="58"/>
      <c r="T546" s="58"/>
    </row>
    <row r="547">
      <c r="D547" s="58"/>
      <c r="F547" s="60"/>
      <c r="N547" s="58"/>
      <c r="O547" s="58"/>
      <c r="P547" s="58"/>
      <c r="T547" s="58"/>
    </row>
    <row r="548">
      <c r="D548" s="58"/>
      <c r="F548" s="60"/>
      <c r="N548" s="58"/>
      <c r="O548" s="58"/>
      <c r="P548" s="58"/>
      <c r="T548" s="58"/>
    </row>
    <row r="549">
      <c r="D549" s="58"/>
      <c r="F549" s="60"/>
      <c r="N549" s="58"/>
      <c r="O549" s="58"/>
      <c r="P549" s="58"/>
      <c r="T549" s="58"/>
    </row>
    <row r="550">
      <c r="D550" s="58"/>
      <c r="F550" s="60"/>
      <c r="N550" s="58"/>
      <c r="O550" s="58"/>
      <c r="P550" s="58"/>
      <c r="T550" s="58"/>
    </row>
    <row r="551">
      <c r="D551" s="58"/>
      <c r="F551" s="60"/>
      <c r="N551" s="58"/>
      <c r="O551" s="58"/>
      <c r="P551" s="58"/>
      <c r="T551" s="58"/>
    </row>
    <row r="552">
      <c r="D552" s="58"/>
      <c r="F552" s="60"/>
      <c r="N552" s="58"/>
      <c r="O552" s="58"/>
      <c r="P552" s="58"/>
      <c r="T552" s="58"/>
    </row>
    <row r="553">
      <c r="D553" s="58"/>
      <c r="F553" s="60"/>
      <c r="N553" s="58"/>
      <c r="O553" s="58"/>
      <c r="P553" s="58"/>
      <c r="T553" s="58"/>
    </row>
    <row r="554">
      <c r="D554" s="58"/>
      <c r="F554" s="60"/>
      <c r="N554" s="58"/>
      <c r="O554" s="58"/>
      <c r="P554" s="58"/>
      <c r="T554" s="58"/>
    </row>
    <row r="555">
      <c r="D555" s="58"/>
      <c r="F555" s="60"/>
      <c r="N555" s="58"/>
      <c r="O555" s="58"/>
      <c r="P555" s="58"/>
      <c r="T555" s="58"/>
    </row>
    <row r="556">
      <c r="D556" s="58"/>
      <c r="F556" s="60"/>
      <c r="N556" s="58"/>
      <c r="O556" s="58"/>
      <c r="P556" s="58"/>
      <c r="T556" s="58"/>
    </row>
    <row r="557">
      <c r="D557" s="58"/>
      <c r="F557" s="60"/>
      <c r="N557" s="58"/>
      <c r="O557" s="58"/>
      <c r="P557" s="58"/>
      <c r="T557" s="58"/>
    </row>
    <row r="558">
      <c r="D558" s="58"/>
      <c r="F558" s="60"/>
      <c r="N558" s="58"/>
      <c r="O558" s="58"/>
      <c r="P558" s="58"/>
      <c r="T558" s="58"/>
    </row>
    <row r="559">
      <c r="D559" s="58"/>
      <c r="F559" s="60"/>
      <c r="N559" s="58"/>
      <c r="O559" s="58"/>
      <c r="P559" s="58"/>
      <c r="T559" s="58"/>
    </row>
    <row r="560">
      <c r="D560" s="58"/>
      <c r="F560" s="60"/>
      <c r="N560" s="58"/>
      <c r="O560" s="58"/>
      <c r="P560" s="58"/>
      <c r="T560" s="58"/>
    </row>
    <row r="561">
      <c r="D561" s="58"/>
      <c r="F561" s="60"/>
      <c r="N561" s="58"/>
      <c r="O561" s="58"/>
      <c r="P561" s="58"/>
      <c r="T561" s="58"/>
    </row>
    <row r="562">
      <c r="D562" s="58"/>
      <c r="F562" s="60"/>
      <c r="N562" s="58"/>
      <c r="O562" s="58"/>
      <c r="P562" s="58"/>
      <c r="T562" s="58"/>
    </row>
    <row r="563">
      <c r="D563" s="58"/>
      <c r="F563" s="60"/>
      <c r="N563" s="58"/>
      <c r="O563" s="58"/>
      <c r="P563" s="58"/>
      <c r="T563" s="58"/>
    </row>
    <row r="564">
      <c r="D564" s="58"/>
      <c r="F564" s="60"/>
      <c r="N564" s="58"/>
      <c r="O564" s="58"/>
      <c r="P564" s="58"/>
      <c r="T564" s="58"/>
    </row>
    <row r="565">
      <c r="D565" s="58"/>
      <c r="F565" s="60"/>
      <c r="N565" s="58"/>
      <c r="O565" s="58"/>
      <c r="P565" s="58"/>
      <c r="T565" s="58"/>
    </row>
    <row r="566">
      <c r="D566" s="58"/>
      <c r="F566" s="60"/>
      <c r="N566" s="58"/>
      <c r="O566" s="58"/>
      <c r="P566" s="58"/>
      <c r="T566" s="58"/>
    </row>
    <row r="567">
      <c r="D567" s="58"/>
      <c r="F567" s="60"/>
      <c r="N567" s="58"/>
      <c r="O567" s="58"/>
      <c r="P567" s="58"/>
      <c r="T567" s="58"/>
    </row>
    <row r="568">
      <c r="D568" s="58"/>
      <c r="F568" s="60"/>
      <c r="N568" s="58"/>
      <c r="O568" s="58"/>
      <c r="P568" s="58"/>
      <c r="T568" s="58"/>
    </row>
    <row r="569">
      <c r="D569" s="58"/>
      <c r="F569" s="60"/>
      <c r="N569" s="58"/>
      <c r="O569" s="58"/>
      <c r="P569" s="58"/>
      <c r="T569" s="58"/>
    </row>
    <row r="570">
      <c r="D570" s="58"/>
      <c r="F570" s="60"/>
      <c r="N570" s="58"/>
      <c r="O570" s="58"/>
      <c r="P570" s="58"/>
      <c r="T570" s="58"/>
    </row>
    <row r="571">
      <c r="D571" s="58"/>
      <c r="F571" s="60"/>
      <c r="N571" s="58"/>
      <c r="O571" s="58"/>
      <c r="P571" s="58"/>
      <c r="T571" s="58"/>
    </row>
    <row r="572">
      <c r="D572" s="58"/>
      <c r="F572" s="60"/>
      <c r="N572" s="58"/>
      <c r="O572" s="58"/>
      <c r="P572" s="58"/>
      <c r="T572" s="58"/>
    </row>
    <row r="573">
      <c r="D573" s="58"/>
      <c r="F573" s="60"/>
      <c r="N573" s="58"/>
      <c r="O573" s="58"/>
      <c r="P573" s="58"/>
      <c r="T573" s="58"/>
    </row>
    <row r="574">
      <c r="D574" s="58"/>
      <c r="F574" s="60"/>
      <c r="N574" s="58"/>
      <c r="O574" s="58"/>
      <c r="P574" s="58"/>
      <c r="T574" s="58"/>
    </row>
    <row r="575">
      <c r="D575" s="58"/>
      <c r="F575" s="60"/>
      <c r="N575" s="58"/>
      <c r="O575" s="58"/>
      <c r="P575" s="58"/>
      <c r="T575" s="58"/>
    </row>
    <row r="576">
      <c r="D576" s="58"/>
      <c r="F576" s="60"/>
      <c r="N576" s="58"/>
      <c r="O576" s="58"/>
      <c r="P576" s="58"/>
      <c r="T576" s="58"/>
    </row>
    <row r="577">
      <c r="D577" s="58"/>
      <c r="F577" s="60"/>
      <c r="N577" s="58"/>
      <c r="O577" s="58"/>
      <c r="P577" s="58"/>
      <c r="T577" s="58"/>
    </row>
    <row r="578">
      <c r="D578" s="58"/>
      <c r="F578" s="60"/>
      <c r="N578" s="58"/>
      <c r="O578" s="58"/>
      <c r="P578" s="58"/>
      <c r="T578" s="58"/>
    </row>
    <row r="579">
      <c r="D579" s="58"/>
      <c r="F579" s="60"/>
      <c r="N579" s="58"/>
      <c r="O579" s="58"/>
      <c r="P579" s="58"/>
      <c r="T579" s="58"/>
    </row>
    <row r="580">
      <c r="D580" s="58"/>
      <c r="F580" s="60"/>
      <c r="N580" s="58"/>
      <c r="O580" s="58"/>
      <c r="P580" s="58"/>
      <c r="T580" s="58"/>
    </row>
    <row r="581">
      <c r="D581" s="58"/>
      <c r="F581" s="60"/>
      <c r="N581" s="58"/>
      <c r="O581" s="58"/>
      <c r="P581" s="58"/>
      <c r="T581" s="58"/>
    </row>
    <row r="582">
      <c r="D582" s="58"/>
      <c r="F582" s="60"/>
      <c r="N582" s="58"/>
      <c r="O582" s="58"/>
      <c r="P582" s="58"/>
      <c r="T582" s="58"/>
    </row>
    <row r="583">
      <c r="D583" s="58"/>
      <c r="F583" s="60"/>
      <c r="N583" s="58"/>
      <c r="O583" s="58"/>
      <c r="P583" s="58"/>
      <c r="T583" s="58"/>
    </row>
    <row r="584">
      <c r="D584" s="58"/>
      <c r="F584" s="60"/>
      <c r="N584" s="58"/>
      <c r="O584" s="58"/>
      <c r="P584" s="58"/>
      <c r="T584" s="58"/>
    </row>
    <row r="585">
      <c r="D585" s="58"/>
      <c r="F585" s="60"/>
      <c r="N585" s="58"/>
      <c r="O585" s="58"/>
      <c r="P585" s="58"/>
      <c r="T585" s="58"/>
    </row>
    <row r="586">
      <c r="D586" s="58"/>
      <c r="F586" s="60"/>
      <c r="N586" s="58"/>
      <c r="O586" s="58"/>
      <c r="P586" s="58"/>
      <c r="T586" s="58"/>
    </row>
    <row r="587">
      <c r="D587" s="58"/>
      <c r="F587" s="60"/>
      <c r="N587" s="58"/>
      <c r="O587" s="58"/>
      <c r="P587" s="58"/>
      <c r="T587" s="58"/>
    </row>
    <row r="588">
      <c r="D588" s="58"/>
      <c r="F588" s="60"/>
      <c r="N588" s="58"/>
      <c r="O588" s="58"/>
      <c r="P588" s="58"/>
      <c r="T588" s="58"/>
    </row>
    <row r="589">
      <c r="D589" s="58"/>
      <c r="F589" s="60"/>
      <c r="N589" s="58"/>
      <c r="O589" s="58"/>
      <c r="P589" s="58"/>
      <c r="T589" s="58"/>
    </row>
    <row r="590">
      <c r="D590" s="58"/>
      <c r="F590" s="60"/>
      <c r="N590" s="58"/>
      <c r="O590" s="58"/>
      <c r="P590" s="58"/>
      <c r="T590" s="58"/>
    </row>
    <row r="591">
      <c r="D591" s="58"/>
      <c r="F591" s="60"/>
      <c r="N591" s="58"/>
      <c r="O591" s="58"/>
      <c r="P591" s="58"/>
      <c r="T591" s="58"/>
    </row>
    <row r="592">
      <c r="D592" s="58"/>
      <c r="F592" s="60"/>
      <c r="N592" s="58"/>
      <c r="O592" s="58"/>
      <c r="P592" s="58"/>
      <c r="T592" s="58"/>
    </row>
    <row r="593">
      <c r="D593" s="58"/>
      <c r="F593" s="60"/>
      <c r="N593" s="58"/>
      <c r="O593" s="58"/>
      <c r="P593" s="58"/>
      <c r="T593" s="58"/>
    </row>
    <row r="594">
      <c r="D594" s="58"/>
      <c r="F594" s="60"/>
      <c r="N594" s="58"/>
      <c r="O594" s="58"/>
      <c r="P594" s="58"/>
      <c r="T594" s="58"/>
    </row>
    <row r="595">
      <c r="D595" s="58"/>
      <c r="F595" s="60"/>
      <c r="N595" s="58"/>
      <c r="O595" s="58"/>
      <c r="P595" s="58"/>
      <c r="T595" s="58"/>
    </row>
    <row r="596">
      <c r="D596" s="58"/>
      <c r="F596" s="60"/>
      <c r="N596" s="58"/>
      <c r="O596" s="58"/>
      <c r="P596" s="58"/>
      <c r="T596" s="58"/>
    </row>
    <row r="597">
      <c r="D597" s="58"/>
      <c r="F597" s="60"/>
      <c r="N597" s="58"/>
      <c r="O597" s="58"/>
      <c r="P597" s="58"/>
      <c r="T597" s="58"/>
    </row>
    <row r="598">
      <c r="D598" s="58"/>
      <c r="F598" s="60"/>
      <c r="N598" s="58"/>
      <c r="O598" s="58"/>
      <c r="P598" s="58"/>
      <c r="T598" s="58"/>
    </row>
    <row r="599">
      <c r="D599" s="58"/>
      <c r="F599" s="60"/>
      <c r="N599" s="58"/>
      <c r="O599" s="58"/>
      <c r="P599" s="58"/>
      <c r="T599" s="58"/>
    </row>
    <row r="600">
      <c r="D600" s="58"/>
      <c r="F600" s="60"/>
      <c r="N600" s="58"/>
      <c r="O600" s="58"/>
      <c r="P600" s="58"/>
      <c r="T600" s="58"/>
    </row>
    <row r="601">
      <c r="D601" s="58"/>
      <c r="F601" s="60"/>
      <c r="N601" s="58"/>
      <c r="O601" s="58"/>
      <c r="P601" s="58"/>
      <c r="T601" s="58"/>
    </row>
    <row r="602">
      <c r="D602" s="58"/>
      <c r="F602" s="60"/>
      <c r="N602" s="58"/>
      <c r="O602" s="58"/>
      <c r="P602" s="58"/>
      <c r="T602" s="58"/>
    </row>
    <row r="603">
      <c r="D603" s="58"/>
      <c r="F603" s="60"/>
      <c r="N603" s="58"/>
      <c r="O603" s="58"/>
      <c r="P603" s="58"/>
      <c r="T603" s="58"/>
    </row>
    <row r="604">
      <c r="D604" s="58"/>
      <c r="F604" s="60"/>
      <c r="N604" s="58"/>
      <c r="O604" s="58"/>
      <c r="P604" s="58"/>
      <c r="T604" s="58"/>
    </row>
    <row r="605">
      <c r="D605" s="58"/>
      <c r="F605" s="60"/>
      <c r="N605" s="58"/>
      <c r="O605" s="58"/>
      <c r="P605" s="58"/>
      <c r="T605" s="58"/>
    </row>
    <row r="606">
      <c r="D606" s="58"/>
      <c r="F606" s="60"/>
      <c r="N606" s="58"/>
      <c r="O606" s="58"/>
      <c r="P606" s="58"/>
      <c r="T606" s="58"/>
    </row>
    <row r="607">
      <c r="D607" s="58"/>
      <c r="F607" s="60"/>
      <c r="N607" s="58"/>
      <c r="O607" s="58"/>
      <c r="P607" s="58"/>
      <c r="T607" s="58"/>
    </row>
    <row r="608">
      <c r="D608" s="58"/>
      <c r="F608" s="60"/>
      <c r="N608" s="58"/>
      <c r="O608" s="58"/>
      <c r="P608" s="58"/>
      <c r="T608" s="58"/>
    </row>
    <row r="609">
      <c r="D609" s="58"/>
      <c r="F609" s="60"/>
      <c r="N609" s="58"/>
      <c r="O609" s="58"/>
      <c r="P609" s="58"/>
      <c r="T609" s="58"/>
    </row>
    <row r="610">
      <c r="D610" s="58"/>
      <c r="F610" s="60"/>
      <c r="N610" s="58"/>
      <c r="O610" s="58"/>
      <c r="P610" s="58"/>
      <c r="T610" s="58"/>
    </row>
    <row r="611">
      <c r="D611" s="58"/>
      <c r="F611" s="60"/>
      <c r="N611" s="58"/>
      <c r="O611" s="58"/>
      <c r="P611" s="58"/>
      <c r="T611" s="58"/>
    </row>
    <row r="612">
      <c r="D612" s="58"/>
      <c r="F612" s="60"/>
      <c r="N612" s="58"/>
      <c r="O612" s="58"/>
      <c r="P612" s="58"/>
      <c r="T612" s="58"/>
    </row>
    <row r="613">
      <c r="D613" s="58"/>
      <c r="F613" s="60"/>
      <c r="N613" s="58"/>
      <c r="O613" s="58"/>
      <c r="P613" s="58"/>
      <c r="T613" s="58"/>
    </row>
    <row r="614">
      <c r="D614" s="58"/>
      <c r="F614" s="60"/>
      <c r="N614" s="58"/>
      <c r="O614" s="58"/>
      <c r="P614" s="58"/>
      <c r="T614" s="58"/>
    </row>
    <row r="615">
      <c r="D615" s="58"/>
      <c r="F615" s="60"/>
      <c r="N615" s="58"/>
      <c r="O615" s="58"/>
      <c r="P615" s="58"/>
      <c r="T615" s="58"/>
    </row>
    <row r="616">
      <c r="D616" s="58"/>
      <c r="F616" s="60"/>
      <c r="N616" s="58"/>
      <c r="O616" s="58"/>
      <c r="P616" s="58"/>
      <c r="T616" s="58"/>
    </row>
    <row r="617">
      <c r="D617" s="58"/>
      <c r="F617" s="60"/>
      <c r="N617" s="58"/>
      <c r="O617" s="58"/>
      <c r="P617" s="58"/>
      <c r="T617" s="58"/>
    </row>
    <row r="618">
      <c r="D618" s="58"/>
      <c r="F618" s="60"/>
      <c r="N618" s="58"/>
      <c r="O618" s="58"/>
      <c r="P618" s="58"/>
      <c r="T618" s="58"/>
    </row>
    <row r="619">
      <c r="D619" s="58"/>
      <c r="F619" s="60"/>
      <c r="N619" s="58"/>
      <c r="O619" s="58"/>
      <c r="P619" s="58"/>
      <c r="T619" s="58"/>
    </row>
    <row r="620">
      <c r="D620" s="58"/>
      <c r="F620" s="60"/>
      <c r="N620" s="58"/>
      <c r="O620" s="58"/>
      <c r="P620" s="58"/>
      <c r="T620" s="58"/>
    </row>
    <row r="621">
      <c r="D621" s="58"/>
      <c r="F621" s="60"/>
      <c r="N621" s="58"/>
      <c r="O621" s="58"/>
      <c r="P621" s="58"/>
      <c r="T621" s="58"/>
    </row>
    <row r="622">
      <c r="D622" s="58"/>
      <c r="F622" s="60"/>
      <c r="N622" s="58"/>
      <c r="O622" s="58"/>
      <c r="P622" s="58"/>
      <c r="T622" s="58"/>
    </row>
    <row r="623">
      <c r="D623" s="58"/>
      <c r="F623" s="60"/>
      <c r="N623" s="58"/>
      <c r="O623" s="58"/>
      <c r="P623" s="58"/>
      <c r="T623" s="58"/>
    </row>
    <row r="624">
      <c r="D624" s="58"/>
      <c r="F624" s="60"/>
      <c r="N624" s="58"/>
      <c r="O624" s="58"/>
      <c r="P624" s="58"/>
      <c r="T624" s="58"/>
    </row>
    <row r="625">
      <c r="D625" s="58"/>
      <c r="F625" s="60"/>
      <c r="N625" s="58"/>
      <c r="O625" s="58"/>
      <c r="P625" s="58"/>
      <c r="T625" s="58"/>
    </row>
    <row r="626">
      <c r="D626" s="58"/>
      <c r="F626" s="60"/>
      <c r="N626" s="58"/>
      <c r="O626" s="58"/>
      <c r="P626" s="58"/>
      <c r="T626" s="58"/>
    </row>
    <row r="627">
      <c r="D627" s="58"/>
      <c r="F627" s="60"/>
      <c r="N627" s="58"/>
      <c r="O627" s="58"/>
      <c r="P627" s="58"/>
      <c r="T627" s="58"/>
    </row>
    <row r="628">
      <c r="D628" s="58"/>
      <c r="F628" s="60"/>
      <c r="N628" s="58"/>
      <c r="O628" s="58"/>
      <c r="P628" s="58"/>
      <c r="T628" s="58"/>
    </row>
    <row r="629">
      <c r="D629" s="58"/>
      <c r="F629" s="60"/>
      <c r="N629" s="58"/>
      <c r="O629" s="58"/>
      <c r="P629" s="58"/>
      <c r="T629" s="58"/>
    </row>
    <row r="630">
      <c r="D630" s="58"/>
      <c r="F630" s="60"/>
      <c r="N630" s="58"/>
      <c r="O630" s="58"/>
      <c r="P630" s="58"/>
      <c r="T630" s="58"/>
    </row>
    <row r="631">
      <c r="D631" s="58"/>
      <c r="F631" s="60"/>
      <c r="N631" s="58"/>
      <c r="O631" s="58"/>
      <c r="P631" s="58"/>
      <c r="T631" s="58"/>
    </row>
    <row r="632">
      <c r="D632" s="58"/>
      <c r="F632" s="60"/>
      <c r="N632" s="58"/>
      <c r="O632" s="58"/>
      <c r="P632" s="58"/>
      <c r="T632" s="58"/>
    </row>
    <row r="633">
      <c r="D633" s="58"/>
      <c r="F633" s="60"/>
      <c r="N633" s="58"/>
      <c r="O633" s="58"/>
      <c r="P633" s="58"/>
      <c r="T633" s="58"/>
    </row>
    <row r="634">
      <c r="D634" s="58"/>
      <c r="F634" s="60"/>
      <c r="N634" s="58"/>
      <c r="O634" s="58"/>
      <c r="P634" s="58"/>
      <c r="T634" s="58"/>
    </row>
    <row r="635">
      <c r="D635" s="58"/>
      <c r="F635" s="60"/>
      <c r="N635" s="58"/>
      <c r="O635" s="58"/>
      <c r="P635" s="58"/>
      <c r="T635" s="58"/>
    </row>
    <row r="636">
      <c r="D636" s="58"/>
      <c r="F636" s="60"/>
      <c r="N636" s="58"/>
      <c r="O636" s="58"/>
      <c r="P636" s="58"/>
      <c r="T636" s="58"/>
    </row>
    <row r="637">
      <c r="D637" s="58"/>
      <c r="F637" s="60"/>
      <c r="N637" s="58"/>
      <c r="O637" s="58"/>
      <c r="P637" s="58"/>
      <c r="T637" s="58"/>
    </row>
    <row r="638">
      <c r="D638" s="58"/>
      <c r="F638" s="60"/>
      <c r="N638" s="58"/>
      <c r="O638" s="58"/>
      <c r="P638" s="58"/>
      <c r="T638" s="58"/>
    </row>
    <row r="639">
      <c r="D639" s="58"/>
      <c r="F639" s="60"/>
      <c r="N639" s="58"/>
      <c r="O639" s="58"/>
      <c r="P639" s="58"/>
      <c r="T639" s="58"/>
    </row>
    <row r="640">
      <c r="D640" s="58"/>
      <c r="F640" s="60"/>
      <c r="N640" s="58"/>
      <c r="O640" s="58"/>
      <c r="P640" s="58"/>
      <c r="T640" s="58"/>
    </row>
    <row r="641">
      <c r="D641" s="58"/>
      <c r="F641" s="60"/>
      <c r="N641" s="58"/>
      <c r="O641" s="58"/>
      <c r="P641" s="58"/>
      <c r="T641" s="58"/>
    </row>
    <row r="642">
      <c r="D642" s="58"/>
      <c r="F642" s="60"/>
      <c r="N642" s="58"/>
      <c r="O642" s="58"/>
      <c r="P642" s="58"/>
      <c r="T642" s="58"/>
    </row>
    <row r="643">
      <c r="D643" s="58"/>
      <c r="F643" s="60"/>
      <c r="N643" s="58"/>
      <c r="O643" s="58"/>
      <c r="P643" s="58"/>
      <c r="T643" s="58"/>
    </row>
    <row r="644">
      <c r="D644" s="58"/>
      <c r="F644" s="60"/>
      <c r="N644" s="58"/>
      <c r="O644" s="58"/>
      <c r="P644" s="58"/>
      <c r="T644" s="58"/>
    </row>
    <row r="645">
      <c r="D645" s="58"/>
      <c r="F645" s="60"/>
      <c r="N645" s="58"/>
      <c r="O645" s="58"/>
      <c r="P645" s="58"/>
      <c r="T645" s="58"/>
    </row>
    <row r="646">
      <c r="D646" s="58"/>
      <c r="F646" s="60"/>
      <c r="N646" s="58"/>
      <c r="O646" s="58"/>
      <c r="P646" s="58"/>
      <c r="T646" s="58"/>
    </row>
    <row r="647">
      <c r="D647" s="58"/>
      <c r="F647" s="60"/>
      <c r="N647" s="58"/>
      <c r="O647" s="58"/>
      <c r="P647" s="58"/>
      <c r="T647" s="58"/>
    </row>
    <row r="648">
      <c r="D648" s="58"/>
      <c r="F648" s="60"/>
      <c r="N648" s="58"/>
      <c r="O648" s="58"/>
      <c r="P648" s="58"/>
      <c r="T648" s="58"/>
    </row>
    <row r="649">
      <c r="D649" s="58"/>
      <c r="F649" s="60"/>
      <c r="N649" s="58"/>
      <c r="O649" s="58"/>
      <c r="P649" s="58"/>
      <c r="T649" s="58"/>
    </row>
    <row r="650">
      <c r="D650" s="58"/>
      <c r="F650" s="60"/>
      <c r="N650" s="58"/>
      <c r="O650" s="58"/>
      <c r="P650" s="58"/>
      <c r="T650" s="58"/>
    </row>
    <row r="651">
      <c r="D651" s="58"/>
      <c r="F651" s="60"/>
      <c r="N651" s="58"/>
      <c r="O651" s="58"/>
      <c r="P651" s="58"/>
      <c r="T651" s="58"/>
    </row>
    <row r="652">
      <c r="D652" s="58"/>
      <c r="F652" s="60"/>
      <c r="N652" s="58"/>
      <c r="O652" s="58"/>
      <c r="P652" s="58"/>
      <c r="T652" s="58"/>
    </row>
    <row r="653">
      <c r="D653" s="58"/>
      <c r="F653" s="60"/>
      <c r="N653" s="58"/>
      <c r="O653" s="58"/>
      <c r="P653" s="58"/>
      <c r="T653" s="58"/>
    </row>
    <row r="654">
      <c r="D654" s="58"/>
      <c r="F654" s="60"/>
      <c r="N654" s="58"/>
      <c r="O654" s="58"/>
      <c r="P654" s="58"/>
      <c r="T654" s="58"/>
    </row>
    <row r="655">
      <c r="D655" s="58"/>
      <c r="F655" s="60"/>
      <c r="N655" s="58"/>
      <c r="O655" s="58"/>
      <c r="P655" s="58"/>
      <c r="T655" s="58"/>
    </row>
    <row r="656">
      <c r="D656" s="58"/>
      <c r="F656" s="60"/>
      <c r="N656" s="58"/>
      <c r="O656" s="58"/>
      <c r="P656" s="58"/>
      <c r="T656" s="58"/>
    </row>
    <row r="657">
      <c r="D657" s="58"/>
      <c r="F657" s="60"/>
      <c r="N657" s="58"/>
      <c r="O657" s="58"/>
      <c r="P657" s="58"/>
      <c r="T657" s="58"/>
    </row>
    <row r="658">
      <c r="D658" s="58"/>
      <c r="F658" s="60"/>
      <c r="N658" s="58"/>
      <c r="O658" s="58"/>
      <c r="P658" s="58"/>
      <c r="T658" s="58"/>
    </row>
    <row r="659">
      <c r="D659" s="58"/>
      <c r="F659" s="60"/>
      <c r="N659" s="58"/>
      <c r="O659" s="58"/>
      <c r="P659" s="58"/>
      <c r="T659" s="58"/>
    </row>
    <row r="660">
      <c r="D660" s="58"/>
      <c r="F660" s="60"/>
      <c r="N660" s="58"/>
      <c r="O660" s="58"/>
      <c r="P660" s="58"/>
      <c r="T660" s="58"/>
    </row>
    <row r="661">
      <c r="D661" s="58"/>
      <c r="F661" s="60"/>
      <c r="N661" s="58"/>
      <c r="O661" s="58"/>
      <c r="P661" s="58"/>
      <c r="T661" s="58"/>
    </row>
    <row r="662">
      <c r="D662" s="58"/>
      <c r="F662" s="60"/>
      <c r="N662" s="58"/>
      <c r="O662" s="58"/>
      <c r="P662" s="58"/>
      <c r="T662" s="58"/>
    </row>
    <row r="663">
      <c r="D663" s="58"/>
      <c r="F663" s="60"/>
      <c r="N663" s="58"/>
      <c r="O663" s="58"/>
      <c r="P663" s="58"/>
      <c r="T663" s="58"/>
    </row>
    <row r="664">
      <c r="D664" s="58"/>
      <c r="F664" s="60"/>
      <c r="N664" s="58"/>
      <c r="O664" s="58"/>
      <c r="P664" s="58"/>
      <c r="T664" s="58"/>
    </row>
    <row r="665">
      <c r="D665" s="58"/>
      <c r="F665" s="60"/>
      <c r="N665" s="58"/>
      <c r="O665" s="58"/>
      <c r="P665" s="58"/>
      <c r="T665" s="58"/>
    </row>
    <row r="666">
      <c r="D666" s="58"/>
      <c r="F666" s="60"/>
      <c r="N666" s="58"/>
      <c r="O666" s="58"/>
      <c r="P666" s="58"/>
      <c r="T666" s="58"/>
    </row>
    <row r="667">
      <c r="D667" s="58"/>
      <c r="F667" s="60"/>
      <c r="N667" s="58"/>
      <c r="O667" s="58"/>
      <c r="P667" s="58"/>
      <c r="T667" s="58"/>
    </row>
    <row r="668">
      <c r="D668" s="58"/>
      <c r="F668" s="60"/>
      <c r="N668" s="58"/>
      <c r="O668" s="58"/>
      <c r="P668" s="58"/>
      <c r="T668" s="58"/>
    </row>
    <row r="669">
      <c r="D669" s="58"/>
      <c r="F669" s="60"/>
      <c r="N669" s="58"/>
      <c r="O669" s="58"/>
      <c r="P669" s="58"/>
      <c r="T669" s="58"/>
    </row>
    <row r="670">
      <c r="D670" s="58"/>
      <c r="F670" s="60"/>
      <c r="N670" s="58"/>
      <c r="O670" s="58"/>
      <c r="P670" s="58"/>
      <c r="T670" s="58"/>
    </row>
    <row r="671">
      <c r="D671" s="58"/>
      <c r="F671" s="60"/>
      <c r="N671" s="58"/>
      <c r="O671" s="58"/>
      <c r="P671" s="58"/>
      <c r="T671" s="58"/>
    </row>
    <row r="672">
      <c r="D672" s="58"/>
      <c r="F672" s="60"/>
      <c r="N672" s="58"/>
      <c r="O672" s="58"/>
      <c r="P672" s="58"/>
      <c r="T672" s="58"/>
    </row>
    <row r="673">
      <c r="D673" s="58"/>
      <c r="F673" s="60"/>
      <c r="N673" s="58"/>
      <c r="O673" s="58"/>
      <c r="P673" s="58"/>
      <c r="T673" s="58"/>
    </row>
    <row r="674">
      <c r="D674" s="58"/>
      <c r="F674" s="60"/>
      <c r="N674" s="58"/>
      <c r="O674" s="58"/>
      <c r="P674" s="58"/>
      <c r="T674" s="58"/>
    </row>
    <row r="675">
      <c r="D675" s="58"/>
      <c r="F675" s="60"/>
      <c r="N675" s="58"/>
      <c r="O675" s="58"/>
      <c r="P675" s="58"/>
      <c r="T675" s="58"/>
    </row>
    <row r="676">
      <c r="D676" s="58"/>
      <c r="F676" s="60"/>
      <c r="N676" s="58"/>
      <c r="O676" s="58"/>
      <c r="P676" s="58"/>
      <c r="T676" s="58"/>
    </row>
    <row r="677">
      <c r="D677" s="58"/>
      <c r="F677" s="60"/>
      <c r="N677" s="58"/>
      <c r="O677" s="58"/>
      <c r="P677" s="58"/>
      <c r="T677" s="58"/>
    </row>
    <row r="678">
      <c r="D678" s="58"/>
      <c r="F678" s="60"/>
      <c r="N678" s="58"/>
      <c r="O678" s="58"/>
      <c r="P678" s="58"/>
      <c r="T678" s="58"/>
    </row>
    <row r="679">
      <c r="D679" s="58"/>
      <c r="F679" s="60"/>
      <c r="N679" s="58"/>
      <c r="O679" s="58"/>
      <c r="P679" s="58"/>
      <c r="T679" s="58"/>
    </row>
    <row r="680">
      <c r="D680" s="58"/>
      <c r="F680" s="60"/>
      <c r="N680" s="58"/>
      <c r="O680" s="58"/>
      <c r="P680" s="58"/>
      <c r="T680" s="58"/>
    </row>
    <row r="681">
      <c r="D681" s="58"/>
      <c r="F681" s="60"/>
      <c r="N681" s="58"/>
      <c r="O681" s="58"/>
      <c r="P681" s="58"/>
      <c r="T681" s="58"/>
    </row>
    <row r="682">
      <c r="D682" s="58"/>
      <c r="F682" s="60"/>
      <c r="N682" s="58"/>
      <c r="O682" s="58"/>
      <c r="P682" s="58"/>
      <c r="T682" s="58"/>
    </row>
    <row r="683">
      <c r="D683" s="58"/>
      <c r="F683" s="60"/>
      <c r="N683" s="58"/>
      <c r="O683" s="58"/>
      <c r="P683" s="58"/>
      <c r="T683" s="58"/>
    </row>
    <row r="684">
      <c r="D684" s="58"/>
      <c r="F684" s="60"/>
      <c r="N684" s="58"/>
      <c r="O684" s="58"/>
      <c r="P684" s="58"/>
      <c r="T684" s="58"/>
    </row>
    <row r="685">
      <c r="D685" s="58"/>
      <c r="F685" s="60"/>
      <c r="N685" s="58"/>
      <c r="O685" s="58"/>
      <c r="P685" s="58"/>
      <c r="T685" s="58"/>
    </row>
    <row r="686">
      <c r="D686" s="58"/>
      <c r="F686" s="60"/>
      <c r="N686" s="58"/>
      <c r="O686" s="58"/>
      <c r="P686" s="58"/>
      <c r="T686" s="58"/>
    </row>
    <row r="687">
      <c r="D687" s="58"/>
      <c r="F687" s="60"/>
      <c r="N687" s="58"/>
      <c r="O687" s="58"/>
      <c r="P687" s="58"/>
      <c r="T687" s="58"/>
    </row>
    <row r="688">
      <c r="D688" s="58"/>
      <c r="F688" s="60"/>
      <c r="N688" s="58"/>
      <c r="O688" s="58"/>
      <c r="P688" s="58"/>
      <c r="T688" s="58"/>
    </row>
    <row r="689">
      <c r="D689" s="58"/>
      <c r="F689" s="60"/>
      <c r="N689" s="58"/>
      <c r="O689" s="58"/>
      <c r="P689" s="58"/>
      <c r="T689" s="58"/>
    </row>
    <row r="690">
      <c r="D690" s="58"/>
      <c r="F690" s="60"/>
      <c r="N690" s="58"/>
      <c r="O690" s="58"/>
      <c r="P690" s="58"/>
      <c r="T690" s="58"/>
    </row>
    <row r="691">
      <c r="D691" s="58"/>
      <c r="F691" s="60"/>
      <c r="N691" s="58"/>
      <c r="O691" s="58"/>
      <c r="P691" s="58"/>
      <c r="T691" s="58"/>
    </row>
    <row r="692">
      <c r="D692" s="58"/>
      <c r="F692" s="60"/>
      <c r="N692" s="58"/>
      <c r="O692" s="58"/>
      <c r="P692" s="58"/>
      <c r="T692" s="58"/>
    </row>
    <row r="693">
      <c r="D693" s="58"/>
      <c r="F693" s="60"/>
      <c r="N693" s="58"/>
      <c r="O693" s="58"/>
      <c r="P693" s="58"/>
      <c r="T693" s="58"/>
    </row>
    <row r="694">
      <c r="D694" s="58"/>
      <c r="F694" s="60"/>
      <c r="N694" s="58"/>
      <c r="O694" s="58"/>
      <c r="P694" s="58"/>
      <c r="T694" s="58"/>
    </row>
    <row r="695">
      <c r="D695" s="58"/>
      <c r="F695" s="60"/>
      <c r="N695" s="58"/>
      <c r="O695" s="58"/>
      <c r="P695" s="58"/>
      <c r="T695" s="58"/>
    </row>
    <row r="696">
      <c r="D696" s="58"/>
      <c r="F696" s="60"/>
      <c r="N696" s="58"/>
      <c r="O696" s="58"/>
      <c r="P696" s="58"/>
      <c r="T696" s="58"/>
    </row>
    <row r="697">
      <c r="D697" s="58"/>
      <c r="F697" s="60"/>
      <c r="N697" s="58"/>
      <c r="O697" s="58"/>
      <c r="P697" s="58"/>
      <c r="T697" s="58"/>
    </row>
    <row r="698">
      <c r="D698" s="58"/>
      <c r="F698" s="60"/>
      <c r="N698" s="58"/>
      <c r="O698" s="58"/>
      <c r="P698" s="58"/>
      <c r="T698" s="58"/>
    </row>
    <row r="699">
      <c r="D699" s="58"/>
      <c r="F699" s="60"/>
      <c r="N699" s="58"/>
      <c r="O699" s="58"/>
      <c r="P699" s="58"/>
      <c r="T699" s="58"/>
    </row>
    <row r="700">
      <c r="D700" s="58"/>
      <c r="F700" s="60"/>
      <c r="N700" s="58"/>
      <c r="O700" s="58"/>
      <c r="P700" s="58"/>
      <c r="T700" s="58"/>
    </row>
    <row r="701">
      <c r="D701" s="58"/>
      <c r="F701" s="60"/>
      <c r="N701" s="58"/>
      <c r="O701" s="58"/>
      <c r="P701" s="58"/>
      <c r="T701" s="58"/>
    </row>
    <row r="702">
      <c r="D702" s="58"/>
      <c r="F702" s="60"/>
      <c r="N702" s="58"/>
      <c r="O702" s="58"/>
      <c r="P702" s="58"/>
      <c r="T702" s="58"/>
    </row>
    <row r="703">
      <c r="D703" s="58"/>
      <c r="F703" s="60"/>
      <c r="N703" s="58"/>
      <c r="O703" s="58"/>
      <c r="P703" s="58"/>
      <c r="T703" s="58"/>
    </row>
    <row r="704">
      <c r="D704" s="58"/>
      <c r="F704" s="60"/>
      <c r="N704" s="58"/>
      <c r="O704" s="58"/>
      <c r="P704" s="58"/>
      <c r="T704" s="58"/>
    </row>
    <row r="705">
      <c r="D705" s="58"/>
      <c r="F705" s="60"/>
      <c r="N705" s="58"/>
      <c r="O705" s="58"/>
      <c r="P705" s="58"/>
      <c r="T705" s="58"/>
    </row>
    <row r="706">
      <c r="D706" s="58"/>
      <c r="F706" s="60"/>
      <c r="N706" s="58"/>
      <c r="O706" s="58"/>
      <c r="P706" s="58"/>
      <c r="T706" s="58"/>
    </row>
    <row r="707">
      <c r="D707" s="58"/>
      <c r="F707" s="60"/>
      <c r="N707" s="58"/>
      <c r="O707" s="58"/>
      <c r="P707" s="58"/>
      <c r="T707" s="58"/>
    </row>
    <row r="708">
      <c r="D708" s="58"/>
      <c r="F708" s="60"/>
      <c r="N708" s="58"/>
      <c r="O708" s="58"/>
      <c r="P708" s="58"/>
      <c r="T708" s="58"/>
    </row>
    <row r="709">
      <c r="D709" s="58"/>
      <c r="F709" s="60"/>
      <c r="N709" s="58"/>
      <c r="O709" s="58"/>
      <c r="P709" s="58"/>
      <c r="T709" s="58"/>
    </row>
    <row r="710">
      <c r="D710" s="58"/>
      <c r="F710" s="60"/>
      <c r="N710" s="58"/>
      <c r="O710" s="58"/>
      <c r="P710" s="58"/>
      <c r="T710" s="58"/>
    </row>
    <row r="711">
      <c r="D711" s="58"/>
      <c r="F711" s="60"/>
      <c r="N711" s="58"/>
      <c r="O711" s="58"/>
      <c r="P711" s="58"/>
      <c r="T711" s="58"/>
    </row>
    <row r="712">
      <c r="D712" s="58"/>
      <c r="F712" s="60"/>
      <c r="N712" s="58"/>
      <c r="O712" s="58"/>
      <c r="P712" s="58"/>
      <c r="T712" s="58"/>
    </row>
    <row r="713">
      <c r="D713" s="58"/>
      <c r="F713" s="60"/>
      <c r="N713" s="58"/>
      <c r="O713" s="58"/>
      <c r="P713" s="58"/>
      <c r="T713" s="58"/>
    </row>
    <row r="714">
      <c r="D714" s="58"/>
      <c r="F714" s="60"/>
      <c r="N714" s="58"/>
      <c r="O714" s="58"/>
      <c r="P714" s="58"/>
      <c r="T714" s="58"/>
    </row>
    <row r="715">
      <c r="D715" s="58"/>
      <c r="F715" s="60"/>
      <c r="N715" s="58"/>
      <c r="O715" s="58"/>
      <c r="P715" s="58"/>
      <c r="T715" s="58"/>
    </row>
    <row r="716">
      <c r="D716" s="58"/>
      <c r="F716" s="60"/>
      <c r="N716" s="58"/>
      <c r="O716" s="58"/>
      <c r="P716" s="58"/>
      <c r="T716" s="58"/>
    </row>
    <row r="717">
      <c r="D717" s="58"/>
      <c r="F717" s="60"/>
      <c r="N717" s="58"/>
      <c r="O717" s="58"/>
      <c r="P717" s="58"/>
      <c r="T717" s="58"/>
    </row>
    <row r="718">
      <c r="D718" s="58"/>
      <c r="F718" s="60"/>
      <c r="N718" s="58"/>
      <c r="O718" s="58"/>
      <c r="P718" s="58"/>
      <c r="T718" s="58"/>
    </row>
    <row r="719">
      <c r="D719" s="58"/>
      <c r="F719" s="60"/>
      <c r="N719" s="58"/>
      <c r="O719" s="58"/>
      <c r="P719" s="58"/>
      <c r="T719" s="58"/>
    </row>
    <row r="720">
      <c r="D720" s="58"/>
      <c r="F720" s="60"/>
      <c r="N720" s="58"/>
      <c r="O720" s="58"/>
      <c r="P720" s="58"/>
      <c r="T720" s="58"/>
    </row>
    <row r="721">
      <c r="D721" s="58"/>
      <c r="F721" s="60"/>
      <c r="N721" s="58"/>
      <c r="O721" s="58"/>
      <c r="P721" s="58"/>
      <c r="T721" s="58"/>
    </row>
    <row r="722">
      <c r="D722" s="58"/>
      <c r="F722" s="60"/>
      <c r="N722" s="58"/>
      <c r="O722" s="58"/>
      <c r="P722" s="58"/>
      <c r="T722" s="58"/>
    </row>
    <row r="723">
      <c r="D723" s="58"/>
      <c r="F723" s="60"/>
      <c r="N723" s="58"/>
      <c r="O723" s="58"/>
      <c r="P723" s="58"/>
      <c r="T723" s="58"/>
    </row>
    <row r="724">
      <c r="D724" s="58"/>
      <c r="F724" s="60"/>
      <c r="N724" s="58"/>
      <c r="O724" s="58"/>
      <c r="P724" s="58"/>
      <c r="T724" s="58"/>
    </row>
    <row r="725">
      <c r="D725" s="58"/>
      <c r="F725" s="60"/>
      <c r="N725" s="58"/>
      <c r="O725" s="58"/>
      <c r="P725" s="58"/>
      <c r="T725" s="58"/>
    </row>
    <row r="726">
      <c r="D726" s="58"/>
      <c r="F726" s="60"/>
      <c r="N726" s="58"/>
      <c r="O726" s="58"/>
      <c r="P726" s="58"/>
      <c r="T726" s="58"/>
    </row>
    <row r="727">
      <c r="D727" s="58"/>
      <c r="F727" s="60"/>
      <c r="N727" s="58"/>
      <c r="O727" s="58"/>
      <c r="P727" s="58"/>
      <c r="T727" s="58"/>
    </row>
    <row r="728">
      <c r="D728" s="58"/>
      <c r="F728" s="60"/>
      <c r="N728" s="58"/>
      <c r="O728" s="58"/>
      <c r="P728" s="58"/>
      <c r="T728" s="58"/>
    </row>
    <row r="729">
      <c r="D729" s="58"/>
      <c r="F729" s="60"/>
      <c r="N729" s="58"/>
      <c r="O729" s="58"/>
      <c r="P729" s="58"/>
      <c r="T729" s="58"/>
    </row>
    <row r="730">
      <c r="D730" s="58"/>
      <c r="F730" s="60"/>
      <c r="N730" s="58"/>
      <c r="O730" s="58"/>
      <c r="P730" s="58"/>
      <c r="T730" s="58"/>
    </row>
    <row r="731">
      <c r="D731" s="58"/>
      <c r="F731" s="60"/>
      <c r="N731" s="58"/>
      <c r="O731" s="58"/>
      <c r="P731" s="58"/>
      <c r="T731" s="58"/>
    </row>
    <row r="732">
      <c r="D732" s="58"/>
      <c r="F732" s="60"/>
      <c r="N732" s="58"/>
      <c r="O732" s="58"/>
      <c r="P732" s="58"/>
      <c r="T732" s="58"/>
    </row>
    <row r="733">
      <c r="D733" s="58"/>
      <c r="F733" s="60"/>
      <c r="N733" s="58"/>
      <c r="O733" s="58"/>
      <c r="P733" s="58"/>
      <c r="T733" s="58"/>
    </row>
    <row r="734">
      <c r="D734" s="58"/>
      <c r="F734" s="60"/>
      <c r="N734" s="58"/>
      <c r="O734" s="58"/>
      <c r="P734" s="58"/>
      <c r="T734" s="58"/>
    </row>
    <row r="735">
      <c r="D735" s="58"/>
      <c r="F735" s="60"/>
      <c r="N735" s="58"/>
      <c r="O735" s="58"/>
      <c r="P735" s="58"/>
      <c r="T735" s="58"/>
    </row>
    <row r="736">
      <c r="D736" s="58"/>
      <c r="F736" s="60"/>
      <c r="N736" s="58"/>
      <c r="O736" s="58"/>
      <c r="P736" s="58"/>
      <c r="T736" s="58"/>
    </row>
    <row r="737">
      <c r="D737" s="58"/>
      <c r="F737" s="60"/>
      <c r="N737" s="58"/>
      <c r="O737" s="58"/>
      <c r="P737" s="58"/>
      <c r="T737" s="58"/>
    </row>
    <row r="738">
      <c r="D738" s="58"/>
      <c r="F738" s="60"/>
      <c r="N738" s="58"/>
      <c r="O738" s="58"/>
      <c r="P738" s="58"/>
      <c r="T738" s="58"/>
    </row>
    <row r="739">
      <c r="D739" s="58"/>
      <c r="F739" s="60"/>
      <c r="N739" s="58"/>
      <c r="O739" s="58"/>
      <c r="P739" s="58"/>
      <c r="T739" s="58"/>
    </row>
    <row r="740">
      <c r="D740" s="58"/>
      <c r="F740" s="60"/>
      <c r="N740" s="58"/>
      <c r="O740" s="58"/>
      <c r="P740" s="58"/>
      <c r="T740" s="58"/>
    </row>
    <row r="741">
      <c r="D741" s="58"/>
      <c r="F741" s="60"/>
      <c r="N741" s="58"/>
      <c r="O741" s="58"/>
      <c r="P741" s="58"/>
      <c r="T741" s="58"/>
    </row>
    <row r="742">
      <c r="D742" s="58"/>
      <c r="F742" s="60"/>
      <c r="N742" s="58"/>
      <c r="O742" s="58"/>
      <c r="P742" s="58"/>
      <c r="T742" s="58"/>
    </row>
    <row r="743">
      <c r="D743" s="58"/>
      <c r="F743" s="60"/>
      <c r="N743" s="58"/>
      <c r="O743" s="58"/>
      <c r="P743" s="58"/>
      <c r="T743" s="58"/>
    </row>
    <row r="744">
      <c r="D744" s="58"/>
      <c r="F744" s="60"/>
      <c r="N744" s="58"/>
      <c r="O744" s="58"/>
      <c r="P744" s="58"/>
      <c r="T744" s="58"/>
    </row>
    <row r="745">
      <c r="D745" s="58"/>
      <c r="F745" s="60"/>
      <c r="N745" s="58"/>
      <c r="O745" s="58"/>
      <c r="P745" s="58"/>
      <c r="T745" s="58"/>
    </row>
    <row r="746">
      <c r="D746" s="58"/>
      <c r="F746" s="60"/>
      <c r="N746" s="58"/>
      <c r="O746" s="58"/>
      <c r="P746" s="58"/>
      <c r="T746" s="58"/>
    </row>
    <row r="747">
      <c r="D747" s="58"/>
      <c r="F747" s="60"/>
      <c r="N747" s="58"/>
      <c r="O747" s="58"/>
      <c r="P747" s="58"/>
      <c r="T747" s="58"/>
    </row>
    <row r="748">
      <c r="D748" s="58"/>
      <c r="F748" s="60"/>
      <c r="N748" s="58"/>
      <c r="O748" s="58"/>
      <c r="P748" s="58"/>
      <c r="T748" s="58"/>
    </row>
    <row r="749">
      <c r="D749" s="58"/>
      <c r="F749" s="60"/>
      <c r="N749" s="58"/>
      <c r="O749" s="58"/>
      <c r="P749" s="58"/>
      <c r="T749" s="58"/>
    </row>
    <row r="750">
      <c r="D750" s="58"/>
      <c r="F750" s="60"/>
      <c r="N750" s="58"/>
      <c r="O750" s="58"/>
      <c r="P750" s="58"/>
      <c r="T750" s="58"/>
    </row>
    <row r="751">
      <c r="D751" s="58"/>
      <c r="F751" s="60"/>
      <c r="N751" s="58"/>
      <c r="O751" s="58"/>
      <c r="P751" s="58"/>
      <c r="T751" s="58"/>
    </row>
    <row r="752">
      <c r="D752" s="58"/>
      <c r="F752" s="60"/>
      <c r="N752" s="58"/>
      <c r="O752" s="58"/>
      <c r="P752" s="58"/>
      <c r="T752" s="58"/>
    </row>
    <row r="753">
      <c r="D753" s="58"/>
      <c r="F753" s="60"/>
      <c r="N753" s="58"/>
      <c r="O753" s="58"/>
      <c r="P753" s="58"/>
      <c r="T753" s="58"/>
    </row>
    <row r="754">
      <c r="D754" s="58"/>
      <c r="F754" s="60"/>
      <c r="N754" s="58"/>
      <c r="O754" s="58"/>
      <c r="P754" s="58"/>
      <c r="T754" s="58"/>
    </row>
    <row r="755">
      <c r="D755" s="58"/>
      <c r="F755" s="60"/>
      <c r="N755" s="58"/>
      <c r="O755" s="58"/>
      <c r="P755" s="58"/>
      <c r="T755" s="58"/>
    </row>
    <row r="756">
      <c r="D756" s="58"/>
      <c r="F756" s="60"/>
      <c r="N756" s="58"/>
      <c r="O756" s="58"/>
      <c r="P756" s="58"/>
      <c r="T756" s="58"/>
    </row>
    <row r="757">
      <c r="D757" s="58"/>
      <c r="F757" s="60"/>
      <c r="N757" s="58"/>
      <c r="O757" s="58"/>
      <c r="P757" s="58"/>
      <c r="T757" s="58"/>
    </row>
    <row r="758">
      <c r="D758" s="58"/>
      <c r="F758" s="60"/>
      <c r="N758" s="58"/>
      <c r="O758" s="58"/>
      <c r="P758" s="58"/>
      <c r="T758" s="58"/>
    </row>
    <row r="759">
      <c r="D759" s="58"/>
      <c r="F759" s="60"/>
      <c r="N759" s="58"/>
      <c r="O759" s="58"/>
      <c r="P759" s="58"/>
      <c r="T759" s="58"/>
    </row>
    <row r="760">
      <c r="D760" s="58"/>
      <c r="F760" s="60"/>
      <c r="N760" s="58"/>
      <c r="O760" s="58"/>
      <c r="P760" s="58"/>
      <c r="T760" s="58"/>
    </row>
    <row r="761">
      <c r="D761" s="58"/>
      <c r="F761" s="60"/>
      <c r="N761" s="58"/>
      <c r="O761" s="58"/>
      <c r="P761" s="58"/>
      <c r="T761" s="58"/>
    </row>
    <row r="762">
      <c r="D762" s="58"/>
      <c r="F762" s="60"/>
      <c r="N762" s="58"/>
      <c r="O762" s="58"/>
      <c r="P762" s="58"/>
      <c r="T762" s="58"/>
    </row>
    <row r="763">
      <c r="D763" s="58"/>
      <c r="F763" s="60"/>
      <c r="N763" s="58"/>
      <c r="O763" s="58"/>
      <c r="P763" s="58"/>
      <c r="T763" s="58"/>
    </row>
    <row r="764">
      <c r="D764" s="58"/>
      <c r="F764" s="60"/>
      <c r="N764" s="58"/>
      <c r="O764" s="58"/>
      <c r="P764" s="58"/>
      <c r="T764" s="58"/>
    </row>
    <row r="765">
      <c r="D765" s="58"/>
      <c r="F765" s="60"/>
      <c r="N765" s="58"/>
      <c r="O765" s="58"/>
      <c r="P765" s="58"/>
      <c r="T765" s="58"/>
    </row>
    <row r="766">
      <c r="D766" s="58"/>
      <c r="F766" s="60"/>
      <c r="N766" s="58"/>
      <c r="O766" s="58"/>
      <c r="P766" s="58"/>
      <c r="T766" s="58"/>
    </row>
    <row r="767">
      <c r="D767" s="58"/>
      <c r="F767" s="60"/>
      <c r="N767" s="58"/>
      <c r="O767" s="58"/>
      <c r="P767" s="58"/>
      <c r="T767" s="58"/>
    </row>
    <row r="768">
      <c r="D768" s="58"/>
      <c r="F768" s="60"/>
      <c r="N768" s="58"/>
      <c r="O768" s="58"/>
      <c r="P768" s="58"/>
      <c r="T768" s="58"/>
    </row>
    <row r="769">
      <c r="D769" s="58"/>
      <c r="F769" s="60"/>
      <c r="N769" s="58"/>
      <c r="O769" s="58"/>
      <c r="P769" s="58"/>
      <c r="T769" s="58"/>
    </row>
    <row r="770">
      <c r="D770" s="58"/>
      <c r="F770" s="60"/>
      <c r="N770" s="58"/>
      <c r="O770" s="58"/>
      <c r="P770" s="58"/>
      <c r="T770" s="58"/>
    </row>
    <row r="771">
      <c r="D771" s="58"/>
      <c r="F771" s="60"/>
      <c r="N771" s="58"/>
      <c r="O771" s="58"/>
      <c r="P771" s="58"/>
      <c r="T771" s="58"/>
    </row>
    <row r="772">
      <c r="D772" s="58"/>
      <c r="F772" s="60"/>
      <c r="N772" s="58"/>
      <c r="O772" s="58"/>
      <c r="P772" s="58"/>
      <c r="T772" s="58"/>
    </row>
    <row r="773">
      <c r="D773" s="58"/>
      <c r="F773" s="60"/>
      <c r="N773" s="58"/>
      <c r="O773" s="58"/>
      <c r="P773" s="58"/>
      <c r="T773" s="58"/>
    </row>
    <row r="774">
      <c r="D774" s="58"/>
      <c r="F774" s="60"/>
      <c r="N774" s="58"/>
      <c r="O774" s="58"/>
      <c r="P774" s="58"/>
      <c r="T774" s="58"/>
    </row>
    <row r="775">
      <c r="D775" s="58"/>
      <c r="F775" s="60"/>
      <c r="N775" s="58"/>
      <c r="O775" s="58"/>
      <c r="P775" s="58"/>
      <c r="T775" s="58"/>
    </row>
    <row r="776">
      <c r="D776" s="58"/>
      <c r="F776" s="60"/>
      <c r="N776" s="58"/>
      <c r="O776" s="58"/>
      <c r="P776" s="58"/>
      <c r="T776" s="58"/>
    </row>
    <row r="777">
      <c r="D777" s="58"/>
      <c r="F777" s="60"/>
      <c r="N777" s="58"/>
      <c r="O777" s="58"/>
      <c r="P777" s="58"/>
      <c r="T777" s="58"/>
    </row>
    <row r="778">
      <c r="D778" s="58"/>
      <c r="F778" s="60"/>
      <c r="N778" s="58"/>
      <c r="O778" s="58"/>
      <c r="P778" s="58"/>
      <c r="T778" s="58"/>
    </row>
    <row r="779">
      <c r="D779" s="58"/>
      <c r="F779" s="60"/>
      <c r="N779" s="58"/>
      <c r="O779" s="58"/>
      <c r="P779" s="58"/>
      <c r="T779" s="58"/>
    </row>
    <row r="780">
      <c r="D780" s="58"/>
      <c r="F780" s="60"/>
      <c r="N780" s="58"/>
      <c r="O780" s="58"/>
      <c r="P780" s="58"/>
      <c r="T780" s="58"/>
    </row>
    <row r="781">
      <c r="D781" s="58"/>
      <c r="F781" s="60"/>
      <c r="N781" s="58"/>
      <c r="O781" s="58"/>
      <c r="P781" s="58"/>
      <c r="T781" s="58"/>
    </row>
    <row r="782">
      <c r="D782" s="58"/>
      <c r="F782" s="60"/>
      <c r="N782" s="58"/>
      <c r="O782" s="58"/>
      <c r="P782" s="58"/>
      <c r="T782" s="58"/>
    </row>
    <row r="783">
      <c r="D783" s="58"/>
      <c r="F783" s="60"/>
      <c r="N783" s="58"/>
      <c r="O783" s="58"/>
      <c r="P783" s="58"/>
      <c r="T783" s="58"/>
    </row>
    <row r="784">
      <c r="D784" s="58"/>
      <c r="F784" s="60"/>
      <c r="N784" s="58"/>
      <c r="O784" s="58"/>
      <c r="P784" s="58"/>
      <c r="T784" s="58"/>
    </row>
    <row r="785">
      <c r="D785" s="58"/>
      <c r="F785" s="60"/>
      <c r="N785" s="58"/>
      <c r="O785" s="58"/>
      <c r="P785" s="58"/>
      <c r="T785" s="58"/>
    </row>
    <row r="786">
      <c r="D786" s="58"/>
      <c r="F786" s="60"/>
      <c r="N786" s="58"/>
      <c r="O786" s="58"/>
      <c r="P786" s="58"/>
      <c r="T786" s="58"/>
    </row>
    <row r="787">
      <c r="D787" s="58"/>
      <c r="F787" s="60"/>
      <c r="N787" s="58"/>
      <c r="O787" s="58"/>
      <c r="P787" s="58"/>
      <c r="T787" s="58"/>
    </row>
    <row r="788">
      <c r="D788" s="58"/>
      <c r="F788" s="60"/>
      <c r="N788" s="58"/>
      <c r="O788" s="58"/>
      <c r="P788" s="58"/>
      <c r="T788" s="58"/>
    </row>
    <row r="789">
      <c r="D789" s="58"/>
      <c r="F789" s="60"/>
      <c r="N789" s="58"/>
      <c r="O789" s="58"/>
      <c r="P789" s="58"/>
      <c r="T789" s="58"/>
    </row>
    <row r="790">
      <c r="D790" s="58"/>
      <c r="F790" s="60"/>
      <c r="N790" s="58"/>
      <c r="O790" s="58"/>
      <c r="P790" s="58"/>
      <c r="T790" s="58"/>
    </row>
    <row r="791">
      <c r="D791" s="58"/>
      <c r="F791" s="60"/>
      <c r="N791" s="58"/>
      <c r="O791" s="58"/>
      <c r="P791" s="58"/>
      <c r="T791" s="58"/>
    </row>
    <row r="792">
      <c r="D792" s="58"/>
      <c r="F792" s="60"/>
      <c r="N792" s="58"/>
      <c r="O792" s="58"/>
      <c r="P792" s="58"/>
      <c r="T792" s="58"/>
    </row>
    <row r="793">
      <c r="D793" s="58"/>
      <c r="F793" s="60"/>
      <c r="N793" s="58"/>
      <c r="O793" s="58"/>
      <c r="P793" s="58"/>
      <c r="T793" s="58"/>
    </row>
    <row r="794">
      <c r="D794" s="58"/>
      <c r="F794" s="60"/>
      <c r="N794" s="58"/>
      <c r="O794" s="58"/>
      <c r="P794" s="58"/>
      <c r="T794" s="58"/>
    </row>
    <row r="795">
      <c r="D795" s="58"/>
      <c r="F795" s="60"/>
      <c r="N795" s="58"/>
      <c r="O795" s="58"/>
      <c r="P795" s="58"/>
      <c r="T795" s="58"/>
    </row>
    <row r="796">
      <c r="D796" s="58"/>
      <c r="F796" s="60"/>
      <c r="N796" s="58"/>
      <c r="O796" s="58"/>
      <c r="P796" s="58"/>
      <c r="T796" s="58"/>
    </row>
    <row r="797">
      <c r="D797" s="58"/>
      <c r="F797" s="60"/>
      <c r="N797" s="58"/>
      <c r="O797" s="58"/>
      <c r="P797" s="58"/>
      <c r="T797" s="58"/>
    </row>
    <row r="798">
      <c r="D798" s="58"/>
      <c r="F798" s="60"/>
      <c r="N798" s="58"/>
      <c r="O798" s="58"/>
      <c r="P798" s="58"/>
      <c r="T798" s="58"/>
    </row>
    <row r="799">
      <c r="D799" s="58"/>
      <c r="F799" s="60"/>
      <c r="N799" s="58"/>
      <c r="O799" s="58"/>
      <c r="P799" s="58"/>
      <c r="T799" s="58"/>
    </row>
    <row r="800">
      <c r="D800" s="58"/>
      <c r="F800" s="60"/>
      <c r="N800" s="58"/>
      <c r="O800" s="58"/>
      <c r="P800" s="58"/>
      <c r="T800" s="58"/>
    </row>
    <row r="801">
      <c r="D801" s="58"/>
      <c r="F801" s="60"/>
      <c r="N801" s="58"/>
      <c r="O801" s="58"/>
      <c r="P801" s="58"/>
      <c r="T801" s="58"/>
    </row>
    <row r="802">
      <c r="D802" s="58"/>
      <c r="F802" s="60"/>
      <c r="N802" s="58"/>
      <c r="O802" s="58"/>
      <c r="P802" s="58"/>
      <c r="T802" s="58"/>
    </row>
    <row r="803">
      <c r="D803" s="58"/>
      <c r="F803" s="60"/>
      <c r="N803" s="58"/>
      <c r="O803" s="58"/>
      <c r="P803" s="58"/>
      <c r="T803" s="58"/>
    </row>
    <row r="804">
      <c r="D804" s="58"/>
      <c r="F804" s="60"/>
      <c r="N804" s="58"/>
      <c r="O804" s="58"/>
      <c r="P804" s="58"/>
      <c r="T804" s="58"/>
    </row>
    <row r="805">
      <c r="D805" s="58"/>
      <c r="F805" s="60"/>
      <c r="N805" s="58"/>
      <c r="O805" s="58"/>
      <c r="P805" s="58"/>
      <c r="T805" s="58"/>
    </row>
    <row r="806">
      <c r="D806" s="58"/>
      <c r="F806" s="60"/>
      <c r="N806" s="58"/>
      <c r="O806" s="58"/>
      <c r="P806" s="58"/>
      <c r="T806" s="58"/>
    </row>
    <row r="807">
      <c r="D807" s="58"/>
      <c r="F807" s="60"/>
      <c r="N807" s="58"/>
      <c r="O807" s="58"/>
      <c r="P807" s="58"/>
      <c r="T807" s="58"/>
    </row>
    <row r="808">
      <c r="D808" s="58"/>
      <c r="F808" s="60"/>
      <c r="N808" s="58"/>
      <c r="O808" s="58"/>
      <c r="P808" s="58"/>
      <c r="T808" s="58"/>
    </row>
    <row r="809">
      <c r="D809" s="58"/>
      <c r="F809" s="60"/>
      <c r="N809" s="58"/>
      <c r="O809" s="58"/>
      <c r="P809" s="58"/>
      <c r="T809" s="58"/>
    </row>
    <row r="810">
      <c r="D810" s="58"/>
      <c r="F810" s="60"/>
      <c r="N810" s="58"/>
      <c r="O810" s="58"/>
      <c r="P810" s="58"/>
      <c r="T810" s="58"/>
    </row>
    <row r="811">
      <c r="D811" s="58"/>
      <c r="F811" s="60"/>
      <c r="N811" s="58"/>
      <c r="O811" s="58"/>
      <c r="P811" s="58"/>
      <c r="T811" s="58"/>
    </row>
    <row r="812">
      <c r="D812" s="58"/>
      <c r="F812" s="60"/>
      <c r="N812" s="58"/>
      <c r="O812" s="58"/>
      <c r="P812" s="58"/>
      <c r="T812" s="58"/>
    </row>
    <row r="813">
      <c r="D813" s="58"/>
      <c r="F813" s="60"/>
      <c r="N813" s="58"/>
      <c r="O813" s="58"/>
      <c r="P813" s="58"/>
      <c r="T813" s="58"/>
    </row>
    <row r="814">
      <c r="D814" s="58"/>
      <c r="F814" s="60"/>
      <c r="N814" s="58"/>
      <c r="O814" s="58"/>
      <c r="P814" s="58"/>
      <c r="T814" s="58"/>
    </row>
    <row r="815">
      <c r="D815" s="58"/>
      <c r="F815" s="60"/>
      <c r="N815" s="58"/>
      <c r="O815" s="58"/>
      <c r="P815" s="58"/>
      <c r="T815" s="58"/>
    </row>
    <row r="816">
      <c r="D816" s="58"/>
      <c r="F816" s="60"/>
      <c r="N816" s="58"/>
      <c r="O816" s="58"/>
      <c r="P816" s="58"/>
      <c r="T816" s="58"/>
    </row>
    <row r="817">
      <c r="D817" s="58"/>
      <c r="F817" s="60"/>
      <c r="N817" s="58"/>
      <c r="O817" s="58"/>
      <c r="P817" s="58"/>
      <c r="T817" s="58"/>
    </row>
    <row r="818">
      <c r="D818" s="58"/>
      <c r="F818" s="60"/>
      <c r="N818" s="58"/>
      <c r="O818" s="58"/>
      <c r="P818" s="58"/>
      <c r="T818" s="58"/>
    </row>
    <row r="819">
      <c r="D819" s="58"/>
      <c r="F819" s="60"/>
      <c r="N819" s="58"/>
      <c r="O819" s="58"/>
      <c r="P819" s="58"/>
      <c r="T819" s="58"/>
    </row>
    <row r="820">
      <c r="D820" s="58"/>
      <c r="F820" s="60"/>
      <c r="N820" s="58"/>
      <c r="O820" s="58"/>
      <c r="P820" s="58"/>
      <c r="T820" s="58"/>
    </row>
    <row r="821">
      <c r="D821" s="58"/>
      <c r="F821" s="60"/>
      <c r="N821" s="58"/>
      <c r="O821" s="58"/>
      <c r="P821" s="58"/>
      <c r="T821" s="58"/>
    </row>
    <row r="822">
      <c r="D822" s="58"/>
      <c r="F822" s="60"/>
      <c r="N822" s="58"/>
      <c r="O822" s="58"/>
      <c r="P822" s="58"/>
      <c r="T822" s="58"/>
    </row>
    <row r="823">
      <c r="D823" s="58"/>
      <c r="F823" s="60"/>
      <c r="N823" s="58"/>
      <c r="O823" s="58"/>
      <c r="P823" s="58"/>
      <c r="T823" s="58"/>
    </row>
    <row r="824">
      <c r="D824" s="58"/>
      <c r="F824" s="60"/>
      <c r="N824" s="58"/>
      <c r="O824" s="58"/>
      <c r="P824" s="58"/>
      <c r="T824" s="58"/>
    </row>
    <row r="825">
      <c r="D825" s="58"/>
      <c r="F825" s="60"/>
      <c r="N825" s="58"/>
      <c r="O825" s="58"/>
      <c r="P825" s="58"/>
      <c r="T825" s="58"/>
    </row>
    <row r="826">
      <c r="D826" s="58"/>
      <c r="F826" s="60"/>
      <c r="N826" s="58"/>
      <c r="O826" s="58"/>
      <c r="P826" s="58"/>
      <c r="T826" s="58"/>
    </row>
    <row r="827">
      <c r="D827" s="58"/>
      <c r="F827" s="60"/>
      <c r="N827" s="58"/>
      <c r="O827" s="58"/>
      <c r="P827" s="58"/>
      <c r="T827" s="58"/>
    </row>
    <row r="828">
      <c r="D828" s="58"/>
      <c r="F828" s="60"/>
      <c r="N828" s="58"/>
      <c r="O828" s="58"/>
      <c r="P828" s="58"/>
      <c r="T828" s="58"/>
    </row>
    <row r="829">
      <c r="D829" s="58"/>
      <c r="F829" s="60"/>
      <c r="N829" s="58"/>
      <c r="O829" s="58"/>
      <c r="P829" s="58"/>
      <c r="T829" s="58"/>
    </row>
    <row r="830">
      <c r="D830" s="58"/>
      <c r="F830" s="60"/>
      <c r="N830" s="58"/>
      <c r="O830" s="58"/>
      <c r="P830" s="58"/>
      <c r="T830" s="58"/>
    </row>
    <row r="831">
      <c r="D831" s="58"/>
      <c r="F831" s="60"/>
      <c r="N831" s="58"/>
      <c r="O831" s="58"/>
      <c r="P831" s="58"/>
      <c r="T831" s="58"/>
    </row>
    <row r="832">
      <c r="D832" s="58"/>
      <c r="F832" s="60"/>
      <c r="N832" s="58"/>
      <c r="O832" s="58"/>
      <c r="P832" s="58"/>
      <c r="T832" s="58"/>
    </row>
    <row r="833">
      <c r="D833" s="58"/>
      <c r="F833" s="60"/>
      <c r="N833" s="58"/>
      <c r="O833" s="58"/>
      <c r="P833" s="58"/>
      <c r="T833" s="58"/>
    </row>
    <row r="834">
      <c r="D834" s="58"/>
      <c r="F834" s="60"/>
      <c r="N834" s="58"/>
      <c r="O834" s="58"/>
      <c r="P834" s="58"/>
      <c r="T834" s="58"/>
    </row>
    <row r="835">
      <c r="D835" s="58"/>
      <c r="F835" s="60"/>
      <c r="N835" s="58"/>
      <c r="O835" s="58"/>
      <c r="P835" s="58"/>
      <c r="T835" s="58"/>
    </row>
    <row r="836">
      <c r="D836" s="58"/>
      <c r="F836" s="60"/>
      <c r="N836" s="58"/>
      <c r="O836" s="58"/>
      <c r="P836" s="58"/>
      <c r="T836" s="58"/>
    </row>
    <row r="837">
      <c r="D837" s="58"/>
      <c r="F837" s="60"/>
      <c r="N837" s="58"/>
      <c r="O837" s="58"/>
      <c r="P837" s="58"/>
      <c r="T837" s="58"/>
    </row>
    <row r="838">
      <c r="D838" s="58"/>
      <c r="F838" s="60"/>
      <c r="N838" s="58"/>
      <c r="O838" s="58"/>
      <c r="P838" s="58"/>
      <c r="T838" s="58"/>
    </row>
    <row r="839">
      <c r="D839" s="58"/>
      <c r="F839" s="60"/>
      <c r="N839" s="58"/>
      <c r="O839" s="58"/>
      <c r="P839" s="58"/>
      <c r="T839" s="58"/>
    </row>
    <row r="840">
      <c r="D840" s="58"/>
      <c r="F840" s="60"/>
      <c r="N840" s="58"/>
      <c r="O840" s="58"/>
      <c r="P840" s="58"/>
      <c r="T840" s="58"/>
    </row>
    <row r="841">
      <c r="D841" s="58"/>
      <c r="F841" s="60"/>
      <c r="N841" s="58"/>
      <c r="O841" s="58"/>
      <c r="P841" s="58"/>
      <c r="T841" s="58"/>
    </row>
    <row r="842">
      <c r="D842" s="58"/>
      <c r="F842" s="60"/>
      <c r="N842" s="58"/>
      <c r="O842" s="58"/>
      <c r="P842" s="58"/>
      <c r="T842" s="58"/>
    </row>
    <row r="843">
      <c r="D843" s="58"/>
      <c r="F843" s="60"/>
      <c r="N843" s="58"/>
      <c r="O843" s="58"/>
      <c r="P843" s="58"/>
      <c r="T843" s="58"/>
    </row>
    <row r="844">
      <c r="D844" s="58"/>
      <c r="F844" s="60"/>
      <c r="N844" s="58"/>
      <c r="O844" s="58"/>
      <c r="P844" s="58"/>
      <c r="T844" s="58"/>
    </row>
    <row r="845">
      <c r="D845" s="58"/>
      <c r="F845" s="60"/>
      <c r="N845" s="58"/>
      <c r="O845" s="58"/>
      <c r="P845" s="58"/>
      <c r="T845" s="58"/>
    </row>
    <row r="846">
      <c r="D846" s="58"/>
      <c r="F846" s="60"/>
      <c r="N846" s="58"/>
      <c r="O846" s="58"/>
      <c r="P846" s="58"/>
      <c r="T846" s="58"/>
    </row>
    <row r="847">
      <c r="D847" s="58"/>
      <c r="F847" s="60"/>
      <c r="N847" s="58"/>
      <c r="O847" s="58"/>
      <c r="P847" s="58"/>
      <c r="T847" s="58"/>
    </row>
    <row r="848">
      <c r="D848" s="58"/>
      <c r="F848" s="60"/>
      <c r="N848" s="58"/>
      <c r="O848" s="58"/>
      <c r="P848" s="58"/>
      <c r="T848" s="58"/>
    </row>
    <row r="849">
      <c r="D849" s="58"/>
      <c r="F849" s="60"/>
      <c r="N849" s="58"/>
      <c r="O849" s="58"/>
      <c r="P849" s="58"/>
      <c r="T849" s="58"/>
    </row>
    <row r="850">
      <c r="D850" s="58"/>
      <c r="F850" s="60"/>
      <c r="N850" s="58"/>
      <c r="O850" s="58"/>
      <c r="P850" s="58"/>
      <c r="T850" s="58"/>
    </row>
    <row r="851">
      <c r="D851" s="58"/>
      <c r="F851" s="60"/>
      <c r="N851" s="58"/>
      <c r="O851" s="58"/>
      <c r="P851" s="58"/>
      <c r="T851" s="58"/>
    </row>
    <row r="852">
      <c r="D852" s="58"/>
      <c r="F852" s="60"/>
      <c r="N852" s="58"/>
      <c r="O852" s="58"/>
      <c r="P852" s="58"/>
      <c r="T852" s="58"/>
    </row>
    <row r="853">
      <c r="D853" s="58"/>
      <c r="F853" s="60"/>
      <c r="N853" s="58"/>
      <c r="O853" s="58"/>
      <c r="P853" s="58"/>
      <c r="T853" s="58"/>
    </row>
    <row r="854">
      <c r="D854" s="58"/>
      <c r="F854" s="60"/>
      <c r="N854" s="58"/>
      <c r="O854" s="58"/>
      <c r="P854" s="58"/>
      <c r="T854" s="58"/>
    </row>
    <row r="855">
      <c r="D855" s="58"/>
      <c r="F855" s="60"/>
      <c r="N855" s="58"/>
      <c r="O855" s="58"/>
      <c r="P855" s="58"/>
      <c r="T855" s="58"/>
    </row>
    <row r="856">
      <c r="D856" s="58"/>
      <c r="F856" s="60"/>
      <c r="N856" s="58"/>
      <c r="O856" s="58"/>
      <c r="P856" s="58"/>
      <c r="T856" s="58"/>
    </row>
    <row r="857">
      <c r="D857" s="58"/>
      <c r="F857" s="60"/>
      <c r="N857" s="58"/>
      <c r="O857" s="58"/>
      <c r="P857" s="58"/>
      <c r="T857" s="58"/>
    </row>
    <row r="858">
      <c r="D858" s="58"/>
      <c r="F858" s="60"/>
      <c r="N858" s="58"/>
      <c r="O858" s="58"/>
      <c r="P858" s="58"/>
      <c r="T858" s="58"/>
    </row>
    <row r="859">
      <c r="D859" s="58"/>
      <c r="F859" s="60"/>
      <c r="N859" s="58"/>
      <c r="O859" s="58"/>
      <c r="P859" s="58"/>
      <c r="T859" s="58"/>
    </row>
    <row r="860">
      <c r="D860" s="58"/>
      <c r="F860" s="60"/>
      <c r="N860" s="58"/>
      <c r="O860" s="58"/>
      <c r="P860" s="58"/>
      <c r="T860" s="58"/>
    </row>
    <row r="861">
      <c r="D861" s="58"/>
      <c r="F861" s="60"/>
      <c r="N861" s="58"/>
      <c r="O861" s="58"/>
      <c r="P861" s="58"/>
      <c r="T861" s="58"/>
    </row>
    <row r="862">
      <c r="D862" s="58"/>
      <c r="F862" s="60"/>
      <c r="N862" s="58"/>
      <c r="O862" s="58"/>
      <c r="P862" s="58"/>
      <c r="T862" s="58"/>
    </row>
    <row r="863">
      <c r="D863" s="58"/>
      <c r="F863" s="60"/>
      <c r="N863" s="58"/>
      <c r="O863" s="58"/>
      <c r="P863" s="58"/>
      <c r="T863" s="58"/>
    </row>
    <row r="864">
      <c r="D864" s="58"/>
      <c r="F864" s="60"/>
      <c r="N864" s="58"/>
      <c r="O864" s="58"/>
      <c r="P864" s="58"/>
      <c r="T864" s="58"/>
    </row>
    <row r="865">
      <c r="D865" s="58"/>
      <c r="F865" s="60"/>
      <c r="N865" s="58"/>
      <c r="O865" s="58"/>
      <c r="P865" s="58"/>
      <c r="T865" s="58"/>
    </row>
    <row r="866">
      <c r="D866" s="58"/>
      <c r="F866" s="60"/>
      <c r="N866" s="58"/>
      <c r="O866" s="58"/>
      <c r="P866" s="58"/>
      <c r="T866" s="58"/>
    </row>
    <row r="867">
      <c r="D867" s="58"/>
      <c r="F867" s="60"/>
      <c r="N867" s="58"/>
      <c r="O867" s="58"/>
      <c r="P867" s="58"/>
      <c r="T867" s="58"/>
    </row>
    <row r="868">
      <c r="D868" s="58"/>
      <c r="F868" s="60"/>
      <c r="N868" s="58"/>
      <c r="O868" s="58"/>
      <c r="P868" s="58"/>
      <c r="T868" s="58"/>
    </row>
    <row r="869">
      <c r="D869" s="58"/>
      <c r="F869" s="60"/>
      <c r="N869" s="58"/>
      <c r="O869" s="58"/>
      <c r="P869" s="58"/>
      <c r="T869" s="58"/>
    </row>
    <row r="870">
      <c r="D870" s="58"/>
      <c r="F870" s="60"/>
      <c r="N870" s="58"/>
      <c r="O870" s="58"/>
      <c r="P870" s="58"/>
      <c r="T870" s="58"/>
    </row>
    <row r="871">
      <c r="D871" s="58"/>
      <c r="F871" s="60"/>
      <c r="N871" s="58"/>
      <c r="O871" s="58"/>
      <c r="P871" s="58"/>
      <c r="T871" s="58"/>
    </row>
    <row r="872">
      <c r="D872" s="58"/>
      <c r="F872" s="60"/>
      <c r="N872" s="58"/>
      <c r="O872" s="58"/>
      <c r="P872" s="58"/>
      <c r="T872" s="58"/>
    </row>
    <row r="873">
      <c r="D873" s="58"/>
      <c r="F873" s="60"/>
      <c r="N873" s="58"/>
      <c r="O873" s="58"/>
      <c r="P873" s="58"/>
      <c r="T873" s="58"/>
    </row>
    <row r="874">
      <c r="D874" s="58"/>
      <c r="F874" s="60"/>
      <c r="N874" s="58"/>
      <c r="O874" s="58"/>
      <c r="P874" s="58"/>
      <c r="T874" s="58"/>
    </row>
    <row r="875">
      <c r="D875" s="58"/>
      <c r="F875" s="60"/>
      <c r="N875" s="58"/>
      <c r="O875" s="58"/>
      <c r="P875" s="58"/>
      <c r="T875" s="58"/>
    </row>
    <row r="876">
      <c r="D876" s="58"/>
      <c r="F876" s="60"/>
      <c r="N876" s="58"/>
      <c r="O876" s="58"/>
      <c r="P876" s="58"/>
      <c r="T876" s="58"/>
    </row>
    <row r="877">
      <c r="D877" s="58"/>
      <c r="F877" s="60"/>
      <c r="N877" s="58"/>
      <c r="O877" s="58"/>
      <c r="P877" s="58"/>
      <c r="T877" s="58"/>
    </row>
    <row r="878">
      <c r="D878" s="58"/>
      <c r="F878" s="60"/>
      <c r="N878" s="58"/>
      <c r="O878" s="58"/>
      <c r="P878" s="58"/>
      <c r="T878" s="58"/>
    </row>
    <row r="879">
      <c r="D879" s="58"/>
      <c r="F879" s="60"/>
      <c r="N879" s="58"/>
      <c r="O879" s="58"/>
      <c r="P879" s="58"/>
      <c r="T879" s="58"/>
    </row>
    <row r="880">
      <c r="D880" s="58"/>
      <c r="F880" s="60"/>
      <c r="N880" s="58"/>
      <c r="O880" s="58"/>
      <c r="P880" s="58"/>
      <c r="T880" s="58"/>
    </row>
    <row r="881">
      <c r="D881" s="58"/>
      <c r="F881" s="60"/>
      <c r="N881" s="58"/>
      <c r="O881" s="58"/>
      <c r="P881" s="58"/>
      <c r="T881" s="58"/>
    </row>
    <row r="882">
      <c r="D882" s="58"/>
      <c r="F882" s="60"/>
      <c r="N882" s="58"/>
      <c r="O882" s="58"/>
      <c r="P882" s="58"/>
      <c r="T882" s="58"/>
    </row>
    <row r="883">
      <c r="D883" s="58"/>
      <c r="F883" s="60"/>
      <c r="N883" s="58"/>
      <c r="O883" s="58"/>
      <c r="P883" s="58"/>
      <c r="T883" s="58"/>
    </row>
    <row r="884">
      <c r="D884" s="58"/>
      <c r="F884" s="60"/>
      <c r="N884" s="58"/>
      <c r="O884" s="58"/>
      <c r="P884" s="58"/>
      <c r="T884" s="58"/>
    </row>
    <row r="885">
      <c r="D885" s="58"/>
      <c r="F885" s="60"/>
      <c r="N885" s="58"/>
      <c r="O885" s="58"/>
      <c r="P885" s="58"/>
      <c r="T885" s="58"/>
    </row>
    <row r="886">
      <c r="D886" s="58"/>
      <c r="F886" s="60"/>
      <c r="N886" s="58"/>
      <c r="O886" s="58"/>
      <c r="P886" s="58"/>
      <c r="T886" s="58"/>
    </row>
    <row r="887">
      <c r="D887" s="58"/>
      <c r="F887" s="60"/>
      <c r="N887" s="58"/>
      <c r="O887" s="58"/>
      <c r="P887" s="58"/>
      <c r="T887" s="58"/>
    </row>
    <row r="888">
      <c r="D888" s="58"/>
      <c r="F888" s="60"/>
      <c r="N888" s="58"/>
      <c r="O888" s="58"/>
      <c r="P888" s="58"/>
      <c r="T888" s="58"/>
    </row>
    <row r="889">
      <c r="D889" s="58"/>
      <c r="F889" s="60"/>
      <c r="N889" s="58"/>
      <c r="O889" s="58"/>
      <c r="P889" s="58"/>
      <c r="T889" s="58"/>
    </row>
    <row r="890">
      <c r="D890" s="58"/>
      <c r="F890" s="60"/>
      <c r="N890" s="58"/>
      <c r="O890" s="58"/>
      <c r="P890" s="58"/>
      <c r="T890" s="58"/>
    </row>
    <row r="891">
      <c r="D891" s="58"/>
      <c r="F891" s="60"/>
      <c r="N891" s="58"/>
      <c r="O891" s="58"/>
      <c r="P891" s="58"/>
      <c r="T891" s="58"/>
    </row>
    <row r="892">
      <c r="D892" s="58"/>
      <c r="F892" s="60"/>
      <c r="N892" s="58"/>
      <c r="O892" s="58"/>
      <c r="P892" s="58"/>
      <c r="T892" s="58"/>
    </row>
    <row r="893">
      <c r="D893" s="58"/>
      <c r="F893" s="60"/>
      <c r="N893" s="58"/>
      <c r="O893" s="58"/>
      <c r="P893" s="58"/>
      <c r="T893" s="58"/>
    </row>
    <row r="894">
      <c r="D894" s="58"/>
      <c r="F894" s="60"/>
      <c r="N894" s="58"/>
      <c r="O894" s="58"/>
      <c r="P894" s="58"/>
      <c r="T894" s="58"/>
    </row>
    <row r="895">
      <c r="D895" s="58"/>
      <c r="F895" s="60"/>
      <c r="N895" s="58"/>
      <c r="O895" s="58"/>
      <c r="P895" s="58"/>
      <c r="T895" s="58"/>
    </row>
    <row r="896">
      <c r="D896" s="58"/>
      <c r="F896" s="60"/>
      <c r="N896" s="58"/>
      <c r="O896" s="58"/>
      <c r="P896" s="58"/>
      <c r="T896" s="58"/>
    </row>
    <row r="897">
      <c r="D897" s="58"/>
      <c r="F897" s="60"/>
      <c r="N897" s="58"/>
      <c r="O897" s="58"/>
      <c r="P897" s="58"/>
      <c r="T897" s="58"/>
    </row>
    <row r="898">
      <c r="D898" s="58"/>
      <c r="F898" s="60"/>
      <c r="N898" s="58"/>
      <c r="O898" s="58"/>
      <c r="P898" s="58"/>
      <c r="T898" s="58"/>
    </row>
    <row r="899">
      <c r="D899" s="58"/>
      <c r="F899" s="60"/>
      <c r="N899" s="58"/>
      <c r="O899" s="58"/>
      <c r="P899" s="58"/>
      <c r="T899" s="58"/>
    </row>
    <row r="900">
      <c r="D900" s="58"/>
      <c r="F900" s="60"/>
      <c r="N900" s="58"/>
      <c r="O900" s="58"/>
      <c r="P900" s="58"/>
      <c r="T900" s="58"/>
    </row>
    <row r="901">
      <c r="D901" s="58"/>
      <c r="F901" s="60"/>
      <c r="N901" s="58"/>
      <c r="O901" s="58"/>
      <c r="P901" s="58"/>
      <c r="T901" s="58"/>
    </row>
    <row r="902">
      <c r="D902" s="58"/>
      <c r="F902" s="60"/>
      <c r="N902" s="58"/>
      <c r="O902" s="58"/>
      <c r="P902" s="58"/>
      <c r="T902" s="58"/>
    </row>
    <row r="903">
      <c r="D903" s="58"/>
      <c r="F903" s="60"/>
      <c r="N903" s="58"/>
      <c r="O903" s="58"/>
      <c r="P903" s="58"/>
      <c r="T903" s="58"/>
    </row>
    <row r="904">
      <c r="D904" s="58"/>
      <c r="F904" s="60"/>
      <c r="N904" s="58"/>
      <c r="O904" s="58"/>
      <c r="P904" s="58"/>
      <c r="T904" s="58"/>
    </row>
    <row r="905">
      <c r="D905" s="58"/>
      <c r="F905" s="60"/>
      <c r="N905" s="58"/>
      <c r="O905" s="58"/>
      <c r="P905" s="58"/>
      <c r="T905" s="58"/>
    </row>
    <row r="906">
      <c r="D906" s="58"/>
      <c r="F906" s="60"/>
      <c r="N906" s="58"/>
      <c r="O906" s="58"/>
      <c r="P906" s="58"/>
      <c r="T906" s="58"/>
    </row>
    <row r="907">
      <c r="D907" s="58"/>
      <c r="F907" s="60"/>
      <c r="N907" s="58"/>
      <c r="O907" s="58"/>
      <c r="P907" s="58"/>
      <c r="T907" s="58"/>
    </row>
    <row r="908">
      <c r="D908" s="58"/>
      <c r="F908" s="60"/>
      <c r="N908" s="58"/>
      <c r="O908" s="58"/>
      <c r="P908" s="58"/>
      <c r="T908" s="58"/>
    </row>
    <row r="909">
      <c r="D909" s="58"/>
      <c r="F909" s="60"/>
      <c r="N909" s="58"/>
      <c r="O909" s="58"/>
      <c r="P909" s="58"/>
      <c r="T909" s="58"/>
    </row>
    <row r="910">
      <c r="D910" s="58"/>
      <c r="F910" s="60"/>
      <c r="N910" s="58"/>
      <c r="O910" s="58"/>
      <c r="P910" s="58"/>
      <c r="T910" s="58"/>
    </row>
    <row r="911">
      <c r="D911" s="58"/>
      <c r="F911" s="60"/>
      <c r="N911" s="58"/>
      <c r="O911" s="58"/>
      <c r="P911" s="58"/>
      <c r="T911" s="58"/>
    </row>
    <row r="912">
      <c r="D912" s="58"/>
      <c r="F912" s="60"/>
      <c r="N912" s="58"/>
      <c r="O912" s="58"/>
      <c r="P912" s="58"/>
      <c r="T912" s="58"/>
    </row>
    <row r="913">
      <c r="D913" s="58"/>
      <c r="F913" s="60"/>
      <c r="N913" s="58"/>
      <c r="O913" s="58"/>
      <c r="P913" s="58"/>
      <c r="T913" s="58"/>
    </row>
    <row r="914">
      <c r="D914" s="58"/>
      <c r="F914" s="60"/>
      <c r="N914" s="58"/>
      <c r="O914" s="58"/>
      <c r="P914" s="58"/>
      <c r="T914" s="58"/>
    </row>
    <row r="915">
      <c r="D915" s="58"/>
      <c r="F915" s="60"/>
      <c r="N915" s="58"/>
      <c r="O915" s="58"/>
      <c r="P915" s="58"/>
      <c r="T915" s="58"/>
    </row>
    <row r="916">
      <c r="D916" s="58"/>
      <c r="F916" s="60"/>
      <c r="N916" s="58"/>
      <c r="O916" s="58"/>
      <c r="P916" s="58"/>
      <c r="T916" s="58"/>
    </row>
    <row r="917">
      <c r="D917" s="58"/>
      <c r="F917" s="60"/>
      <c r="N917" s="58"/>
      <c r="O917" s="58"/>
      <c r="P917" s="58"/>
      <c r="T917" s="58"/>
    </row>
    <row r="918">
      <c r="D918" s="58"/>
      <c r="F918" s="60"/>
      <c r="N918" s="58"/>
      <c r="O918" s="58"/>
      <c r="P918" s="58"/>
      <c r="T918" s="58"/>
    </row>
    <row r="919">
      <c r="D919" s="58"/>
      <c r="F919" s="60"/>
      <c r="N919" s="58"/>
      <c r="O919" s="58"/>
      <c r="P919" s="58"/>
      <c r="T919" s="58"/>
    </row>
    <row r="920">
      <c r="D920" s="58"/>
      <c r="F920" s="60"/>
      <c r="N920" s="58"/>
      <c r="O920" s="58"/>
      <c r="P920" s="58"/>
      <c r="T920" s="58"/>
    </row>
    <row r="921">
      <c r="D921" s="58"/>
      <c r="F921" s="60"/>
      <c r="N921" s="58"/>
      <c r="O921" s="58"/>
      <c r="P921" s="58"/>
      <c r="T921" s="58"/>
    </row>
    <row r="922">
      <c r="D922" s="58"/>
      <c r="F922" s="60"/>
      <c r="N922" s="58"/>
      <c r="O922" s="58"/>
      <c r="P922" s="58"/>
      <c r="T922" s="58"/>
    </row>
    <row r="923">
      <c r="D923" s="58"/>
      <c r="F923" s="60"/>
      <c r="N923" s="58"/>
      <c r="O923" s="58"/>
      <c r="P923" s="58"/>
      <c r="T923" s="58"/>
    </row>
    <row r="924">
      <c r="D924" s="58"/>
      <c r="F924" s="60"/>
      <c r="N924" s="58"/>
      <c r="O924" s="58"/>
      <c r="P924" s="58"/>
      <c r="T924" s="58"/>
    </row>
    <row r="925">
      <c r="D925" s="58"/>
      <c r="F925" s="60"/>
      <c r="N925" s="58"/>
      <c r="O925" s="58"/>
      <c r="P925" s="58"/>
      <c r="T925" s="58"/>
    </row>
    <row r="926">
      <c r="D926" s="58"/>
      <c r="F926" s="60"/>
      <c r="N926" s="58"/>
      <c r="O926" s="58"/>
      <c r="P926" s="58"/>
      <c r="T926" s="58"/>
    </row>
    <row r="927">
      <c r="D927" s="58"/>
      <c r="F927" s="60"/>
      <c r="N927" s="58"/>
      <c r="O927" s="58"/>
      <c r="P927" s="58"/>
      <c r="T927" s="58"/>
    </row>
    <row r="928">
      <c r="D928" s="58"/>
      <c r="F928" s="60"/>
      <c r="N928" s="58"/>
      <c r="O928" s="58"/>
      <c r="P928" s="58"/>
      <c r="T928" s="58"/>
    </row>
    <row r="929">
      <c r="D929" s="58"/>
      <c r="F929" s="60"/>
      <c r="N929" s="58"/>
      <c r="O929" s="58"/>
      <c r="P929" s="58"/>
      <c r="T929" s="58"/>
    </row>
    <row r="930">
      <c r="D930" s="58"/>
      <c r="F930" s="60"/>
      <c r="N930" s="58"/>
      <c r="O930" s="58"/>
      <c r="P930" s="58"/>
      <c r="T930" s="58"/>
    </row>
    <row r="931">
      <c r="D931" s="58"/>
      <c r="F931" s="60"/>
      <c r="N931" s="58"/>
      <c r="O931" s="58"/>
      <c r="P931" s="58"/>
      <c r="T931" s="58"/>
    </row>
    <row r="932">
      <c r="D932" s="58"/>
      <c r="F932" s="60"/>
      <c r="N932" s="58"/>
      <c r="O932" s="58"/>
      <c r="P932" s="58"/>
      <c r="T932" s="58"/>
    </row>
    <row r="933">
      <c r="D933" s="58"/>
      <c r="F933" s="60"/>
      <c r="N933" s="58"/>
      <c r="O933" s="58"/>
      <c r="P933" s="58"/>
      <c r="T933" s="58"/>
    </row>
    <row r="934">
      <c r="D934" s="58"/>
      <c r="F934" s="60"/>
      <c r="N934" s="58"/>
      <c r="O934" s="58"/>
      <c r="P934" s="58"/>
      <c r="T934" s="58"/>
    </row>
    <row r="935">
      <c r="D935" s="58"/>
      <c r="F935" s="60"/>
      <c r="N935" s="58"/>
      <c r="O935" s="58"/>
      <c r="P935" s="58"/>
      <c r="T935" s="58"/>
    </row>
    <row r="936">
      <c r="D936" s="58"/>
      <c r="F936" s="60"/>
      <c r="N936" s="58"/>
      <c r="O936" s="58"/>
      <c r="P936" s="58"/>
      <c r="T936" s="58"/>
    </row>
    <row r="937">
      <c r="D937" s="58"/>
      <c r="F937" s="60"/>
      <c r="N937" s="58"/>
      <c r="O937" s="58"/>
      <c r="P937" s="58"/>
      <c r="T937" s="58"/>
    </row>
    <row r="938">
      <c r="D938" s="58"/>
      <c r="F938" s="60"/>
      <c r="N938" s="58"/>
      <c r="O938" s="58"/>
      <c r="P938" s="58"/>
      <c r="T938" s="58"/>
    </row>
    <row r="939">
      <c r="D939" s="58"/>
      <c r="F939" s="60"/>
      <c r="N939" s="58"/>
      <c r="O939" s="58"/>
      <c r="P939" s="58"/>
      <c r="T939" s="58"/>
    </row>
    <row r="940">
      <c r="D940" s="58"/>
      <c r="F940" s="60"/>
      <c r="N940" s="58"/>
      <c r="O940" s="58"/>
      <c r="P940" s="58"/>
      <c r="T940" s="58"/>
    </row>
    <row r="941">
      <c r="D941" s="58"/>
      <c r="F941" s="60"/>
      <c r="N941" s="58"/>
      <c r="O941" s="58"/>
      <c r="P941" s="58"/>
      <c r="T941" s="58"/>
    </row>
    <row r="942">
      <c r="D942" s="58"/>
      <c r="F942" s="60"/>
      <c r="N942" s="58"/>
      <c r="O942" s="58"/>
      <c r="P942" s="58"/>
      <c r="T942" s="58"/>
    </row>
    <row r="943">
      <c r="D943" s="58"/>
      <c r="F943" s="60"/>
      <c r="N943" s="58"/>
      <c r="O943" s="58"/>
      <c r="P943" s="58"/>
      <c r="T943" s="58"/>
    </row>
    <row r="944">
      <c r="D944" s="58"/>
      <c r="F944" s="60"/>
      <c r="N944" s="58"/>
      <c r="O944" s="58"/>
      <c r="P944" s="58"/>
      <c r="T944" s="58"/>
    </row>
    <row r="945">
      <c r="D945" s="58"/>
      <c r="F945" s="60"/>
      <c r="N945" s="58"/>
      <c r="O945" s="58"/>
      <c r="P945" s="58"/>
      <c r="T945" s="58"/>
    </row>
    <row r="946">
      <c r="D946" s="58"/>
      <c r="F946" s="60"/>
      <c r="N946" s="58"/>
      <c r="O946" s="58"/>
      <c r="P946" s="58"/>
      <c r="T946" s="58"/>
    </row>
    <row r="947">
      <c r="D947" s="58"/>
      <c r="F947" s="60"/>
      <c r="N947" s="58"/>
      <c r="O947" s="58"/>
      <c r="P947" s="58"/>
      <c r="T947" s="58"/>
    </row>
    <row r="948">
      <c r="D948" s="58"/>
      <c r="F948" s="60"/>
      <c r="N948" s="58"/>
      <c r="O948" s="58"/>
      <c r="P948" s="58"/>
      <c r="T948" s="58"/>
    </row>
    <row r="949">
      <c r="D949" s="58"/>
      <c r="F949" s="60"/>
      <c r="N949" s="58"/>
      <c r="O949" s="58"/>
      <c r="P949" s="58"/>
      <c r="T949" s="58"/>
    </row>
    <row r="950">
      <c r="D950" s="58"/>
      <c r="F950" s="60"/>
      <c r="N950" s="58"/>
      <c r="O950" s="58"/>
      <c r="P950" s="58"/>
      <c r="T950" s="58"/>
    </row>
    <row r="951">
      <c r="D951" s="58"/>
      <c r="F951" s="60"/>
      <c r="N951" s="58"/>
      <c r="O951" s="58"/>
      <c r="P951" s="58"/>
      <c r="T951" s="58"/>
    </row>
    <row r="952">
      <c r="D952" s="58"/>
      <c r="F952" s="60"/>
      <c r="N952" s="58"/>
      <c r="O952" s="58"/>
      <c r="P952" s="58"/>
      <c r="T952" s="58"/>
    </row>
    <row r="953">
      <c r="D953" s="58"/>
      <c r="F953" s="60"/>
      <c r="N953" s="58"/>
      <c r="O953" s="58"/>
      <c r="P953" s="58"/>
      <c r="T953" s="58"/>
    </row>
    <row r="954">
      <c r="D954" s="58"/>
      <c r="F954" s="60"/>
      <c r="N954" s="58"/>
      <c r="O954" s="58"/>
      <c r="P954" s="58"/>
      <c r="T954" s="58"/>
    </row>
    <row r="955">
      <c r="D955" s="58"/>
      <c r="F955" s="60"/>
      <c r="N955" s="58"/>
      <c r="O955" s="58"/>
      <c r="P955" s="58"/>
      <c r="T955" s="58"/>
    </row>
    <row r="956">
      <c r="D956" s="58"/>
      <c r="F956" s="60"/>
      <c r="N956" s="58"/>
      <c r="O956" s="58"/>
      <c r="P956" s="58"/>
      <c r="T956" s="58"/>
    </row>
    <row r="957">
      <c r="D957" s="58"/>
      <c r="F957" s="60"/>
      <c r="N957" s="58"/>
      <c r="O957" s="58"/>
      <c r="P957" s="58"/>
      <c r="T957" s="58"/>
    </row>
    <row r="958">
      <c r="D958" s="58"/>
      <c r="F958" s="60"/>
      <c r="N958" s="58"/>
      <c r="O958" s="58"/>
      <c r="P958" s="58"/>
      <c r="T958" s="58"/>
    </row>
    <row r="959">
      <c r="D959" s="58"/>
      <c r="F959" s="60"/>
      <c r="N959" s="58"/>
      <c r="O959" s="58"/>
      <c r="P959" s="58"/>
      <c r="T959" s="58"/>
    </row>
    <row r="960">
      <c r="D960" s="58"/>
      <c r="F960" s="60"/>
      <c r="N960" s="58"/>
      <c r="O960" s="58"/>
      <c r="P960" s="58"/>
      <c r="T960" s="58"/>
    </row>
    <row r="961">
      <c r="D961" s="58"/>
      <c r="F961" s="60"/>
      <c r="N961" s="58"/>
      <c r="O961" s="58"/>
      <c r="P961" s="58"/>
      <c r="T961" s="58"/>
    </row>
    <row r="962">
      <c r="D962" s="58"/>
      <c r="F962" s="60"/>
      <c r="N962" s="58"/>
      <c r="O962" s="58"/>
      <c r="P962" s="58"/>
      <c r="T962" s="58"/>
    </row>
    <row r="963">
      <c r="D963" s="58"/>
      <c r="F963" s="60"/>
      <c r="N963" s="58"/>
      <c r="O963" s="58"/>
      <c r="P963" s="58"/>
      <c r="T963" s="58"/>
    </row>
    <row r="964">
      <c r="D964" s="58"/>
      <c r="F964" s="60"/>
      <c r="N964" s="58"/>
      <c r="O964" s="58"/>
      <c r="P964" s="58"/>
      <c r="T964" s="58"/>
    </row>
    <row r="965">
      <c r="D965" s="58"/>
      <c r="F965" s="60"/>
      <c r="N965" s="58"/>
      <c r="O965" s="58"/>
      <c r="P965" s="58"/>
      <c r="T965" s="58"/>
    </row>
    <row r="966">
      <c r="D966" s="58"/>
      <c r="F966" s="60"/>
      <c r="N966" s="58"/>
      <c r="O966" s="58"/>
      <c r="P966" s="58"/>
      <c r="T966" s="58"/>
    </row>
    <row r="967">
      <c r="D967" s="58"/>
      <c r="F967" s="60"/>
      <c r="N967" s="58"/>
      <c r="O967" s="58"/>
      <c r="P967" s="58"/>
      <c r="T967" s="58"/>
    </row>
    <row r="968">
      <c r="D968" s="58"/>
      <c r="F968" s="60"/>
      <c r="N968" s="58"/>
      <c r="O968" s="58"/>
      <c r="P968" s="58"/>
      <c r="T968" s="58"/>
    </row>
    <row r="969">
      <c r="D969" s="58"/>
      <c r="F969" s="60"/>
      <c r="N969" s="58"/>
      <c r="O969" s="58"/>
      <c r="P969" s="58"/>
      <c r="T969" s="58"/>
    </row>
    <row r="970">
      <c r="D970" s="58"/>
      <c r="F970" s="60"/>
      <c r="N970" s="58"/>
      <c r="O970" s="58"/>
      <c r="P970" s="58"/>
      <c r="T970" s="58"/>
    </row>
    <row r="971">
      <c r="D971" s="58"/>
      <c r="F971" s="60"/>
      <c r="N971" s="58"/>
      <c r="O971" s="58"/>
      <c r="P971" s="58"/>
      <c r="T971" s="58"/>
    </row>
    <row r="972">
      <c r="D972" s="58"/>
      <c r="F972" s="60"/>
      <c r="N972" s="58"/>
      <c r="O972" s="58"/>
      <c r="P972" s="58"/>
      <c r="T972" s="58"/>
    </row>
    <row r="973">
      <c r="D973" s="58"/>
      <c r="F973" s="60"/>
      <c r="N973" s="58"/>
      <c r="O973" s="58"/>
      <c r="P973" s="58"/>
      <c r="T973" s="58"/>
    </row>
    <row r="974">
      <c r="D974" s="58"/>
      <c r="F974" s="60"/>
      <c r="N974" s="58"/>
      <c r="O974" s="58"/>
      <c r="P974" s="58"/>
      <c r="T974" s="58"/>
    </row>
    <row r="975">
      <c r="D975" s="58"/>
      <c r="F975" s="60"/>
      <c r="N975" s="58"/>
      <c r="O975" s="58"/>
      <c r="P975" s="58"/>
      <c r="T975" s="58"/>
    </row>
    <row r="976">
      <c r="D976" s="58"/>
      <c r="F976" s="60"/>
      <c r="N976" s="58"/>
      <c r="O976" s="58"/>
      <c r="P976" s="58"/>
      <c r="T976" s="58"/>
    </row>
    <row r="977">
      <c r="D977" s="58"/>
      <c r="F977" s="60"/>
      <c r="N977" s="58"/>
      <c r="O977" s="58"/>
      <c r="P977" s="58"/>
      <c r="T977" s="58"/>
    </row>
    <row r="978">
      <c r="D978" s="58"/>
      <c r="F978" s="60"/>
      <c r="N978" s="58"/>
      <c r="O978" s="58"/>
      <c r="P978" s="58"/>
      <c r="T978" s="58"/>
    </row>
    <row r="979">
      <c r="D979" s="58"/>
      <c r="F979" s="60"/>
      <c r="N979" s="58"/>
      <c r="O979" s="58"/>
      <c r="P979" s="58"/>
      <c r="T979" s="58"/>
    </row>
    <row r="980">
      <c r="D980" s="58"/>
      <c r="F980" s="60"/>
      <c r="N980" s="58"/>
      <c r="O980" s="58"/>
      <c r="P980" s="58"/>
      <c r="T980" s="58"/>
    </row>
    <row r="981">
      <c r="D981" s="58"/>
      <c r="F981" s="60"/>
      <c r="N981" s="58"/>
      <c r="O981" s="58"/>
      <c r="P981" s="58"/>
      <c r="T981" s="58"/>
    </row>
    <row r="982">
      <c r="D982" s="58"/>
      <c r="F982" s="60"/>
      <c r="N982" s="58"/>
      <c r="O982" s="58"/>
      <c r="P982" s="58"/>
      <c r="T982" s="58"/>
    </row>
    <row r="983">
      <c r="D983" s="58"/>
      <c r="F983" s="60"/>
      <c r="N983" s="58"/>
      <c r="O983" s="58"/>
      <c r="P983" s="58"/>
      <c r="T983" s="58"/>
    </row>
    <row r="984">
      <c r="D984" s="58"/>
      <c r="F984" s="60"/>
      <c r="N984" s="58"/>
      <c r="O984" s="58"/>
      <c r="P984" s="58"/>
      <c r="T984" s="58"/>
    </row>
    <row r="985">
      <c r="D985" s="58"/>
      <c r="F985" s="60"/>
      <c r="N985" s="58"/>
      <c r="O985" s="58"/>
      <c r="P985" s="58"/>
      <c r="T985" s="58"/>
    </row>
    <row r="986">
      <c r="D986" s="58"/>
      <c r="F986" s="60"/>
      <c r="N986" s="58"/>
      <c r="O986" s="58"/>
      <c r="P986" s="58"/>
      <c r="T986" s="58"/>
    </row>
    <row r="987">
      <c r="D987" s="58"/>
      <c r="F987" s="60"/>
      <c r="N987" s="58"/>
      <c r="O987" s="58"/>
      <c r="P987" s="58"/>
      <c r="T987" s="58"/>
    </row>
    <row r="988">
      <c r="D988" s="58"/>
      <c r="F988" s="60"/>
      <c r="N988" s="58"/>
      <c r="O988" s="58"/>
      <c r="P988" s="58"/>
      <c r="T988" s="58"/>
    </row>
    <row r="989">
      <c r="D989" s="58"/>
      <c r="F989" s="60"/>
      <c r="N989" s="58"/>
      <c r="O989" s="58"/>
      <c r="P989" s="58"/>
      <c r="T989" s="58"/>
    </row>
    <row r="990">
      <c r="D990" s="58"/>
      <c r="F990" s="60"/>
      <c r="N990" s="58"/>
      <c r="O990" s="58"/>
      <c r="P990" s="58"/>
      <c r="T990" s="58"/>
    </row>
    <row r="991">
      <c r="D991" s="58"/>
      <c r="F991" s="60"/>
      <c r="N991" s="58"/>
      <c r="O991" s="58"/>
      <c r="P991" s="58"/>
      <c r="T991" s="58"/>
    </row>
    <row r="992">
      <c r="D992" s="58"/>
      <c r="F992" s="60"/>
      <c r="N992" s="58"/>
      <c r="O992" s="58"/>
      <c r="P992" s="58"/>
      <c r="T992" s="58"/>
    </row>
    <row r="993">
      <c r="D993" s="58"/>
      <c r="F993" s="60"/>
      <c r="N993" s="58"/>
      <c r="O993" s="58"/>
      <c r="P993" s="58"/>
      <c r="T993" s="58"/>
    </row>
    <row r="994">
      <c r="D994" s="58"/>
      <c r="F994" s="60"/>
      <c r="N994" s="58"/>
      <c r="O994" s="58"/>
      <c r="P994" s="58"/>
      <c r="T994" s="58"/>
    </row>
    <row r="995">
      <c r="D995" s="58"/>
      <c r="F995" s="60"/>
      <c r="N995" s="58"/>
      <c r="O995" s="58"/>
      <c r="P995" s="58"/>
      <c r="T995" s="58"/>
    </row>
    <row r="996">
      <c r="D996" s="58"/>
      <c r="F996" s="60"/>
      <c r="N996" s="58"/>
      <c r="O996" s="58"/>
      <c r="P996" s="58"/>
      <c r="T996" s="58"/>
    </row>
    <row r="997">
      <c r="D997" s="58"/>
      <c r="F997" s="60"/>
      <c r="N997" s="58"/>
      <c r="O997" s="58"/>
      <c r="P997" s="58"/>
      <c r="T997" s="58"/>
    </row>
    <row r="998">
      <c r="D998" s="58"/>
      <c r="F998" s="60"/>
      <c r="N998" s="58"/>
      <c r="O998" s="58"/>
      <c r="P998" s="58"/>
      <c r="T998" s="58"/>
    </row>
    <row r="999">
      <c r="D999" s="58"/>
      <c r="F999" s="60"/>
      <c r="N999" s="58"/>
      <c r="O999" s="58"/>
      <c r="P999" s="58"/>
      <c r="T999" s="58"/>
    </row>
    <row r="1000">
      <c r="D1000" s="58"/>
      <c r="F1000" s="60"/>
      <c r="N1000" s="58"/>
      <c r="O1000" s="58"/>
      <c r="P1000" s="58"/>
      <c r="T1000" s="58"/>
    </row>
    <row r="1001">
      <c r="D1001" s="58"/>
      <c r="F1001" s="60"/>
      <c r="N1001" s="58"/>
      <c r="O1001" s="58"/>
      <c r="P1001" s="58"/>
      <c r="T1001" s="58"/>
    </row>
    <row r="1002">
      <c r="D1002" s="58"/>
      <c r="F1002" s="60"/>
      <c r="N1002" s="58"/>
      <c r="O1002" s="58"/>
      <c r="P1002" s="58"/>
      <c r="T1002" s="58"/>
    </row>
    <row r="1003">
      <c r="D1003" s="58"/>
      <c r="F1003" s="60"/>
      <c r="N1003" s="58"/>
      <c r="O1003" s="58"/>
      <c r="P1003" s="58"/>
      <c r="T1003" s="58"/>
    </row>
    <row r="1004">
      <c r="D1004" s="58"/>
      <c r="F1004" s="60"/>
      <c r="N1004" s="58"/>
      <c r="O1004" s="58"/>
      <c r="P1004" s="58"/>
      <c r="T1004" s="58"/>
    </row>
    <row r="1005">
      <c r="D1005" s="58"/>
      <c r="F1005" s="60"/>
      <c r="N1005" s="58"/>
      <c r="O1005" s="58"/>
      <c r="P1005" s="58"/>
      <c r="T1005" s="58"/>
    </row>
    <row r="1006">
      <c r="D1006" s="58"/>
      <c r="F1006" s="60"/>
      <c r="N1006" s="58"/>
      <c r="O1006" s="58"/>
      <c r="P1006" s="58"/>
      <c r="T1006" s="58"/>
    </row>
    <row r="1007">
      <c r="D1007" s="58"/>
      <c r="F1007" s="60"/>
      <c r="N1007" s="58"/>
      <c r="O1007" s="58"/>
      <c r="P1007" s="58"/>
      <c r="T1007" s="58"/>
    </row>
    <row r="1008">
      <c r="D1008" s="58"/>
      <c r="F1008" s="60"/>
      <c r="N1008" s="58"/>
      <c r="O1008" s="58"/>
      <c r="P1008" s="58"/>
      <c r="T1008" s="58"/>
    </row>
    <row r="1009">
      <c r="D1009" s="58"/>
      <c r="F1009" s="60"/>
      <c r="N1009" s="58"/>
      <c r="O1009" s="58"/>
      <c r="P1009" s="58"/>
      <c r="T1009" s="58"/>
    </row>
    <row r="1010">
      <c r="D1010" s="58"/>
      <c r="F1010" s="60"/>
      <c r="N1010" s="58"/>
      <c r="O1010" s="58"/>
      <c r="P1010" s="58"/>
      <c r="T1010" s="58"/>
    </row>
    <row r="1011">
      <c r="D1011" s="58"/>
      <c r="F1011" s="60"/>
      <c r="N1011" s="58"/>
      <c r="O1011" s="58"/>
      <c r="P1011" s="58"/>
      <c r="T1011" s="58"/>
    </row>
    <row r="1012">
      <c r="D1012" s="58"/>
      <c r="F1012" s="60"/>
      <c r="N1012" s="58"/>
      <c r="O1012" s="58"/>
      <c r="P1012" s="58"/>
      <c r="T1012" s="58"/>
    </row>
    <row r="1013">
      <c r="D1013" s="58"/>
      <c r="F1013" s="60"/>
      <c r="N1013" s="58"/>
      <c r="O1013" s="58"/>
      <c r="P1013" s="58"/>
      <c r="T1013" s="58"/>
    </row>
    <row r="1014">
      <c r="D1014" s="58"/>
      <c r="F1014" s="60"/>
      <c r="N1014" s="58"/>
      <c r="O1014" s="58"/>
      <c r="P1014" s="58"/>
      <c r="T1014" s="58"/>
    </row>
    <row r="1015">
      <c r="D1015" s="58"/>
      <c r="F1015" s="60"/>
      <c r="N1015" s="58"/>
      <c r="O1015" s="58"/>
      <c r="P1015" s="58"/>
      <c r="T1015" s="58"/>
    </row>
    <row r="1016">
      <c r="D1016" s="58"/>
      <c r="F1016" s="60"/>
      <c r="N1016" s="58"/>
      <c r="O1016" s="58"/>
      <c r="P1016" s="58"/>
      <c r="T1016" s="58"/>
    </row>
    <row r="1017">
      <c r="D1017" s="58"/>
      <c r="F1017" s="60"/>
      <c r="N1017" s="58"/>
      <c r="O1017" s="58"/>
      <c r="P1017" s="58"/>
      <c r="T1017" s="58"/>
    </row>
    <row r="1018">
      <c r="D1018" s="58"/>
      <c r="F1018" s="60"/>
      <c r="N1018" s="58"/>
      <c r="O1018" s="58"/>
      <c r="P1018" s="58"/>
      <c r="T1018" s="58"/>
    </row>
    <row r="1019">
      <c r="D1019" s="58"/>
      <c r="F1019" s="60"/>
      <c r="N1019" s="58"/>
      <c r="O1019" s="58"/>
      <c r="P1019" s="58"/>
      <c r="T1019" s="58"/>
    </row>
    <row r="1020">
      <c r="D1020" s="58"/>
      <c r="F1020" s="60"/>
      <c r="N1020" s="58"/>
      <c r="O1020" s="58"/>
      <c r="P1020" s="58"/>
      <c r="T1020" s="58"/>
    </row>
    <row r="1021">
      <c r="D1021" s="58"/>
      <c r="F1021" s="60"/>
      <c r="N1021" s="58"/>
      <c r="O1021" s="58"/>
      <c r="P1021" s="58"/>
      <c r="T1021" s="58"/>
    </row>
    <row r="1022">
      <c r="D1022" s="58"/>
      <c r="F1022" s="60"/>
      <c r="N1022" s="58"/>
      <c r="O1022" s="58"/>
      <c r="P1022" s="58"/>
      <c r="T1022" s="58"/>
    </row>
    <row r="1023">
      <c r="D1023" s="58"/>
      <c r="F1023" s="60"/>
      <c r="N1023" s="58"/>
      <c r="O1023" s="58"/>
      <c r="P1023" s="58"/>
      <c r="T1023" s="58"/>
    </row>
    <row r="1024">
      <c r="D1024" s="58"/>
      <c r="F1024" s="60"/>
      <c r="N1024" s="58"/>
      <c r="O1024" s="58"/>
      <c r="P1024" s="58"/>
      <c r="T1024" s="58"/>
    </row>
    <row r="1025">
      <c r="D1025" s="58"/>
      <c r="F1025" s="60"/>
      <c r="N1025" s="58"/>
      <c r="O1025" s="58"/>
      <c r="P1025" s="58"/>
      <c r="T1025" s="58"/>
    </row>
    <row r="1026">
      <c r="D1026" s="58"/>
      <c r="F1026" s="60"/>
      <c r="N1026" s="58"/>
      <c r="O1026" s="58"/>
      <c r="P1026" s="58"/>
      <c r="T1026" s="58"/>
    </row>
    <row r="1027">
      <c r="D1027" s="58"/>
      <c r="F1027" s="60"/>
      <c r="N1027" s="58"/>
      <c r="O1027" s="58"/>
      <c r="P1027" s="58"/>
      <c r="T1027" s="58"/>
    </row>
    <row r="1028">
      <c r="D1028" s="58"/>
      <c r="F1028" s="60"/>
      <c r="N1028" s="58"/>
      <c r="O1028" s="58"/>
      <c r="P1028" s="58"/>
      <c r="T1028" s="58"/>
    </row>
    <row r="1029">
      <c r="D1029" s="58"/>
      <c r="F1029" s="60"/>
      <c r="N1029" s="58"/>
      <c r="O1029" s="58"/>
      <c r="P1029" s="58"/>
      <c r="T1029" s="58"/>
    </row>
    <row r="1030">
      <c r="D1030" s="58"/>
      <c r="F1030" s="60"/>
      <c r="N1030" s="58"/>
      <c r="O1030" s="58"/>
      <c r="P1030" s="58"/>
      <c r="T1030" s="58"/>
    </row>
    <row r="1031">
      <c r="D1031" s="58"/>
      <c r="F1031" s="60"/>
      <c r="N1031" s="58"/>
      <c r="O1031" s="58"/>
      <c r="P1031" s="58"/>
      <c r="T1031" s="58"/>
    </row>
    <row r="1032">
      <c r="D1032" s="58"/>
      <c r="F1032" s="60"/>
      <c r="N1032" s="58"/>
      <c r="O1032" s="58"/>
      <c r="P1032" s="58"/>
      <c r="T1032" s="58"/>
    </row>
    <row r="1033">
      <c r="D1033" s="58"/>
      <c r="F1033" s="60"/>
      <c r="N1033" s="58"/>
      <c r="O1033" s="58"/>
      <c r="P1033" s="58"/>
      <c r="T1033" s="58"/>
    </row>
    <row r="1034">
      <c r="D1034" s="58"/>
      <c r="F1034" s="60"/>
      <c r="N1034" s="58"/>
      <c r="O1034" s="58"/>
      <c r="P1034" s="58"/>
      <c r="T1034" s="58"/>
    </row>
    <row r="1035">
      <c r="D1035" s="58"/>
      <c r="F1035" s="60"/>
      <c r="N1035" s="58"/>
      <c r="O1035" s="58"/>
      <c r="P1035" s="58"/>
      <c r="T1035" s="58"/>
    </row>
    <row r="1036">
      <c r="D1036" s="58"/>
      <c r="F1036" s="60"/>
      <c r="N1036" s="58"/>
      <c r="O1036" s="58"/>
      <c r="P1036" s="58"/>
      <c r="T1036" s="58"/>
    </row>
    <row r="1037">
      <c r="D1037" s="58"/>
      <c r="F1037" s="60"/>
      <c r="N1037" s="58"/>
      <c r="O1037" s="58"/>
      <c r="P1037" s="58"/>
      <c r="T1037" s="58"/>
    </row>
    <row r="1038">
      <c r="D1038" s="58"/>
      <c r="F1038" s="60"/>
      <c r="N1038" s="58"/>
      <c r="O1038" s="58"/>
      <c r="P1038" s="58"/>
      <c r="T1038" s="58"/>
    </row>
    <row r="1039">
      <c r="D1039" s="58"/>
      <c r="F1039" s="60"/>
      <c r="N1039" s="58"/>
      <c r="O1039" s="58"/>
      <c r="P1039" s="58"/>
      <c r="T1039" s="58"/>
    </row>
    <row r="1040">
      <c r="D1040" s="58"/>
      <c r="F1040" s="60"/>
      <c r="N1040" s="58"/>
      <c r="O1040" s="58"/>
      <c r="P1040" s="58"/>
      <c r="T1040" s="58"/>
    </row>
    <row r="1041">
      <c r="D1041" s="58"/>
      <c r="F1041" s="60"/>
      <c r="N1041" s="58"/>
      <c r="O1041" s="58"/>
      <c r="P1041" s="58"/>
      <c r="T1041" s="58"/>
    </row>
    <row r="1042">
      <c r="D1042" s="58"/>
      <c r="F1042" s="60"/>
      <c r="N1042" s="58"/>
      <c r="O1042" s="58"/>
      <c r="P1042" s="58"/>
      <c r="T1042" s="58"/>
    </row>
    <row r="1043">
      <c r="D1043" s="58"/>
      <c r="F1043" s="60"/>
      <c r="N1043" s="58"/>
      <c r="O1043" s="58"/>
      <c r="P1043" s="58"/>
      <c r="T1043" s="58"/>
    </row>
    <row r="1044">
      <c r="D1044" s="58"/>
      <c r="F1044" s="60"/>
      <c r="N1044" s="58"/>
      <c r="O1044" s="58"/>
      <c r="P1044" s="58"/>
      <c r="T1044" s="58"/>
    </row>
    <row r="1045">
      <c r="D1045" s="58"/>
      <c r="F1045" s="60"/>
      <c r="N1045" s="58"/>
      <c r="O1045" s="58"/>
      <c r="P1045" s="58"/>
      <c r="T1045" s="58"/>
    </row>
    <row r="1046">
      <c r="D1046" s="58"/>
      <c r="F1046" s="60"/>
      <c r="N1046" s="58"/>
      <c r="O1046" s="58"/>
      <c r="P1046" s="58"/>
      <c r="T1046" s="58"/>
    </row>
    <row r="1047">
      <c r="D1047" s="58"/>
      <c r="F1047" s="60"/>
      <c r="N1047" s="58"/>
      <c r="O1047" s="58"/>
      <c r="P1047" s="58"/>
      <c r="T1047" s="58"/>
    </row>
    <row r="1048">
      <c r="D1048" s="58"/>
      <c r="F1048" s="60"/>
      <c r="N1048" s="58"/>
      <c r="O1048" s="58"/>
      <c r="P1048" s="58"/>
      <c r="T1048" s="58"/>
    </row>
    <row r="1049">
      <c r="D1049" s="58"/>
      <c r="F1049" s="60"/>
      <c r="N1049" s="58"/>
      <c r="O1049" s="58"/>
      <c r="P1049" s="58"/>
      <c r="T1049" s="58"/>
    </row>
    <row r="1050">
      <c r="D1050" s="58"/>
      <c r="F1050" s="60"/>
      <c r="N1050" s="58"/>
      <c r="O1050" s="58"/>
      <c r="P1050" s="58"/>
      <c r="T1050" s="58"/>
    </row>
    <row r="1051">
      <c r="D1051" s="58"/>
      <c r="F1051" s="60"/>
      <c r="N1051" s="58"/>
      <c r="O1051" s="58"/>
      <c r="P1051" s="58"/>
      <c r="T1051" s="58"/>
    </row>
    <row r="1052">
      <c r="D1052" s="58"/>
      <c r="F1052" s="60"/>
      <c r="N1052" s="58"/>
      <c r="O1052" s="58"/>
      <c r="P1052" s="58"/>
      <c r="T1052" s="58"/>
    </row>
    <row r="1053">
      <c r="D1053" s="58"/>
      <c r="F1053" s="60"/>
      <c r="N1053" s="58"/>
      <c r="O1053" s="58"/>
      <c r="P1053" s="58"/>
      <c r="T1053" s="58"/>
    </row>
    <row r="1054">
      <c r="D1054" s="58"/>
      <c r="F1054" s="60"/>
      <c r="N1054" s="58"/>
      <c r="O1054" s="58"/>
      <c r="P1054" s="58"/>
      <c r="T1054" s="58"/>
    </row>
    <row r="1055">
      <c r="D1055" s="58"/>
      <c r="F1055" s="60"/>
      <c r="N1055" s="58"/>
      <c r="O1055" s="58"/>
      <c r="P1055" s="58"/>
      <c r="T1055" s="58"/>
    </row>
    <row r="1056">
      <c r="D1056" s="58"/>
      <c r="F1056" s="60"/>
      <c r="N1056" s="58"/>
      <c r="O1056" s="58"/>
      <c r="P1056" s="58"/>
      <c r="T1056" s="58"/>
    </row>
    <row r="1057">
      <c r="D1057" s="58"/>
      <c r="F1057" s="60"/>
      <c r="N1057" s="58"/>
      <c r="O1057" s="58"/>
      <c r="P1057" s="58"/>
      <c r="T1057" s="58"/>
    </row>
    <row r="1058">
      <c r="D1058" s="58"/>
      <c r="F1058" s="60"/>
      <c r="N1058" s="58"/>
      <c r="O1058" s="58"/>
      <c r="P1058" s="58"/>
      <c r="T1058" s="58"/>
    </row>
    <row r="1059">
      <c r="D1059" s="58"/>
      <c r="F1059" s="60"/>
      <c r="N1059" s="58"/>
      <c r="O1059" s="58"/>
      <c r="P1059" s="58"/>
      <c r="T1059" s="58"/>
    </row>
    <row r="1060">
      <c r="D1060" s="58"/>
      <c r="F1060" s="60"/>
      <c r="N1060" s="58"/>
      <c r="O1060" s="58"/>
      <c r="P1060" s="58"/>
      <c r="T1060" s="58"/>
    </row>
    <row r="1061">
      <c r="D1061" s="58"/>
      <c r="F1061" s="60"/>
      <c r="N1061" s="58"/>
      <c r="O1061" s="58"/>
      <c r="P1061" s="58"/>
      <c r="T1061" s="58"/>
    </row>
    <row r="1062">
      <c r="D1062" s="58"/>
      <c r="F1062" s="60"/>
      <c r="N1062" s="58"/>
      <c r="O1062" s="58"/>
      <c r="P1062" s="58"/>
      <c r="T1062" s="58"/>
    </row>
    <row r="1063">
      <c r="D1063" s="58"/>
      <c r="F1063" s="60"/>
      <c r="N1063" s="58"/>
      <c r="O1063" s="58"/>
      <c r="P1063" s="58"/>
      <c r="T1063" s="58"/>
    </row>
    <row r="1064">
      <c r="D1064" s="58"/>
      <c r="F1064" s="60"/>
      <c r="N1064" s="58"/>
      <c r="O1064" s="58"/>
      <c r="P1064" s="58"/>
      <c r="T1064" s="58"/>
    </row>
    <row r="1065">
      <c r="D1065" s="58"/>
      <c r="F1065" s="60"/>
      <c r="N1065" s="58"/>
      <c r="O1065" s="58"/>
      <c r="P1065" s="58"/>
      <c r="T1065" s="58"/>
    </row>
    <row r="1066">
      <c r="D1066" s="58"/>
      <c r="F1066" s="60"/>
      <c r="N1066" s="58"/>
      <c r="O1066" s="58"/>
      <c r="P1066" s="58"/>
      <c r="T1066" s="58"/>
    </row>
    <row r="1067">
      <c r="D1067" s="58"/>
      <c r="F1067" s="60"/>
      <c r="N1067" s="58"/>
      <c r="O1067" s="58"/>
      <c r="P1067" s="58"/>
      <c r="T1067" s="58"/>
    </row>
    <row r="1068">
      <c r="D1068" s="58"/>
      <c r="F1068" s="60"/>
      <c r="N1068" s="58"/>
      <c r="O1068" s="58"/>
      <c r="P1068" s="58"/>
      <c r="T1068" s="58"/>
    </row>
    <row r="1069">
      <c r="D1069" s="58"/>
      <c r="F1069" s="60"/>
      <c r="N1069" s="58"/>
      <c r="O1069" s="58"/>
      <c r="P1069" s="58"/>
      <c r="T1069" s="58"/>
    </row>
    <row r="1070">
      <c r="D1070" s="58"/>
      <c r="F1070" s="60"/>
      <c r="N1070" s="58"/>
      <c r="O1070" s="58"/>
      <c r="P1070" s="58"/>
      <c r="T1070" s="58"/>
    </row>
    <row r="1071">
      <c r="D1071" s="58"/>
      <c r="F1071" s="60"/>
      <c r="N1071" s="58"/>
      <c r="O1071" s="58"/>
      <c r="P1071" s="58"/>
      <c r="T1071" s="58"/>
    </row>
    <row r="1072">
      <c r="D1072" s="58"/>
      <c r="F1072" s="60"/>
      <c r="N1072" s="58"/>
      <c r="O1072" s="58"/>
      <c r="P1072" s="58"/>
      <c r="T1072" s="58"/>
    </row>
    <row r="1073">
      <c r="D1073" s="58"/>
      <c r="F1073" s="60"/>
      <c r="N1073" s="58"/>
      <c r="O1073" s="58"/>
      <c r="P1073" s="58"/>
      <c r="T1073" s="58"/>
    </row>
    <row r="1074">
      <c r="D1074" s="58"/>
      <c r="F1074" s="60"/>
      <c r="N1074" s="58"/>
      <c r="O1074" s="58"/>
      <c r="P1074" s="58"/>
      <c r="T1074" s="58"/>
    </row>
    <row r="1075">
      <c r="D1075" s="58"/>
      <c r="F1075" s="60"/>
      <c r="N1075" s="58"/>
      <c r="O1075" s="58"/>
      <c r="P1075" s="58"/>
      <c r="T1075" s="58"/>
    </row>
    <row r="1076">
      <c r="D1076" s="58"/>
      <c r="F1076" s="60"/>
      <c r="N1076" s="58"/>
      <c r="O1076" s="58"/>
      <c r="P1076" s="58"/>
      <c r="T1076" s="58"/>
    </row>
    <row r="1077">
      <c r="D1077" s="58"/>
      <c r="F1077" s="60"/>
      <c r="N1077" s="58"/>
      <c r="O1077" s="58"/>
      <c r="P1077" s="58"/>
      <c r="T1077" s="58"/>
    </row>
    <row r="1078">
      <c r="D1078" s="58"/>
      <c r="F1078" s="60"/>
      <c r="N1078" s="58"/>
      <c r="O1078" s="58"/>
      <c r="P1078" s="58"/>
      <c r="T1078" s="58"/>
    </row>
    <row r="1079">
      <c r="D1079" s="58"/>
      <c r="F1079" s="60"/>
      <c r="N1079" s="58"/>
      <c r="O1079" s="58"/>
      <c r="P1079" s="58"/>
      <c r="T1079" s="58"/>
    </row>
    <row r="1080">
      <c r="D1080" s="58"/>
      <c r="F1080" s="60"/>
      <c r="N1080" s="58"/>
      <c r="O1080" s="58"/>
      <c r="P1080" s="58"/>
      <c r="T1080" s="58"/>
    </row>
    <row r="1081">
      <c r="D1081" s="58"/>
      <c r="F1081" s="60"/>
      <c r="N1081" s="58"/>
      <c r="O1081" s="58"/>
      <c r="P1081" s="58"/>
      <c r="T1081" s="58"/>
    </row>
    <row r="1082">
      <c r="D1082" s="58"/>
      <c r="F1082" s="60"/>
      <c r="N1082" s="58"/>
      <c r="O1082" s="58"/>
      <c r="P1082" s="58"/>
      <c r="T1082" s="58"/>
    </row>
    <row r="1083">
      <c r="D1083" s="58"/>
      <c r="F1083" s="60"/>
      <c r="N1083" s="58"/>
      <c r="O1083" s="58"/>
      <c r="P1083" s="58"/>
      <c r="T1083" s="58"/>
    </row>
    <row r="1084">
      <c r="D1084" s="58"/>
      <c r="F1084" s="60"/>
      <c r="N1084" s="58"/>
      <c r="O1084" s="58"/>
      <c r="P1084" s="58"/>
      <c r="T1084" s="58"/>
    </row>
    <row r="1085">
      <c r="D1085" s="58"/>
      <c r="F1085" s="60"/>
      <c r="N1085" s="58"/>
      <c r="O1085" s="58"/>
      <c r="P1085" s="58"/>
      <c r="T1085" s="58"/>
    </row>
    <row r="1086">
      <c r="D1086" s="58"/>
      <c r="F1086" s="60"/>
      <c r="N1086" s="58"/>
      <c r="O1086" s="58"/>
      <c r="P1086" s="58"/>
      <c r="T1086" s="58"/>
    </row>
    <row r="1087">
      <c r="D1087" s="58"/>
      <c r="F1087" s="60"/>
      <c r="N1087" s="58"/>
      <c r="O1087" s="58"/>
      <c r="P1087" s="58"/>
      <c r="T1087" s="58"/>
    </row>
    <row r="1088">
      <c r="D1088" s="58"/>
      <c r="F1088" s="60"/>
      <c r="N1088" s="58"/>
      <c r="O1088" s="58"/>
      <c r="P1088" s="58"/>
      <c r="T1088" s="58"/>
    </row>
    <row r="1089">
      <c r="D1089" s="58"/>
      <c r="F1089" s="60"/>
      <c r="N1089" s="58"/>
      <c r="O1089" s="58"/>
      <c r="P1089" s="58"/>
      <c r="T1089" s="58"/>
    </row>
    <row r="1090">
      <c r="D1090" s="58"/>
      <c r="F1090" s="60"/>
      <c r="N1090" s="58"/>
      <c r="O1090" s="58"/>
      <c r="P1090" s="58"/>
      <c r="T1090" s="58"/>
    </row>
    <row r="1091">
      <c r="D1091" s="58"/>
      <c r="F1091" s="60"/>
      <c r="N1091" s="58"/>
      <c r="O1091" s="58"/>
      <c r="P1091" s="58"/>
      <c r="T1091" s="58"/>
    </row>
    <row r="1092">
      <c r="D1092" s="58"/>
      <c r="F1092" s="60"/>
      <c r="N1092" s="58"/>
      <c r="O1092" s="58"/>
      <c r="P1092" s="58"/>
      <c r="T1092" s="58"/>
    </row>
    <row r="1093">
      <c r="D1093" s="58"/>
      <c r="F1093" s="60"/>
      <c r="N1093" s="58"/>
      <c r="O1093" s="58"/>
      <c r="P1093" s="58"/>
      <c r="T1093" s="58"/>
    </row>
    <row r="1094">
      <c r="D1094" s="58"/>
      <c r="F1094" s="60"/>
      <c r="N1094" s="58"/>
      <c r="O1094" s="58"/>
      <c r="P1094" s="58"/>
      <c r="T1094" s="58"/>
    </row>
    <row r="1095">
      <c r="D1095" s="58"/>
      <c r="F1095" s="60"/>
      <c r="N1095" s="58"/>
      <c r="O1095" s="58"/>
      <c r="P1095" s="58"/>
      <c r="T1095" s="58"/>
    </row>
    <row r="1096">
      <c r="D1096" s="58"/>
      <c r="F1096" s="60"/>
      <c r="N1096" s="58"/>
      <c r="O1096" s="58"/>
      <c r="P1096" s="58"/>
      <c r="T1096" s="58"/>
    </row>
    <row r="1097">
      <c r="D1097" s="58"/>
      <c r="F1097" s="60"/>
      <c r="N1097" s="58"/>
      <c r="O1097" s="58"/>
      <c r="P1097" s="58"/>
      <c r="T1097" s="58"/>
    </row>
    <row r="1098">
      <c r="D1098" s="58"/>
      <c r="F1098" s="60"/>
      <c r="N1098" s="58"/>
      <c r="O1098" s="58"/>
      <c r="P1098" s="58"/>
      <c r="T1098" s="58"/>
    </row>
    <row r="1099">
      <c r="D1099" s="58"/>
      <c r="F1099" s="60"/>
      <c r="N1099" s="58"/>
      <c r="O1099" s="58"/>
      <c r="P1099" s="58"/>
      <c r="T1099" s="58"/>
    </row>
    <row r="1100">
      <c r="D1100" s="58"/>
      <c r="F1100" s="60"/>
      <c r="N1100" s="58"/>
      <c r="O1100" s="58"/>
      <c r="P1100" s="58"/>
      <c r="T1100" s="58"/>
    </row>
    <row r="1101">
      <c r="D1101" s="58"/>
      <c r="F1101" s="60"/>
      <c r="N1101" s="58"/>
      <c r="O1101" s="58"/>
      <c r="P1101" s="58"/>
      <c r="T1101" s="58"/>
    </row>
    <row r="1102">
      <c r="D1102" s="58"/>
      <c r="F1102" s="60"/>
      <c r="N1102" s="58"/>
      <c r="O1102" s="58"/>
      <c r="P1102" s="58"/>
      <c r="T1102" s="58"/>
    </row>
    <row r="1103">
      <c r="D1103" s="58"/>
      <c r="F1103" s="60"/>
      <c r="N1103" s="58"/>
      <c r="O1103" s="58"/>
      <c r="P1103" s="58"/>
      <c r="T1103" s="58"/>
    </row>
    <row r="1104">
      <c r="D1104" s="58"/>
      <c r="F1104" s="60"/>
      <c r="N1104" s="58"/>
      <c r="O1104" s="58"/>
      <c r="P1104" s="58"/>
      <c r="T1104" s="58"/>
    </row>
    <row r="1105">
      <c r="D1105" s="58"/>
      <c r="F1105" s="60"/>
      <c r="N1105" s="58"/>
      <c r="O1105" s="58"/>
      <c r="P1105" s="58"/>
      <c r="T1105" s="58"/>
    </row>
    <row r="1106">
      <c r="D1106" s="58"/>
      <c r="F1106" s="60"/>
      <c r="N1106" s="58"/>
      <c r="O1106" s="58"/>
      <c r="P1106" s="58"/>
      <c r="T1106" s="58"/>
    </row>
    <row r="1107">
      <c r="D1107" s="58"/>
      <c r="F1107" s="60"/>
      <c r="N1107" s="58"/>
      <c r="O1107" s="58"/>
      <c r="P1107" s="58"/>
      <c r="T1107" s="58"/>
    </row>
    <row r="1108">
      <c r="D1108" s="58"/>
      <c r="F1108" s="60"/>
      <c r="N1108" s="58"/>
      <c r="O1108" s="58"/>
      <c r="P1108" s="58"/>
      <c r="T1108" s="58"/>
    </row>
    <row r="1109">
      <c r="D1109" s="58"/>
      <c r="F1109" s="60"/>
      <c r="N1109" s="58"/>
      <c r="O1109" s="58"/>
      <c r="P1109" s="58"/>
      <c r="T1109" s="58"/>
    </row>
    <row r="1110">
      <c r="D1110" s="58"/>
      <c r="F1110" s="60"/>
      <c r="N1110" s="58"/>
      <c r="O1110" s="58"/>
      <c r="P1110" s="58"/>
      <c r="T1110" s="58"/>
    </row>
    <row r="1111">
      <c r="D1111" s="58"/>
      <c r="F1111" s="60"/>
      <c r="N1111" s="58"/>
      <c r="O1111" s="58"/>
      <c r="P1111" s="58"/>
      <c r="T1111" s="58"/>
    </row>
    <row r="1112">
      <c r="D1112" s="58"/>
      <c r="F1112" s="60"/>
      <c r="N1112" s="58"/>
      <c r="O1112" s="58"/>
      <c r="P1112" s="58"/>
      <c r="T1112" s="58"/>
    </row>
    <row r="1113">
      <c r="D1113" s="58"/>
      <c r="F1113" s="60"/>
      <c r="N1113" s="58"/>
      <c r="O1113" s="58"/>
      <c r="P1113" s="58"/>
      <c r="T1113" s="58"/>
    </row>
    <row r="1114">
      <c r="D1114" s="58"/>
      <c r="F1114" s="60"/>
      <c r="N1114" s="58"/>
      <c r="O1114" s="58"/>
      <c r="P1114" s="58"/>
      <c r="T1114" s="58"/>
    </row>
    <row r="1115">
      <c r="D1115" s="58"/>
      <c r="F1115" s="60"/>
      <c r="N1115" s="58"/>
      <c r="O1115" s="58"/>
      <c r="P1115" s="58"/>
      <c r="T1115" s="58"/>
    </row>
    <row r="1116">
      <c r="D1116" s="58"/>
      <c r="F1116" s="60"/>
      <c r="N1116" s="58"/>
      <c r="O1116" s="58"/>
      <c r="P1116" s="58"/>
      <c r="T1116" s="58"/>
    </row>
    <row r="1117">
      <c r="D1117" s="58"/>
      <c r="F1117" s="60"/>
      <c r="N1117" s="58"/>
      <c r="O1117" s="58"/>
      <c r="P1117" s="58"/>
      <c r="T1117" s="58"/>
    </row>
    <row r="1118">
      <c r="D1118" s="58"/>
      <c r="F1118" s="60"/>
      <c r="N1118" s="58"/>
      <c r="O1118" s="58"/>
      <c r="P1118" s="58"/>
      <c r="T1118" s="58"/>
    </row>
    <row r="1119">
      <c r="D1119" s="58"/>
      <c r="F1119" s="60"/>
      <c r="N1119" s="58"/>
      <c r="O1119" s="58"/>
      <c r="P1119" s="58"/>
      <c r="T1119" s="58"/>
    </row>
    <row r="1120">
      <c r="D1120" s="58"/>
      <c r="F1120" s="60"/>
      <c r="N1120" s="58"/>
      <c r="O1120" s="58"/>
      <c r="P1120" s="58"/>
      <c r="T1120" s="58"/>
    </row>
    <row r="1121">
      <c r="D1121" s="58"/>
      <c r="F1121" s="60"/>
      <c r="N1121" s="58"/>
      <c r="O1121" s="58"/>
      <c r="P1121" s="58"/>
      <c r="T1121" s="58"/>
    </row>
    <row r="1122">
      <c r="D1122" s="58"/>
      <c r="F1122" s="60"/>
      <c r="N1122" s="58"/>
      <c r="O1122" s="58"/>
      <c r="P1122" s="58"/>
      <c r="T1122" s="58"/>
    </row>
    <row r="1123">
      <c r="D1123" s="58"/>
      <c r="F1123" s="60"/>
      <c r="N1123" s="58"/>
      <c r="O1123" s="58"/>
      <c r="P1123" s="58"/>
      <c r="T1123" s="58"/>
    </row>
    <row r="1124">
      <c r="D1124" s="58"/>
      <c r="F1124" s="60"/>
      <c r="N1124" s="58"/>
      <c r="O1124" s="58"/>
      <c r="P1124" s="58"/>
      <c r="T1124" s="58"/>
    </row>
    <row r="1125">
      <c r="D1125" s="58"/>
      <c r="F1125" s="60"/>
      <c r="N1125" s="58"/>
      <c r="O1125" s="58"/>
      <c r="P1125" s="58"/>
      <c r="T1125" s="58"/>
    </row>
    <row r="1126">
      <c r="D1126" s="58"/>
      <c r="F1126" s="60"/>
      <c r="N1126" s="58"/>
      <c r="O1126" s="58"/>
      <c r="P1126" s="58"/>
      <c r="T1126" s="58"/>
    </row>
    <row r="1127">
      <c r="D1127" s="58"/>
      <c r="F1127" s="60"/>
      <c r="N1127" s="58"/>
      <c r="O1127" s="58"/>
      <c r="P1127" s="58"/>
      <c r="T1127" s="58"/>
    </row>
    <row r="1128">
      <c r="D1128" s="58"/>
      <c r="F1128" s="60"/>
      <c r="N1128" s="58"/>
      <c r="O1128" s="58"/>
      <c r="P1128" s="58"/>
      <c r="T1128" s="58"/>
    </row>
    <row r="1129">
      <c r="D1129" s="58"/>
      <c r="F1129" s="60"/>
      <c r="N1129" s="58"/>
      <c r="O1129" s="58"/>
      <c r="P1129" s="58"/>
      <c r="T1129" s="58"/>
    </row>
    <row r="1130">
      <c r="D1130" s="58"/>
      <c r="F1130" s="60"/>
      <c r="N1130" s="58"/>
      <c r="O1130" s="58"/>
      <c r="P1130" s="58"/>
      <c r="T1130" s="58"/>
    </row>
    <row r="1131">
      <c r="D1131" s="58"/>
      <c r="F1131" s="60"/>
      <c r="N1131" s="58"/>
      <c r="O1131" s="58"/>
      <c r="P1131" s="58"/>
      <c r="T1131" s="58"/>
    </row>
    <row r="1132">
      <c r="D1132" s="58"/>
      <c r="F1132" s="60"/>
      <c r="N1132" s="58"/>
      <c r="O1132" s="58"/>
      <c r="P1132" s="58"/>
      <c r="T1132" s="58"/>
    </row>
    <row r="1133">
      <c r="D1133" s="58"/>
      <c r="F1133" s="60"/>
      <c r="N1133" s="58"/>
      <c r="O1133" s="58"/>
      <c r="P1133" s="58"/>
      <c r="T1133" s="58"/>
    </row>
    <row r="1134">
      <c r="D1134" s="58"/>
      <c r="F1134" s="60"/>
      <c r="N1134" s="58"/>
      <c r="O1134" s="58"/>
      <c r="P1134" s="58"/>
      <c r="T1134" s="58"/>
    </row>
    <row r="1135">
      <c r="D1135" s="58"/>
      <c r="F1135" s="60"/>
      <c r="N1135" s="58"/>
      <c r="O1135" s="58"/>
      <c r="P1135" s="58"/>
      <c r="T1135" s="58"/>
    </row>
    <row r="1136">
      <c r="D1136" s="58"/>
      <c r="F1136" s="60"/>
      <c r="N1136" s="58"/>
      <c r="O1136" s="58"/>
      <c r="P1136" s="58"/>
      <c r="T1136" s="58"/>
    </row>
    <row r="1137">
      <c r="D1137" s="58"/>
      <c r="F1137" s="60"/>
      <c r="N1137" s="58"/>
      <c r="O1137" s="58"/>
      <c r="P1137" s="58"/>
      <c r="T1137" s="58"/>
    </row>
    <row r="1138">
      <c r="D1138" s="58"/>
      <c r="F1138" s="60"/>
      <c r="N1138" s="58"/>
      <c r="O1138" s="58"/>
      <c r="P1138" s="58"/>
      <c r="T1138" s="58"/>
    </row>
    <row r="1139">
      <c r="D1139" s="58"/>
      <c r="F1139" s="60"/>
      <c r="N1139" s="58"/>
      <c r="O1139" s="58"/>
      <c r="P1139" s="58"/>
      <c r="T1139" s="58"/>
    </row>
    <row r="1140">
      <c r="D1140" s="58"/>
      <c r="F1140" s="60"/>
      <c r="N1140" s="58"/>
      <c r="O1140" s="58"/>
      <c r="P1140" s="58"/>
      <c r="T1140" s="58"/>
    </row>
    <row r="1141">
      <c r="D1141" s="58"/>
      <c r="F1141" s="60"/>
      <c r="N1141" s="58"/>
      <c r="O1141" s="58"/>
      <c r="P1141" s="58"/>
      <c r="T1141" s="58"/>
    </row>
    <row r="1142">
      <c r="D1142" s="58"/>
      <c r="F1142" s="60"/>
      <c r="N1142" s="58"/>
      <c r="O1142" s="58"/>
      <c r="P1142" s="58"/>
      <c r="T1142" s="58"/>
    </row>
    <row r="1143">
      <c r="D1143" s="58"/>
      <c r="F1143" s="60"/>
      <c r="N1143" s="58"/>
      <c r="O1143" s="58"/>
      <c r="P1143" s="58"/>
      <c r="T1143" s="58"/>
    </row>
    <row r="1144">
      <c r="D1144" s="58"/>
      <c r="F1144" s="60"/>
      <c r="N1144" s="58"/>
      <c r="O1144" s="58"/>
      <c r="P1144" s="58"/>
      <c r="T1144" s="58"/>
    </row>
    <row r="1145">
      <c r="D1145" s="58"/>
      <c r="F1145" s="60"/>
      <c r="N1145" s="58"/>
      <c r="O1145" s="58"/>
      <c r="P1145" s="58"/>
      <c r="T1145" s="58"/>
    </row>
    <row r="1146">
      <c r="D1146" s="58"/>
      <c r="F1146" s="60"/>
      <c r="N1146" s="58"/>
      <c r="O1146" s="58"/>
      <c r="P1146" s="58"/>
      <c r="T1146" s="58"/>
    </row>
    <row r="1147">
      <c r="D1147" s="58"/>
      <c r="F1147" s="60"/>
      <c r="N1147" s="58"/>
      <c r="O1147" s="58"/>
      <c r="P1147" s="58"/>
      <c r="T1147" s="58"/>
    </row>
    <row r="1148">
      <c r="D1148" s="58"/>
      <c r="F1148" s="60"/>
      <c r="N1148" s="58"/>
      <c r="O1148" s="58"/>
      <c r="P1148" s="58"/>
      <c r="T1148" s="58"/>
    </row>
    <row r="1149">
      <c r="D1149" s="58"/>
      <c r="F1149" s="60"/>
      <c r="N1149" s="58"/>
      <c r="O1149" s="58"/>
      <c r="P1149" s="58"/>
      <c r="T1149" s="58"/>
    </row>
    <row r="1150">
      <c r="D1150" s="58"/>
      <c r="F1150" s="60"/>
      <c r="N1150" s="58"/>
      <c r="O1150" s="58"/>
      <c r="P1150" s="58"/>
      <c r="T1150" s="58"/>
    </row>
    <row r="1151">
      <c r="D1151" s="58"/>
      <c r="F1151" s="60"/>
      <c r="N1151" s="58"/>
      <c r="O1151" s="58"/>
      <c r="P1151" s="58"/>
      <c r="T1151" s="58"/>
    </row>
    <row r="1152">
      <c r="D1152" s="58"/>
      <c r="F1152" s="60"/>
      <c r="N1152" s="58"/>
      <c r="O1152" s="58"/>
      <c r="P1152" s="58"/>
      <c r="T1152" s="58"/>
    </row>
    <row r="1153">
      <c r="D1153" s="58"/>
      <c r="F1153" s="60"/>
      <c r="N1153" s="58"/>
      <c r="O1153" s="58"/>
      <c r="P1153" s="58"/>
      <c r="T1153" s="58"/>
    </row>
    <row r="1154">
      <c r="D1154" s="58"/>
      <c r="F1154" s="60"/>
      <c r="N1154" s="58"/>
      <c r="O1154" s="58"/>
      <c r="P1154" s="58"/>
      <c r="T1154" s="58"/>
    </row>
    <row r="1155">
      <c r="D1155" s="58"/>
      <c r="F1155" s="60"/>
      <c r="N1155" s="58"/>
      <c r="O1155" s="58"/>
      <c r="P1155" s="58"/>
      <c r="T1155" s="58"/>
    </row>
    <row r="1156">
      <c r="D1156" s="58"/>
      <c r="F1156" s="60"/>
      <c r="N1156" s="58"/>
      <c r="O1156" s="58"/>
      <c r="P1156" s="58"/>
      <c r="T1156" s="58"/>
    </row>
    <row r="1157">
      <c r="D1157" s="58"/>
      <c r="F1157" s="60"/>
      <c r="N1157" s="58"/>
      <c r="O1157" s="58"/>
      <c r="P1157" s="58"/>
      <c r="T1157" s="58"/>
    </row>
    <row r="1158">
      <c r="D1158" s="58"/>
      <c r="F1158" s="60"/>
      <c r="N1158" s="58"/>
      <c r="O1158" s="58"/>
      <c r="P1158" s="58"/>
      <c r="T1158" s="58"/>
    </row>
    <row r="1159">
      <c r="D1159" s="58"/>
      <c r="F1159" s="60"/>
      <c r="N1159" s="58"/>
      <c r="O1159" s="58"/>
      <c r="P1159" s="58"/>
      <c r="T1159" s="58"/>
    </row>
    <row r="1160">
      <c r="D1160" s="58"/>
      <c r="F1160" s="60"/>
      <c r="N1160" s="58"/>
      <c r="O1160" s="58"/>
      <c r="P1160" s="58"/>
      <c r="T1160" s="58"/>
    </row>
    <row r="1161">
      <c r="D1161" s="58"/>
      <c r="F1161" s="60"/>
      <c r="N1161" s="58"/>
      <c r="O1161" s="58"/>
      <c r="P1161" s="58"/>
      <c r="T1161" s="58"/>
    </row>
    <row r="1162">
      <c r="D1162" s="58"/>
      <c r="F1162" s="60"/>
      <c r="N1162" s="58"/>
      <c r="O1162" s="58"/>
      <c r="P1162" s="58"/>
      <c r="T1162" s="58"/>
    </row>
    <row r="1163">
      <c r="D1163" s="58"/>
      <c r="F1163" s="60"/>
      <c r="N1163" s="58"/>
      <c r="O1163" s="58"/>
      <c r="P1163" s="58"/>
      <c r="T1163" s="58"/>
    </row>
    <row r="1164">
      <c r="D1164" s="58"/>
      <c r="F1164" s="60"/>
      <c r="N1164" s="58"/>
      <c r="O1164" s="58"/>
      <c r="P1164" s="58"/>
      <c r="T1164" s="58"/>
    </row>
    <row r="1165">
      <c r="D1165" s="58"/>
      <c r="F1165" s="60"/>
      <c r="N1165" s="58"/>
      <c r="O1165" s="58"/>
      <c r="P1165" s="58"/>
      <c r="T1165" s="58"/>
    </row>
    <row r="1166">
      <c r="D1166" s="58"/>
      <c r="F1166" s="60"/>
      <c r="N1166" s="58"/>
      <c r="O1166" s="58"/>
      <c r="P1166" s="58"/>
      <c r="T1166" s="58"/>
    </row>
    <row r="1167">
      <c r="D1167" s="58"/>
      <c r="F1167" s="60"/>
      <c r="N1167" s="58"/>
      <c r="O1167" s="58"/>
      <c r="P1167" s="58"/>
      <c r="T1167" s="58"/>
    </row>
    <row r="1168">
      <c r="D1168" s="58"/>
      <c r="F1168" s="60"/>
      <c r="N1168" s="58"/>
      <c r="O1168" s="58"/>
      <c r="P1168" s="58"/>
      <c r="T1168" s="58"/>
    </row>
    <row r="1169">
      <c r="D1169" s="58"/>
      <c r="F1169" s="60"/>
      <c r="N1169" s="58"/>
      <c r="O1169" s="58"/>
      <c r="P1169" s="58"/>
      <c r="T1169" s="58"/>
    </row>
    <row r="1170">
      <c r="D1170" s="58"/>
      <c r="F1170" s="60"/>
      <c r="N1170" s="58"/>
      <c r="O1170" s="58"/>
      <c r="P1170" s="58"/>
      <c r="T1170" s="58"/>
    </row>
    <row r="1171">
      <c r="D1171" s="58"/>
      <c r="F1171" s="60"/>
      <c r="N1171" s="58"/>
      <c r="O1171" s="58"/>
      <c r="P1171" s="58"/>
      <c r="T1171" s="58"/>
    </row>
    <row r="1172">
      <c r="D1172" s="58"/>
      <c r="F1172" s="60"/>
      <c r="N1172" s="58"/>
      <c r="O1172" s="58"/>
      <c r="P1172" s="58"/>
      <c r="T1172" s="58"/>
    </row>
    <row r="1173">
      <c r="D1173" s="58"/>
      <c r="F1173" s="60"/>
      <c r="N1173" s="58"/>
      <c r="O1173" s="58"/>
      <c r="P1173" s="58"/>
      <c r="T1173" s="58"/>
    </row>
    <row r="1174">
      <c r="D1174" s="58"/>
      <c r="F1174" s="60"/>
      <c r="N1174" s="58"/>
      <c r="O1174" s="58"/>
      <c r="P1174" s="58"/>
      <c r="T1174" s="58"/>
    </row>
    <row r="1175">
      <c r="D1175" s="58"/>
      <c r="F1175" s="60"/>
      <c r="N1175" s="58"/>
      <c r="O1175" s="58"/>
      <c r="P1175" s="58"/>
      <c r="T1175" s="58"/>
    </row>
    <row r="1176">
      <c r="D1176" s="58"/>
      <c r="F1176" s="60"/>
      <c r="N1176" s="58"/>
      <c r="O1176" s="58"/>
      <c r="P1176" s="58"/>
      <c r="T1176" s="58"/>
    </row>
    <row r="1177">
      <c r="D1177" s="58"/>
      <c r="F1177" s="60"/>
      <c r="N1177" s="58"/>
      <c r="O1177" s="58"/>
      <c r="P1177" s="58"/>
      <c r="T1177" s="58"/>
    </row>
    <row r="1178">
      <c r="D1178" s="58"/>
      <c r="F1178" s="60"/>
      <c r="N1178" s="58"/>
      <c r="O1178" s="58"/>
      <c r="P1178" s="58"/>
      <c r="T1178" s="58"/>
    </row>
    <row r="1179">
      <c r="D1179" s="58"/>
      <c r="F1179" s="60"/>
      <c r="N1179" s="58"/>
      <c r="O1179" s="58"/>
      <c r="P1179" s="58"/>
      <c r="T1179" s="58"/>
    </row>
    <row r="1180">
      <c r="D1180" s="58"/>
      <c r="F1180" s="60"/>
      <c r="N1180" s="58"/>
      <c r="O1180" s="58"/>
      <c r="P1180" s="58"/>
      <c r="T1180" s="58"/>
    </row>
    <row r="1181">
      <c r="D1181" s="58"/>
      <c r="F1181" s="60"/>
      <c r="N1181" s="58"/>
      <c r="O1181" s="58"/>
      <c r="P1181" s="58"/>
      <c r="T1181" s="58"/>
    </row>
    <row r="1182">
      <c r="D1182" s="58"/>
      <c r="F1182" s="60"/>
      <c r="N1182" s="58"/>
      <c r="O1182" s="58"/>
      <c r="P1182" s="58"/>
      <c r="T1182" s="58"/>
    </row>
    <row r="1183">
      <c r="D1183" s="58"/>
      <c r="F1183" s="60"/>
      <c r="N1183" s="58"/>
      <c r="O1183" s="58"/>
      <c r="P1183" s="58"/>
      <c r="T1183" s="58"/>
    </row>
    <row r="1184">
      <c r="D1184" s="58"/>
      <c r="F1184" s="60"/>
      <c r="N1184" s="58"/>
      <c r="O1184" s="58"/>
      <c r="P1184" s="58"/>
      <c r="T1184" s="58"/>
    </row>
    <row r="1185">
      <c r="D1185" s="58"/>
      <c r="F1185" s="60"/>
      <c r="N1185" s="58"/>
      <c r="O1185" s="58"/>
      <c r="P1185" s="58"/>
      <c r="T1185" s="58"/>
    </row>
    <row r="1186">
      <c r="D1186" s="58"/>
      <c r="F1186" s="60"/>
      <c r="N1186" s="58"/>
      <c r="O1186" s="58"/>
      <c r="P1186" s="58"/>
      <c r="T1186" s="58"/>
    </row>
    <row r="1187">
      <c r="D1187" s="58"/>
      <c r="F1187" s="60"/>
      <c r="N1187" s="58"/>
      <c r="O1187" s="58"/>
      <c r="P1187" s="58"/>
      <c r="T1187" s="58"/>
    </row>
    <row r="1188">
      <c r="D1188" s="58"/>
      <c r="F1188" s="60"/>
      <c r="N1188" s="58"/>
      <c r="O1188" s="58"/>
      <c r="P1188" s="58"/>
      <c r="T1188" s="58"/>
    </row>
    <row r="1189">
      <c r="D1189" s="58"/>
      <c r="F1189" s="60"/>
      <c r="N1189" s="58"/>
      <c r="O1189" s="58"/>
      <c r="P1189" s="58"/>
      <c r="T1189" s="58"/>
    </row>
    <row r="1190">
      <c r="D1190" s="58"/>
      <c r="F1190" s="60"/>
      <c r="N1190" s="58"/>
      <c r="O1190" s="58"/>
      <c r="P1190" s="58"/>
      <c r="T1190" s="58"/>
    </row>
    <row r="1191">
      <c r="D1191" s="58"/>
      <c r="F1191" s="60"/>
      <c r="N1191" s="58"/>
      <c r="O1191" s="58"/>
      <c r="P1191" s="58"/>
      <c r="T1191" s="58"/>
    </row>
    <row r="1192">
      <c r="D1192" s="58"/>
      <c r="F1192" s="60"/>
      <c r="N1192" s="58"/>
      <c r="O1192" s="58"/>
      <c r="P1192" s="58"/>
      <c r="T1192" s="58"/>
    </row>
    <row r="1193">
      <c r="D1193" s="58"/>
      <c r="F1193" s="60"/>
      <c r="N1193" s="58"/>
      <c r="O1193" s="58"/>
      <c r="P1193" s="58"/>
      <c r="T1193" s="58"/>
    </row>
    <row r="1194">
      <c r="D1194" s="58"/>
      <c r="F1194" s="60"/>
      <c r="N1194" s="58"/>
      <c r="O1194" s="58"/>
      <c r="P1194" s="58"/>
      <c r="T1194" s="58"/>
    </row>
    <row r="1195">
      <c r="D1195" s="58"/>
      <c r="F1195" s="60"/>
      <c r="N1195" s="58"/>
      <c r="O1195" s="58"/>
      <c r="P1195" s="58"/>
      <c r="T1195" s="58"/>
    </row>
    <row r="1196">
      <c r="D1196" s="58"/>
      <c r="F1196" s="60"/>
      <c r="N1196" s="58"/>
      <c r="O1196" s="58"/>
      <c r="P1196" s="58"/>
      <c r="T1196" s="58"/>
    </row>
    <row r="1197">
      <c r="D1197" s="58"/>
      <c r="F1197" s="60"/>
      <c r="N1197" s="58"/>
      <c r="O1197" s="58"/>
      <c r="P1197" s="58"/>
      <c r="T1197" s="58"/>
    </row>
    <row r="1198">
      <c r="D1198" s="58"/>
      <c r="F1198" s="60"/>
      <c r="N1198" s="58"/>
      <c r="O1198" s="58"/>
      <c r="P1198" s="58"/>
      <c r="T1198" s="58"/>
    </row>
    <row r="1199">
      <c r="D1199" s="58"/>
      <c r="F1199" s="60"/>
      <c r="N1199" s="58"/>
      <c r="O1199" s="58"/>
      <c r="P1199" s="58"/>
      <c r="T1199" s="58"/>
    </row>
    <row r="1200">
      <c r="D1200" s="58"/>
      <c r="F1200" s="60"/>
      <c r="N1200" s="58"/>
      <c r="O1200" s="58"/>
      <c r="P1200" s="58"/>
      <c r="T1200" s="58"/>
    </row>
    <row r="1201">
      <c r="D1201" s="58"/>
      <c r="F1201" s="60"/>
      <c r="N1201" s="58"/>
      <c r="O1201" s="58"/>
      <c r="P1201" s="58"/>
      <c r="T1201" s="58"/>
    </row>
    <row r="1202">
      <c r="D1202" s="58"/>
      <c r="F1202" s="60"/>
      <c r="N1202" s="58"/>
      <c r="O1202" s="58"/>
      <c r="P1202" s="58"/>
      <c r="T1202" s="58"/>
    </row>
    <row r="1203">
      <c r="D1203" s="58"/>
      <c r="F1203" s="60"/>
      <c r="N1203" s="58"/>
      <c r="O1203" s="58"/>
      <c r="P1203" s="58"/>
      <c r="T1203" s="58"/>
    </row>
    <row r="1204">
      <c r="D1204" s="58"/>
      <c r="F1204" s="60"/>
      <c r="N1204" s="58"/>
      <c r="O1204" s="58"/>
      <c r="P1204" s="58"/>
      <c r="T1204" s="58"/>
    </row>
    <row r="1205">
      <c r="D1205" s="58"/>
      <c r="F1205" s="60"/>
      <c r="N1205" s="58"/>
      <c r="O1205" s="58"/>
      <c r="P1205" s="58"/>
      <c r="T1205" s="58"/>
    </row>
    <row r="1206">
      <c r="D1206" s="58"/>
      <c r="F1206" s="60"/>
      <c r="N1206" s="58"/>
      <c r="O1206" s="58"/>
      <c r="P1206" s="58"/>
      <c r="T1206" s="58"/>
    </row>
    <row r="1207">
      <c r="D1207" s="58"/>
      <c r="F1207" s="60"/>
      <c r="N1207" s="58"/>
      <c r="O1207" s="58"/>
      <c r="P1207" s="58"/>
      <c r="T1207" s="58"/>
    </row>
    <row r="1208">
      <c r="D1208" s="58"/>
      <c r="F1208" s="60"/>
      <c r="N1208" s="58"/>
      <c r="O1208" s="58"/>
      <c r="P1208" s="58"/>
      <c r="T1208" s="58"/>
    </row>
    <row r="1209">
      <c r="D1209" s="58"/>
      <c r="F1209" s="60"/>
      <c r="N1209" s="58"/>
      <c r="O1209" s="58"/>
      <c r="P1209" s="58"/>
      <c r="T1209" s="58"/>
    </row>
    <row r="1210">
      <c r="D1210" s="58"/>
      <c r="F1210" s="60"/>
      <c r="N1210" s="58"/>
      <c r="O1210" s="58"/>
      <c r="P1210" s="58"/>
      <c r="T1210" s="58"/>
    </row>
    <row r="1211">
      <c r="D1211" s="58"/>
      <c r="F1211" s="60"/>
      <c r="N1211" s="58"/>
      <c r="O1211" s="58"/>
      <c r="P1211" s="58"/>
      <c r="T1211" s="58"/>
    </row>
    <row r="1212">
      <c r="D1212" s="58"/>
      <c r="F1212" s="60"/>
      <c r="N1212" s="58"/>
      <c r="O1212" s="58"/>
      <c r="P1212" s="58"/>
      <c r="T1212" s="58"/>
    </row>
    <row r="1213">
      <c r="D1213" s="58"/>
      <c r="F1213" s="60"/>
      <c r="N1213" s="58"/>
      <c r="O1213" s="58"/>
      <c r="P1213" s="58"/>
      <c r="T1213" s="58"/>
    </row>
    <row r="1214">
      <c r="D1214" s="58"/>
      <c r="F1214" s="60"/>
      <c r="N1214" s="58"/>
      <c r="O1214" s="58"/>
      <c r="P1214" s="58"/>
      <c r="T1214" s="58"/>
    </row>
    <row r="1215">
      <c r="D1215" s="58"/>
      <c r="F1215" s="60"/>
      <c r="N1215" s="58"/>
      <c r="O1215" s="58"/>
      <c r="P1215" s="58"/>
      <c r="T1215" s="58"/>
    </row>
    <row r="1216">
      <c r="D1216" s="58"/>
      <c r="F1216" s="60"/>
      <c r="N1216" s="58"/>
      <c r="O1216" s="58"/>
      <c r="P1216" s="58"/>
      <c r="T1216" s="58"/>
    </row>
    <row r="1217">
      <c r="D1217" s="58"/>
      <c r="F1217" s="60"/>
      <c r="N1217" s="58"/>
      <c r="O1217" s="58"/>
      <c r="P1217" s="58"/>
      <c r="T1217" s="58"/>
    </row>
    <row r="1218">
      <c r="D1218" s="58"/>
      <c r="F1218" s="60"/>
      <c r="N1218" s="58"/>
      <c r="O1218" s="58"/>
      <c r="P1218" s="58"/>
      <c r="T1218" s="58"/>
    </row>
    <row r="1219">
      <c r="D1219" s="58"/>
      <c r="F1219" s="60"/>
      <c r="N1219" s="58"/>
      <c r="O1219" s="58"/>
      <c r="P1219" s="58"/>
      <c r="T1219" s="58"/>
    </row>
    <row r="1220">
      <c r="D1220" s="58"/>
      <c r="F1220" s="60"/>
      <c r="N1220" s="58"/>
      <c r="O1220" s="58"/>
      <c r="P1220" s="58"/>
      <c r="T1220" s="58"/>
    </row>
    <row r="1221">
      <c r="D1221" s="58"/>
      <c r="F1221" s="60"/>
      <c r="N1221" s="58"/>
      <c r="O1221" s="58"/>
      <c r="P1221" s="58"/>
      <c r="T1221" s="58"/>
    </row>
    <row r="1222">
      <c r="D1222" s="58"/>
      <c r="F1222" s="60"/>
      <c r="N1222" s="58"/>
      <c r="O1222" s="58"/>
      <c r="P1222" s="58"/>
      <c r="T1222" s="58"/>
    </row>
    <row r="1223">
      <c r="D1223" s="58"/>
      <c r="F1223" s="60"/>
      <c r="N1223" s="58"/>
      <c r="O1223" s="58"/>
      <c r="P1223" s="58"/>
      <c r="T1223" s="58"/>
    </row>
    <row r="1224">
      <c r="D1224" s="58"/>
      <c r="F1224" s="60"/>
      <c r="N1224" s="58"/>
      <c r="O1224" s="58"/>
      <c r="P1224" s="58"/>
      <c r="T1224" s="58"/>
    </row>
    <row r="1225">
      <c r="D1225" s="58"/>
      <c r="F1225" s="60"/>
      <c r="N1225" s="58"/>
      <c r="O1225" s="58"/>
      <c r="P1225" s="58"/>
      <c r="T1225" s="58"/>
    </row>
    <row r="1226">
      <c r="D1226" s="58"/>
      <c r="F1226" s="60"/>
      <c r="N1226" s="58"/>
      <c r="O1226" s="58"/>
      <c r="P1226" s="58"/>
      <c r="T1226" s="58"/>
    </row>
    <row r="1227">
      <c r="D1227" s="58"/>
      <c r="F1227" s="60"/>
      <c r="N1227" s="58"/>
      <c r="O1227" s="58"/>
      <c r="P1227" s="58"/>
      <c r="T1227" s="58"/>
    </row>
    <row r="1228">
      <c r="D1228" s="58"/>
      <c r="F1228" s="60"/>
      <c r="N1228" s="58"/>
      <c r="O1228" s="58"/>
      <c r="P1228" s="58"/>
      <c r="T1228" s="58"/>
    </row>
    <row r="1229">
      <c r="D1229" s="58"/>
      <c r="F1229" s="60"/>
      <c r="N1229" s="58"/>
      <c r="O1229" s="58"/>
      <c r="P1229" s="58"/>
      <c r="T1229" s="58"/>
    </row>
    <row r="1230">
      <c r="D1230" s="58"/>
      <c r="F1230" s="60"/>
      <c r="N1230" s="58"/>
      <c r="O1230" s="58"/>
      <c r="P1230" s="58"/>
      <c r="T1230" s="58"/>
    </row>
    <row r="1231">
      <c r="D1231" s="58"/>
      <c r="F1231" s="60"/>
      <c r="N1231" s="58"/>
      <c r="O1231" s="58"/>
      <c r="P1231" s="58"/>
      <c r="T1231" s="58"/>
    </row>
    <row r="1232">
      <c r="D1232" s="58"/>
      <c r="F1232" s="60"/>
      <c r="N1232" s="58"/>
      <c r="O1232" s="58"/>
      <c r="P1232" s="58"/>
      <c r="T1232" s="58"/>
    </row>
    <row r="1233">
      <c r="D1233" s="58"/>
      <c r="F1233" s="60"/>
      <c r="N1233" s="58"/>
      <c r="O1233" s="58"/>
      <c r="P1233" s="58"/>
      <c r="T1233" s="58"/>
    </row>
    <row r="1234">
      <c r="D1234" s="58"/>
      <c r="F1234" s="60"/>
      <c r="N1234" s="58"/>
      <c r="O1234" s="58"/>
      <c r="P1234" s="58"/>
      <c r="T1234" s="58"/>
    </row>
    <row r="1235">
      <c r="D1235" s="58"/>
      <c r="F1235" s="60"/>
      <c r="N1235" s="58"/>
      <c r="O1235" s="58"/>
      <c r="P1235" s="58"/>
      <c r="T1235" s="58"/>
    </row>
    <row r="1236">
      <c r="D1236" s="58"/>
      <c r="F1236" s="60"/>
      <c r="N1236" s="58"/>
      <c r="O1236" s="58"/>
      <c r="P1236" s="58"/>
      <c r="T1236" s="58"/>
    </row>
    <row r="1237">
      <c r="D1237" s="58"/>
      <c r="F1237" s="60"/>
      <c r="N1237" s="58"/>
      <c r="O1237" s="58"/>
      <c r="P1237" s="58"/>
      <c r="T1237" s="58"/>
    </row>
    <row r="1238">
      <c r="D1238" s="58"/>
      <c r="F1238" s="60"/>
      <c r="N1238" s="58"/>
      <c r="O1238" s="58"/>
      <c r="P1238" s="58"/>
      <c r="T1238" s="58"/>
    </row>
    <row r="1239">
      <c r="D1239" s="58"/>
      <c r="F1239" s="60"/>
      <c r="N1239" s="58"/>
      <c r="O1239" s="58"/>
      <c r="P1239" s="58"/>
      <c r="T1239" s="58"/>
    </row>
    <row r="1240">
      <c r="D1240" s="58"/>
      <c r="F1240" s="60"/>
      <c r="N1240" s="58"/>
      <c r="O1240" s="58"/>
      <c r="P1240" s="58"/>
      <c r="T1240" s="58"/>
    </row>
    <row r="1241">
      <c r="D1241" s="58"/>
      <c r="F1241" s="60"/>
      <c r="N1241" s="58"/>
      <c r="O1241" s="58"/>
      <c r="P1241" s="58"/>
      <c r="T1241" s="58"/>
    </row>
    <row r="1242">
      <c r="D1242" s="58"/>
      <c r="F1242" s="60"/>
      <c r="N1242" s="58"/>
      <c r="O1242" s="58"/>
      <c r="P1242" s="58"/>
      <c r="T1242" s="58"/>
    </row>
    <row r="1243">
      <c r="D1243" s="58"/>
      <c r="F1243" s="60"/>
      <c r="N1243" s="58"/>
      <c r="O1243" s="58"/>
      <c r="P1243" s="58"/>
      <c r="T1243" s="58"/>
    </row>
    <row r="1244">
      <c r="D1244" s="58"/>
      <c r="F1244" s="60"/>
      <c r="N1244" s="58"/>
      <c r="O1244" s="58"/>
      <c r="P1244" s="58"/>
      <c r="T1244" s="58"/>
    </row>
    <row r="1245">
      <c r="D1245" s="58"/>
      <c r="F1245" s="60"/>
      <c r="N1245" s="58"/>
      <c r="O1245" s="58"/>
      <c r="P1245" s="58"/>
      <c r="T1245" s="58"/>
    </row>
    <row r="1246">
      <c r="D1246" s="58"/>
      <c r="F1246" s="60"/>
      <c r="N1246" s="58"/>
      <c r="O1246" s="58"/>
      <c r="P1246" s="58"/>
      <c r="T1246" s="58"/>
    </row>
    <row r="1247">
      <c r="D1247" s="58"/>
      <c r="F1247" s="60"/>
      <c r="N1247" s="58"/>
      <c r="O1247" s="58"/>
      <c r="P1247" s="58"/>
      <c r="T1247" s="58"/>
    </row>
    <row r="1248">
      <c r="D1248" s="58"/>
      <c r="F1248" s="60"/>
      <c r="N1248" s="58"/>
      <c r="O1248" s="58"/>
      <c r="P1248" s="58"/>
      <c r="T1248" s="58"/>
    </row>
    <row r="1249">
      <c r="D1249" s="58"/>
      <c r="F1249" s="60"/>
      <c r="N1249" s="58"/>
      <c r="O1249" s="58"/>
      <c r="P1249" s="58"/>
      <c r="T1249" s="58"/>
    </row>
    <row r="1250">
      <c r="D1250" s="58"/>
      <c r="F1250" s="60"/>
      <c r="N1250" s="58"/>
      <c r="O1250" s="58"/>
      <c r="P1250" s="58"/>
      <c r="T1250" s="58"/>
    </row>
    <row r="1251">
      <c r="D1251" s="58"/>
      <c r="F1251" s="60"/>
      <c r="N1251" s="58"/>
      <c r="O1251" s="58"/>
      <c r="P1251" s="58"/>
      <c r="T1251" s="58"/>
    </row>
    <row r="1252">
      <c r="D1252" s="58"/>
      <c r="F1252" s="60"/>
      <c r="N1252" s="58"/>
      <c r="O1252" s="58"/>
      <c r="P1252" s="58"/>
      <c r="T1252" s="58"/>
    </row>
    <row r="1253">
      <c r="D1253" s="58"/>
      <c r="F1253" s="60"/>
      <c r="N1253" s="58"/>
      <c r="O1253" s="58"/>
      <c r="P1253" s="58"/>
      <c r="T1253" s="58"/>
    </row>
    <row r="1254">
      <c r="D1254" s="58"/>
      <c r="F1254" s="60"/>
      <c r="N1254" s="58"/>
      <c r="O1254" s="58"/>
      <c r="P1254" s="58"/>
      <c r="T1254" s="58"/>
    </row>
    <row r="1255">
      <c r="D1255" s="58"/>
      <c r="F1255" s="60"/>
      <c r="N1255" s="58"/>
      <c r="O1255" s="58"/>
      <c r="P1255" s="58"/>
      <c r="T1255" s="58"/>
    </row>
    <row r="1256">
      <c r="D1256" s="58"/>
      <c r="F1256" s="60"/>
      <c r="N1256" s="58"/>
      <c r="O1256" s="58"/>
      <c r="P1256" s="58"/>
      <c r="T1256" s="58"/>
    </row>
    <row r="1257">
      <c r="D1257" s="58"/>
      <c r="F1257" s="60"/>
      <c r="N1257" s="58"/>
      <c r="O1257" s="58"/>
      <c r="P1257" s="58"/>
      <c r="T1257" s="58"/>
    </row>
    <row r="1258">
      <c r="D1258" s="58"/>
      <c r="F1258" s="60"/>
      <c r="N1258" s="58"/>
      <c r="O1258" s="58"/>
      <c r="P1258" s="58"/>
      <c r="T1258" s="58"/>
    </row>
    <row r="1259">
      <c r="D1259" s="58"/>
      <c r="F1259" s="60"/>
      <c r="N1259" s="58"/>
      <c r="O1259" s="58"/>
      <c r="P1259" s="58"/>
      <c r="T1259" s="58"/>
    </row>
    <row r="1260">
      <c r="D1260" s="58"/>
      <c r="F1260" s="60"/>
      <c r="N1260" s="58"/>
      <c r="O1260" s="58"/>
      <c r="P1260" s="58"/>
      <c r="T1260" s="58"/>
    </row>
    <row r="1261">
      <c r="D1261" s="58"/>
      <c r="F1261" s="60"/>
      <c r="N1261" s="58"/>
      <c r="O1261" s="58"/>
      <c r="P1261" s="58"/>
      <c r="T1261" s="58"/>
    </row>
    <row r="1262">
      <c r="D1262" s="58"/>
      <c r="F1262" s="60"/>
      <c r="N1262" s="58"/>
      <c r="O1262" s="58"/>
      <c r="P1262" s="58"/>
      <c r="T1262" s="58"/>
    </row>
    <row r="1263">
      <c r="D1263" s="58"/>
      <c r="F1263" s="60"/>
      <c r="N1263" s="58"/>
      <c r="O1263" s="58"/>
      <c r="P1263" s="58"/>
      <c r="T1263" s="58"/>
    </row>
    <row r="1264">
      <c r="D1264" s="58"/>
      <c r="F1264" s="60"/>
      <c r="N1264" s="58"/>
      <c r="O1264" s="58"/>
      <c r="P1264" s="58"/>
      <c r="T1264" s="58"/>
    </row>
    <row r="1265">
      <c r="D1265" s="58"/>
      <c r="F1265" s="60"/>
      <c r="N1265" s="58"/>
      <c r="O1265" s="58"/>
      <c r="P1265" s="58"/>
      <c r="T1265" s="58"/>
    </row>
    <row r="1266">
      <c r="D1266" s="58"/>
      <c r="F1266" s="60"/>
      <c r="N1266" s="58"/>
      <c r="O1266" s="58"/>
      <c r="P1266" s="58"/>
      <c r="T1266" s="58"/>
    </row>
    <row r="1267">
      <c r="D1267" s="58"/>
      <c r="F1267" s="60"/>
      <c r="N1267" s="58"/>
      <c r="O1267" s="58"/>
      <c r="P1267" s="58"/>
      <c r="T1267" s="58"/>
    </row>
    <row r="1268">
      <c r="D1268" s="58"/>
      <c r="F1268" s="60"/>
      <c r="N1268" s="58"/>
      <c r="O1268" s="58"/>
      <c r="P1268" s="58"/>
      <c r="T1268" s="58"/>
    </row>
    <row r="1269">
      <c r="D1269" s="58"/>
      <c r="F1269" s="60"/>
      <c r="N1269" s="58"/>
      <c r="O1269" s="58"/>
      <c r="P1269" s="58"/>
      <c r="T1269" s="58"/>
    </row>
    <row r="1270">
      <c r="D1270" s="58"/>
      <c r="F1270" s="60"/>
      <c r="N1270" s="58"/>
      <c r="O1270" s="58"/>
      <c r="P1270" s="58"/>
      <c r="T1270" s="58"/>
    </row>
    <row r="1271">
      <c r="D1271" s="58"/>
      <c r="F1271" s="60"/>
      <c r="N1271" s="58"/>
      <c r="O1271" s="58"/>
      <c r="P1271" s="58"/>
      <c r="T1271" s="58"/>
    </row>
    <row r="1272">
      <c r="D1272" s="58"/>
      <c r="F1272" s="60"/>
      <c r="N1272" s="58"/>
      <c r="O1272" s="58"/>
      <c r="P1272" s="58"/>
      <c r="T1272" s="58"/>
    </row>
    <row r="1273">
      <c r="D1273" s="58"/>
      <c r="F1273" s="60"/>
      <c r="N1273" s="58"/>
      <c r="O1273" s="58"/>
      <c r="P1273" s="58"/>
      <c r="T1273" s="58"/>
    </row>
    <row r="1274">
      <c r="D1274" s="58"/>
      <c r="F1274" s="60"/>
      <c r="N1274" s="58"/>
      <c r="O1274" s="58"/>
      <c r="P1274" s="58"/>
      <c r="T1274" s="58"/>
    </row>
    <row r="1275">
      <c r="D1275" s="58"/>
      <c r="F1275" s="60"/>
      <c r="N1275" s="58"/>
      <c r="O1275" s="58"/>
      <c r="P1275" s="58"/>
      <c r="T1275" s="58"/>
    </row>
    <row r="1276">
      <c r="D1276" s="58"/>
      <c r="F1276" s="60"/>
      <c r="N1276" s="58"/>
      <c r="O1276" s="58"/>
      <c r="P1276" s="58"/>
      <c r="T1276" s="58"/>
    </row>
    <row r="1277">
      <c r="D1277" s="58"/>
      <c r="F1277" s="60"/>
      <c r="N1277" s="58"/>
      <c r="O1277" s="58"/>
      <c r="P1277" s="58"/>
      <c r="T1277" s="58"/>
    </row>
    <row r="1278">
      <c r="D1278" s="58"/>
      <c r="F1278" s="60"/>
      <c r="N1278" s="58"/>
      <c r="O1278" s="58"/>
      <c r="P1278" s="58"/>
      <c r="T1278" s="58"/>
    </row>
    <row r="1279">
      <c r="D1279" s="58"/>
      <c r="F1279" s="60"/>
      <c r="N1279" s="58"/>
      <c r="O1279" s="58"/>
      <c r="P1279" s="58"/>
      <c r="T1279" s="58"/>
    </row>
    <row r="1280">
      <c r="D1280" s="58"/>
      <c r="F1280" s="60"/>
      <c r="N1280" s="58"/>
      <c r="O1280" s="58"/>
      <c r="P1280" s="58"/>
      <c r="T1280" s="58"/>
    </row>
    <row r="1281">
      <c r="D1281" s="58"/>
      <c r="F1281" s="60"/>
      <c r="N1281" s="58"/>
      <c r="O1281" s="58"/>
      <c r="P1281" s="58"/>
      <c r="T1281" s="58"/>
    </row>
    <row r="1282">
      <c r="D1282" s="58"/>
      <c r="F1282" s="60"/>
      <c r="N1282" s="58"/>
      <c r="O1282" s="58"/>
      <c r="P1282" s="58"/>
      <c r="T1282" s="58"/>
    </row>
    <row r="1283">
      <c r="D1283" s="58"/>
      <c r="F1283" s="60"/>
      <c r="N1283" s="58"/>
      <c r="O1283" s="58"/>
      <c r="P1283" s="58"/>
      <c r="T1283" s="58"/>
    </row>
    <row r="1284">
      <c r="D1284" s="58"/>
      <c r="F1284" s="60"/>
      <c r="N1284" s="58"/>
      <c r="O1284" s="58"/>
      <c r="P1284" s="58"/>
      <c r="T1284" s="58"/>
    </row>
    <row r="1285">
      <c r="D1285" s="58"/>
      <c r="F1285" s="60"/>
      <c r="N1285" s="58"/>
      <c r="O1285" s="58"/>
      <c r="P1285" s="58"/>
      <c r="T1285" s="58"/>
    </row>
    <row r="1286">
      <c r="D1286" s="58"/>
      <c r="F1286" s="60"/>
      <c r="N1286" s="58"/>
      <c r="O1286" s="58"/>
      <c r="P1286" s="58"/>
      <c r="T1286" s="58"/>
    </row>
    <row r="1287">
      <c r="D1287" s="58"/>
      <c r="F1287" s="60"/>
      <c r="N1287" s="58"/>
      <c r="O1287" s="58"/>
      <c r="P1287" s="58"/>
      <c r="T1287" s="58"/>
    </row>
    <row r="1288">
      <c r="D1288" s="58"/>
      <c r="F1288" s="60"/>
      <c r="N1288" s="58"/>
      <c r="O1288" s="58"/>
      <c r="P1288" s="58"/>
      <c r="T1288" s="58"/>
    </row>
    <row r="1289">
      <c r="D1289" s="58"/>
      <c r="F1289" s="60"/>
      <c r="N1289" s="58"/>
      <c r="O1289" s="58"/>
      <c r="P1289" s="58"/>
      <c r="T1289" s="58"/>
    </row>
    <row r="1290">
      <c r="D1290" s="58"/>
      <c r="F1290" s="60"/>
      <c r="N1290" s="58"/>
      <c r="O1290" s="58"/>
      <c r="P1290" s="58"/>
      <c r="T1290" s="58"/>
    </row>
    <row r="1291">
      <c r="D1291" s="58"/>
      <c r="F1291" s="60"/>
      <c r="N1291" s="58"/>
      <c r="O1291" s="58"/>
      <c r="P1291" s="58"/>
      <c r="T1291" s="58"/>
    </row>
    <row r="1292">
      <c r="D1292" s="58"/>
      <c r="F1292" s="60"/>
      <c r="N1292" s="58"/>
      <c r="O1292" s="58"/>
      <c r="P1292" s="58"/>
      <c r="T1292" s="58"/>
    </row>
    <row r="1293">
      <c r="D1293" s="58"/>
      <c r="F1293" s="60"/>
      <c r="N1293" s="58"/>
      <c r="O1293" s="58"/>
      <c r="P1293" s="58"/>
      <c r="T1293" s="58"/>
    </row>
    <row r="1294">
      <c r="D1294" s="58"/>
      <c r="F1294" s="60"/>
      <c r="N1294" s="58"/>
      <c r="O1294" s="58"/>
      <c r="P1294" s="58"/>
      <c r="T1294" s="58"/>
    </row>
    <row r="1295">
      <c r="D1295" s="58"/>
      <c r="F1295" s="60"/>
      <c r="N1295" s="58"/>
      <c r="O1295" s="58"/>
      <c r="P1295" s="58"/>
      <c r="T1295" s="58"/>
    </row>
    <row r="1296">
      <c r="D1296" s="58"/>
      <c r="F1296" s="60"/>
      <c r="N1296" s="58"/>
      <c r="O1296" s="58"/>
      <c r="P1296" s="58"/>
      <c r="T1296" s="58"/>
    </row>
    <row r="1297">
      <c r="D1297" s="58"/>
      <c r="F1297" s="60"/>
      <c r="N1297" s="58"/>
      <c r="O1297" s="58"/>
      <c r="P1297" s="58"/>
      <c r="T1297" s="58"/>
    </row>
    <row r="1298">
      <c r="D1298" s="58"/>
      <c r="F1298" s="60"/>
      <c r="N1298" s="58"/>
      <c r="O1298" s="58"/>
      <c r="P1298" s="58"/>
      <c r="T1298" s="58"/>
    </row>
    <row r="1299">
      <c r="D1299" s="58"/>
      <c r="F1299" s="60"/>
      <c r="N1299" s="58"/>
      <c r="O1299" s="58"/>
      <c r="P1299" s="58"/>
      <c r="T1299" s="58"/>
    </row>
    <row r="1300">
      <c r="D1300" s="58"/>
      <c r="F1300" s="60"/>
      <c r="N1300" s="58"/>
      <c r="O1300" s="58"/>
      <c r="P1300" s="58"/>
      <c r="T1300" s="58"/>
    </row>
    <row r="1301">
      <c r="D1301" s="58"/>
      <c r="F1301" s="60"/>
      <c r="N1301" s="58"/>
      <c r="O1301" s="58"/>
      <c r="P1301" s="58"/>
      <c r="T1301" s="58"/>
    </row>
    <row r="1302">
      <c r="D1302" s="58"/>
      <c r="F1302" s="60"/>
      <c r="N1302" s="58"/>
      <c r="O1302" s="58"/>
      <c r="P1302" s="58"/>
      <c r="T1302" s="58"/>
    </row>
    <row r="1303">
      <c r="D1303" s="58"/>
      <c r="F1303" s="60"/>
      <c r="N1303" s="58"/>
      <c r="O1303" s="58"/>
      <c r="P1303" s="58"/>
      <c r="T1303" s="58"/>
    </row>
    <row r="1304">
      <c r="D1304" s="58"/>
      <c r="F1304" s="60"/>
      <c r="N1304" s="58"/>
      <c r="O1304" s="58"/>
      <c r="P1304" s="58"/>
      <c r="T1304" s="58"/>
    </row>
    <row r="1305">
      <c r="D1305" s="58"/>
      <c r="F1305" s="60"/>
      <c r="N1305" s="58"/>
      <c r="O1305" s="58"/>
      <c r="P1305" s="58"/>
      <c r="T1305" s="58"/>
    </row>
    <row r="1306">
      <c r="D1306" s="58"/>
      <c r="F1306" s="60"/>
      <c r="N1306" s="58"/>
      <c r="O1306" s="58"/>
      <c r="P1306" s="58"/>
      <c r="T1306" s="58"/>
    </row>
    <row r="1307">
      <c r="D1307" s="58"/>
      <c r="F1307" s="60"/>
      <c r="N1307" s="58"/>
      <c r="O1307" s="58"/>
      <c r="P1307" s="58"/>
      <c r="T1307" s="58"/>
    </row>
    <row r="1308">
      <c r="D1308" s="58"/>
      <c r="F1308" s="60"/>
      <c r="N1308" s="58"/>
      <c r="O1308" s="58"/>
      <c r="P1308" s="58"/>
      <c r="T1308" s="58"/>
    </row>
    <row r="1309">
      <c r="D1309" s="58"/>
      <c r="F1309" s="60"/>
      <c r="N1309" s="58"/>
      <c r="O1309" s="58"/>
      <c r="P1309" s="58"/>
      <c r="T1309" s="58"/>
    </row>
    <row r="1310">
      <c r="D1310" s="58"/>
      <c r="F1310" s="60"/>
      <c r="N1310" s="58"/>
      <c r="O1310" s="58"/>
      <c r="P1310" s="58"/>
      <c r="T1310" s="58"/>
    </row>
    <row r="1311">
      <c r="D1311" s="58"/>
      <c r="F1311" s="60"/>
      <c r="N1311" s="58"/>
      <c r="O1311" s="58"/>
      <c r="P1311" s="58"/>
      <c r="T1311" s="58"/>
    </row>
    <row r="1312">
      <c r="D1312" s="58"/>
      <c r="F1312" s="60"/>
      <c r="N1312" s="58"/>
      <c r="O1312" s="58"/>
      <c r="P1312" s="58"/>
      <c r="T1312" s="58"/>
    </row>
    <row r="1313">
      <c r="D1313" s="58"/>
      <c r="F1313" s="60"/>
      <c r="N1313" s="58"/>
      <c r="O1313" s="58"/>
      <c r="P1313" s="58"/>
      <c r="T1313" s="58"/>
    </row>
    <row r="1314">
      <c r="D1314" s="58"/>
      <c r="F1314" s="60"/>
      <c r="N1314" s="58"/>
      <c r="O1314" s="58"/>
      <c r="P1314" s="58"/>
      <c r="T1314" s="58"/>
    </row>
    <row r="1315">
      <c r="D1315" s="58"/>
      <c r="F1315" s="60"/>
      <c r="N1315" s="58"/>
      <c r="O1315" s="58"/>
      <c r="P1315" s="58"/>
      <c r="T1315" s="58"/>
    </row>
    <row r="1316">
      <c r="D1316" s="58"/>
      <c r="F1316" s="60"/>
      <c r="N1316" s="58"/>
      <c r="O1316" s="58"/>
      <c r="P1316" s="58"/>
      <c r="T1316" s="58"/>
    </row>
    <row r="1317">
      <c r="D1317" s="58"/>
      <c r="F1317" s="60"/>
      <c r="N1317" s="58"/>
      <c r="O1317" s="58"/>
      <c r="P1317" s="58"/>
      <c r="T1317" s="58"/>
    </row>
    <row r="1318">
      <c r="D1318" s="58"/>
      <c r="F1318" s="60"/>
      <c r="N1318" s="58"/>
      <c r="O1318" s="58"/>
      <c r="P1318" s="58"/>
      <c r="T1318" s="58"/>
    </row>
    <row r="1319">
      <c r="D1319" s="58"/>
      <c r="F1319" s="60"/>
      <c r="N1319" s="58"/>
      <c r="O1319" s="58"/>
      <c r="P1319" s="58"/>
      <c r="T1319" s="58"/>
    </row>
    <row r="1320">
      <c r="D1320" s="58"/>
      <c r="F1320" s="60"/>
      <c r="N1320" s="58"/>
      <c r="O1320" s="58"/>
      <c r="P1320" s="58"/>
      <c r="T1320" s="58"/>
    </row>
    <row r="1321">
      <c r="D1321" s="58"/>
      <c r="F1321" s="60"/>
      <c r="N1321" s="58"/>
      <c r="O1321" s="58"/>
      <c r="P1321" s="58"/>
      <c r="T1321" s="58"/>
    </row>
    <row r="1322">
      <c r="D1322" s="58"/>
      <c r="F1322" s="60"/>
      <c r="N1322" s="58"/>
      <c r="O1322" s="58"/>
      <c r="P1322" s="58"/>
      <c r="T1322" s="58"/>
    </row>
    <row r="1323">
      <c r="D1323" s="58"/>
      <c r="F1323" s="60"/>
      <c r="N1323" s="58"/>
      <c r="O1323" s="58"/>
      <c r="P1323" s="58"/>
      <c r="T1323" s="58"/>
    </row>
    <row r="1324">
      <c r="D1324" s="58"/>
      <c r="F1324" s="60"/>
      <c r="N1324" s="58"/>
      <c r="O1324" s="58"/>
      <c r="P1324" s="58"/>
      <c r="T1324" s="58"/>
    </row>
    <row r="1325">
      <c r="D1325" s="58"/>
      <c r="F1325" s="60"/>
      <c r="N1325" s="58"/>
      <c r="O1325" s="58"/>
      <c r="P1325" s="58"/>
      <c r="T1325" s="58"/>
    </row>
    <row r="1326">
      <c r="D1326" s="58"/>
      <c r="F1326" s="60"/>
      <c r="N1326" s="58"/>
      <c r="O1326" s="58"/>
      <c r="P1326" s="58"/>
      <c r="T1326" s="58"/>
    </row>
    <row r="1327">
      <c r="D1327" s="58"/>
      <c r="F1327" s="60"/>
      <c r="N1327" s="58"/>
      <c r="O1327" s="58"/>
      <c r="P1327" s="58"/>
      <c r="T1327" s="58"/>
    </row>
    <row r="1328">
      <c r="D1328" s="58"/>
      <c r="F1328" s="60"/>
      <c r="N1328" s="58"/>
      <c r="O1328" s="58"/>
      <c r="P1328" s="58"/>
      <c r="T1328" s="58"/>
    </row>
    <row r="1329">
      <c r="D1329" s="58"/>
      <c r="F1329" s="60"/>
      <c r="N1329" s="58"/>
      <c r="O1329" s="58"/>
      <c r="P1329" s="58"/>
      <c r="T1329" s="58"/>
    </row>
    <row r="1330">
      <c r="D1330" s="58"/>
      <c r="F1330" s="60"/>
      <c r="N1330" s="58"/>
      <c r="O1330" s="58"/>
      <c r="P1330" s="58"/>
      <c r="T1330" s="58"/>
    </row>
    <row r="1331">
      <c r="D1331" s="58"/>
      <c r="F1331" s="60"/>
      <c r="N1331" s="58"/>
      <c r="O1331" s="58"/>
      <c r="P1331" s="58"/>
      <c r="T1331" s="58"/>
    </row>
    <row r="1332">
      <c r="D1332" s="58"/>
      <c r="F1332" s="60"/>
      <c r="N1332" s="58"/>
      <c r="O1332" s="58"/>
      <c r="P1332" s="58"/>
      <c r="T1332" s="58"/>
    </row>
    <row r="1333">
      <c r="D1333" s="58"/>
      <c r="F1333" s="60"/>
      <c r="N1333" s="58"/>
      <c r="O1333" s="58"/>
      <c r="P1333" s="58"/>
      <c r="T1333" s="58"/>
    </row>
    <row r="1334">
      <c r="D1334" s="58"/>
      <c r="F1334" s="60"/>
      <c r="N1334" s="58"/>
      <c r="O1334" s="58"/>
      <c r="P1334" s="58"/>
      <c r="T1334" s="58"/>
    </row>
    <row r="1335">
      <c r="D1335" s="58"/>
      <c r="F1335" s="60"/>
      <c r="N1335" s="58"/>
      <c r="O1335" s="58"/>
      <c r="P1335" s="58"/>
      <c r="T1335" s="58"/>
    </row>
    <row r="1336">
      <c r="D1336" s="58"/>
      <c r="F1336" s="60"/>
      <c r="N1336" s="58"/>
      <c r="O1336" s="58"/>
      <c r="P1336" s="58"/>
      <c r="T1336" s="58"/>
    </row>
    <row r="1337">
      <c r="D1337" s="58"/>
      <c r="F1337" s="60"/>
      <c r="N1337" s="58"/>
      <c r="O1337" s="58"/>
      <c r="P1337" s="58"/>
      <c r="T1337" s="58"/>
    </row>
    <row r="1338">
      <c r="D1338" s="58"/>
      <c r="F1338" s="60"/>
      <c r="N1338" s="58"/>
      <c r="O1338" s="58"/>
      <c r="P1338" s="58"/>
      <c r="T1338" s="58"/>
    </row>
    <row r="1339">
      <c r="D1339" s="58"/>
      <c r="F1339" s="60"/>
      <c r="N1339" s="58"/>
      <c r="O1339" s="58"/>
      <c r="P1339" s="58"/>
      <c r="T1339" s="58"/>
    </row>
    <row r="1340">
      <c r="D1340" s="58"/>
      <c r="F1340" s="60"/>
      <c r="N1340" s="58"/>
      <c r="O1340" s="58"/>
      <c r="P1340" s="58"/>
      <c r="T1340" s="58"/>
    </row>
    <row r="1341">
      <c r="D1341" s="58"/>
      <c r="F1341" s="60"/>
      <c r="N1341" s="58"/>
      <c r="O1341" s="58"/>
      <c r="P1341" s="58"/>
      <c r="T1341" s="58"/>
    </row>
    <row r="1342">
      <c r="D1342" s="58"/>
      <c r="F1342" s="60"/>
      <c r="N1342" s="58"/>
      <c r="O1342" s="58"/>
      <c r="P1342" s="58"/>
      <c r="T1342" s="58"/>
    </row>
    <row r="1343">
      <c r="D1343" s="58"/>
      <c r="F1343" s="60"/>
      <c r="N1343" s="58"/>
      <c r="O1343" s="58"/>
      <c r="P1343" s="58"/>
      <c r="T1343" s="58"/>
    </row>
    <row r="1344">
      <c r="D1344" s="58"/>
      <c r="F1344" s="60"/>
      <c r="N1344" s="58"/>
      <c r="O1344" s="58"/>
      <c r="P1344" s="58"/>
      <c r="T1344" s="58"/>
    </row>
    <row r="1345">
      <c r="D1345" s="58"/>
      <c r="F1345" s="60"/>
      <c r="N1345" s="58"/>
      <c r="O1345" s="58"/>
      <c r="P1345" s="58"/>
      <c r="T1345" s="58"/>
    </row>
    <row r="1346">
      <c r="D1346" s="58"/>
      <c r="F1346" s="60"/>
      <c r="N1346" s="58"/>
      <c r="O1346" s="58"/>
      <c r="P1346" s="58"/>
      <c r="T1346" s="58"/>
    </row>
    <row r="1347">
      <c r="D1347" s="58"/>
      <c r="F1347" s="60"/>
      <c r="N1347" s="58"/>
      <c r="O1347" s="58"/>
      <c r="P1347" s="58"/>
      <c r="T1347" s="58"/>
    </row>
    <row r="1348">
      <c r="D1348" s="58"/>
      <c r="F1348" s="60"/>
      <c r="N1348" s="58"/>
      <c r="O1348" s="58"/>
      <c r="P1348" s="58"/>
      <c r="T1348" s="58"/>
    </row>
    <row r="1349">
      <c r="D1349" s="58"/>
      <c r="F1349" s="60"/>
      <c r="N1349" s="58"/>
      <c r="O1349" s="58"/>
      <c r="P1349" s="58"/>
      <c r="T1349" s="58"/>
    </row>
    <row r="1350">
      <c r="D1350" s="58"/>
      <c r="F1350" s="60"/>
      <c r="N1350" s="58"/>
      <c r="O1350" s="58"/>
      <c r="P1350" s="58"/>
      <c r="T1350" s="58"/>
    </row>
    <row r="1351">
      <c r="D1351" s="58"/>
      <c r="F1351" s="60"/>
      <c r="N1351" s="58"/>
      <c r="O1351" s="58"/>
      <c r="P1351" s="58"/>
      <c r="T1351" s="58"/>
    </row>
    <row r="1352">
      <c r="D1352" s="58"/>
      <c r="F1352" s="60"/>
      <c r="N1352" s="58"/>
      <c r="O1352" s="58"/>
      <c r="P1352" s="58"/>
      <c r="T1352" s="58"/>
    </row>
    <row r="1353">
      <c r="D1353" s="58"/>
      <c r="F1353" s="60"/>
      <c r="N1353" s="58"/>
      <c r="O1353" s="58"/>
      <c r="P1353" s="58"/>
      <c r="T1353" s="58"/>
    </row>
    <row r="1354">
      <c r="D1354" s="58"/>
      <c r="F1354" s="60"/>
      <c r="N1354" s="58"/>
      <c r="O1354" s="58"/>
      <c r="P1354" s="58"/>
      <c r="T1354" s="58"/>
    </row>
    <row r="1355">
      <c r="D1355" s="58"/>
      <c r="F1355" s="60"/>
      <c r="N1355" s="58"/>
      <c r="O1355" s="58"/>
      <c r="P1355" s="58"/>
      <c r="T1355" s="58"/>
    </row>
    <row r="1356">
      <c r="D1356" s="58"/>
      <c r="F1356" s="60"/>
      <c r="N1356" s="58"/>
      <c r="O1356" s="58"/>
      <c r="P1356" s="58"/>
      <c r="T1356" s="58"/>
    </row>
    <row r="1357">
      <c r="D1357" s="58"/>
      <c r="F1357" s="60"/>
      <c r="N1357" s="58"/>
      <c r="O1357" s="58"/>
      <c r="P1357" s="58"/>
      <c r="T1357" s="58"/>
    </row>
    <row r="1358">
      <c r="D1358" s="58"/>
      <c r="F1358" s="60"/>
      <c r="N1358" s="58"/>
      <c r="O1358" s="58"/>
      <c r="P1358" s="58"/>
      <c r="T1358" s="58"/>
    </row>
    <row r="1359">
      <c r="D1359" s="58"/>
      <c r="F1359" s="60"/>
      <c r="N1359" s="58"/>
      <c r="O1359" s="58"/>
      <c r="P1359" s="58"/>
      <c r="T1359" s="58"/>
    </row>
    <row r="1360">
      <c r="D1360" s="58"/>
      <c r="F1360" s="60"/>
      <c r="N1360" s="58"/>
      <c r="O1360" s="58"/>
      <c r="P1360" s="58"/>
      <c r="T1360" s="58"/>
    </row>
    <row r="1361">
      <c r="D1361" s="58"/>
      <c r="F1361" s="60"/>
      <c r="N1361" s="58"/>
      <c r="O1361" s="58"/>
      <c r="P1361" s="58"/>
      <c r="T1361" s="58"/>
    </row>
    <row r="1362">
      <c r="D1362" s="58"/>
      <c r="F1362" s="60"/>
      <c r="N1362" s="58"/>
      <c r="O1362" s="58"/>
      <c r="P1362" s="58"/>
      <c r="T1362" s="58"/>
    </row>
    <row r="1363">
      <c r="D1363" s="58"/>
      <c r="F1363" s="60"/>
      <c r="N1363" s="58"/>
      <c r="O1363" s="58"/>
      <c r="P1363" s="58"/>
      <c r="T1363" s="58"/>
    </row>
    <row r="1364">
      <c r="D1364" s="58"/>
      <c r="F1364" s="60"/>
      <c r="N1364" s="58"/>
      <c r="O1364" s="58"/>
      <c r="P1364" s="58"/>
      <c r="T1364" s="58"/>
    </row>
    <row r="1365">
      <c r="D1365" s="58"/>
      <c r="F1365" s="60"/>
      <c r="N1365" s="58"/>
      <c r="O1365" s="58"/>
      <c r="P1365" s="58"/>
      <c r="T1365" s="58"/>
    </row>
    <row r="1366">
      <c r="D1366" s="58"/>
      <c r="F1366" s="60"/>
      <c r="N1366" s="58"/>
      <c r="O1366" s="58"/>
      <c r="P1366" s="58"/>
      <c r="T1366" s="58"/>
    </row>
    <row r="1367">
      <c r="D1367" s="58"/>
      <c r="F1367" s="60"/>
      <c r="N1367" s="58"/>
      <c r="O1367" s="58"/>
      <c r="P1367" s="58"/>
      <c r="T1367" s="58"/>
    </row>
    <row r="1368">
      <c r="D1368" s="58"/>
      <c r="F1368" s="60"/>
      <c r="N1368" s="58"/>
      <c r="O1368" s="58"/>
      <c r="P1368" s="58"/>
      <c r="T1368" s="58"/>
    </row>
    <row r="1369">
      <c r="D1369" s="58"/>
      <c r="F1369" s="60"/>
      <c r="N1369" s="58"/>
      <c r="O1369" s="58"/>
      <c r="P1369" s="58"/>
      <c r="T1369" s="58"/>
    </row>
    <row r="1370">
      <c r="D1370" s="58"/>
      <c r="F1370" s="60"/>
      <c r="N1370" s="58"/>
      <c r="O1370" s="58"/>
      <c r="P1370" s="58"/>
      <c r="T1370" s="58"/>
    </row>
    <row r="1371">
      <c r="D1371" s="58"/>
      <c r="F1371" s="60"/>
      <c r="N1371" s="58"/>
      <c r="O1371" s="58"/>
      <c r="P1371" s="58"/>
      <c r="T1371" s="58"/>
    </row>
    <row r="1372">
      <c r="D1372" s="58"/>
      <c r="F1372" s="60"/>
      <c r="N1372" s="58"/>
      <c r="O1372" s="58"/>
      <c r="P1372" s="58"/>
      <c r="T1372" s="58"/>
    </row>
    <row r="1373">
      <c r="D1373" s="58"/>
      <c r="F1373" s="60"/>
      <c r="N1373" s="58"/>
      <c r="O1373" s="58"/>
      <c r="P1373" s="58"/>
      <c r="T1373" s="58"/>
    </row>
    <row r="1374">
      <c r="D1374" s="58"/>
      <c r="F1374" s="60"/>
      <c r="N1374" s="58"/>
      <c r="O1374" s="58"/>
      <c r="P1374" s="58"/>
      <c r="T1374" s="58"/>
    </row>
    <row r="1375">
      <c r="D1375" s="58"/>
      <c r="F1375" s="60"/>
      <c r="N1375" s="58"/>
      <c r="O1375" s="58"/>
      <c r="P1375" s="58"/>
      <c r="T1375" s="58"/>
    </row>
    <row r="1376">
      <c r="D1376" s="58"/>
      <c r="F1376" s="60"/>
      <c r="N1376" s="58"/>
      <c r="O1376" s="58"/>
      <c r="P1376" s="58"/>
      <c r="T1376" s="58"/>
    </row>
    <row r="1377">
      <c r="D1377" s="58"/>
      <c r="F1377" s="60"/>
      <c r="N1377" s="58"/>
      <c r="O1377" s="58"/>
      <c r="P1377" s="58"/>
      <c r="T1377" s="58"/>
    </row>
    <row r="1378">
      <c r="D1378" s="58"/>
      <c r="F1378" s="60"/>
      <c r="N1378" s="58"/>
      <c r="O1378" s="58"/>
      <c r="P1378" s="58"/>
      <c r="T1378" s="58"/>
    </row>
    <row r="1379">
      <c r="D1379" s="58"/>
      <c r="F1379" s="60"/>
      <c r="N1379" s="58"/>
      <c r="O1379" s="58"/>
      <c r="P1379" s="58"/>
      <c r="T1379" s="58"/>
    </row>
    <row r="1380">
      <c r="D1380" s="58"/>
      <c r="F1380" s="60"/>
      <c r="N1380" s="58"/>
      <c r="O1380" s="58"/>
      <c r="P1380" s="58"/>
      <c r="T1380" s="58"/>
    </row>
    <row r="1381">
      <c r="D1381" s="58"/>
      <c r="F1381" s="60"/>
      <c r="N1381" s="58"/>
      <c r="O1381" s="58"/>
      <c r="P1381" s="58"/>
      <c r="T1381" s="58"/>
    </row>
    <row r="1382">
      <c r="D1382" s="58"/>
      <c r="F1382" s="60"/>
      <c r="N1382" s="58"/>
      <c r="O1382" s="58"/>
      <c r="P1382" s="58"/>
      <c r="T1382" s="58"/>
    </row>
    <row r="1383">
      <c r="D1383" s="58"/>
      <c r="F1383" s="60"/>
      <c r="N1383" s="58"/>
      <c r="O1383" s="58"/>
      <c r="P1383" s="58"/>
      <c r="T1383" s="58"/>
    </row>
    <row r="1384">
      <c r="D1384" s="58"/>
      <c r="F1384" s="60"/>
      <c r="N1384" s="58"/>
      <c r="O1384" s="58"/>
      <c r="P1384" s="58"/>
      <c r="T1384" s="58"/>
    </row>
    <row r="1385">
      <c r="D1385" s="58"/>
      <c r="F1385" s="60"/>
      <c r="N1385" s="58"/>
      <c r="O1385" s="58"/>
      <c r="P1385" s="58"/>
      <c r="T1385" s="58"/>
    </row>
    <row r="1386">
      <c r="D1386" s="58"/>
      <c r="F1386" s="60"/>
      <c r="N1386" s="58"/>
      <c r="O1386" s="58"/>
      <c r="P1386" s="58"/>
      <c r="T1386" s="58"/>
    </row>
    <row r="1387">
      <c r="D1387" s="58"/>
      <c r="F1387" s="60"/>
      <c r="N1387" s="58"/>
      <c r="O1387" s="58"/>
      <c r="P1387" s="58"/>
      <c r="T1387" s="58"/>
    </row>
    <row r="1388">
      <c r="D1388" s="58"/>
      <c r="F1388" s="60"/>
      <c r="N1388" s="58"/>
      <c r="O1388" s="58"/>
      <c r="P1388" s="58"/>
      <c r="T1388" s="58"/>
    </row>
    <row r="1389">
      <c r="D1389" s="58"/>
      <c r="F1389" s="60"/>
      <c r="N1389" s="58"/>
      <c r="O1389" s="58"/>
      <c r="P1389" s="58"/>
      <c r="T1389" s="58"/>
    </row>
    <row r="1390">
      <c r="D1390" s="58"/>
      <c r="F1390" s="60"/>
      <c r="N1390" s="58"/>
      <c r="O1390" s="58"/>
      <c r="P1390" s="58"/>
      <c r="T1390" s="58"/>
    </row>
    <row r="1391">
      <c r="D1391" s="58"/>
      <c r="F1391" s="60"/>
      <c r="N1391" s="58"/>
      <c r="O1391" s="58"/>
      <c r="P1391" s="58"/>
      <c r="T1391" s="58"/>
    </row>
    <row r="1392">
      <c r="D1392" s="58"/>
      <c r="F1392" s="60"/>
      <c r="N1392" s="58"/>
      <c r="O1392" s="58"/>
      <c r="P1392" s="58"/>
      <c r="T1392" s="58"/>
    </row>
    <row r="1393">
      <c r="D1393" s="58"/>
      <c r="F1393" s="60"/>
      <c r="N1393" s="58"/>
      <c r="O1393" s="58"/>
      <c r="P1393" s="58"/>
      <c r="T1393" s="58"/>
    </row>
    <row r="1394">
      <c r="D1394" s="58"/>
      <c r="F1394" s="60"/>
      <c r="N1394" s="58"/>
      <c r="O1394" s="58"/>
      <c r="P1394" s="58"/>
      <c r="T1394" s="58"/>
    </row>
    <row r="1395">
      <c r="D1395" s="58"/>
      <c r="F1395" s="60"/>
      <c r="N1395" s="58"/>
      <c r="O1395" s="58"/>
      <c r="P1395" s="58"/>
      <c r="T1395" s="58"/>
    </row>
    <row r="1396">
      <c r="D1396" s="58"/>
      <c r="F1396" s="60"/>
      <c r="N1396" s="58"/>
      <c r="O1396" s="58"/>
      <c r="P1396" s="58"/>
      <c r="T1396" s="58"/>
    </row>
    <row r="1397">
      <c r="D1397" s="58"/>
      <c r="F1397" s="60"/>
      <c r="N1397" s="58"/>
      <c r="O1397" s="58"/>
      <c r="P1397" s="58"/>
      <c r="T1397" s="58"/>
    </row>
    <row r="1398">
      <c r="D1398" s="58"/>
      <c r="F1398" s="60"/>
      <c r="N1398" s="58"/>
      <c r="O1398" s="58"/>
      <c r="P1398" s="58"/>
      <c r="T1398" s="58"/>
    </row>
    <row r="1399">
      <c r="D1399" s="58"/>
      <c r="F1399" s="60"/>
      <c r="N1399" s="58"/>
      <c r="O1399" s="58"/>
      <c r="P1399" s="58"/>
      <c r="T1399" s="58"/>
    </row>
    <row r="1400">
      <c r="D1400" s="58"/>
      <c r="F1400" s="60"/>
      <c r="N1400" s="58"/>
      <c r="O1400" s="58"/>
      <c r="P1400" s="58"/>
      <c r="T1400" s="58"/>
    </row>
    <row r="1401">
      <c r="D1401" s="58"/>
      <c r="F1401" s="60"/>
      <c r="N1401" s="58"/>
      <c r="O1401" s="58"/>
      <c r="P1401" s="58"/>
      <c r="T1401" s="58"/>
    </row>
    <row r="1402">
      <c r="D1402" s="58"/>
      <c r="F1402" s="60"/>
      <c r="N1402" s="58"/>
      <c r="O1402" s="58"/>
      <c r="P1402" s="58"/>
      <c r="T1402" s="58"/>
    </row>
    <row r="1403">
      <c r="D1403" s="58"/>
      <c r="F1403" s="60"/>
      <c r="N1403" s="58"/>
      <c r="O1403" s="58"/>
      <c r="P1403" s="58"/>
      <c r="T1403" s="58"/>
    </row>
    <row r="1404">
      <c r="D1404" s="58"/>
      <c r="F1404" s="60"/>
      <c r="N1404" s="58"/>
      <c r="O1404" s="58"/>
      <c r="P1404" s="58"/>
      <c r="T1404" s="58"/>
    </row>
    <row r="1405">
      <c r="D1405" s="58"/>
      <c r="F1405" s="60"/>
      <c r="N1405" s="58"/>
      <c r="O1405" s="58"/>
      <c r="P1405" s="58"/>
      <c r="T1405" s="58"/>
    </row>
    <row r="1406">
      <c r="D1406" s="58"/>
      <c r="F1406" s="60"/>
      <c r="N1406" s="58"/>
      <c r="O1406" s="58"/>
      <c r="P1406" s="58"/>
      <c r="T1406" s="58"/>
    </row>
    <row r="1407">
      <c r="D1407" s="58"/>
      <c r="F1407" s="60"/>
      <c r="N1407" s="58"/>
      <c r="O1407" s="58"/>
      <c r="P1407" s="58"/>
      <c r="T1407" s="58"/>
    </row>
    <row r="1408">
      <c r="D1408" s="58"/>
      <c r="F1408" s="60"/>
      <c r="N1408" s="58"/>
      <c r="O1408" s="58"/>
      <c r="P1408" s="58"/>
      <c r="T1408" s="58"/>
    </row>
    <row r="1409">
      <c r="D1409" s="58"/>
      <c r="F1409" s="60"/>
      <c r="N1409" s="58"/>
      <c r="O1409" s="58"/>
      <c r="P1409" s="58"/>
      <c r="T1409" s="58"/>
    </row>
    <row r="1410">
      <c r="D1410" s="58"/>
      <c r="F1410" s="60"/>
      <c r="N1410" s="58"/>
      <c r="O1410" s="58"/>
      <c r="P1410" s="58"/>
      <c r="T1410" s="58"/>
    </row>
    <row r="1411">
      <c r="D1411" s="58"/>
      <c r="F1411" s="60"/>
      <c r="N1411" s="58"/>
      <c r="O1411" s="58"/>
      <c r="P1411" s="58"/>
      <c r="T1411" s="58"/>
    </row>
    <row r="1412">
      <c r="D1412" s="58"/>
      <c r="F1412" s="60"/>
      <c r="N1412" s="58"/>
      <c r="O1412" s="58"/>
      <c r="P1412" s="58"/>
      <c r="T1412" s="58"/>
    </row>
    <row r="1413">
      <c r="D1413" s="58"/>
      <c r="F1413" s="60"/>
      <c r="N1413" s="58"/>
      <c r="O1413" s="58"/>
      <c r="P1413" s="58"/>
      <c r="T1413" s="58"/>
    </row>
    <row r="1414">
      <c r="D1414" s="58"/>
      <c r="F1414" s="60"/>
      <c r="N1414" s="58"/>
      <c r="O1414" s="58"/>
      <c r="P1414" s="58"/>
      <c r="T1414" s="58"/>
    </row>
    <row r="1415">
      <c r="D1415" s="58"/>
      <c r="F1415" s="60"/>
      <c r="N1415" s="58"/>
      <c r="O1415" s="58"/>
      <c r="P1415" s="58"/>
      <c r="T1415" s="58"/>
    </row>
    <row r="1416">
      <c r="D1416" s="58"/>
      <c r="F1416" s="60"/>
      <c r="N1416" s="58"/>
      <c r="O1416" s="58"/>
      <c r="P1416" s="58"/>
      <c r="T1416" s="58"/>
    </row>
    <row r="1417">
      <c r="D1417" s="58"/>
      <c r="F1417" s="60"/>
      <c r="N1417" s="58"/>
      <c r="O1417" s="58"/>
      <c r="P1417" s="58"/>
      <c r="T1417" s="58"/>
    </row>
    <row r="1418">
      <c r="D1418" s="58"/>
      <c r="F1418" s="60"/>
      <c r="N1418" s="58"/>
      <c r="O1418" s="58"/>
      <c r="P1418" s="58"/>
      <c r="T1418" s="58"/>
    </row>
    <row r="1419">
      <c r="D1419" s="58"/>
      <c r="F1419" s="60"/>
      <c r="N1419" s="58"/>
      <c r="O1419" s="58"/>
      <c r="P1419" s="58"/>
      <c r="T1419" s="58"/>
    </row>
    <row r="1420">
      <c r="D1420" s="58"/>
      <c r="F1420" s="60"/>
      <c r="N1420" s="58"/>
      <c r="O1420" s="58"/>
      <c r="P1420" s="58"/>
      <c r="T1420" s="58"/>
    </row>
    <row r="1421">
      <c r="D1421" s="58"/>
      <c r="F1421" s="60"/>
      <c r="N1421" s="58"/>
      <c r="O1421" s="58"/>
      <c r="P1421" s="58"/>
      <c r="T1421" s="58"/>
    </row>
    <row r="1422">
      <c r="D1422" s="58"/>
      <c r="F1422" s="60"/>
      <c r="N1422" s="58"/>
      <c r="O1422" s="58"/>
      <c r="P1422" s="58"/>
      <c r="T1422" s="58"/>
    </row>
    <row r="1423">
      <c r="D1423" s="58"/>
      <c r="F1423" s="60"/>
      <c r="N1423" s="58"/>
      <c r="O1423" s="58"/>
      <c r="P1423" s="58"/>
      <c r="T1423" s="58"/>
    </row>
    <row r="1424">
      <c r="D1424" s="58"/>
      <c r="F1424" s="60"/>
      <c r="N1424" s="58"/>
      <c r="O1424" s="58"/>
      <c r="P1424" s="58"/>
      <c r="T1424" s="58"/>
    </row>
    <row r="1425">
      <c r="D1425" s="58"/>
      <c r="F1425" s="60"/>
      <c r="N1425" s="58"/>
      <c r="O1425" s="58"/>
      <c r="P1425" s="58"/>
      <c r="T1425" s="58"/>
    </row>
    <row r="1426">
      <c r="D1426" s="58"/>
      <c r="F1426" s="60"/>
      <c r="N1426" s="58"/>
      <c r="O1426" s="58"/>
      <c r="P1426" s="58"/>
      <c r="T1426" s="58"/>
    </row>
    <row r="1427">
      <c r="D1427" s="58"/>
      <c r="F1427" s="60"/>
      <c r="N1427" s="58"/>
      <c r="O1427" s="58"/>
      <c r="P1427" s="58"/>
      <c r="T1427" s="58"/>
    </row>
    <row r="1428">
      <c r="D1428" s="58"/>
      <c r="F1428" s="60"/>
      <c r="N1428" s="58"/>
      <c r="O1428" s="58"/>
      <c r="P1428" s="58"/>
      <c r="T1428" s="58"/>
    </row>
    <row r="1429">
      <c r="D1429" s="58"/>
      <c r="F1429" s="60"/>
      <c r="N1429" s="58"/>
      <c r="O1429" s="58"/>
      <c r="P1429" s="58"/>
      <c r="T1429" s="58"/>
    </row>
    <row r="1430">
      <c r="D1430" s="58"/>
      <c r="F1430" s="60"/>
      <c r="N1430" s="58"/>
      <c r="O1430" s="58"/>
      <c r="P1430" s="58"/>
      <c r="T1430" s="58"/>
    </row>
    <row r="1431">
      <c r="D1431" s="58"/>
      <c r="F1431" s="60"/>
      <c r="N1431" s="58"/>
      <c r="O1431" s="58"/>
      <c r="P1431" s="58"/>
      <c r="T1431" s="58"/>
    </row>
    <row r="1432">
      <c r="D1432" s="58"/>
      <c r="F1432" s="60"/>
      <c r="N1432" s="58"/>
      <c r="O1432" s="58"/>
      <c r="P1432" s="58"/>
      <c r="T1432" s="58"/>
    </row>
    <row r="1433">
      <c r="D1433" s="58"/>
      <c r="F1433" s="60"/>
      <c r="N1433" s="58"/>
      <c r="O1433" s="58"/>
      <c r="P1433" s="58"/>
      <c r="T1433" s="58"/>
    </row>
    <row r="1434">
      <c r="D1434" s="58"/>
      <c r="F1434" s="60"/>
      <c r="N1434" s="58"/>
      <c r="O1434" s="58"/>
      <c r="P1434" s="58"/>
      <c r="T1434" s="58"/>
    </row>
    <row r="1435">
      <c r="D1435" s="58"/>
      <c r="F1435" s="60"/>
      <c r="N1435" s="58"/>
      <c r="O1435" s="58"/>
      <c r="P1435" s="58"/>
      <c r="T1435" s="58"/>
    </row>
    <row r="1436">
      <c r="D1436" s="58"/>
      <c r="F1436" s="60"/>
      <c r="N1436" s="58"/>
      <c r="O1436" s="58"/>
      <c r="P1436" s="58"/>
      <c r="T1436" s="58"/>
    </row>
    <row r="1437">
      <c r="D1437" s="58"/>
      <c r="F1437" s="60"/>
      <c r="N1437" s="58"/>
      <c r="O1437" s="58"/>
      <c r="P1437" s="58"/>
      <c r="T1437" s="58"/>
    </row>
    <row r="1438">
      <c r="D1438" s="58"/>
      <c r="F1438" s="60"/>
      <c r="N1438" s="58"/>
      <c r="O1438" s="58"/>
      <c r="P1438" s="58"/>
      <c r="T1438" s="58"/>
    </row>
    <row r="1439">
      <c r="D1439" s="58"/>
      <c r="F1439" s="60"/>
      <c r="N1439" s="58"/>
      <c r="O1439" s="58"/>
      <c r="P1439" s="58"/>
      <c r="T1439" s="58"/>
    </row>
    <row r="1440">
      <c r="D1440" s="58"/>
      <c r="F1440" s="60"/>
      <c r="N1440" s="58"/>
      <c r="O1440" s="58"/>
      <c r="P1440" s="58"/>
      <c r="T1440" s="58"/>
    </row>
    <row r="1441">
      <c r="D1441" s="58"/>
      <c r="F1441" s="60"/>
      <c r="N1441" s="58"/>
      <c r="O1441" s="58"/>
      <c r="P1441" s="58"/>
      <c r="T1441" s="58"/>
    </row>
    <row r="1442">
      <c r="D1442" s="58"/>
      <c r="F1442" s="60"/>
      <c r="N1442" s="58"/>
      <c r="O1442" s="58"/>
      <c r="P1442" s="58"/>
      <c r="T1442" s="58"/>
    </row>
    <row r="1443">
      <c r="D1443" s="58"/>
      <c r="F1443" s="60"/>
      <c r="N1443" s="58"/>
      <c r="O1443" s="58"/>
      <c r="P1443" s="58"/>
      <c r="T1443" s="58"/>
    </row>
    <row r="1444">
      <c r="D1444" s="58"/>
      <c r="F1444" s="60"/>
      <c r="N1444" s="58"/>
      <c r="O1444" s="58"/>
      <c r="P1444" s="58"/>
      <c r="T1444" s="58"/>
    </row>
    <row r="1445">
      <c r="D1445" s="58"/>
      <c r="F1445" s="60"/>
      <c r="N1445" s="58"/>
      <c r="O1445" s="58"/>
      <c r="P1445" s="58"/>
      <c r="T1445" s="58"/>
    </row>
    <row r="1446">
      <c r="D1446" s="58"/>
      <c r="F1446" s="60"/>
      <c r="N1446" s="58"/>
      <c r="O1446" s="58"/>
      <c r="P1446" s="58"/>
      <c r="T1446" s="58"/>
    </row>
    <row r="1447">
      <c r="D1447" s="58"/>
      <c r="F1447" s="60"/>
      <c r="N1447" s="58"/>
      <c r="O1447" s="58"/>
      <c r="P1447" s="58"/>
      <c r="T1447" s="58"/>
    </row>
    <row r="1448">
      <c r="D1448" s="58"/>
      <c r="F1448" s="60"/>
      <c r="N1448" s="58"/>
      <c r="O1448" s="58"/>
      <c r="P1448" s="58"/>
      <c r="T1448" s="58"/>
    </row>
    <row r="1449">
      <c r="D1449" s="58"/>
      <c r="F1449" s="60"/>
      <c r="N1449" s="58"/>
      <c r="O1449" s="58"/>
      <c r="P1449" s="58"/>
      <c r="T1449" s="58"/>
    </row>
    <row r="1450">
      <c r="D1450" s="58"/>
      <c r="F1450" s="60"/>
      <c r="N1450" s="58"/>
      <c r="O1450" s="58"/>
      <c r="P1450" s="58"/>
      <c r="T1450" s="58"/>
    </row>
    <row r="1451">
      <c r="D1451" s="58"/>
      <c r="F1451" s="60"/>
      <c r="N1451" s="58"/>
      <c r="O1451" s="58"/>
      <c r="P1451" s="58"/>
      <c r="T1451" s="58"/>
    </row>
    <row r="1452">
      <c r="D1452" s="58"/>
      <c r="F1452" s="60"/>
      <c r="N1452" s="58"/>
      <c r="O1452" s="58"/>
      <c r="P1452" s="58"/>
      <c r="T1452" s="58"/>
    </row>
    <row r="1453">
      <c r="D1453" s="58"/>
      <c r="F1453" s="60"/>
      <c r="N1453" s="58"/>
      <c r="O1453" s="58"/>
      <c r="P1453" s="58"/>
      <c r="T1453" s="58"/>
    </row>
    <row r="1454">
      <c r="D1454" s="58"/>
      <c r="F1454" s="60"/>
      <c r="N1454" s="58"/>
      <c r="O1454" s="58"/>
      <c r="P1454" s="58"/>
      <c r="T1454" s="58"/>
    </row>
    <row r="1455">
      <c r="D1455" s="58"/>
      <c r="F1455" s="60"/>
      <c r="N1455" s="58"/>
      <c r="O1455" s="58"/>
      <c r="P1455" s="58"/>
      <c r="T1455" s="58"/>
    </row>
    <row r="1456">
      <c r="D1456" s="58"/>
      <c r="F1456" s="60"/>
      <c r="N1456" s="58"/>
      <c r="O1456" s="58"/>
      <c r="P1456" s="58"/>
      <c r="T1456" s="58"/>
    </row>
    <row r="1457">
      <c r="D1457" s="58"/>
      <c r="F1457" s="60"/>
      <c r="N1457" s="58"/>
      <c r="O1457" s="58"/>
      <c r="P1457" s="58"/>
      <c r="T1457" s="58"/>
    </row>
    <row r="1458">
      <c r="D1458" s="58"/>
      <c r="F1458" s="60"/>
      <c r="N1458" s="58"/>
      <c r="O1458" s="58"/>
      <c r="P1458" s="58"/>
      <c r="T1458" s="58"/>
    </row>
    <row r="1459">
      <c r="D1459" s="58"/>
      <c r="F1459" s="60"/>
      <c r="N1459" s="58"/>
      <c r="O1459" s="58"/>
      <c r="P1459" s="58"/>
      <c r="T1459" s="58"/>
    </row>
    <row r="1460">
      <c r="D1460" s="58"/>
      <c r="F1460" s="60"/>
      <c r="N1460" s="58"/>
      <c r="O1460" s="58"/>
      <c r="P1460" s="58"/>
      <c r="T1460" s="58"/>
    </row>
    <row r="1461">
      <c r="D1461" s="58"/>
      <c r="F1461" s="60"/>
      <c r="N1461" s="58"/>
      <c r="O1461" s="58"/>
      <c r="P1461" s="58"/>
      <c r="T1461" s="58"/>
    </row>
    <row r="1462">
      <c r="D1462" s="58"/>
      <c r="F1462" s="60"/>
      <c r="N1462" s="58"/>
      <c r="O1462" s="58"/>
      <c r="P1462" s="58"/>
      <c r="T1462" s="58"/>
    </row>
    <row r="1463">
      <c r="D1463" s="58"/>
      <c r="F1463" s="60"/>
      <c r="N1463" s="58"/>
      <c r="O1463" s="58"/>
      <c r="P1463" s="58"/>
      <c r="T1463" s="58"/>
    </row>
    <row r="1464">
      <c r="D1464" s="58"/>
      <c r="F1464" s="60"/>
      <c r="N1464" s="58"/>
      <c r="O1464" s="58"/>
      <c r="P1464" s="58"/>
      <c r="T1464" s="58"/>
    </row>
    <row r="1465">
      <c r="D1465" s="58"/>
      <c r="F1465" s="60"/>
      <c r="N1465" s="58"/>
      <c r="O1465" s="58"/>
      <c r="P1465" s="58"/>
      <c r="T1465" s="58"/>
    </row>
    <row r="1466">
      <c r="D1466" s="58"/>
      <c r="F1466" s="60"/>
      <c r="N1466" s="58"/>
      <c r="O1466" s="58"/>
      <c r="P1466" s="58"/>
      <c r="T1466" s="58"/>
    </row>
    <row r="1467">
      <c r="D1467" s="58"/>
      <c r="F1467" s="60"/>
      <c r="N1467" s="58"/>
      <c r="O1467" s="58"/>
      <c r="P1467" s="58"/>
      <c r="T1467" s="58"/>
    </row>
    <row r="1468">
      <c r="D1468" s="58"/>
      <c r="F1468" s="60"/>
      <c r="N1468" s="58"/>
      <c r="O1468" s="58"/>
      <c r="P1468" s="58"/>
      <c r="T1468" s="58"/>
    </row>
    <row r="1469">
      <c r="D1469" s="58"/>
      <c r="F1469" s="60"/>
      <c r="N1469" s="58"/>
      <c r="O1469" s="58"/>
      <c r="P1469" s="58"/>
      <c r="T1469" s="58"/>
    </row>
    <row r="1470">
      <c r="D1470" s="58"/>
      <c r="F1470" s="60"/>
      <c r="N1470" s="58"/>
      <c r="O1470" s="58"/>
      <c r="P1470" s="58"/>
      <c r="T1470" s="58"/>
    </row>
    <row r="1471">
      <c r="D1471" s="58"/>
      <c r="F1471" s="60"/>
      <c r="N1471" s="58"/>
      <c r="O1471" s="58"/>
      <c r="P1471" s="58"/>
      <c r="T1471" s="58"/>
    </row>
    <row r="1472">
      <c r="D1472" s="58"/>
      <c r="F1472" s="60"/>
      <c r="N1472" s="58"/>
      <c r="O1472" s="58"/>
      <c r="P1472" s="58"/>
      <c r="T1472" s="58"/>
    </row>
    <row r="1473">
      <c r="D1473" s="58"/>
      <c r="F1473" s="60"/>
      <c r="N1473" s="58"/>
      <c r="O1473" s="58"/>
      <c r="P1473" s="58"/>
      <c r="T1473" s="58"/>
    </row>
    <row r="1474">
      <c r="D1474" s="58"/>
      <c r="F1474" s="60"/>
      <c r="N1474" s="58"/>
      <c r="O1474" s="58"/>
      <c r="P1474" s="58"/>
      <c r="T1474" s="58"/>
    </row>
    <row r="1475">
      <c r="D1475" s="58"/>
      <c r="F1475" s="60"/>
      <c r="N1475" s="58"/>
      <c r="O1475" s="58"/>
      <c r="P1475" s="58"/>
      <c r="T1475" s="58"/>
    </row>
    <row r="1476">
      <c r="D1476" s="58"/>
      <c r="F1476" s="60"/>
      <c r="N1476" s="58"/>
      <c r="O1476" s="58"/>
      <c r="P1476" s="58"/>
      <c r="T1476" s="58"/>
    </row>
    <row r="1477">
      <c r="D1477" s="58"/>
      <c r="F1477" s="60"/>
      <c r="N1477" s="58"/>
      <c r="O1477" s="58"/>
      <c r="P1477" s="58"/>
      <c r="T1477" s="58"/>
    </row>
    <row r="1478">
      <c r="D1478" s="58"/>
      <c r="F1478" s="60"/>
      <c r="N1478" s="58"/>
      <c r="O1478" s="58"/>
      <c r="P1478" s="58"/>
      <c r="T1478" s="58"/>
    </row>
    <row r="1479">
      <c r="D1479" s="58"/>
      <c r="F1479" s="60"/>
      <c r="N1479" s="58"/>
      <c r="O1479" s="58"/>
      <c r="P1479" s="58"/>
      <c r="T1479" s="58"/>
    </row>
    <row r="1480">
      <c r="D1480" s="58"/>
      <c r="F1480" s="60"/>
      <c r="N1480" s="58"/>
      <c r="O1480" s="58"/>
      <c r="P1480" s="58"/>
      <c r="T1480" s="58"/>
    </row>
    <row r="1481">
      <c r="D1481" s="58"/>
      <c r="F1481" s="60"/>
      <c r="N1481" s="58"/>
      <c r="O1481" s="58"/>
      <c r="P1481" s="58"/>
      <c r="T1481" s="58"/>
    </row>
    <row r="1482">
      <c r="D1482" s="58"/>
      <c r="F1482" s="60"/>
      <c r="N1482" s="58"/>
      <c r="O1482" s="58"/>
      <c r="P1482" s="58"/>
      <c r="T1482" s="58"/>
    </row>
    <row r="1483">
      <c r="D1483" s="58"/>
      <c r="F1483" s="60"/>
      <c r="N1483" s="58"/>
      <c r="O1483" s="58"/>
      <c r="P1483" s="58"/>
      <c r="T1483" s="58"/>
    </row>
    <row r="1484">
      <c r="D1484" s="58"/>
      <c r="F1484" s="60"/>
      <c r="N1484" s="58"/>
      <c r="O1484" s="58"/>
      <c r="P1484" s="58"/>
      <c r="T1484" s="58"/>
    </row>
    <row r="1485">
      <c r="D1485" s="58"/>
      <c r="F1485" s="60"/>
      <c r="N1485" s="58"/>
      <c r="O1485" s="58"/>
      <c r="P1485" s="58"/>
      <c r="T1485" s="58"/>
    </row>
    <row r="1486">
      <c r="D1486" s="58"/>
      <c r="F1486" s="60"/>
      <c r="N1486" s="58"/>
      <c r="O1486" s="58"/>
      <c r="P1486" s="58"/>
      <c r="T1486" s="58"/>
    </row>
    <row r="1487">
      <c r="D1487" s="58"/>
      <c r="F1487" s="60"/>
      <c r="N1487" s="58"/>
      <c r="O1487" s="58"/>
      <c r="P1487" s="58"/>
      <c r="T1487" s="58"/>
    </row>
    <row r="1488">
      <c r="D1488" s="58"/>
      <c r="F1488" s="60"/>
      <c r="N1488" s="58"/>
      <c r="O1488" s="58"/>
      <c r="P1488" s="58"/>
      <c r="T1488" s="58"/>
    </row>
    <row r="1489">
      <c r="D1489" s="58"/>
      <c r="F1489" s="60"/>
      <c r="N1489" s="58"/>
      <c r="O1489" s="58"/>
      <c r="P1489" s="58"/>
      <c r="T1489" s="58"/>
    </row>
    <row r="1490">
      <c r="D1490" s="58"/>
      <c r="F1490" s="60"/>
      <c r="N1490" s="58"/>
      <c r="O1490" s="58"/>
      <c r="P1490" s="58"/>
      <c r="T1490" s="58"/>
    </row>
    <row r="1491">
      <c r="D1491" s="58"/>
      <c r="F1491" s="60"/>
      <c r="N1491" s="58"/>
      <c r="O1491" s="58"/>
      <c r="P1491" s="58"/>
      <c r="T1491" s="58"/>
    </row>
    <row r="1492">
      <c r="D1492" s="58"/>
      <c r="F1492" s="60"/>
      <c r="N1492" s="58"/>
      <c r="O1492" s="58"/>
      <c r="P1492" s="58"/>
      <c r="T1492" s="58"/>
    </row>
    <row r="1493">
      <c r="D1493" s="58"/>
      <c r="F1493" s="60"/>
      <c r="N1493" s="58"/>
      <c r="O1493" s="58"/>
      <c r="P1493" s="58"/>
      <c r="T1493" s="58"/>
    </row>
    <row r="1494">
      <c r="D1494" s="58"/>
      <c r="F1494" s="60"/>
      <c r="N1494" s="58"/>
      <c r="O1494" s="58"/>
      <c r="P1494" s="58"/>
      <c r="T1494" s="58"/>
    </row>
    <row r="1495">
      <c r="D1495" s="58"/>
      <c r="F1495" s="60"/>
      <c r="N1495" s="58"/>
      <c r="O1495" s="58"/>
      <c r="P1495" s="58"/>
      <c r="T1495" s="58"/>
    </row>
    <row r="1496">
      <c r="D1496" s="58"/>
      <c r="F1496" s="60"/>
      <c r="N1496" s="58"/>
      <c r="O1496" s="58"/>
      <c r="P1496" s="58"/>
      <c r="T1496" s="58"/>
    </row>
    <row r="1497">
      <c r="D1497" s="58"/>
      <c r="F1497" s="60"/>
      <c r="N1497" s="58"/>
      <c r="O1497" s="58"/>
      <c r="P1497" s="58"/>
      <c r="T1497" s="58"/>
    </row>
    <row r="1498">
      <c r="D1498" s="58"/>
      <c r="F1498" s="60"/>
      <c r="N1498" s="58"/>
      <c r="O1498" s="58"/>
      <c r="P1498" s="58"/>
      <c r="T1498" s="58"/>
    </row>
    <row r="1499">
      <c r="D1499" s="58"/>
      <c r="F1499" s="60"/>
      <c r="N1499" s="58"/>
      <c r="O1499" s="58"/>
      <c r="P1499" s="58"/>
      <c r="T1499" s="58"/>
    </row>
    <row r="1500">
      <c r="D1500" s="58"/>
      <c r="F1500" s="60"/>
      <c r="N1500" s="58"/>
      <c r="O1500" s="58"/>
      <c r="P1500" s="58"/>
      <c r="T1500" s="58"/>
    </row>
    <row r="1501">
      <c r="D1501" s="58"/>
      <c r="F1501" s="60"/>
      <c r="N1501" s="58"/>
      <c r="O1501" s="58"/>
      <c r="P1501" s="58"/>
      <c r="T1501" s="58"/>
    </row>
    <row r="1502">
      <c r="D1502" s="58"/>
      <c r="F1502" s="60"/>
      <c r="N1502" s="58"/>
      <c r="O1502" s="58"/>
      <c r="P1502" s="58"/>
      <c r="T1502" s="58"/>
    </row>
    <row r="1503">
      <c r="D1503" s="58"/>
      <c r="F1503" s="60"/>
      <c r="N1503" s="58"/>
      <c r="O1503" s="58"/>
      <c r="P1503" s="58"/>
      <c r="T1503" s="58"/>
    </row>
    <row r="1504">
      <c r="D1504" s="58"/>
      <c r="F1504" s="60"/>
      <c r="N1504" s="58"/>
      <c r="O1504" s="58"/>
      <c r="P1504" s="58"/>
      <c r="T1504" s="58"/>
    </row>
    <row r="1505">
      <c r="D1505" s="58"/>
      <c r="F1505" s="60"/>
      <c r="N1505" s="58"/>
      <c r="O1505" s="58"/>
      <c r="P1505" s="58"/>
      <c r="T1505" s="58"/>
    </row>
    <row r="1506">
      <c r="D1506" s="58"/>
      <c r="F1506" s="60"/>
      <c r="N1506" s="58"/>
      <c r="O1506" s="58"/>
      <c r="P1506" s="58"/>
      <c r="T1506" s="58"/>
    </row>
    <row r="1507">
      <c r="D1507" s="58"/>
      <c r="F1507" s="60"/>
      <c r="N1507" s="58"/>
      <c r="O1507" s="58"/>
      <c r="P1507" s="58"/>
      <c r="T1507" s="58"/>
    </row>
    <row r="1508">
      <c r="D1508" s="58"/>
      <c r="F1508" s="60"/>
      <c r="N1508" s="58"/>
      <c r="O1508" s="58"/>
      <c r="P1508" s="58"/>
      <c r="T1508" s="58"/>
    </row>
    <row r="1509">
      <c r="D1509" s="58"/>
      <c r="F1509" s="60"/>
      <c r="N1509" s="58"/>
      <c r="O1509" s="58"/>
      <c r="P1509" s="58"/>
      <c r="T1509" s="58"/>
    </row>
    <row r="1510">
      <c r="D1510" s="58"/>
      <c r="F1510" s="60"/>
      <c r="N1510" s="58"/>
      <c r="O1510" s="58"/>
      <c r="P1510" s="58"/>
      <c r="T1510" s="58"/>
    </row>
    <row r="1511">
      <c r="D1511" s="58"/>
      <c r="F1511" s="60"/>
      <c r="N1511" s="58"/>
      <c r="O1511" s="58"/>
      <c r="P1511" s="58"/>
      <c r="T1511" s="58"/>
    </row>
    <row r="1512">
      <c r="D1512" s="58"/>
      <c r="F1512" s="60"/>
      <c r="N1512" s="58"/>
      <c r="O1512" s="58"/>
      <c r="P1512" s="58"/>
      <c r="T1512" s="58"/>
    </row>
    <row r="1513">
      <c r="D1513" s="58"/>
      <c r="F1513" s="60"/>
      <c r="N1513" s="58"/>
      <c r="O1513" s="58"/>
      <c r="P1513" s="58"/>
      <c r="T1513" s="58"/>
    </row>
    <row r="1514">
      <c r="D1514" s="58"/>
      <c r="F1514" s="60"/>
      <c r="N1514" s="58"/>
      <c r="O1514" s="58"/>
      <c r="P1514" s="58"/>
      <c r="T1514" s="58"/>
    </row>
    <row r="1515">
      <c r="D1515" s="58"/>
      <c r="F1515" s="60"/>
      <c r="N1515" s="58"/>
      <c r="O1515" s="58"/>
      <c r="P1515" s="58"/>
      <c r="T1515" s="58"/>
    </row>
    <row r="1516">
      <c r="D1516" s="58"/>
      <c r="F1516" s="60"/>
      <c r="N1516" s="58"/>
      <c r="O1516" s="58"/>
      <c r="P1516" s="58"/>
      <c r="T1516" s="58"/>
    </row>
    <row r="1517">
      <c r="D1517" s="58"/>
      <c r="F1517" s="60"/>
      <c r="N1517" s="58"/>
      <c r="O1517" s="58"/>
      <c r="P1517" s="58"/>
      <c r="T1517" s="58"/>
    </row>
    <row r="1518">
      <c r="D1518" s="58"/>
      <c r="F1518" s="60"/>
      <c r="N1518" s="58"/>
      <c r="O1518" s="58"/>
      <c r="P1518" s="58"/>
      <c r="T1518" s="58"/>
    </row>
    <row r="1519">
      <c r="D1519" s="58"/>
      <c r="F1519" s="60"/>
      <c r="N1519" s="58"/>
      <c r="O1519" s="58"/>
      <c r="P1519" s="58"/>
      <c r="T1519" s="58"/>
    </row>
    <row r="1520">
      <c r="D1520" s="58"/>
      <c r="F1520" s="60"/>
      <c r="N1520" s="58"/>
      <c r="O1520" s="58"/>
      <c r="P1520" s="58"/>
      <c r="T1520" s="58"/>
    </row>
    <row r="1521">
      <c r="D1521" s="58"/>
      <c r="F1521" s="60"/>
      <c r="N1521" s="58"/>
      <c r="O1521" s="58"/>
      <c r="P1521" s="58"/>
      <c r="T1521" s="58"/>
    </row>
    <row r="1522">
      <c r="D1522" s="58"/>
      <c r="F1522" s="60"/>
      <c r="N1522" s="58"/>
      <c r="O1522" s="58"/>
      <c r="P1522" s="58"/>
      <c r="T1522" s="58"/>
    </row>
    <row r="1523">
      <c r="D1523" s="58"/>
      <c r="F1523" s="60"/>
      <c r="N1523" s="58"/>
      <c r="O1523" s="58"/>
      <c r="P1523" s="58"/>
      <c r="T1523" s="58"/>
    </row>
    <row r="1524">
      <c r="D1524" s="58"/>
      <c r="F1524" s="60"/>
      <c r="N1524" s="58"/>
      <c r="O1524" s="58"/>
      <c r="P1524" s="58"/>
      <c r="T1524" s="58"/>
    </row>
    <row r="1525">
      <c r="D1525" s="58"/>
      <c r="F1525" s="60"/>
      <c r="N1525" s="58"/>
      <c r="O1525" s="58"/>
      <c r="P1525" s="58"/>
      <c r="T1525" s="58"/>
    </row>
    <row r="1526">
      <c r="D1526" s="58"/>
      <c r="F1526" s="60"/>
      <c r="N1526" s="58"/>
      <c r="O1526" s="58"/>
      <c r="P1526" s="58"/>
      <c r="T1526" s="58"/>
    </row>
    <row r="1527">
      <c r="D1527" s="58"/>
      <c r="F1527" s="60"/>
      <c r="N1527" s="58"/>
      <c r="O1527" s="58"/>
      <c r="P1527" s="58"/>
      <c r="T1527" s="58"/>
    </row>
    <row r="1528">
      <c r="D1528" s="58"/>
      <c r="F1528" s="60"/>
      <c r="N1528" s="58"/>
      <c r="O1528" s="58"/>
      <c r="P1528" s="58"/>
      <c r="T1528" s="58"/>
    </row>
    <row r="1529">
      <c r="D1529" s="58"/>
      <c r="F1529" s="60"/>
      <c r="N1529" s="58"/>
      <c r="O1529" s="58"/>
      <c r="P1529" s="58"/>
      <c r="T1529" s="58"/>
    </row>
    <row r="1530">
      <c r="D1530" s="58"/>
      <c r="F1530" s="60"/>
      <c r="N1530" s="58"/>
      <c r="O1530" s="58"/>
      <c r="P1530" s="58"/>
      <c r="T1530" s="58"/>
    </row>
    <row r="1531">
      <c r="D1531" s="58"/>
      <c r="F1531" s="60"/>
      <c r="N1531" s="58"/>
      <c r="O1531" s="58"/>
      <c r="P1531" s="58"/>
      <c r="T1531" s="58"/>
    </row>
    <row r="1532">
      <c r="D1532" s="58"/>
      <c r="F1532" s="60"/>
      <c r="N1532" s="58"/>
      <c r="O1532" s="58"/>
      <c r="P1532" s="58"/>
      <c r="T1532" s="58"/>
    </row>
    <row r="1533">
      <c r="D1533" s="58"/>
      <c r="F1533" s="60"/>
      <c r="N1533" s="58"/>
      <c r="O1533" s="58"/>
      <c r="P1533" s="58"/>
      <c r="T1533" s="58"/>
    </row>
    <row r="1534">
      <c r="D1534" s="58"/>
      <c r="F1534" s="60"/>
      <c r="N1534" s="58"/>
      <c r="O1534" s="58"/>
      <c r="P1534" s="58"/>
      <c r="T1534" s="58"/>
    </row>
    <row r="1535">
      <c r="D1535" s="58"/>
      <c r="F1535" s="60"/>
      <c r="N1535" s="58"/>
      <c r="O1535" s="58"/>
      <c r="P1535" s="58"/>
      <c r="T1535" s="58"/>
    </row>
    <row r="1536">
      <c r="D1536" s="58"/>
      <c r="F1536" s="60"/>
      <c r="N1536" s="58"/>
      <c r="O1536" s="58"/>
      <c r="P1536" s="58"/>
      <c r="T1536" s="58"/>
    </row>
    <row r="1537">
      <c r="D1537" s="58"/>
      <c r="F1537" s="60"/>
      <c r="N1537" s="58"/>
      <c r="O1537" s="58"/>
      <c r="P1537" s="58"/>
      <c r="T1537" s="58"/>
    </row>
    <row r="1538">
      <c r="D1538" s="58"/>
      <c r="F1538" s="60"/>
      <c r="N1538" s="58"/>
      <c r="O1538" s="58"/>
      <c r="P1538" s="58"/>
      <c r="T1538" s="58"/>
    </row>
    <row r="1539">
      <c r="D1539" s="58"/>
      <c r="F1539" s="60"/>
      <c r="N1539" s="58"/>
      <c r="O1539" s="58"/>
      <c r="P1539" s="58"/>
      <c r="T1539" s="58"/>
    </row>
    <row r="1540">
      <c r="D1540" s="58"/>
      <c r="F1540" s="60"/>
      <c r="N1540" s="58"/>
      <c r="O1540" s="58"/>
      <c r="P1540" s="58"/>
      <c r="T1540" s="58"/>
    </row>
    <row r="1541">
      <c r="D1541" s="58"/>
      <c r="F1541" s="60"/>
      <c r="N1541" s="58"/>
      <c r="O1541" s="58"/>
      <c r="P1541" s="58"/>
      <c r="T1541" s="58"/>
    </row>
    <row r="1542">
      <c r="D1542" s="58"/>
      <c r="F1542" s="60"/>
      <c r="N1542" s="58"/>
      <c r="O1542" s="58"/>
      <c r="P1542" s="58"/>
      <c r="T1542" s="58"/>
    </row>
    <row r="1543">
      <c r="D1543" s="58"/>
      <c r="F1543" s="60"/>
      <c r="N1543" s="58"/>
      <c r="O1543" s="58"/>
      <c r="P1543" s="58"/>
      <c r="T1543" s="58"/>
    </row>
    <row r="1544">
      <c r="D1544" s="58"/>
      <c r="F1544" s="60"/>
      <c r="N1544" s="58"/>
      <c r="O1544" s="58"/>
      <c r="P1544" s="58"/>
      <c r="T1544" s="58"/>
    </row>
    <row r="1545">
      <c r="D1545" s="58"/>
      <c r="F1545" s="60"/>
      <c r="N1545" s="58"/>
      <c r="O1545" s="58"/>
      <c r="P1545" s="58"/>
      <c r="T1545" s="58"/>
    </row>
    <row r="1546">
      <c r="D1546" s="58"/>
      <c r="F1546" s="60"/>
      <c r="N1546" s="58"/>
      <c r="O1546" s="58"/>
      <c r="P1546" s="58"/>
      <c r="T1546" s="58"/>
    </row>
    <row r="1547">
      <c r="D1547" s="58"/>
      <c r="F1547" s="60"/>
      <c r="N1547" s="58"/>
      <c r="O1547" s="58"/>
      <c r="P1547" s="58"/>
      <c r="T1547" s="58"/>
    </row>
    <row r="1548">
      <c r="D1548" s="58"/>
      <c r="F1548" s="60"/>
      <c r="N1548" s="58"/>
      <c r="O1548" s="58"/>
      <c r="P1548" s="58"/>
      <c r="T1548" s="58"/>
    </row>
    <row r="1549">
      <c r="D1549" s="58"/>
      <c r="F1549" s="60"/>
      <c r="N1549" s="58"/>
      <c r="O1549" s="58"/>
      <c r="P1549" s="58"/>
      <c r="T1549" s="58"/>
    </row>
    <row r="1550">
      <c r="D1550" s="58"/>
      <c r="F1550" s="60"/>
      <c r="N1550" s="58"/>
      <c r="O1550" s="58"/>
      <c r="P1550" s="58"/>
      <c r="T1550" s="58"/>
    </row>
    <row r="1551">
      <c r="D1551" s="58"/>
      <c r="F1551" s="60"/>
      <c r="N1551" s="58"/>
      <c r="O1551" s="58"/>
      <c r="P1551" s="58"/>
      <c r="T1551" s="58"/>
    </row>
    <row r="1552">
      <c r="D1552" s="58"/>
      <c r="F1552" s="60"/>
      <c r="N1552" s="58"/>
      <c r="O1552" s="58"/>
      <c r="P1552" s="58"/>
      <c r="T1552" s="58"/>
    </row>
    <row r="1553">
      <c r="D1553" s="58"/>
      <c r="F1553" s="60"/>
      <c r="N1553" s="58"/>
      <c r="O1553" s="58"/>
      <c r="P1553" s="58"/>
      <c r="T1553" s="58"/>
    </row>
    <row r="1554">
      <c r="D1554" s="58"/>
      <c r="F1554" s="60"/>
      <c r="N1554" s="58"/>
      <c r="O1554" s="58"/>
      <c r="P1554" s="58"/>
      <c r="T1554" s="58"/>
    </row>
    <row r="1555">
      <c r="D1555" s="58"/>
      <c r="F1555" s="60"/>
      <c r="N1555" s="58"/>
      <c r="O1555" s="58"/>
      <c r="P1555" s="58"/>
      <c r="T1555" s="58"/>
    </row>
    <row r="1556">
      <c r="D1556" s="58"/>
      <c r="F1556" s="60"/>
      <c r="N1556" s="58"/>
      <c r="O1556" s="58"/>
      <c r="P1556" s="58"/>
      <c r="T1556" s="58"/>
    </row>
    <row r="1557">
      <c r="D1557" s="58"/>
      <c r="F1557" s="60"/>
      <c r="N1557" s="58"/>
      <c r="O1557" s="58"/>
      <c r="P1557" s="58"/>
      <c r="T1557" s="58"/>
    </row>
    <row r="1558">
      <c r="D1558" s="58"/>
      <c r="F1558" s="60"/>
      <c r="N1558" s="58"/>
      <c r="O1558" s="58"/>
      <c r="P1558" s="58"/>
      <c r="T1558" s="58"/>
    </row>
    <row r="1559">
      <c r="D1559" s="58"/>
      <c r="F1559" s="60"/>
      <c r="N1559" s="58"/>
      <c r="O1559" s="58"/>
      <c r="P1559" s="58"/>
      <c r="T1559" s="58"/>
    </row>
    <row r="1560">
      <c r="D1560" s="58"/>
      <c r="F1560" s="60"/>
      <c r="N1560" s="58"/>
      <c r="O1560" s="58"/>
      <c r="P1560" s="58"/>
      <c r="T1560" s="58"/>
    </row>
    <row r="1561">
      <c r="D1561" s="58"/>
      <c r="F1561" s="60"/>
      <c r="N1561" s="58"/>
      <c r="O1561" s="58"/>
      <c r="P1561" s="58"/>
      <c r="T1561" s="58"/>
    </row>
    <row r="1562">
      <c r="D1562" s="58"/>
      <c r="F1562" s="60"/>
      <c r="N1562" s="58"/>
      <c r="O1562" s="58"/>
      <c r="P1562" s="58"/>
      <c r="T1562" s="58"/>
    </row>
    <row r="1563">
      <c r="D1563" s="58"/>
      <c r="F1563" s="60"/>
      <c r="N1563" s="58"/>
      <c r="O1563" s="58"/>
      <c r="P1563" s="58"/>
      <c r="T1563" s="58"/>
    </row>
    <row r="1564">
      <c r="D1564" s="58"/>
      <c r="F1564" s="60"/>
      <c r="N1564" s="58"/>
      <c r="O1564" s="58"/>
      <c r="P1564" s="58"/>
      <c r="T1564" s="58"/>
    </row>
    <row r="1565">
      <c r="D1565" s="58"/>
      <c r="F1565" s="60"/>
      <c r="N1565" s="58"/>
      <c r="O1565" s="58"/>
      <c r="P1565" s="58"/>
      <c r="T1565" s="58"/>
    </row>
    <row r="1566">
      <c r="D1566" s="58"/>
      <c r="F1566" s="60"/>
      <c r="N1566" s="58"/>
      <c r="O1566" s="58"/>
      <c r="P1566" s="58"/>
      <c r="T1566" s="58"/>
    </row>
    <row r="1567">
      <c r="D1567" s="58"/>
      <c r="F1567" s="60"/>
      <c r="N1567" s="58"/>
      <c r="O1567" s="58"/>
      <c r="P1567" s="58"/>
      <c r="T1567" s="58"/>
    </row>
    <row r="1568">
      <c r="D1568" s="58"/>
      <c r="F1568" s="60"/>
      <c r="N1568" s="58"/>
      <c r="O1568" s="58"/>
      <c r="P1568" s="58"/>
      <c r="T1568" s="58"/>
    </row>
    <row r="1569">
      <c r="D1569" s="58"/>
      <c r="F1569" s="60"/>
      <c r="N1569" s="58"/>
      <c r="O1569" s="58"/>
      <c r="P1569" s="58"/>
      <c r="T1569" s="58"/>
    </row>
    <row r="1570">
      <c r="D1570" s="58"/>
      <c r="F1570" s="60"/>
      <c r="N1570" s="58"/>
      <c r="O1570" s="58"/>
      <c r="P1570" s="58"/>
      <c r="T1570" s="58"/>
    </row>
    <row r="1571">
      <c r="D1571" s="58"/>
      <c r="F1571" s="60"/>
      <c r="N1571" s="58"/>
      <c r="O1571" s="58"/>
      <c r="P1571" s="58"/>
      <c r="T1571" s="58"/>
    </row>
    <row r="1572">
      <c r="D1572" s="58"/>
      <c r="F1572" s="60"/>
      <c r="N1572" s="58"/>
      <c r="O1572" s="58"/>
      <c r="P1572" s="58"/>
      <c r="T1572" s="58"/>
    </row>
    <row r="1573">
      <c r="D1573" s="58"/>
      <c r="F1573" s="60"/>
      <c r="N1573" s="58"/>
      <c r="O1573" s="58"/>
      <c r="P1573" s="58"/>
      <c r="T1573" s="58"/>
    </row>
    <row r="1574">
      <c r="D1574" s="58"/>
      <c r="F1574" s="60"/>
      <c r="N1574" s="58"/>
      <c r="O1574" s="58"/>
      <c r="P1574" s="58"/>
      <c r="T1574" s="58"/>
    </row>
    <row r="1575">
      <c r="D1575" s="58"/>
      <c r="F1575" s="60"/>
      <c r="N1575" s="58"/>
      <c r="O1575" s="58"/>
      <c r="P1575" s="58"/>
      <c r="T1575" s="58"/>
    </row>
    <row r="1576">
      <c r="D1576" s="58"/>
      <c r="F1576" s="60"/>
      <c r="N1576" s="58"/>
      <c r="O1576" s="58"/>
      <c r="P1576" s="58"/>
      <c r="T1576" s="58"/>
    </row>
    <row r="1577">
      <c r="D1577" s="58"/>
      <c r="F1577" s="60"/>
      <c r="N1577" s="58"/>
      <c r="O1577" s="58"/>
      <c r="P1577" s="58"/>
      <c r="T1577" s="58"/>
    </row>
    <row r="1578">
      <c r="D1578" s="58"/>
      <c r="F1578" s="60"/>
      <c r="N1578" s="58"/>
      <c r="O1578" s="58"/>
      <c r="P1578" s="58"/>
      <c r="T1578" s="58"/>
    </row>
    <row r="1579">
      <c r="D1579" s="58"/>
      <c r="F1579" s="60"/>
      <c r="N1579" s="58"/>
      <c r="O1579" s="58"/>
      <c r="P1579" s="58"/>
      <c r="T1579" s="58"/>
    </row>
    <row r="1580">
      <c r="D1580" s="58"/>
      <c r="F1580" s="60"/>
      <c r="N1580" s="58"/>
      <c r="O1580" s="58"/>
      <c r="P1580" s="58"/>
      <c r="T1580" s="58"/>
    </row>
    <row r="1581">
      <c r="D1581" s="58"/>
      <c r="F1581" s="60"/>
      <c r="N1581" s="58"/>
      <c r="O1581" s="58"/>
      <c r="P1581" s="58"/>
      <c r="T1581" s="58"/>
    </row>
    <row r="1582">
      <c r="D1582" s="58"/>
      <c r="F1582" s="60"/>
      <c r="N1582" s="58"/>
      <c r="O1582" s="58"/>
      <c r="P1582" s="58"/>
      <c r="T1582" s="58"/>
    </row>
    <row r="1583">
      <c r="D1583" s="58"/>
      <c r="F1583" s="60"/>
      <c r="N1583" s="58"/>
      <c r="O1583" s="58"/>
      <c r="P1583" s="58"/>
      <c r="T1583" s="58"/>
    </row>
    <row r="1584">
      <c r="D1584" s="58"/>
      <c r="F1584" s="60"/>
      <c r="N1584" s="58"/>
      <c r="O1584" s="58"/>
      <c r="P1584" s="58"/>
      <c r="T1584" s="58"/>
    </row>
    <row r="1585">
      <c r="D1585" s="58"/>
      <c r="F1585" s="60"/>
      <c r="N1585" s="58"/>
      <c r="O1585" s="58"/>
      <c r="P1585" s="58"/>
      <c r="T1585" s="58"/>
    </row>
    <row r="1586">
      <c r="D1586" s="58"/>
      <c r="F1586" s="60"/>
      <c r="N1586" s="58"/>
      <c r="O1586" s="58"/>
      <c r="P1586" s="58"/>
      <c r="T1586" s="58"/>
    </row>
    <row r="1587">
      <c r="D1587" s="58"/>
      <c r="F1587" s="60"/>
      <c r="N1587" s="58"/>
      <c r="O1587" s="58"/>
      <c r="P1587" s="58"/>
      <c r="T1587" s="58"/>
    </row>
    <row r="1588">
      <c r="D1588" s="58"/>
      <c r="F1588" s="60"/>
      <c r="N1588" s="58"/>
      <c r="O1588" s="58"/>
      <c r="P1588" s="58"/>
      <c r="T1588" s="58"/>
    </row>
    <row r="1589">
      <c r="D1589" s="58"/>
      <c r="F1589" s="60"/>
      <c r="N1589" s="58"/>
      <c r="O1589" s="58"/>
      <c r="P1589" s="58"/>
      <c r="T1589" s="58"/>
    </row>
    <row r="1590">
      <c r="D1590" s="58"/>
      <c r="F1590" s="60"/>
      <c r="N1590" s="58"/>
      <c r="O1590" s="58"/>
      <c r="P1590" s="58"/>
      <c r="T1590" s="58"/>
    </row>
    <row r="1591">
      <c r="D1591" s="58"/>
      <c r="F1591" s="60"/>
      <c r="N1591" s="58"/>
      <c r="O1591" s="58"/>
      <c r="P1591" s="58"/>
      <c r="T1591" s="58"/>
    </row>
    <row r="1592">
      <c r="D1592" s="58"/>
      <c r="F1592" s="60"/>
      <c r="N1592" s="58"/>
      <c r="O1592" s="58"/>
      <c r="P1592" s="58"/>
      <c r="T1592" s="58"/>
    </row>
    <row r="1593">
      <c r="D1593" s="58"/>
      <c r="F1593" s="60"/>
      <c r="N1593" s="58"/>
      <c r="O1593" s="58"/>
      <c r="P1593" s="58"/>
      <c r="T1593" s="58"/>
    </row>
    <row r="1594">
      <c r="D1594" s="58"/>
      <c r="F1594" s="60"/>
      <c r="N1594" s="58"/>
      <c r="O1594" s="58"/>
      <c r="P1594" s="58"/>
      <c r="T1594" s="58"/>
    </row>
    <row r="1595">
      <c r="D1595" s="58"/>
      <c r="F1595" s="60"/>
      <c r="N1595" s="58"/>
      <c r="O1595" s="58"/>
      <c r="P1595" s="58"/>
      <c r="T1595" s="58"/>
    </row>
    <row r="1596">
      <c r="D1596" s="58"/>
      <c r="F1596" s="60"/>
      <c r="N1596" s="58"/>
      <c r="O1596" s="58"/>
      <c r="P1596" s="58"/>
      <c r="T1596" s="58"/>
    </row>
    <row r="1597">
      <c r="D1597" s="58"/>
      <c r="F1597" s="60"/>
      <c r="N1597" s="58"/>
      <c r="O1597" s="58"/>
      <c r="P1597" s="58"/>
      <c r="T1597" s="58"/>
    </row>
    <row r="1598">
      <c r="D1598" s="58"/>
      <c r="F1598" s="60"/>
      <c r="N1598" s="58"/>
      <c r="O1598" s="58"/>
      <c r="P1598" s="58"/>
      <c r="T1598" s="58"/>
    </row>
    <row r="1599">
      <c r="D1599" s="58"/>
      <c r="F1599" s="60"/>
      <c r="N1599" s="58"/>
      <c r="O1599" s="58"/>
      <c r="P1599" s="58"/>
      <c r="T1599" s="58"/>
    </row>
    <row r="1600">
      <c r="D1600" s="58"/>
      <c r="F1600" s="60"/>
      <c r="N1600" s="58"/>
      <c r="O1600" s="58"/>
      <c r="P1600" s="58"/>
      <c r="T1600" s="58"/>
    </row>
    <row r="1601">
      <c r="D1601" s="58"/>
      <c r="F1601" s="60"/>
      <c r="N1601" s="58"/>
      <c r="O1601" s="58"/>
      <c r="P1601" s="58"/>
      <c r="T1601" s="58"/>
    </row>
    <row r="1602">
      <c r="D1602" s="58"/>
      <c r="F1602" s="60"/>
      <c r="N1602" s="58"/>
      <c r="O1602" s="58"/>
      <c r="P1602" s="58"/>
      <c r="T1602" s="58"/>
    </row>
    <row r="1603">
      <c r="D1603" s="58"/>
      <c r="F1603" s="60"/>
      <c r="N1603" s="58"/>
      <c r="O1603" s="58"/>
      <c r="P1603" s="58"/>
      <c r="T1603" s="58"/>
    </row>
    <row r="1604">
      <c r="D1604" s="58"/>
      <c r="F1604" s="60"/>
      <c r="N1604" s="58"/>
      <c r="O1604" s="58"/>
      <c r="P1604" s="58"/>
      <c r="T1604" s="58"/>
    </row>
    <row r="1605">
      <c r="D1605" s="58"/>
      <c r="F1605" s="60"/>
      <c r="N1605" s="58"/>
      <c r="O1605" s="58"/>
      <c r="P1605" s="58"/>
      <c r="T1605" s="58"/>
    </row>
    <row r="1606">
      <c r="D1606" s="58"/>
      <c r="F1606" s="60"/>
      <c r="N1606" s="58"/>
      <c r="O1606" s="58"/>
      <c r="P1606" s="58"/>
      <c r="T1606" s="58"/>
    </row>
    <row r="1607">
      <c r="D1607" s="58"/>
      <c r="F1607" s="60"/>
      <c r="N1607" s="58"/>
      <c r="O1607" s="58"/>
      <c r="P1607" s="58"/>
      <c r="T1607" s="58"/>
    </row>
    <row r="1608">
      <c r="D1608" s="58"/>
      <c r="F1608" s="60"/>
      <c r="N1608" s="58"/>
      <c r="O1608" s="58"/>
      <c r="P1608" s="58"/>
      <c r="T1608" s="58"/>
    </row>
    <row r="1609">
      <c r="D1609" s="58"/>
      <c r="F1609" s="60"/>
      <c r="N1609" s="58"/>
      <c r="O1609" s="58"/>
      <c r="P1609" s="58"/>
      <c r="T1609" s="58"/>
    </row>
    <row r="1610">
      <c r="D1610" s="58"/>
      <c r="F1610" s="60"/>
      <c r="N1610" s="58"/>
      <c r="O1610" s="58"/>
      <c r="P1610" s="58"/>
      <c r="T1610" s="58"/>
    </row>
    <row r="1611">
      <c r="D1611" s="58"/>
      <c r="F1611" s="60"/>
      <c r="N1611" s="58"/>
      <c r="O1611" s="58"/>
      <c r="P1611" s="58"/>
      <c r="T1611" s="58"/>
    </row>
    <row r="1612">
      <c r="D1612" s="58"/>
      <c r="F1612" s="60"/>
      <c r="N1612" s="58"/>
      <c r="O1612" s="58"/>
      <c r="P1612" s="58"/>
      <c r="T1612" s="58"/>
    </row>
    <row r="1613">
      <c r="D1613" s="58"/>
      <c r="F1613" s="60"/>
      <c r="N1613" s="58"/>
      <c r="O1613" s="58"/>
      <c r="P1613" s="58"/>
      <c r="T1613" s="58"/>
    </row>
    <row r="1614">
      <c r="D1614" s="58"/>
      <c r="F1614" s="60"/>
      <c r="N1614" s="58"/>
      <c r="O1614" s="58"/>
      <c r="P1614" s="58"/>
      <c r="T1614" s="58"/>
    </row>
    <row r="1615">
      <c r="D1615" s="58"/>
      <c r="F1615" s="60"/>
      <c r="N1615" s="58"/>
      <c r="O1615" s="58"/>
      <c r="P1615" s="58"/>
      <c r="T1615" s="58"/>
    </row>
    <row r="1616">
      <c r="D1616" s="58"/>
      <c r="F1616" s="60"/>
      <c r="N1616" s="58"/>
      <c r="O1616" s="58"/>
      <c r="P1616" s="58"/>
      <c r="T1616" s="58"/>
    </row>
    <row r="1617">
      <c r="D1617" s="58"/>
      <c r="F1617" s="60"/>
      <c r="N1617" s="58"/>
      <c r="O1617" s="58"/>
      <c r="P1617" s="58"/>
      <c r="T1617" s="58"/>
    </row>
    <row r="1618">
      <c r="D1618" s="58"/>
      <c r="F1618" s="60"/>
      <c r="N1618" s="58"/>
      <c r="O1618" s="58"/>
      <c r="P1618" s="58"/>
      <c r="T1618" s="58"/>
    </row>
    <row r="1619">
      <c r="D1619" s="58"/>
      <c r="F1619" s="60"/>
      <c r="N1619" s="58"/>
      <c r="O1619" s="58"/>
      <c r="P1619" s="58"/>
      <c r="T1619" s="58"/>
    </row>
    <row r="1620">
      <c r="D1620" s="58"/>
      <c r="F1620" s="60"/>
      <c r="N1620" s="58"/>
      <c r="O1620" s="58"/>
      <c r="P1620" s="58"/>
      <c r="T1620" s="58"/>
    </row>
    <row r="1621">
      <c r="D1621" s="58"/>
      <c r="F1621" s="60"/>
      <c r="N1621" s="58"/>
      <c r="O1621" s="58"/>
      <c r="P1621" s="58"/>
      <c r="T1621" s="58"/>
    </row>
    <row r="1622">
      <c r="D1622" s="58"/>
      <c r="F1622" s="60"/>
      <c r="N1622" s="58"/>
      <c r="O1622" s="58"/>
      <c r="P1622" s="58"/>
      <c r="T1622" s="58"/>
    </row>
    <row r="1623">
      <c r="D1623" s="58"/>
      <c r="F1623" s="60"/>
      <c r="N1623" s="58"/>
      <c r="O1623" s="58"/>
      <c r="P1623" s="58"/>
      <c r="T1623" s="58"/>
    </row>
    <row r="1624">
      <c r="D1624" s="58"/>
      <c r="F1624" s="60"/>
      <c r="N1624" s="58"/>
      <c r="O1624" s="58"/>
      <c r="P1624" s="58"/>
      <c r="T1624" s="58"/>
    </row>
    <row r="1625">
      <c r="D1625" s="58"/>
      <c r="F1625" s="60"/>
      <c r="N1625" s="58"/>
      <c r="O1625" s="58"/>
      <c r="P1625" s="58"/>
      <c r="T1625" s="58"/>
    </row>
    <row r="1626">
      <c r="D1626" s="58"/>
      <c r="F1626" s="60"/>
      <c r="N1626" s="58"/>
      <c r="O1626" s="58"/>
      <c r="P1626" s="58"/>
      <c r="T1626" s="58"/>
    </row>
    <row r="1627">
      <c r="D1627" s="58"/>
      <c r="F1627" s="60"/>
      <c r="N1627" s="58"/>
      <c r="O1627" s="58"/>
      <c r="P1627" s="58"/>
      <c r="T1627" s="58"/>
    </row>
    <row r="1628">
      <c r="D1628" s="58"/>
      <c r="F1628" s="60"/>
      <c r="N1628" s="58"/>
      <c r="O1628" s="58"/>
      <c r="P1628" s="58"/>
      <c r="T1628" s="58"/>
    </row>
    <row r="1629">
      <c r="D1629" s="58"/>
      <c r="F1629" s="60"/>
      <c r="N1629" s="58"/>
      <c r="O1629" s="58"/>
      <c r="P1629" s="58"/>
      <c r="T1629" s="58"/>
    </row>
    <row r="1630">
      <c r="D1630" s="58"/>
      <c r="F1630" s="60"/>
      <c r="N1630" s="58"/>
      <c r="O1630" s="58"/>
      <c r="P1630" s="58"/>
      <c r="T1630" s="58"/>
    </row>
    <row r="1631">
      <c r="D1631" s="58"/>
      <c r="F1631" s="60"/>
      <c r="N1631" s="58"/>
      <c r="O1631" s="58"/>
      <c r="P1631" s="58"/>
      <c r="T1631" s="58"/>
    </row>
    <row r="1632">
      <c r="D1632" s="58"/>
      <c r="F1632" s="60"/>
      <c r="N1632" s="58"/>
      <c r="O1632" s="58"/>
      <c r="P1632" s="58"/>
      <c r="T1632" s="58"/>
    </row>
    <row r="1633">
      <c r="D1633" s="58"/>
      <c r="F1633" s="60"/>
      <c r="N1633" s="58"/>
      <c r="O1633" s="58"/>
      <c r="P1633" s="58"/>
      <c r="T1633" s="58"/>
    </row>
    <row r="1634">
      <c r="D1634" s="58"/>
      <c r="F1634" s="60"/>
      <c r="N1634" s="58"/>
      <c r="O1634" s="58"/>
      <c r="P1634" s="58"/>
      <c r="T1634" s="58"/>
    </row>
    <row r="1635">
      <c r="D1635" s="58"/>
      <c r="F1635" s="60"/>
      <c r="N1635" s="58"/>
      <c r="O1635" s="58"/>
      <c r="P1635" s="58"/>
      <c r="T1635" s="58"/>
    </row>
    <row r="1636">
      <c r="D1636" s="58"/>
      <c r="F1636" s="60"/>
      <c r="N1636" s="58"/>
      <c r="O1636" s="58"/>
      <c r="P1636" s="58"/>
      <c r="T1636" s="58"/>
    </row>
    <row r="1637">
      <c r="D1637" s="58"/>
      <c r="F1637" s="60"/>
      <c r="N1637" s="58"/>
      <c r="O1637" s="58"/>
      <c r="P1637" s="58"/>
      <c r="T1637" s="58"/>
    </row>
    <row r="1638">
      <c r="D1638" s="58"/>
      <c r="F1638" s="60"/>
      <c r="N1638" s="58"/>
      <c r="O1638" s="58"/>
      <c r="P1638" s="58"/>
      <c r="T1638" s="58"/>
    </row>
    <row r="1639">
      <c r="D1639" s="58"/>
      <c r="F1639" s="60"/>
      <c r="N1639" s="58"/>
      <c r="O1639" s="58"/>
      <c r="P1639" s="58"/>
      <c r="T1639" s="58"/>
    </row>
    <row r="1640">
      <c r="D1640" s="58"/>
      <c r="F1640" s="60"/>
      <c r="N1640" s="58"/>
      <c r="O1640" s="58"/>
      <c r="P1640" s="58"/>
      <c r="T1640" s="58"/>
    </row>
    <row r="1641">
      <c r="D1641" s="58"/>
      <c r="F1641" s="60"/>
      <c r="N1641" s="58"/>
      <c r="O1641" s="58"/>
      <c r="P1641" s="58"/>
      <c r="T1641" s="58"/>
    </row>
    <row r="1642">
      <c r="D1642" s="58"/>
      <c r="F1642" s="60"/>
      <c r="N1642" s="58"/>
      <c r="O1642" s="58"/>
      <c r="P1642" s="58"/>
      <c r="T1642" s="58"/>
    </row>
    <row r="1643">
      <c r="D1643" s="58"/>
      <c r="F1643" s="60"/>
      <c r="N1643" s="58"/>
      <c r="O1643" s="58"/>
      <c r="P1643" s="58"/>
      <c r="T1643" s="58"/>
    </row>
    <row r="1644">
      <c r="D1644" s="58"/>
      <c r="F1644" s="60"/>
      <c r="N1644" s="58"/>
      <c r="O1644" s="58"/>
      <c r="P1644" s="58"/>
      <c r="T1644" s="58"/>
    </row>
    <row r="1645">
      <c r="D1645" s="58"/>
      <c r="F1645" s="60"/>
      <c r="N1645" s="58"/>
      <c r="O1645" s="58"/>
      <c r="P1645" s="58"/>
      <c r="T1645" s="58"/>
    </row>
    <row r="1646">
      <c r="D1646" s="58"/>
      <c r="F1646" s="60"/>
      <c r="N1646" s="58"/>
      <c r="O1646" s="58"/>
      <c r="P1646" s="58"/>
      <c r="T1646" s="58"/>
    </row>
    <row r="1647">
      <c r="D1647" s="58"/>
      <c r="F1647" s="60"/>
      <c r="N1647" s="58"/>
      <c r="O1647" s="58"/>
      <c r="P1647" s="58"/>
      <c r="T1647" s="58"/>
    </row>
    <row r="1648">
      <c r="D1648" s="58"/>
      <c r="F1648" s="60"/>
      <c r="N1648" s="58"/>
      <c r="O1648" s="58"/>
      <c r="P1648" s="58"/>
      <c r="T1648" s="58"/>
    </row>
    <row r="1649">
      <c r="D1649" s="58"/>
      <c r="F1649" s="60"/>
      <c r="N1649" s="58"/>
      <c r="O1649" s="58"/>
      <c r="P1649" s="58"/>
      <c r="T1649" s="58"/>
    </row>
    <row r="1650">
      <c r="D1650" s="58"/>
      <c r="F1650" s="60"/>
      <c r="N1650" s="58"/>
      <c r="O1650" s="58"/>
      <c r="P1650" s="58"/>
      <c r="T1650" s="58"/>
    </row>
    <row r="1651">
      <c r="D1651" s="58"/>
      <c r="F1651" s="60"/>
      <c r="N1651" s="58"/>
      <c r="O1651" s="58"/>
      <c r="P1651" s="58"/>
      <c r="T1651" s="58"/>
    </row>
    <row r="1652">
      <c r="D1652" s="58"/>
      <c r="F1652" s="60"/>
      <c r="N1652" s="58"/>
      <c r="O1652" s="58"/>
      <c r="P1652" s="58"/>
      <c r="T1652" s="58"/>
    </row>
    <row r="1653">
      <c r="D1653" s="58"/>
      <c r="F1653" s="60"/>
      <c r="N1653" s="58"/>
      <c r="O1653" s="58"/>
      <c r="P1653" s="58"/>
      <c r="T1653" s="58"/>
    </row>
    <row r="1654">
      <c r="D1654" s="58"/>
      <c r="F1654" s="60"/>
      <c r="N1654" s="58"/>
      <c r="O1654" s="58"/>
      <c r="P1654" s="58"/>
      <c r="T1654" s="58"/>
    </row>
    <row r="1655">
      <c r="D1655" s="58"/>
      <c r="F1655" s="60"/>
      <c r="N1655" s="58"/>
      <c r="O1655" s="58"/>
      <c r="P1655" s="58"/>
      <c r="T1655" s="58"/>
    </row>
    <row r="1656">
      <c r="D1656" s="58"/>
      <c r="F1656" s="60"/>
      <c r="N1656" s="58"/>
      <c r="O1656" s="58"/>
      <c r="P1656" s="58"/>
      <c r="T1656" s="58"/>
    </row>
    <row r="1657">
      <c r="D1657" s="58"/>
      <c r="F1657" s="60"/>
      <c r="N1657" s="58"/>
      <c r="O1657" s="58"/>
      <c r="P1657" s="58"/>
      <c r="T1657" s="58"/>
    </row>
    <row r="1658">
      <c r="D1658" s="58"/>
      <c r="F1658" s="60"/>
      <c r="N1658" s="58"/>
      <c r="O1658" s="58"/>
      <c r="P1658" s="58"/>
      <c r="T1658" s="58"/>
    </row>
    <row r="1659">
      <c r="D1659" s="58"/>
      <c r="F1659" s="60"/>
      <c r="N1659" s="58"/>
      <c r="O1659" s="58"/>
      <c r="P1659" s="58"/>
      <c r="T1659" s="58"/>
    </row>
    <row r="1660">
      <c r="D1660" s="58"/>
      <c r="F1660" s="60"/>
      <c r="N1660" s="58"/>
      <c r="O1660" s="58"/>
      <c r="P1660" s="58"/>
      <c r="T1660" s="58"/>
    </row>
    <row r="1661">
      <c r="D1661" s="58"/>
      <c r="F1661" s="60"/>
      <c r="N1661" s="58"/>
      <c r="O1661" s="58"/>
      <c r="P1661" s="58"/>
      <c r="T1661" s="58"/>
    </row>
    <row r="1662">
      <c r="D1662" s="58"/>
      <c r="F1662" s="60"/>
      <c r="N1662" s="58"/>
      <c r="O1662" s="58"/>
      <c r="P1662" s="58"/>
      <c r="T1662" s="58"/>
    </row>
    <row r="1663">
      <c r="D1663" s="58"/>
      <c r="F1663" s="60"/>
      <c r="N1663" s="58"/>
      <c r="O1663" s="58"/>
      <c r="P1663" s="58"/>
      <c r="T1663" s="58"/>
    </row>
    <row r="1664">
      <c r="D1664" s="58"/>
      <c r="F1664" s="60"/>
      <c r="N1664" s="58"/>
      <c r="O1664" s="58"/>
      <c r="P1664" s="58"/>
      <c r="T1664" s="58"/>
    </row>
    <row r="1665">
      <c r="D1665" s="58"/>
      <c r="F1665" s="60"/>
      <c r="N1665" s="58"/>
      <c r="O1665" s="58"/>
      <c r="P1665" s="58"/>
      <c r="T1665" s="58"/>
    </row>
    <row r="1666">
      <c r="D1666" s="58"/>
      <c r="F1666" s="60"/>
      <c r="N1666" s="58"/>
      <c r="O1666" s="58"/>
      <c r="P1666" s="58"/>
      <c r="T1666" s="58"/>
    </row>
    <row r="1667">
      <c r="D1667" s="58"/>
      <c r="F1667" s="60"/>
      <c r="N1667" s="58"/>
      <c r="O1667" s="58"/>
      <c r="P1667" s="58"/>
      <c r="T1667" s="58"/>
    </row>
    <row r="1668">
      <c r="D1668" s="58"/>
      <c r="F1668" s="60"/>
      <c r="N1668" s="58"/>
      <c r="O1668" s="58"/>
      <c r="P1668" s="58"/>
      <c r="T1668" s="58"/>
    </row>
    <row r="1669">
      <c r="D1669" s="58"/>
      <c r="F1669" s="60"/>
      <c r="N1669" s="58"/>
      <c r="O1669" s="58"/>
      <c r="P1669" s="58"/>
      <c r="T1669" s="58"/>
    </row>
    <row r="1670">
      <c r="D1670" s="58"/>
      <c r="F1670" s="60"/>
      <c r="N1670" s="58"/>
      <c r="O1670" s="58"/>
      <c r="P1670" s="58"/>
      <c r="T1670" s="58"/>
    </row>
    <row r="1671">
      <c r="D1671" s="58"/>
      <c r="F1671" s="60"/>
      <c r="N1671" s="58"/>
      <c r="O1671" s="58"/>
      <c r="P1671" s="58"/>
      <c r="T1671" s="58"/>
    </row>
    <row r="1672">
      <c r="D1672" s="58"/>
      <c r="F1672" s="60"/>
      <c r="N1672" s="58"/>
      <c r="O1672" s="58"/>
      <c r="P1672" s="58"/>
      <c r="T1672" s="58"/>
    </row>
    <row r="1673">
      <c r="D1673" s="58"/>
      <c r="F1673" s="60"/>
      <c r="N1673" s="58"/>
      <c r="O1673" s="58"/>
      <c r="P1673" s="58"/>
      <c r="T1673" s="58"/>
    </row>
    <row r="1674">
      <c r="D1674" s="58"/>
      <c r="F1674" s="60"/>
      <c r="N1674" s="58"/>
      <c r="O1674" s="58"/>
      <c r="P1674" s="58"/>
      <c r="T1674" s="58"/>
    </row>
    <row r="1675">
      <c r="D1675" s="58"/>
      <c r="F1675" s="60"/>
      <c r="N1675" s="58"/>
      <c r="O1675" s="58"/>
      <c r="P1675" s="58"/>
      <c r="T1675" s="58"/>
    </row>
    <row r="1676">
      <c r="D1676" s="58"/>
      <c r="F1676" s="60"/>
      <c r="N1676" s="58"/>
      <c r="O1676" s="58"/>
      <c r="P1676" s="58"/>
      <c r="T1676" s="58"/>
    </row>
    <row r="1677">
      <c r="D1677" s="58"/>
      <c r="F1677" s="60"/>
      <c r="N1677" s="58"/>
      <c r="O1677" s="58"/>
      <c r="P1677" s="58"/>
      <c r="T1677" s="58"/>
    </row>
    <row r="1678">
      <c r="D1678" s="58"/>
      <c r="F1678" s="60"/>
      <c r="N1678" s="58"/>
      <c r="O1678" s="58"/>
      <c r="P1678" s="58"/>
      <c r="T1678" s="58"/>
    </row>
    <row r="1679">
      <c r="D1679" s="58"/>
      <c r="F1679" s="60"/>
      <c r="N1679" s="58"/>
      <c r="O1679" s="58"/>
      <c r="P1679" s="58"/>
      <c r="T1679" s="58"/>
    </row>
    <row r="1680">
      <c r="D1680" s="58"/>
      <c r="F1680" s="60"/>
      <c r="N1680" s="58"/>
      <c r="O1680" s="58"/>
      <c r="P1680" s="58"/>
      <c r="T1680" s="58"/>
    </row>
    <row r="1681">
      <c r="D1681" s="58"/>
      <c r="F1681" s="60"/>
      <c r="N1681" s="58"/>
      <c r="O1681" s="58"/>
      <c r="P1681" s="58"/>
      <c r="T1681" s="58"/>
    </row>
    <row r="1682">
      <c r="D1682" s="58"/>
      <c r="F1682" s="60"/>
      <c r="N1682" s="58"/>
      <c r="O1682" s="58"/>
      <c r="P1682" s="58"/>
      <c r="T1682" s="58"/>
    </row>
    <row r="1683">
      <c r="D1683" s="58"/>
      <c r="F1683" s="60"/>
      <c r="N1683" s="58"/>
      <c r="O1683" s="58"/>
      <c r="P1683" s="58"/>
      <c r="T1683" s="58"/>
    </row>
    <row r="1684">
      <c r="D1684" s="58"/>
      <c r="F1684" s="60"/>
      <c r="N1684" s="58"/>
      <c r="O1684" s="58"/>
      <c r="P1684" s="58"/>
      <c r="T1684" s="58"/>
    </row>
    <row r="1685">
      <c r="D1685" s="58"/>
      <c r="F1685" s="60"/>
      <c r="N1685" s="58"/>
      <c r="O1685" s="58"/>
      <c r="P1685" s="58"/>
      <c r="T1685" s="58"/>
    </row>
    <row r="1686">
      <c r="D1686" s="58"/>
      <c r="F1686" s="60"/>
      <c r="N1686" s="58"/>
      <c r="O1686" s="58"/>
      <c r="P1686" s="58"/>
      <c r="T1686" s="58"/>
    </row>
    <row r="1687">
      <c r="D1687" s="58"/>
      <c r="F1687" s="60"/>
      <c r="N1687" s="58"/>
      <c r="O1687" s="58"/>
      <c r="P1687" s="58"/>
      <c r="T1687" s="58"/>
    </row>
    <row r="1688">
      <c r="D1688" s="58"/>
      <c r="F1688" s="60"/>
      <c r="N1688" s="58"/>
      <c r="O1688" s="58"/>
      <c r="P1688" s="58"/>
      <c r="T1688" s="58"/>
    </row>
    <row r="1689">
      <c r="D1689" s="58"/>
      <c r="F1689" s="60"/>
      <c r="N1689" s="58"/>
      <c r="O1689" s="58"/>
      <c r="P1689" s="58"/>
      <c r="T1689" s="58"/>
    </row>
    <row r="1690">
      <c r="D1690" s="58"/>
      <c r="F1690" s="60"/>
      <c r="N1690" s="58"/>
      <c r="O1690" s="58"/>
      <c r="P1690" s="58"/>
      <c r="T1690" s="58"/>
    </row>
    <row r="1691">
      <c r="D1691" s="58"/>
      <c r="F1691" s="60"/>
      <c r="N1691" s="58"/>
      <c r="O1691" s="58"/>
      <c r="P1691" s="58"/>
      <c r="T1691" s="58"/>
    </row>
    <row r="1692">
      <c r="D1692" s="58"/>
      <c r="F1692" s="60"/>
      <c r="N1692" s="58"/>
      <c r="O1692" s="58"/>
      <c r="P1692" s="58"/>
      <c r="T1692" s="58"/>
    </row>
    <row r="1693">
      <c r="D1693" s="58"/>
      <c r="F1693" s="60"/>
      <c r="N1693" s="58"/>
      <c r="O1693" s="58"/>
      <c r="P1693" s="58"/>
      <c r="T1693" s="58"/>
    </row>
    <row r="1694">
      <c r="D1694" s="58"/>
      <c r="F1694" s="60"/>
      <c r="N1694" s="58"/>
      <c r="O1694" s="58"/>
      <c r="P1694" s="58"/>
      <c r="T1694" s="58"/>
    </row>
    <row r="1695">
      <c r="D1695" s="58"/>
      <c r="F1695" s="60"/>
      <c r="N1695" s="58"/>
      <c r="O1695" s="58"/>
      <c r="P1695" s="58"/>
      <c r="T1695" s="58"/>
    </row>
    <row r="1696">
      <c r="D1696" s="58"/>
      <c r="F1696" s="60"/>
      <c r="N1696" s="58"/>
      <c r="O1696" s="58"/>
      <c r="P1696" s="58"/>
      <c r="T1696" s="58"/>
    </row>
    <row r="1697">
      <c r="D1697" s="58"/>
      <c r="F1697" s="60"/>
      <c r="N1697" s="58"/>
      <c r="O1697" s="58"/>
      <c r="P1697" s="58"/>
      <c r="T1697" s="58"/>
    </row>
    <row r="1698">
      <c r="D1698" s="58"/>
      <c r="F1698" s="60"/>
      <c r="N1698" s="58"/>
      <c r="O1698" s="58"/>
      <c r="P1698" s="58"/>
      <c r="T1698" s="58"/>
    </row>
    <row r="1699">
      <c r="D1699" s="58"/>
      <c r="F1699" s="60"/>
      <c r="N1699" s="58"/>
      <c r="O1699" s="58"/>
      <c r="P1699" s="58"/>
      <c r="T1699" s="58"/>
    </row>
    <row r="1700">
      <c r="D1700" s="58"/>
      <c r="F1700" s="60"/>
      <c r="N1700" s="58"/>
      <c r="O1700" s="58"/>
      <c r="P1700" s="58"/>
      <c r="T1700" s="58"/>
    </row>
    <row r="1701">
      <c r="D1701" s="58"/>
      <c r="F1701" s="60"/>
      <c r="N1701" s="58"/>
      <c r="O1701" s="58"/>
      <c r="P1701" s="58"/>
      <c r="T1701" s="58"/>
    </row>
    <row r="1702">
      <c r="D1702" s="58"/>
      <c r="F1702" s="60"/>
      <c r="N1702" s="58"/>
      <c r="O1702" s="58"/>
      <c r="P1702" s="58"/>
      <c r="T1702" s="58"/>
    </row>
    <row r="1703">
      <c r="D1703" s="58"/>
      <c r="F1703" s="60"/>
      <c r="N1703" s="58"/>
      <c r="O1703" s="58"/>
      <c r="P1703" s="58"/>
      <c r="T1703" s="58"/>
    </row>
    <row r="1704">
      <c r="D1704" s="58"/>
      <c r="F1704" s="60"/>
      <c r="N1704" s="58"/>
      <c r="O1704" s="58"/>
      <c r="P1704" s="58"/>
      <c r="T1704" s="58"/>
    </row>
    <row r="1705">
      <c r="D1705" s="58"/>
      <c r="F1705" s="60"/>
      <c r="N1705" s="58"/>
      <c r="O1705" s="58"/>
      <c r="P1705" s="58"/>
      <c r="T1705" s="58"/>
    </row>
    <row r="1706">
      <c r="D1706" s="58"/>
      <c r="F1706" s="60"/>
      <c r="N1706" s="58"/>
      <c r="O1706" s="58"/>
      <c r="P1706" s="58"/>
      <c r="T1706" s="58"/>
    </row>
    <row r="1707">
      <c r="D1707" s="58"/>
      <c r="F1707" s="60"/>
      <c r="N1707" s="58"/>
      <c r="O1707" s="58"/>
      <c r="P1707" s="58"/>
      <c r="T1707" s="58"/>
    </row>
    <row r="1708">
      <c r="D1708" s="58"/>
      <c r="F1708" s="60"/>
      <c r="N1708" s="58"/>
      <c r="O1708" s="58"/>
      <c r="P1708" s="58"/>
      <c r="T1708" s="58"/>
    </row>
    <row r="1709">
      <c r="D1709" s="58"/>
      <c r="F1709" s="60"/>
      <c r="N1709" s="58"/>
      <c r="O1709" s="58"/>
      <c r="P1709" s="58"/>
      <c r="T1709" s="58"/>
    </row>
    <row r="1710">
      <c r="D1710" s="58"/>
      <c r="F1710" s="60"/>
      <c r="N1710" s="58"/>
      <c r="O1710" s="58"/>
      <c r="P1710" s="58"/>
      <c r="T1710" s="58"/>
    </row>
    <row r="1711">
      <c r="D1711" s="58"/>
      <c r="F1711" s="60"/>
      <c r="N1711" s="58"/>
      <c r="O1711" s="58"/>
      <c r="P1711" s="58"/>
      <c r="T1711" s="58"/>
    </row>
    <row r="1712">
      <c r="D1712" s="58"/>
      <c r="F1712" s="60"/>
      <c r="N1712" s="58"/>
      <c r="O1712" s="58"/>
      <c r="P1712" s="58"/>
      <c r="T1712" s="58"/>
    </row>
    <row r="1713">
      <c r="D1713" s="58"/>
      <c r="F1713" s="60"/>
      <c r="N1713" s="58"/>
      <c r="O1713" s="58"/>
      <c r="P1713" s="58"/>
      <c r="T1713" s="58"/>
    </row>
    <row r="1714">
      <c r="D1714" s="58"/>
      <c r="F1714" s="60"/>
      <c r="N1714" s="58"/>
      <c r="O1714" s="58"/>
      <c r="P1714" s="58"/>
      <c r="T1714" s="58"/>
    </row>
    <row r="1715">
      <c r="D1715" s="58"/>
      <c r="F1715" s="60"/>
      <c r="N1715" s="58"/>
      <c r="O1715" s="58"/>
      <c r="P1715" s="58"/>
      <c r="T1715" s="58"/>
    </row>
    <row r="1716">
      <c r="D1716" s="58"/>
      <c r="F1716" s="60"/>
      <c r="N1716" s="58"/>
      <c r="O1716" s="58"/>
      <c r="P1716" s="58"/>
      <c r="T1716" s="58"/>
    </row>
    <row r="1717">
      <c r="D1717" s="58"/>
      <c r="F1717" s="60"/>
      <c r="N1717" s="58"/>
      <c r="O1717" s="58"/>
      <c r="P1717" s="58"/>
      <c r="T1717" s="58"/>
    </row>
    <row r="1718">
      <c r="D1718" s="58"/>
      <c r="F1718" s="60"/>
      <c r="N1718" s="58"/>
      <c r="O1718" s="58"/>
      <c r="P1718" s="58"/>
      <c r="T1718" s="58"/>
    </row>
    <row r="1719">
      <c r="D1719" s="58"/>
      <c r="F1719" s="60"/>
      <c r="N1719" s="58"/>
      <c r="O1719" s="58"/>
      <c r="P1719" s="58"/>
      <c r="T1719" s="58"/>
    </row>
    <row r="1720">
      <c r="D1720" s="58"/>
      <c r="F1720" s="60"/>
      <c r="N1720" s="58"/>
      <c r="O1720" s="58"/>
      <c r="P1720" s="58"/>
      <c r="T1720" s="58"/>
    </row>
    <row r="1721">
      <c r="D1721" s="58"/>
      <c r="F1721" s="60"/>
      <c r="N1721" s="58"/>
      <c r="O1721" s="58"/>
      <c r="P1721" s="58"/>
      <c r="T1721" s="58"/>
    </row>
    <row r="1722">
      <c r="D1722" s="58"/>
      <c r="F1722" s="60"/>
      <c r="N1722" s="58"/>
      <c r="O1722" s="58"/>
      <c r="P1722" s="58"/>
      <c r="T1722" s="58"/>
    </row>
    <row r="1723">
      <c r="D1723" s="58"/>
      <c r="F1723" s="60"/>
      <c r="N1723" s="58"/>
      <c r="O1723" s="58"/>
      <c r="P1723" s="58"/>
      <c r="T1723" s="58"/>
    </row>
    <row r="1724">
      <c r="D1724" s="58"/>
      <c r="F1724" s="60"/>
      <c r="N1724" s="58"/>
      <c r="O1724" s="58"/>
      <c r="P1724" s="58"/>
      <c r="T1724" s="58"/>
    </row>
    <row r="1725">
      <c r="D1725" s="58"/>
      <c r="F1725" s="60"/>
      <c r="N1725" s="58"/>
      <c r="O1725" s="58"/>
      <c r="P1725" s="58"/>
      <c r="T1725" s="58"/>
    </row>
    <row r="1726">
      <c r="D1726" s="58"/>
      <c r="F1726" s="60"/>
      <c r="N1726" s="58"/>
      <c r="O1726" s="58"/>
      <c r="P1726" s="58"/>
      <c r="T1726" s="58"/>
    </row>
    <row r="1727">
      <c r="D1727" s="58"/>
      <c r="F1727" s="60"/>
      <c r="N1727" s="58"/>
      <c r="O1727" s="58"/>
      <c r="P1727" s="58"/>
      <c r="T1727" s="58"/>
    </row>
    <row r="1728">
      <c r="D1728" s="58"/>
      <c r="F1728" s="60"/>
      <c r="N1728" s="58"/>
      <c r="O1728" s="58"/>
      <c r="P1728" s="58"/>
      <c r="T1728" s="58"/>
    </row>
    <row r="1729">
      <c r="D1729" s="58"/>
      <c r="F1729" s="60"/>
      <c r="N1729" s="58"/>
      <c r="O1729" s="58"/>
      <c r="P1729" s="58"/>
      <c r="T1729" s="58"/>
    </row>
    <row r="1730">
      <c r="D1730" s="58"/>
      <c r="F1730" s="60"/>
      <c r="N1730" s="58"/>
      <c r="O1730" s="58"/>
      <c r="P1730" s="58"/>
      <c r="T1730" s="58"/>
    </row>
    <row r="1731">
      <c r="D1731" s="58"/>
      <c r="F1731" s="60"/>
      <c r="N1731" s="58"/>
      <c r="O1731" s="58"/>
      <c r="P1731" s="58"/>
      <c r="T1731" s="58"/>
    </row>
    <row r="1732">
      <c r="D1732" s="58"/>
      <c r="F1732" s="60"/>
      <c r="N1732" s="58"/>
      <c r="O1732" s="58"/>
      <c r="P1732" s="58"/>
      <c r="T1732" s="58"/>
    </row>
    <row r="1733">
      <c r="D1733" s="58"/>
      <c r="F1733" s="60"/>
      <c r="N1733" s="58"/>
      <c r="O1733" s="58"/>
      <c r="P1733" s="58"/>
      <c r="T1733" s="58"/>
    </row>
    <row r="1734">
      <c r="D1734" s="58"/>
      <c r="F1734" s="60"/>
      <c r="N1734" s="58"/>
      <c r="O1734" s="58"/>
      <c r="P1734" s="58"/>
      <c r="T1734" s="58"/>
    </row>
    <row r="1735">
      <c r="D1735" s="58"/>
      <c r="F1735" s="60"/>
      <c r="N1735" s="58"/>
      <c r="O1735" s="58"/>
      <c r="P1735" s="58"/>
      <c r="T1735" s="58"/>
    </row>
    <row r="1736">
      <c r="D1736" s="58"/>
      <c r="F1736" s="60"/>
      <c r="N1736" s="58"/>
      <c r="O1736" s="58"/>
      <c r="P1736" s="58"/>
      <c r="T1736" s="58"/>
    </row>
    <row r="1737">
      <c r="D1737" s="58"/>
      <c r="F1737" s="60"/>
      <c r="N1737" s="58"/>
      <c r="O1737" s="58"/>
      <c r="P1737" s="58"/>
      <c r="T1737" s="58"/>
    </row>
    <row r="1738">
      <c r="D1738" s="58"/>
      <c r="F1738" s="60"/>
      <c r="N1738" s="58"/>
      <c r="O1738" s="58"/>
      <c r="P1738" s="58"/>
      <c r="T1738" s="58"/>
    </row>
    <row r="1739">
      <c r="D1739" s="58"/>
      <c r="F1739" s="60"/>
      <c r="N1739" s="58"/>
      <c r="O1739" s="58"/>
      <c r="P1739" s="58"/>
      <c r="T1739" s="58"/>
    </row>
    <row r="1740">
      <c r="D1740" s="58"/>
      <c r="F1740" s="60"/>
      <c r="N1740" s="58"/>
      <c r="O1740" s="58"/>
      <c r="P1740" s="58"/>
      <c r="T1740" s="58"/>
    </row>
    <row r="1741">
      <c r="D1741" s="58"/>
      <c r="F1741" s="60"/>
      <c r="N1741" s="58"/>
      <c r="O1741" s="58"/>
      <c r="P1741" s="58"/>
      <c r="T1741" s="58"/>
    </row>
    <row r="1742">
      <c r="D1742" s="58"/>
      <c r="F1742" s="60"/>
      <c r="N1742" s="58"/>
      <c r="O1742" s="58"/>
      <c r="P1742" s="58"/>
      <c r="T1742" s="58"/>
    </row>
    <row r="1743">
      <c r="D1743" s="58"/>
      <c r="F1743" s="60"/>
      <c r="N1743" s="58"/>
      <c r="O1743" s="58"/>
      <c r="P1743" s="58"/>
      <c r="T1743" s="58"/>
    </row>
    <row r="1744">
      <c r="D1744" s="58"/>
      <c r="F1744" s="60"/>
      <c r="N1744" s="58"/>
      <c r="O1744" s="58"/>
      <c r="P1744" s="58"/>
      <c r="T1744" s="58"/>
    </row>
    <row r="1745">
      <c r="D1745" s="58"/>
      <c r="F1745" s="60"/>
      <c r="N1745" s="58"/>
      <c r="O1745" s="58"/>
      <c r="P1745" s="58"/>
      <c r="T1745" s="58"/>
    </row>
    <row r="1746">
      <c r="D1746" s="58"/>
      <c r="F1746" s="60"/>
      <c r="N1746" s="58"/>
      <c r="O1746" s="58"/>
      <c r="P1746" s="58"/>
      <c r="T1746" s="58"/>
    </row>
    <row r="1747">
      <c r="D1747" s="58"/>
      <c r="F1747" s="60"/>
      <c r="N1747" s="58"/>
      <c r="O1747" s="58"/>
      <c r="P1747" s="58"/>
      <c r="T1747" s="58"/>
    </row>
    <row r="1748">
      <c r="D1748" s="58"/>
      <c r="F1748" s="60"/>
      <c r="N1748" s="58"/>
      <c r="O1748" s="58"/>
      <c r="P1748" s="58"/>
      <c r="T1748" s="58"/>
    </row>
    <row r="1749">
      <c r="D1749" s="58"/>
      <c r="F1749" s="60"/>
      <c r="N1749" s="58"/>
      <c r="O1749" s="58"/>
      <c r="P1749" s="58"/>
      <c r="T1749" s="58"/>
    </row>
    <row r="1750">
      <c r="D1750" s="58"/>
      <c r="F1750" s="60"/>
      <c r="N1750" s="58"/>
      <c r="O1750" s="58"/>
      <c r="P1750" s="58"/>
      <c r="T1750" s="58"/>
    </row>
    <row r="1751">
      <c r="D1751" s="58"/>
      <c r="F1751" s="60"/>
      <c r="N1751" s="58"/>
      <c r="O1751" s="58"/>
      <c r="P1751" s="58"/>
      <c r="T1751" s="58"/>
    </row>
    <row r="1752">
      <c r="D1752" s="58"/>
      <c r="F1752" s="60"/>
      <c r="N1752" s="58"/>
      <c r="O1752" s="58"/>
      <c r="P1752" s="58"/>
      <c r="T1752" s="58"/>
    </row>
    <row r="1753">
      <c r="D1753" s="58"/>
      <c r="F1753" s="60"/>
      <c r="N1753" s="58"/>
      <c r="O1753" s="58"/>
      <c r="P1753" s="58"/>
      <c r="T1753" s="58"/>
    </row>
    <row r="1754">
      <c r="D1754" s="58"/>
      <c r="F1754" s="60"/>
      <c r="N1754" s="58"/>
      <c r="O1754" s="58"/>
      <c r="P1754" s="58"/>
      <c r="T1754" s="58"/>
    </row>
    <row r="1755">
      <c r="D1755" s="58"/>
      <c r="F1755" s="60"/>
      <c r="N1755" s="58"/>
      <c r="O1755" s="58"/>
      <c r="P1755" s="58"/>
      <c r="T1755" s="58"/>
    </row>
    <row r="1756">
      <c r="D1756" s="58"/>
      <c r="F1756" s="60"/>
      <c r="N1756" s="58"/>
      <c r="O1756" s="58"/>
      <c r="P1756" s="58"/>
      <c r="T1756" s="58"/>
    </row>
    <row r="1757">
      <c r="D1757" s="58"/>
      <c r="F1757" s="60"/>
      <c r="N1757" s="58"/>
      <c r="O1757" s="58"/>
      <c r="P1757" s="58"/>
      <c r="T1757" s="58"/>
    </row>
    <row r="1758">
      <c r="D1758" s="58"/>
      <c r="F1758" s="60"/>
      <c r="N1758" s="58"/>
      <c r="O1758" s="58"/>
      <c r="P1758" s="58"/>
      <c r="T1758" s="58"/>
    </row>
    <row r="1759">
      <c r="D1759" s="58"/>
      <c r="F1759" s="60"/>
      <c r="N1759" s="58"/>
      <c r="O1759" s="58"/>
      <c r="P1759" s="58"/>
      <c r="T1759" s="58"/>
    </row>
    <row r="1760">
      <c r="D1760" s="58"/>
      <c r="F1760" s="60"/>
      <c r="N1760" s="58"/>
      <c r="O1760" s="58"/>
      <c r="P1760" s="58"/>
      <c r="T1760" s="58"/>
    </row>
    <row r="1761">
      <c r="D1761" s="58"/>
      <c r="F1761" s="60"/>
      <c r="N1761" s="58"/>
      <c r="O1761" s="58"/>
      <c r="P1761" s="58"/>
      <c r="T1761" s="58"/>
    </row>
    <row r="1762">
      <c r="D1762" s="58"/>
      <c r="F1762" s="60"/>
      <c r="N1762" s="58"/>
      <c r="O1762" s="58"/>
      <c r="P1762" s="58"/>
      <c r="T1762" s="58"/>
    </row>
    <row r="1763">
      <c r="D1763" s="58"/>
      <c r="F1763" s="60"/>
      <c r="N1763" s="58"/>
      <c r="O1763" s="58"/>
      <c r="P1763" s="58"/>
      <c r="T1763" s="58"/>
    </row>
    <row r="1764">
      <c r="D1764" s="58"/>
      <c r="F1764" s="60"/>
      <c r="N1764" s="58"/>
      <c r="O1764" s="58"/>
      <c r="P1764" s="58"/>
      <c r="T1764" s="58"/>
    </row>
    <row r="1765">
      <c r="D1765" s="58"/>
      <c r="F1765" s="60"/>
      <c r="N1765" s="58"/>
      <c r="O1765" s="58"/>
      <c r="P1765" s="58"/>
      <c r="T1765" s="58"/>
    </row>
    <row r="1766">
      <c r="D1766" s="58"/>
      <c r="F1766" s="60"/>
      <c r="N1766" s="58"/>
      <c r="O1766" s="58"/>
      <c r="P1766" s="58"/>
      <c r="T1766" s="58"/>
    </row>
    <row r="1767">
      <c r="D1767" s="58"/>
      <c r="F1767" s="60"/>
      <c r="N1767" s="58"/>
      <c r="O1767" s="58"/>
      <c r="P1767" s="58"/>
      <c r="T1767" s="58"/>
    </row>
    <row r="1768">
      <c r="D1768" s="58"/>
      <c r="F1768" s="60"/>
      <c r="N1768" s="58"/>
      <c r="O1768" s="58"/>
      <c r="P1768" s="58"/>
      <c r="T1768" s="58"/>
    </row>
    <row r="1769">
      <c r="D1769" s="58"/>
      <c r="F1769" s="60"/>
      <c r="N1769" s="58"/>
      <c r="O1769" s="58"/>
      <c r="P1769" s="58"/>
      <c r="T1769" s="58"/>
    </row>
    <row r="1770">
      <c r="D1770" s="58"/>
      <c r="F1770" s="60"/>
      <c r="N1770" s="58"/>
      <c r="O1770" s="58"/>
      <c r="P1770" s="58"/>
      <c r="T1770" s="58"/>
    </row>
    <row r="1771">
      <c r="D1771" s="58"/>
      <c r="F1771" s="60"/>
      <c r="N1771" s="58"/>
      <c r="O1771" s="58"/>
      <c r="P1771" s="58"/>
      <c r="T1771" s="58"/>
    </row>
    <row r="1772">
      <c r="D1772" s="58"/>
      <c r="F1772" s="60"/>
      <c r="N1772" s="58"/>
      <c r="O1772" s="58"/>
      <c r="P1772" s="58"/>
      <c r="T1772" s="58"/>
    </row>
    <row r="1773">
      <c r="D1773" s="58"/>
      <c r="F1773" s="60"/>
      <c r="N1773" s="58"/>
      <c r="O1773" s="58"/>
      <c r="P1773" s="58"/>
      <c r="T1773" s="58"/>
    </row>
    <row r="1774">
      <c r="D1774" s="58"/>
      <c r="F1774" s="60"/>
      <c r="N1774" s="58"/>
      <c r="O1774" s="58"/>
      <c r="P1774" s="58"/>
      <c r="T1774" s="58"/>
    </row>
    <row r="1775">
      <c r="D1775" s="58"/>
      <c r="F1775" s="60"/>
      <c r="N1775" s="58"/>
      <c r="O1775" s="58"/>
      <c r="P1775" s="58"/>
      <c r="T1775" s="58"/>
    </row>
    <row r="1776">
      <c r="D1776" s="58"/>
      <c r="F1776" s="60"/>
      <c r="N1776" s="58"/>
      <c r="O1776" s="58"/>
      <c r="P1776" s="58"/>
      <c r="T1776" s="58"/>
    </row>
    <row r="1777">
      <c r="D1777" s="58"/>
      <c r="F1777" s="60"/>
      <c r="N1777" s="58"/>
      <c r="O1777" s="58"/>
      <c r="P1777" s="58"/>
      <c r="T1777" s="58"/>
    </row>
    <row r="1778">
      <c r="D1778" s="58"/>
      <c r="F1778" s="60"/>
      <c r="N1778" s="58"/>
      <c r="O1778" s="58"/>
      <c r="P1778" s="58"/>
      <c r="T1778" s="58"/>
    </row>
    <row r="1779">
      <c r="D1779" s="58"/>
      <c r="F1779" s="60"/>
      <c r="N1779" s="58"/>
      <c r="O1779" s="58"/>
      <c r="P1779" s="58"/>
      <c r="T1779" s="58"/>
    </row>
    <row r="1780">
      <c r="D1780" s="58"/>
      <c r="F1780" s="60"/>
      <c r="N1780" s="58"/>
      <c r="O1780" s="58"/>
      <c r="P1780" s="58"/>
      <c r="T1780" s="58"/>
    </row>
    <row r="1781">
      <c r="D1781" s="58"/>
      <c r="F1781" s="60"/>
      <c r="N1781" s="58"/>
      <c r="O1781" s="58"/>
      <c r="P1781" s="58"/>
      <c r="T1781" s="58"/>
    </row>
    <row r="1782">
      <c r="D1782" s="58"/>
      <c r="F1782" s="60"/>
      <c r="N1782" s="58"/>
      <c r="O1782" s="58"/>
      <c r="P1782" s="58"/>
      <c r="T1782" s="58"/>
    </row>
    <row r="1783">
      <c r="D1783" s="58"/>
      <c r="F1783" s="60"/>
      <c r="N1783" s="58"/>
      <c r="O1783" s="58"/>
      <c r="P1783" s="58"/>
      <c r="T1783" s="58"/>
    </row>
    <row r="1784">
      <c r="D1784" s="58"/>
      <c r="F1784" s="60"/>
      <c r="N1784" s="58"/>
      <c r="O1784" s="58"/>
      <c r="P1784" s="58"/>
      <c r="T1784" s="58"/>
    </row>
    <row r="1785">
      <c r="D1785" s="58"/>
      <c r="F1785" s="60"/>
      <c r="N1785" s="58"/>
      <c r="O1785" s="58"/>
      <c r="P1785" s="58"/>
      <c r="T1785" s="58"/>
    </row>
    <row r="1786">
      <c r="D1786" s="58"/>
      <c r="F1786" s="60"/>
      <c r="N1786" s="58"/>
      <c r="O1786" s="58"/>
      <c r="P1786" s="58"/>
      <c r="T1786" s="58"/>
    </row>
    <row r="1787">
      <c r="D1787" s="58"/>
      <c r="F1787" s="60"/>
      <c r="N1787" s="58"/>
      <c r="O1787" s="58"/>
      <c r="P1787" s="58"/>
      <c r="T1787" s="58"/>
    </row>
    <row r="1788">
      <c r="D1788" s="58"/>
      <c r="F1788" s="60"/>
      <c r="N1788" s="58"/>
      <c r="O1788" s="58"/>
      <c r="P1788" s="58"/>
      <c r="T1788" s="58"/>
    </row>
    <row r="1789">
      <c r="D1789" s="58"/>
      <c r="F1789" s="60"/>
      <c r="N1789" s="58"/>
      <c r="O1789" s="58"/>
      <c r="P1789" s="58"/>
      <c r="T1789" s="58"/>
    </row>
    <row r="1790">
      <c r="D1790" s="58"/>
      <c r="F1790" s="60"/>
      <c r="N1790" s="58"/>
      <c r="O1790" s="58"/>
      <c r="P1790" s="58"/>
      <c r="T1790" s="58"/>
    </row>
    <row r="1791">
      <c r="D1791" s="58"/>
      <c r="F1791" s="60"/>
      <c r="N1791" s="58"/>
      <c r="O1791" s="58"/>
      <c r="P1791" s="58"/>
      <c r="T1791" s="58"/>
    </row>
    <row r="1792">
      <c r="D1792" s="58"/>
      <c r="F1792" s="60"/>
      <c r="N1792" s="58"/>
      <c r="O1792" s="58"/>
      <c r="P1792" s="58"/>
      <c r="T1792" s="58"/>
    </row>
    <row r="1793">
      <c r="D1793" s="58"/>
      <c r="F1793" s="60"/>
      <c r="N1793" s="58"/>
      <c r="O1793" s="58"/>
      <c r="P1793" s="58"/>
      <c r="T1793" s="58"/>
    </row>
    <row r="1794">
      <c r="D1794" s="58"/>
      <c r="F1794" s="60"/>
      <c r="N1794" s="58"/>
      <c r="O1794" s="58"/>
      <c r="P1794" s="58"/>
      <c r="T1794" s="58"/>
    </row>
    <row r="1795">
      <c r="D1795" s="58"/>
      <c r="F1795" s="60"/>
      <c r="N1795" s="58"/>
      <c r="O1795" s="58"/>
      <c r="P1795" s="58"/>
      <c r="T1795" s="58"/>
    </row>
    <row r="1796">
      <c r="D1796" s="58"/>
      <c r="F1796" s="60"/>
      <c r="N1796" s="58"/>
      <c r="O1796" s="58"/>
      <c r="P1796" s="58"/>
      <c r="T1796" s="58"/>
    </row>
    <row r="1797">
      <c r="D1797" s="58"/>
      <c r="F1797" s="60"/>
      <c r="N1797" s="58"/>
      <c r="O1797" s="58"/>
      <c r="P1797" s="58"/>
      <c r="T1797" s="58"/>
    </row>
    <row r="1798">
      <c r="D1798" s="58"/>
      <c r="F1798" s="60"/>
      <c r="N1798" s="58"/>
      <c r="O1798" s="58"/>
      <c r="P1798" s="58"/>
      <c r="T1798" s="58"/>
    </row>
    <row r="1799">
      <c r="D1799" s="58"/>
      <c r="F1799" s="60"/>
      <c r="N1799" s="58"/>
      <c r="O1799" s="58"/>
      <c r="P1799" s="58"/>
      <c r="T1799" s="58"/>
    </row>
    <row r="1800">
      <c r="D1800" s="58"/>
      <c r="F1800" s="60"/>
      <c r="N1800" s="58"/>
      <c r="O1800" s="58"/>
      <c r="P1800" s="58"/>
      <c r="T1800" s="58"/>
    </row>
    <row r="1801">
      <c r="D1801" s="58"/>
      <c r="F1801" s="60"/>
      <c r="N1801" s="58"/>
      <c r="O1801" s="58"/>
      <c r="P1801" s="58"/>
      <c r="T1801" s="58"/>
    </row>
    <row r="1802">
      <c r="D1802" s="58"/>
      <c r="F1802" s="60"/>
      <c r="N1802" s="58"/>
      <c r="O1802" s="58"/>
      <c r="P1802" s="58"/>
      <c r="T1802" s="58"/>
    </row>
    <row r="1803">
      <c r="D1803" s="58"/>
      <c r="F1803" s="60"/>
      <c r="N1803" s="58"/>
      <c r="O1803" s="58"/>
      <c r="P1803" s="58"/>
      <c r="T1803" s="58"/>
    </row>
    <row r="1804">
      <c r="D1804" s="58"/>
      <c r="F1804" s="60"/>
      <c r="N1804" s="58"/>
      <c r="O1804" s="58"/>
      <c r="P1804" s="58"/>
      <c r="T1804" s="58"/>
    </row>
    <row r="1805">
      <c r="D1805" s="58"/>
      <c r="F1805" s="60"/>
      <c r="N1805" s="58"/>
      <c r="O1805" s="58"/>
      <c r="P1805" s="58"/>
      <c r="T1805" s="58"/>
    </row>
    <row r="1806">
      <c r="D1806" s="58"/>
      <c r="F1806" s="60"/>
      <c r="N1806" s="58"/>
      <c r="O1806" s="58"/>
      <c r="P1806" s="58"/>
      <c r="T1806" s="58"/>
    </row>
    <row r="1807">
      <c r="D1807" s="58"/>
      <c r="F1807" s="60"/>
      <c r="N1807" s="58"/>
      <c r="O1807" s="58"/>
      <c r="P1807" s="58"/>
      <c r="T1807" s="58"/>
    </row>
    <row r="1808">
      <c r="D1808" s="58"/>
      <c r="F1808" s="60"/>
      <c r="N1808" s="58"/>
      <c r="O1808" s="58"/>
      <c r="P1808" s="58"/>
      <c r="T1808" s="58"/>
    </row>
    <row r="1809">
      <c r="D1809" s="58"/>
      <c r="F1809" s="60"/>
      <c r="N1809" s="58"/>
      <c r="O1809" s="58"/>
      <c r="P1809" s="58"/>
      <c r="T1809" s="58"/>
    </row>
    <row r="1810">
      <c r="D1810" s="58"/>
      <c r="F1810" s="60"/>
      <c r="N1810" s="58"/>
      <c r="O1810" s="58"/>
      <c r="P1810" s="58"/>
      <c r="T1810" s="58"/>
    </row>
    <row r="1811">
      <c r="D1811" s="58"/>
      <c r="F1811" s="60"/>
      <c r="N1811" s="58"/>
      <c r="O1811" s="58"/>
      <c r="P1811" s="58"/>
      <c r="T1811" s="58"/>
    </row>
    <row r="1812">
      <c r="D1812" s="58"/>
      <c r="F1812" s="60"/>
      <c r="N1812" s="58"/>
      <c r="O1812" s="58"/>
      <c r="P1812" s="58"/>
      <c r="T1812" s="58"/>
    </row>
    <row r="1813">
      <c r="D1813" s="58"/>
      <c r="F1813" s="60"/>
      <c r="N1813" s="58"/>
      <c r="O1813" s="58"/>
      <c r="P1813" s="58"/>
      <c r="T1813" s="58"/>
    </row>
    <row r="1814">
      <c r="D1814" s="58"/>
      <c r="F1814" s="60"/>
      <c r="N1814" s="58"/>
      <c r="O1814" s="58"/>
      <c r="P1814" s="58"/>
      <c r="T1814" s="58"/>
    </row>
    <row r="1815">
      <c r="D1815" s="58"/>
      <c r="F1815" s="60"/>
      <c r="N1815" s="58"/>
      <c r="O1815" s="58"/>
      <c r="P1815" s="58"/>
      <c r="T1815" s="58"/>
    </row>
    <row r="1816">
      <c r="D1816" s="58"/>
      <c r="F1816" s="60"/>
      <c r="N1816" s="58"/>
      <c r="O1816" s="58"/>
      <c r="P1816" s="58"/>
      <c r="T1816" s="58"/>
    </row>
    <row r="1817">
      <c r="D1817" s="58"/>
      <c r="F1817" s="60"/>
      <c r="N1817" s="58"/>
      <c r="O1817" s="58"/>
      <c r="P1817" s="58"/>
      <c r="T1817" s="58"/>
    </row>
    <row r="1818">
      <c r="D1818" s="58"/>
      <c r="F1818" s="60"/>
      <c r="N1818" s="58"/>
      <c r="O1818" s="58"/>
      <c r="P1818" s="58"/>
      <c r="T1818" s="58"/>
    </row>
    <row r="1819">
      <c r="D1819" s="58"/>
      <c r="F1819" s="60"/>
      <c r="N1819" s="58"/>
      <c r="O1819" s="58"/>
      <c r="P1819" s="58"/>
      <c r="T1819" s="58"/>
    </row>
    <row r="1820">
      <c r="D1820" s="58"/>
      <c r="F1820" s="60"/>
      <c r="N1820" s="58"/>
      <c r="O1820" s="58"/>
      <c r="P1820" s="58"/>
      <c r="T1820" s="58"/>
    </row>
    <row r="1821">
      <c r="D1821" s="58"/>
      <c r="F1821" s="60"/>
      <c r="N1821" s="58"/>
      <c r="O1821" s="58"/>
      <c r="P1821" s="58"/>
      <c r="T1821" s="58"/>
    </row>
    <row r="1822">
      <c r="D1822" s="58"/>
      <c r="F1822" s="60"/>
      <c r="N1822" s="58"/>
      <c r="O1822" s="58"/>
      <c r="P1822" s="58"/>
      <c r="T1822" s="58"/>
    </row>
    <row r="1823">
      <c r="D1823" s="58"/>
      <c r="F1823" s="60"/>
      <c r="N1823" s="58"/>
      <c r="O1823" s="58"/>
      <c r="P1823" s="58"/>
      <c r="T1823" s="58"/>
    </row>
    <row r="1824">
      <c r="D1824" s="58"/>
      <c r="F1824" s="60"/>
      <c r="N1824" s="58"/>
      <c r="O1824" s="58"/>
      <c r="P1824" s="58"/>
      <c r="T1824" s="58"/>
    </row>
    <row r="1825">
      <c r="D1825" s="58"/>
      <c r="F1825" s="60"/>
      <c r="N1825" s="58"/>
      <c r="O1825" s="58"/>
      <c r="P1825" s="58"/>
      <c r="T1825" s="58"/>
    </row>
    <row r="1826">
      <c r="D1826" s="58"/>
      <c r="F1826" s="60"/>
      <c r="N1826" s="58"/>
      <c r="O1826" s="58"/>
      <c r="P1826" s="58"/>
      <c r="T1826" s="58"/>
    </row>
    <row r="1827">
      <c r="D1827" s="58"/>
      <c r="F1827" s="60"/>
      <c r="N1827" s="58"/>
      <c r="O1827" s="58"/>
      <c r="P1827" s="58"/>
      <c r="T1827" s="58"/>
    </row>
    <row r="1828">
      <c r="D1828" s="58"/>
      <c r="F1828" s="60"/>
      <c r="N1828" s="58"/>
      <c r="O1828" s="58"/>
      <c r="P1828" s="58"/>
      <c r="T1828" s="58"/>
    </row>
    <row r="1829">
      <c r="D1829" s="58"/>
      <c r="F1829" s="60"/>
      <c r="N1829" s="58"/>
      <c r="O1829" s="58"/>
      <c r="P1829" s="58"/>
      <c r="T1829" s="58"/>
    </row>
    <row r="1830">
      <c r="D1830" s="58"/>
      <c r="F1830" s="60"/>
      <c r="N1830" s="58"/>
      <c r="O1830" s="58"/>
      <c r="P1830" s="58"/>
      <c r="T1830" s="58"/>
    </row>
    <row r="1831">
      <c r="D1831" s="58"/>
      <c r="F1831" s="60"/>
      <c r="N1831" s="58"/>
      <c r="O1831" s="58"/>
      <c r="P1831" s="58"/>
      <c r="T1831" s="58"/>
    </row>
    <row r="1832">
      <c r="D1832" s="58"/>
      <c r="F1832" s="60"/>
      <c r="N1832" s="58"/>
      <c r="O1832" s="58"/>
      <c r="P1832" s="58"/>
      <c r="T1832" s="58"/>
    </row>
    <row r="1833">
      <c r="D1833" s="58"/>
      <c r="F1833" s="60"/>
      <c r="N1833" s="58"/>
      <c r="O1833" s="58"/>
      <c r="P1833" s="58"/>
      <c r="T1833" s="58"/>
    </row>
    <row r="1834">
      <c r="D1834" s="58"/>
      <c r="F1834" s="60"/>
      <c r="N1834" s="58"/>
      <c r="O1834" s="58"/>
      <c r="P1834" s="58"/>
      <c r="T1834" s="58"/>
    </row>
    <row r="1835">
      <c r="D1835" s="58"/>
      <c r="F1835" s="60"/>
      <c r="N1835" s="58"/>
      <c r="O1835" s="58"/>
      <c r="P1835" s="58"/>
      <c r="T1835" s="58"/>
    </row>
    <row r="1836">
      <c r="D1836" s="58"/>
      <c r="F1836" s="60"/>
      <c r="N1836" s="58"/>
      <c r="O1836" s="58"/>
      <c r="P1836" s="58"/>
      <c r="T1836" s="58"/>
    </row>
    <row r="1837">
      <c r="D1837" s="58"/>
      <c r="F1837" s="60"/>
      <c r="N1837" s="58"/>
      <c r="O1837" s="58"/>
      <c r="P1837" s="58"/>
      <c r="T1837" s="58"/>
    </row>
    <row r="1838">
      <c r="D1838" s="58"/>
      <c r="F1838" s="60"/>
      <c r="N1838" s="58"/>
      <c r="O1838" s="58"/>
      <c r="P1838" s="58"/>
      <c r="T1838" s="58"/>
    </row>
    <row r="1839">
      <c r="D1839" s="58"/>
      <c r="F1839" s="60"/>
      <c r="N1839" s="58"/>
      <c r="O1839" s="58"/>
      <c r="P1839" s="58"/>
      <c r="T1839" s="58"/>
    </row>
    <row r="1840">
      <c r="D1840" s="58"/>
      <c r="F1840" s="60"/>
      <c r="N1840" s="58"/>
      <c r="O1840" s="58"/>
      <c r="P1840" s="58"/>
      <c r="T1840" s="58"/>
    </row>
    <row r="1841">
      <c r="D1841" s="58"/>
      <c r="F1841" s="60"/>
      <c r="N1841" s="58"/>
      <c r="O1841" s="58"/>
      <c r="P1841" s="58"/>
      <c r="T1841" s="58"/>
    </row>
    <row r="1842">
      <c r="D1842" s="58"/>
      <c r="F1842" s="60"/>
      <c r="N1842" s="58"/>
      <c r="O1842" s="58"/>
      <c r="P1842" s="58"/>
      <c r="T1842" s="58"/>
    </row>
    <row r="1843">
      <c r="D1843" s="58"/>
      <c r="F1843" s="60"/>
      <c r="N1843" s="58"/>
      <c r="O1843" s="58"/>
      <c r="P1843" s="58"/>
      <c r="T1843" s="58"/>
    </row>
    <row r="1844">
      <c r="D1844" s="58"/>
      <c r="F1844" s="60"/>
      <c r="N1844" s="58"/>
      <c r="O1844" s="58"/>
      <c r="P1844" s="58"/>
      <c r="T1844" s="58"/>
    </row>
    <row r="1845">
      <c r="D1845" s="58"/>
      <c r="F1845" s="60"/>
      <c r="N1845" s="58"/>
      <c r="O1845" s="58"/>
      <c r="P1845" s="58"/>
      <c r="T1845" s="58"/>
    </row>
    <row r="1846">
      <c r="D1846" s="58"/>
      <c r="F1846" s="60"/>
      <c r="N1846" s="58"/>
      <c r="O1846" s="58"/>
      <c r="P1846" s="58"/>
      <c r="T1846" s="58"/>
    </row>
    <row r="1847">
      <c r="D1847" s="58"/>
      <c r="F1847" s="60"/>
      <c r="N1847" s="58"/>
      <c r="O1847" s="58"/>
      <c r="P1847" s="58"/>
      <c r="T1847" s="58"/>
    </row>
    <row r="1848">
      <c r="D1848" s="58"/>
      <c r="F1848" s="60"/>
      <c r="N1848" s="58"/>
      <c r="O1848" s="58"/>
      <c r="P1848" s="58"/>
      <c r="T1848" s="58"/>
    </row>
    <row r="1849">
      <c r="D1849" s="58"/>
      <c r="F1849" s="60"/>
      <c r="N1849" s="58"/>
      <c r="O1849" s="58"/>
      <c r="P1849" s="58"/>
      <c r="T1849" s="58"/>
    </row>
    <row r="1850">
      <c r="D1850" s="58"/>
      <c r="F1850" s="60"/>
      <c r="N1850" s="58"/>
      <c r="O1850" s="58"/>
      <c r="P1850" s="58"/>
      <c r="T1850" s="58"/>
    </row>
    <row r="1851">
      <c r="D1851" s="58"/>
      <c r="F1851" s="60"/>
      <c r="N1851" s="58"/>
      <c r="O1851" s="58"/>
      <c r="P1851" s="58"/>
      <c r="T1851" s="58"/>
    </row>
    <row r="1852">
      <c r="D1852" s="58"/>
      <c r="F1852" s="60"/>
      <c r="N1852" s="58"/>
      <c r="O1852" s="58"/>
      <c r="P1852" s="58"/>
      <c r="T1852" s="58"/>
    </row>
    <row r="1853">
      <c r="D1853" s="58"/>
      <c r="F1853" s="60"/>
      <c r="N1853" s="58"/>
      <c r="O1853" s="58"/>
      <c r="P1853" s="58"/>
      <c r="T1853" s="58"/>
    </row>
    <row r="1854">
      <c r="D1854" s="58"/>
      <c r="F1854" s="60"/>
      <c r="N1854" s="58"/>
      <c r="O1854" s="58"/>
      <c r="P1854" s="58"/>
      <c r="T1854" s="58"/>
    </row>
    <row r="1855">
      <c r="D1855" s="58"/>
      <c r="F1855" s="60"/>
      <c r="N1855" s="58"/>
      <c r="O1855" s="58"/>
      <c r="P1855" s="58"/>
      <c r="T1855" s="58"/>
    </row>
    <row r="1856">
      <c r="D1856" s="58"/>
      <c r="F1856" s="60"/>
      <c r="N1856" s="58"/>
      <c r="O1856" s="58"/>
      <c r="P1856" s="58"/>
      <c r="T1856" s="58"/>
    </row>
    <row r="1857">
      <c r="D1857" s="58"/>
      <c r="F1857" s="60"/>
      <c r="N1857" s="58"/>
      <c r="O1857" s="58"/>
      <c r="P1857" s="58"/>
      <c r="T1857" s="58"/>
    </row>
    <row r="1858">
      <c r="D1858" s="58"/>
      <c r="F1858" s="60"/>
      <c r="N1858" s="58"/>
      <c r="O1858" s="58"/>
      <c r="P1858" s="58"/>
      <c r="T1858" s="58"/>
    </row>
    <row r="1859">
      <c r="D1859" s="58"/>
      <c r="F1859" s="60"/>
      <c r="N1859" s="58"/>
      <c r="O1859" s="58"/>
      <c r="P1859" s="58"/>
      <c r="T1859" s="58"/>
    </row>
    <row r="1860">
      <c r="D1860" s="58"/>
      <c r="F1860" s="60"/>
      <c r="N1860" s="58"/>
      <c r="O1860" s="58"/>
      <c r="P1860" s="58"/>
      <c r="T1860" s="58"/>
    </row>
    <row r="1861">
      <c r="D1861" s="58"/>
      <c r="F1861" s="60"/>
      <c r="N1861" s="58"/>
      <c r="O1861" s="58"/>
      <c r="P1861" s="58"/>
      <c r="T1861" s="58"/>
    </row>
    <row r="1862">
      <c r="D1862" s="58"/>
      <c r="F1862" s="60"/>
      <c r="N1862" s="58"/>
      <c r="O1862" s="58"/>
      <c r="P1862" s="58"/>
      <c r="T1862" s="58"/>
    </row>
    <row r="1863">
      <c r="D1863" s="58"/>
      <c r="F1863" s="60"/>
      <c r="N1863" s="58"/>
      <c r="O1863" s="58"/>
      <c r="P1863" s="58"/>
      <c r="T1863" s="58"/>
    </row>
    <row r="1864">
      <c r="D1864" s="58"/>
      <c r="F1864" s="60"/>
      <c r="N1864" s="58"/>
      <c r="O1864" s="58"/>
      <c r="P1864" s="58"/>
      <c r="T1864" s="58"/>
    </row>
    <row r="1865">
      <c r="D1865" s="58"/>
      <c r="F1865" s="60"/>
      <c r="N1865" s="58"/>
      <c r="O1865" s="58"/>
      <c r="P1865" s="58"/>
      <c r="T1865" s="58"/>
    </row>
    <row r="1866">
      <c r="D1866" s="58"/>
      <c r="F1866" s="60"/>
      <c r="N1866" s="58"/>
      <c r="O1866" s="58"/>
      <c r="P1866" s="58"/>
      <c r="T1866" s="58"/>
    </row>
    <row r="1867">
      <c r="D1867" s="58"/>
      <c r="F1867" s="60"/>
      <c r="N1867" s="58"/>
      <c r="O1867" s="58"/>
      <c r="P1867" s="58"/>
      <c r="T1867" s="58"/>
    </row>
    <row r="1868">
      <c r="D1868" s="58"/>
      <c r="F1868" s="60"/>
      <c r="N1868" s="58"/>
      <c r="O1868" s="58"/>
      <c r="P1868" s="58"/>
      <c r="T1868" s="58"/>
    </row>
    <row r="1869">
      <c r="D1869" s="58"/>
      <c r="F1869" s="60"/>
      <c r="N1869" s="58"/>
      <c r="O1869" s="58"/>
      <c r="P1869" s="58"/>
      <c r="T1869" s="58"/>
    </row>
    <row r="1870">
      <c r="D1870" s="58"/>
      <c r="F1870" s="60"/>
      <c r="N1870" s="58"/>
      <c r="O1870" s="58"/>
      <c r="P1870" s="58"/>
      <c r="T1870" s="58"/>
    </row>
    <row r="1871">
      <c r="D1871" s="58"/>
      <c r="F1871" s="60"/>
      <c r="N1871" s="58"/>
      <c r="O1871" s="58"/>
      <c r="P1871" s="58"/>
      <c r="T1871" s="58"/>
    </row>
    <row r="1872">
      <c r="D1872" s="58"/>
      <c r="F1872" s="60"/>
      <c r="N1872" s="58"/>
      <c r="O1872" s="58"/>
      <c r="P1872" s="58"/>
      <c r="T1872" s="58"/>
    </row>
    <row r="1873">
      <c r="D1873" s="58"/>
      <c r="F1873" s="60"/>
      <c r="N1873" s="58"/>
      <c r="O1873" s="58"/>
      <c r="P1873" s="58"/>
      <c r="T1873" s="58"/>
    </row>
    <row r="1874">
      <c r="D1874" s="58"/>
      <c r="F1874" s="60"/>
      <c r="N1874" s="58"/>
      <c r="O1874" s="58"/>
      <c r="P1874" s="58"/>
      <c r="T1874" s="58"/>
    </row>
    <row r="1875">
      <c r="D1875" s="58"/>
      <c r="F1875" s="60"/>
      <c r="N1875" s="58"/>
      <c r="O1875" s="58"/>
      <c r="P1875" s="58"/>
      <c r="T1875" s="58"/>
    </row>
    <row r="1876">
      <c r="D1876" s="58"/>
      <c r="F1876" s="60"/>
      <c r="N1876" s="58"/>
      <c r="O1876" s="58"/>
      <c r="P1876" s="58"/>
      <c r="T1876" s="58"/>
    </row>
    <row r="1877">
      <c r="D1877" s="58"/>
      <c r="F1877" s="60"/>
      <c r="N1877" s="58"/>
      <c r="O1877" s="58"/>
      <c r="P1877" s="58"/>
      <c r="T1877" s="58"/>
    </row>
    <row r="1878">
      <c r="D1878" s="58"/>
      <c r="F1878" s="60"/>
      <c r="N1878" s="58"/>
      <c r="O1878" s="58"/>
      <c r="P1878" s="58"/>
      <c r="T1878" s="58"/>
    </row>
    <row r="1879">
      <c r="D1879" s="58"/>
      <c r="F1879" s="60"/>
      <c r="N1879" s="58"/>
      <c r="O1879" s="58"/>
      <c r="P1879" s="58"/>
      <c r="T1879" s="58"/>
    </row>
    <row r="1880">
      <c r="D1880" s="58"/>
      <c r="F1880" s="60"/>
      <c r="N1880" s="58"/>
      <c r="O1880" s="58"/>
      <c r="P1880" s="58"/>
      <c r="T1880" s="58"/>
    </row>
    <row r="1881">
      <c r="D1881" s="58"/>
      <c r="F1881" s="60"/>
      <c r="N1881" s="58"/>
      <c r="O1881" s="58"/>
      <c r="P1881" s="58"/>
      <c r="T1881" s="58"/>
    </row>
    <row r="1882">
      <c r="D1882" s="58"/>
      <c r="F1882" s="60"/>
      <c r="N1882" s="58"/>
      <c r="O1882" s="58"/>
      <c r="P1882" s="58"/>
      <c r="T1882" s="58"/>
    </row>
    <row r="1883">
      <c r="D1883" s="58"/>
      <c r="F1883" s="60"/>
      <c r="N1883" s="58"/>
      <c r="O1883" s="58"/>
      <c r="P1883" s="58"/>
      <c r="T1883" s="58"/>
    </row>
    <row r="1884">
      <c r="D1884" s="58"/>
      <c r="F1884" s="60"/>
      <c r="N1884" s="58"/>
      <c r="O1884" s="58"/>
      <c r="P1884" s="58"/>
      <c r="T1884" s="58"/>
    </row>
    <row r="1885">
      <c r="D1885" s="58"/>
      <c r="F1885" s="60"/>
      <c r="N1885" s="58"/>
      <c r="O1885" s="58"/>
      <c r="P1885" s="58"/>
      <c r="T1885" s="58"/>
    </row>
    <row r="1886">
      <c r="D1886" s="58"/>
      <c r="F1886" s="60"/>
      <c r="N1886" s="58"/>
      <c r="O1886" s="58"/>
      <c r="P1886" s="58"/>
      <c r="T1886" s="58"/>
    </row>
    <row r="1887">
      <c r="D1887" s="58"/>
      <c r="F1887" s="60"/>
      <c r="N1887" s="58"/>
      <c r="O1887" s="58"/>
      <c r="P1887" s="58"/>
      <c r="T1887" s="58"/>
    </row>
    <row r="1888">
      <c r="D1888" s="58"/>
      <c r="F1888" s="60"/>
      <c r="N1888" s="58"/>
      <c r="O1888" s="58"/>
      <c r="P1888" s="58"/>
      <c r="T1888" s="58"/>
    </row>
    <row r="1889">
      <c r="D1889" s="58"/>
      <c r="F1889" s="60"/>
      <c r="N1889" s="58"/>
      <c r="O1889" s="58"/>
      <c r="P1889" s="58"/>
      <c r="T1889" s="58"/>
    </row>
    <row r="1890">
      <c r="D1890" s="58"/>
      <c r="F1890" s="60"/>
      <c r="N1890" s="58"/>
      <c r="O1890" s="58"/>
      <c r="P1890" s="58"/>
      <c r="T1890" s="58"/>
    </row>
    <row r="1891">
      <c r="D1891" s="58"/>
      <c r="F1891" s="60"/>
      <c r="N1891" s="58"/>
      <c r="O1891" s="58"/>
      <c r="P1891" s="58"/>
      <c r="T1891" s="58"/>
    </row>
    <row r="1892">
      <c r="D1892" s="58"/>
      <c r="F1892" s="60"/>
      <c r="N1892" s="58"/>
      <c r="O1892" s="58"/>
      <c r="P1892" s="58"/>
      <c r="T1892" s="58"/>
    </row>
    <row r="1893">
      <c r="D1893" s="58"/>
      <c r="F1893" s="60"/>
      <c r="N1893" s="58"/>
      <c r="O1893" s="58"/>
      <c r="P1893" s="58"/>
      <c r="T1893" s="58"/>
    </row>
    <row r="1894">
      <c r="D1894" s="58"/>
      <c r="F1894" s="60"/>
      <c r="N1894" s="58"/>
      <c r="O1894" s="58"/>
      <c r="P1894" s="58"/>
      <c r="T1894" s="58"/>
    </row>
    <row r="1895">
      <c r="D1895" s="58"/>
      <c r="F1895" s="60"/>
      <c r="N1895" s="58"/>
      <c r="O1895" s="58"/>
      <c r="P1895" s="58"/>
      <c r="T1895" s="58"/>
    </row>
    <row r="1896">
      <c r="D1896" s="58"/>
      <c r="F1896" s="60"/>
      <c r="N1896" s="58"/>
      <c r="O1896" s="58"/>
      <c r="P1896" s="58"/>
      <c r="T1896" s="58"/>
    </row>
    <row r="1897">
      <c r="D1897" s="58"/>
      <c r="F1897" s="60"/>
      <c r="N1897" s="58"/>
      <c r="O1897" s="58"/>
      <c r="P1897" s="58"/>
      <c r="T1897" s="58"/>
    </row>
    <row r="1898">
      <c r="D1898" s="58"/>
      <c r="F1898" s="60"/>
      <c r="N1898" s="58"/>
      <c r="O1898" s="58"/>
      <c r="P1898" s="58"/>
      <c r="T1898" s="58"/>
    </row>
    <row r="1899">
      <c r="D1899" s="58"/>
      <c r="F1899" s="60"/>
      <c r="N1899" s="58"/>
      <c r="O1899" s="58"/>
      <c r="P1899" s="58"/>
      <c r="T1899" s="58"/>
    </row>
    <row r="1900">
      <c r="D1900" s="58"/>
      <c r="F1900" s="60"/>
      <c r="N1900" s="58"/>
      <c r="O1900" s="58"/>
      <c r="P1900" s="58"/>
      <c r="T1900" s="58"/>
    </row>
    <row r="1901">
      <c r="D1901" s="58"/>
      <c r="F1901" s="60"/>
      <c r="N1901" s="58"/>
      <c r="O1901" s="58"/>
      <c r="P1901" s="58"/>
      <c r="T1901" s="58"/>
    </row>
    <row r="1902">
      <c r="D1902" s="58"/>
      <c r="F1902" s="60"/>
      <c r="N1902" s="58"/>
      <c r="O1902" s="58"/>
      <c r="P1902" s="58"/>
      <c r="T1902" s="58"/>
    </row>
    <row r="1903">
      <c r="D1903" s="58"/>
      <c r="F1903" s="60"/>
      <c r="N1903" s="58"/>
      <c r="O1903" s="58"/>
      <c r="P1903" s="58"/>
      <c r="T1903" s="58"/>
    </row>
    <row r="1904">
      <c r="D1904" s="58"/>
      <c r="F1904" s="60"/>
      <c r="N1904" s="58"/>
      <c r="O1904" s="58"/>
      <c r="P1904" s="58"/>
      <c r="T1904" s="58"/>
    </row>
    <row r="1905">
      <c r="D1905" s="58"/>
      <c r="F1905" s="60"/>
      <c r="N1905" s="58"/>
      <c r="O1905" s="58"/>
      <c r="P1905" s="58"/>
      <c r="T1905" s="58"/>
    </row>
    <row r="1906">
      <c r="D1906" s="58"/>
      <c r="F1906" s="60"/>
      <c r="N1906" s="58"/>
      <c r="O1906" s="58"/>
      <c r="P1906" s="58"/>
      <c r="T1906" s="58"/>
    </row>
    <row r="1907">
      <c r="D1907" s="58"/>
      <c r="F1907" s="60"/>
      <c r="N1907" s="58"/>
      <c r="O1907" s="58"/>
      <c r="P1907" s="58"/>
      <c r="T1907" s="58"/>
    </row>
    <row r="1908">
      <c r="D1908" s="58"/>
      <c r="F1908" s="60"/>
      <c r="N1908" s="58"/>
      <c r="O1908" s="58"/>
      <c r="P1908" s="58"/>
      <c r="T1908" s="58"/>
    </row>
    <row r="1909">
      <c r="D1909" s="58"/>
      <c r="F1909" s="60"/>
      <c r="N1909" s="58"/>
      <c r="O1909" s="58"/>
      <c r="P1909" s="58"/>
      <c r="T1909" s="58"/>
    </row>
    <row r="1910">
      <c r="D1910" s="58"/>
      <c r="F1910" s="60"/>
      <c r="N1910" s="58"/>
      <c r="O1910" s="58"/>
      <c r="P1910" s="58"/>
      <c r="T1910" s="58"/>
    </row>
    <row r="1911">
      <c r="D1911" s="58"/>
      <c r="F1911" s="60"/>
      <c r="N1911" s="58"/>
      <c r="O1911" s="58"/>
      <c r="P1911" s="58"/>
      <c r="T1911" s="58"/>
    </row>
    <row r="1912">
      <c r="D1912" s="58"/>
      <c r="F1912" s="60"/>
      <c r="N1912" s="58"/>
      <c r="O1912" s="58"/>
      <c r="P1912" s="58"/>
      <c r="T1912" s="58"/>
    </row>
    <row r="1913">
      <c r="D1913" s="58"/>
      <c r="F1913" s="60"/>
      <c r="N1913" s="58"/>
      <c r="O1913" s="58"/>
      <c r="P1913" s="58"/>
      <c r="T1913" s="58"/>
    </row>
    <row r="1914">
      <c r="D1914" s="58"/>
      <c r="F1914" s="60"/>
      <c r="N1914" s="58"/>
      <c r="O1914" s="58"/>
      <c r="P1914" s="58"/>
      <c r="T1914" s="58"/>
    </row>
    <row r="1915">
      <c r="D1915" s="58"/>
      <c r="F1915" s="60"/>
      <c r="N1915" s="58"/>
      <c r="O1915" s="58"/>
      <c r="P1915" s="58"/>
      <c r="T1915" s="58"/>
    </row>
    <row r="1916">
      <c r="D1916" s="58"/>
      <c r="F1916" s="60"/>
      <c r="N1916" s="58"/>
      <c r="O1916" s="58"/>
      <c r="P1916" s="58"/>
      <c r="T1916" s="58"/>
    </row>
    <row r="1917">
      <c r="D1917" s="58"/>
      <c r="F1917" s="60"/>
      <c r="N1917" s="58"/>
      <c r="O1917" s="58"/>
      <c r="P1917" s="58"/>
      <c r="T1917" s="58"/>
    </row>
    <row r="1918">
      <c r="D1918" s="58"/>
      <c r="F1918" s="60"/>
      <c r="N1918" s="58"/>
      <c r="O1918" s="58"/>
      <c r="P1918" s="58"/>
      <c r="T1918" s="58"/>
    </row>
    <row r="1919">
      <c r="D1919" s="58"/>
      <c r="F1919" s="60"/>
      <c r="N1919" s="58"/>
      <c r="O1919" s="58"/>
      <c r="P1919" s="58"/>
      <c r="T1919" s="58"/>
    </row>
    <row r="1920">
      <c r="D1920" s="58"/>
      <c r="F1920" s="60"/>
      <c r="N1920" s="58"/>
      <c r="O1920" s="58"/>
      <c r="P1920" s="58"/>
      <c r="T1920" s="58"/>
    </row>
    <row r="1921">
      <c r="D1921" s="58"/>
      <c r="F1921" s="60"/>
      <c r="N1921" s="58"/>
      <c r="O1921" s="58"/>
      <c r="P1921" s="58"/>
      <c r="T1921" s="58"/>
    </row>
    <row r="1922">
      <c r="D1922" s="58"/>
      <c r="F1922" s="60"/>
      <c r="N1922" s="58"/>
      <c r="O1922" s="58"/>
      <c r="P1922" s="58"/>
      <c r="T1922" s="58"/>
    </row>
    <row r="1923">
      <c r="D1923" s="58"/>
      <c r="F1923" s="60"/>
      <c r="N1923" s="58"/>
      <c r="O1923" s="58"/>
      <c r="P1923" s="58"/>
      <c r="T1923" s="58"/>
    </row>
    <row r="1924">
      <c r="D1924" s="58"/>
      <c r="F1924" s="60"/>
      <c r="N1924" s="58"/>
      <c r="O1924" s="58"/>
      <c r="P1924" s="58"/>
      <c r="T1924" s="58"/>
    </row>
    <row r="1925">
      <c r="D1925" s="58"/>
      <c r="F1925" s="60"/>
      <c r="N1925" s="58"/>
      <c r="O1925" s="58"/>
      <c r="P1925" s="58"/>
      <c r="T1925" s="58"/>
    </row>
    <row r="1926">
      <c r="D1926" s="58"/>
      <c r="F1926" s="60"/>
      <c r="N1926" s="58"/>
      <c r="O1926" s="58"/>
      <c r="P1926" s="58"/>
      <c r="T1926" s="58"/>
    </row>
    <row r="1927">
      <c r="D1927" s="58"/>
      <c r="F1927" s="60"/>
      <c r="N1927" s="58"/>
      <c r="O1927" s="58"/>
      <c r="P1927" s="58"/>
      <c r="T1927" s="58"/>
    </row>
    <row r="1928">
      <c r="D1928" s="58"/>
      <c r="F1928" s="60"/>
      <c r="N1928" s="58"/>
      <c r="O1928" s="58"/>
      <c r="P1928" s="58"/>
      <c r="T1928" s="58"/>
    </row>
    <row r="1929">
      <c r="D1929" s="58"/>
      <c r="F1929" s="60"/>
      <c r="N1929" s="58"/>
      <c r="O1929" s="58"/>
      <c r="P1929" s="58"/>
      <c r="T1929" s="58"/>
    </row>
    <row r="1930">
      <c r="D1930" s="58"/>
      <c r="F1930" s="60"/>
      <c r="N1930" s="58"/>
      <c r="O1930" s="58"/>
      <c r="P1930" s="58"/>
      <c r="T1930" s="58"/>
    </row>
    <row r="1931">
      <c r="D1931" s="58"/>
      <c r="F1931" s="60"/>
      <c r="N1931" s="58"/>
      <c r="O1931" s="58"/>
      <c r="P1931" s="58"/>
      <c r="T1931" s="58"/>
    </row>
    <row r="1932">
      <c r="D1932" s="58"/>
      <c r="F1932" s="60"/>
      <c r="N1932" s="58"/>
      <c r="O1932" s="58"/>
      <c r="P1932" s="58"/>
      <c r="T1932" s="58"/>
    </row>
    <row r="1933">
      <c r="D1933" s="58"/>
      <c r="F1933" s="60"/>
      <c r="N1933" s="58"/>
      <c r="O1933" s="58"/>
      <c r="P1933" s="58"/>
      <c r="T1933" s="58"/>
    </row>
    <row r="1934">
      <c r="D1934" s="58"/>
      <c r="F1934" s="60"/>
      <c r="N1934" s="58"/>
      <c r="O1934" s="58"/>
      <c r="P1934" s="58"/>
      <c r="T1934" s="58"/>
    </row>
    <row r="1935">
      <c r="D1935" s="58"/>
      <c r="F1935" s="60"/>
      <c r="N1935" s="58"/>
      <c r="O1935" s="58"/>
      <c r="P1935" s="58"/>
      <c r="T1935" s="58"/>
    </row>
    <row r="1936">
      <c r="D1936" s="58"/>
      <c r="F1936" s="60"/>
      <c r="N1936" s="58"/>
      <c r="O1936" s="58"/>
      <c r="P1936" s="58"/>
      <c r="T1936" s="58"/>
    </row>
    <row r="1937">
      <c r="D1937" s="58"/>
      <c r="F1937" s="60"/>
      <c r="N1937" s="58"/>
      <c r="O1937" s="58"/>
      <c r="P1937" s="58"/>
      <c r="T1937" s="58"/>
    </row>
    <row r="1938">
      <c r="D1938" s="58"/>
      <c r="F1938" s="60"/>
      <c r="N1938" s="58"/>
      <c r="O1938" s="58"/>
      <c r="P1938" s="58"/>
      <c r="T1938" s="58"/>
    </row>
    <row r="1939">
      <c r="D1939" s="58"/>
      <c r="F1939" s="60"/>
      <c r="N1939" s="58"/>
      <c r="O1939" s="58"/>
      <c r="P1939" s="58"/>
      <c r="T1939" s="58"/>
    </row>
    <row r="1940">
      <c r="D1940" s="58"/>
      <c r="F1940" s="60"/>
      <c r="N1940" s="58"/>
      <c r="O1940" s="58"/>
      <c r="P1940" s="58"/>
      <c r="T1940" s="58"/>
    </row>
    <row r="1941">
      <c r="D1941" s="58"/>
      <c r="F1941" s="60"/>
      <c r="N1941" s="58"/>
      <c r="O1941" s="58"/>
      <c r="P1941" s="58"/>
      <c r="T1941" s="58"/>
    </row>
    <row r="1942">
      <c r="D1942" s="58"/>
      <c r="F1942" s="60"/>
      <c r="N1942" s="58"/>
      <c r="O1942" s="58"/>
      <c r="P1942" s="58"/>
      <c r="T1942" s="58"/>
    </row>
    <row r="1943">
      <c r="D1943" s="58"/>
      <c r="F1943" s="60"/>
      <c r="N1943" s="58"/>
      <c r="O1943" s="58"/>
      <c r="P1943" s="58"/>
      <c r="T1943" s="58"/>
    </row>
    <row r="1944">
      <c r="D1944" s="58"/>
      <c r="F1944" s="60"/>
      <c r="N1944" s="58"/>
      <c r="O1944" s="58"/>
      <c r="P1944" s="58"/>
      <c r="T1944" s="58"/>
    </row>
    <row r="1945">
      <c r="D1945" s="58"/>
      <c r="F1945" s="60"/>
      <c r="N1945" s="58"/>
      <c r="O1945" s="58"/>
      <c r="P1945" s="58"/>
      <c r="T1945" s="58"/>
    </row>
    <row r="1946">
      <c r="D1946" s="58"/>
      <c r="F1946" s="60"/>
      <c r="N1946" s="58"/>
      <c r="O1946" s="58"/>
      <c r="P1946" s="58"/>
      <c r="T1946" s="58"/>
    </row>
    <row r="1947">
      <c r="D1947" s="58"/>
      <c r="F1947" s="60"/>
      <c r="N1947" s="58"/>
      <c r="O1947" s="58"/>
      <c r="P1947" s="58"/>
      <c r="T1947" s="58"/>
    </row>
    <row r="1948">
      <c r="D1948" s="58"/>
      <c r="F1948" s="60"/>
      <c r="N1948" s="58"/>
      <c r="O1948" s="58"/>
      <c r="P1948" s="58"/>
      <c r="T1948" s="58"/>
    </row>
    <row r="1949">
      <c r="D1949" s="58"/>
      <c r="F1949" s="60"/>
      <c r="N1949" s="58"/>
      <c r="O1949" s="58"/>
      <c r="P1949" s="58"/>
      <c r="T1949" s="58"/>
    </row>
    <row r="1950">
      <c r="D1950" s="58"/>
      <c r="F1950" s="60"/>
      <c r="N1950" s="58"/>
      <c r="O1950" s="58"/>
      <c r="P1950" s="58"/>
      <c r="T1950" s="58"/>
    </row>
    <row r="1951">
      <c r="D1951" s="58"/>
      <c r="F1951" s="60"/>
      <c r="N1951" s="58"/>
      <c r="O1951" s="58"/>
      <c r="P1951" s="58"/>
      <c r="T1951" s="58"/>
    </row>
    <row r="1952">
      <c r="D1952" s="58"/>
      <c r="F1952" s="60"/>
      <c r="N1952" s="58"/>
      <c r="O1952" s="58"/>
      <c r="P1952" s="58"/>
      <c r="T1952" s="58"/>
    </row>
    <row r="1953">
      <c r="D1953" s="58"/>
      <c r="F1953" s="60"/>
      <c r="N1953" s="58"/>
      <c r="O1953" s="58"/>
      <c r="P1953" s="58"/>
      <c r="T1953" s="58"/>
    </row>
    <row r="1954">
      <c r="D1954" s="58"/>
      <c r="F1954" s="60"/>
      <c r="N1954" s="58"/>
      <c r="O1954" s="58"/>
      <c r="P1954" s="58"/>
      <c r="T1954" s="58"/>
    </row>
    <row r="1955">
      <c r="D1955" s="58"/>
      <c r="F1955" s="60"/>
      <c r="N1955" s="58"/>
      <c r="O1955" s="58"/>
      <c r="P1955" s="58"/>
      <c r="T1955" s="58"/>
    </row>
    <row r="1956">
      <c r="D1956" s="58"/>
      <c r="F1956" s="60"/>
      <c r="N1956" s="58"/>
      <c r="O1956" s="58"/>
      <c r="P1956" s="58"/>
      <c r="T1956" s="58"/>
    </row>
    <row r="1957">
      <c r="D1957" s="58"/>
      <c r="F1957" s="60"/>
      <c r="N1957" s="58"/>
      <c r="O1957" s="58"/>
      <c r="P1957" s="58"/>
      <c r="T1957" s="58"/>
    </row>
    <row r="1958">
      <c r="D1958" s="58"/>
      <c r="F1958" s="60"/>
      <c r="N1958" s="58"/>
      <c r="O1958" s="58"/>
      <c r="P1958" s="58"/>
      <c r="T1958" s="58"/>
    </row>
    <row r="1959">
      <c r="D1959" s="58"/>
      <c r="F1959" s="60"/>
      <c r="N1959" s="58"/>
      <c r="O1959" s="58"/>
      <c r="P1959" s="58"/>
      <c r="T1959" s="58"/>
    </row>
    <row r="1960">
      <c r="D1960" s="58"/>
      <c r="F1960" s="60"/>
      <c r="N1960" s="58"/>
      <c r="O1960" s="58"/>
      <c r="P1960" s="58"/>
      <c r="T1960" s="58"/>
    </row>
    <row r="1961">
      <c r="D1961" s="58"/>
      <c r="F1961" s="60"/>
      <c r="N1961" s="58"/>
      <c r="O1961" s="58"/>
      <c r="P1961" s="58"/>
      <c r="T1961" s="58"/>
    </row>
    <row r="1962">
      <c r="D1962" s="58"/>
      <c r="F1962" s="60"/>
      <c r="N1962" s="58"/>
      <c r="O1962" s="58"/>
      <c r="P1962" s="58"/>
      <c r="T1962" s="58"/>
    </row>
    <row r="1963">
      <c r="D1963" s="58"/>
      <c r="F1963" s="60"/>
      <c r="N1963" s="58"/>
      <c r="O1963" s="58"/>
      <c r="P1963" s="58"/>
      <c r="T1963" s="58"/>
    </row>
    <row r="1964">
      <c r="D1964" s="58"/>
      <c r="F1964" s="60"/>
      <c r="N1964" s="58"/>
      <c r="O1964" s="58"/>
      <c r="P1964" s="58"/>
      <c r="T1964" s="58"/>
    </row>
    <row r="1965">
      <c r="D1965" s="58"/>
      <c r="F1965" s="60"/>
      <c r="N1965" s="58"/>
      <c r="O1965" s="58"/>
      <c r="P1965" s="58"/>
      <c r="T1965" s="58"/>
    </row>
    <row r="1966">
      <c r="D1966" s="58"/>
      <c r="F1966" s="60"/>
      <c r="N1966" s="58"/>
      <c r="O1966" s="58"/>
      <c r="P1966" s="58"/>
      <c r="T1966" s="58"/>
    </row>
    <row r="1967">
      <c r="D1967" s="58"/>
      <c r="F1967" s="60"/>
      <c r="N1967" s="58"/>
      <c r="O1967" s="58"/>
      <c r="P1967" s="58"/>
      <c r="T1967" s="58"/>
    </row>
    <row r="1968">
      <c r="D1968" s="58"/>
      <c r="F1968" s="60"/>
      <c r="N1968" s="58"/>
      <c r="O1968" s="58"/>
      <c r="P1968" s="58"/>
      <c r="T1968" s="58"/>
    </row>
    <row r="1969">
      <c r="D1969" s="58"/>
      <c r="F1969" s="60"/>
      <c r="N1969" s="58"/>
      <c r="O1969" s="58"/>
      <c r="P1969" s="58"/>
      <c r="T1969" s="58"/>
    </row>
    <row r="1970">
      <c r="D1970" s="58"/>
      <c r="F1970" s="60"/>
      <c r="N1970" s="58"/>
      <c r="O1970" s="58"/>
      <c r="P1970" s="58"/>
      <c r="T1970" s="58"/>
    </row>
    <row r="1971">
      <c r="D1971" s="58"/>
      <c r="F1971" s="60"/>
      <c r="N1971" s="58"/>
      <c r="O1971" s="58"/>
      <c r="P1971" s="58"/>
      <c r="T1971" s="58"/>
    </row>
    <row r="1972">
      <c r="D1972" s="58"/>
      <c r="F1972" s="60"/>
      <c r="N1972" s="58"/>
      <c r="O1972" s="58"/>
      <c r="P1972" s="58"/>
      <c r="T1972" s="58"/>
    </row>
    <row r="1973">
      <c r="D1973" s="58"/>
      <c r="F1973" s="60"/>
      <c r="N1973" s="58"/>
      <c r="O1973" s="58"/>
      <c r="P1973" s="58"/>
      <c r="T1973" s="58"/>
    </row>
    <row r="1974">
      <c r="D1974" s="58"/>
      <c r="F1974" s="60"/>
      <c r="N1974" s="58"/>
      <c r="O1974" s="58"/>
      <c r="P1974" s="58"/>
      <c r="T1974" s="58"/>
    </row>
    <row r="1975">
      <c r="D1975" s="58"/>
      <c r="F1975" s="60"/>
      <c r="N1975" s="58"/>
      <c r="O1975" s="58"/>
      <c r="P1975" s="58"/>
      <c r="T1975" s="58"/>
    </row>
    <row r="1976">
      <c r="D1976" s="58"/>
      <c r="F1976" s="60"/>
      <c r="N1976" s="58"/>
      <c r="O1976" s="58"/>
      <c r="P1976" s="58"/>
      <c r="T1976" s="58"/>
    </row>
    <row r="1977">
      <c r="D1977" s="58"/>
      <c r="F1977" s="60"/>
      <c r="N1977" s="58"/>
      <c r="O1977" s="58"/>
      <c r="P1977" s="58"/>
      <c r="T1977" s="58"/>
    </row>
    <row r="1978">
      <c r="D1978" s="58"/>
      <c r="F1978" s="60"/>
      <c r="N1978" s="58"/>
      <c r="O1978" s="58"/>
      <c r="P1978" s="58"/>
      <c r="T1978" s="58"/>
    </row>
    <row r="1979">
      <c r="D1979" s="58"/>
      <c r="F1979" s="60"/>
      <c r="N1979" s="58"/>
      <c r="O1979" s="58"/>
      <c r="P1979" s="58"/>
      <c r="T1979" s="58"/>
    </row>
    <row r="1980">
      <c r="D1980" s="58"/>
      <c r="F1980" s="60"/>
      <c r="N1980" s="58"/>
      <c r="O1980" s="58"/>
      <c r="P1980" s="58"/>
      <c r="T1980" s="58"/>
    </row>
    <row r="1981">
      <c r="D1981" s="58"/>
      <c r="F1981" s="60"/>
      <c r="N1981" s="58"/>
      <c r="O1981" s="58"/>
      <c r="P1981" s="58"/>
      <c r="T1981" s="58"/>
    </row>
    <row r="1982">
      <c r="D1982" s="58"/>
      <c r="F1982" s="60"/>
      <c r="N1982" s="58"/>
      <c r="O1982" s="58"/>
      <c r="P1982" s="58"/>
      <c r="T1982" s="58"/>
    </row>
    <row r="1983">
      <c r="D1983" s="58"/>
      <c r="F1983" s="60"/>
      <c r="N1983" s="58"/>
      <c r="O1983" s="58"/>
      <c r="P1983" s="58"/>
      <c r="T1983" s="58"/>
    </row>
    <row r="1984">
      <c r="D1984" s="58"/>
      <c r="F1984" s="60"/>
      <c r="N1984" s="58"/>
      <c r="O1984" s="58"/>
      <c r="P1984" s="58"/>
      <c r="T1984" s="58"/>
    </row>
    <row r="1985">
      <c r="D1985" s="58"/>
      <c r="F1985" s="60"/>
      <c r="N1985" s="58"/>
      <c r="O1985" s="58"/>
      <c r="P1985" s="58"/>
      <c r="T1985" s="58"/>
    </row>
    <row r="1986">
      <c r="D1986" s="58"/>
      <c r="F1986" s="60"/>
      <c r="N1986" s="58"/>
      <c r="O1986" s="58"/>
      <c r="P1986" s="58"/>
      <c r="T1986" s="58"/>
    </row>
    <row r="1987">
      <c r="D1987" s="58"/>
      <c r="F1987" s="60"/>
      <c r="N1987" s="58"/>
      <c r="O1987" s="58"/>
      <c r="P1987" s="58"/>
      <c r="T1987" s="58"/>
    </row>
    <row r="1988">
      <c r="D1988" s="58"/>
      <c r="F1988" s="60"/>
      <c r="N1988" s="58"/>
      <c r="O1988" s="58"/>
      <c r="P1988" s="58"/>
      <c r="T1988" s="58"/>
    </row>
    <row r="1989">
      <c r="D1989" s="58"/>
      <c r="F1989" s="60"/>
      <c r="N1989" s="58"/>
      <c r="O1989" s="58"/>
      <c r="P1989" s="58"/>
      <c r="T1989" s="58"/>
    </row>
    <row r="1990">
      <c r="D1990" s="58"/>
      <c r="F1990" s="60"/>
      <c r="N1990" s="58"/>
      <c r="O1990" s="58"/>
      <c r="P1990" s="58"/>
      <c r="T1990" s="58"/>
    </row>
    <row r="1991">
      <c r="D1991" s="58"/>
      <c r="F1991" s="60"/>
      <c r="N1991" s="58"/>
      <c r="O1991" s="58"/>
      <c r="P1991" s="58"/>
      <c r="T1991" s="58"/>
    </row>
    <row r="1992">
      <c r="D1992" s="58"/>
      <c r="F1992" s="60"/>
      <c r="N1992" s="58"/>
      <c r="O1992" s="58"/>
      <c r="P1992" s="58"/>
      <c r="T1992" s="58"/>
    </row>
    <row r="1993">
      <c r="D1993" s="58"/>
      <c r="F1993" s="60"/>
      <c r="N1993" s="58"/>
      <c r="O1993" s="58"/>
      <c r="P1993" s="58"/>
      <c r="T1993" s="58"/>
    </row>
    <row r="1994">
      <c r="D1994" s="58"/>
      <c r="F1994" s="60"/>
      <c r="N1994" s="58"/>
      <c r="O1994" s="58"/>
      <c r="P1994" s="58"/>
      <c r="T1994" s="58"/>
    </row>
    <row r="1995">
      <c r="D1995" s="58"/>
      <c r="F1995" s="60"/>
      <c r="N1995" s="58"/>
      <c r="O1995" s="58"/>
      <c r="P1995" s="58"/>
      <c r="T1995" s="58"/>
    </row>
    <row r="1996">
      <c r="D1996" s="58"/>
      <c r="F1996" s="60"/>
      <c r="N1996" s="58"/>
      <c r="O1996" s="58"/>
      <c r="P1996" s="58"/>
      <c r="T1996" s="58"/>
    </row>
    <row r="1997">
      <c r="D1997" s="58"/>
      <c r="F1997" s="60"/>
      <c r="N1997" s="58"/>
      <c r="O1997" s="58"/>
      <c r="P1997" s="58"/>
      <c r="T1997" s="58"/>
    </row>
    <row r="1998">
      <c r="D1998" s="58"/>
      <c r="F1998" s="60"/>
      <c r="N1998" s="58"/>
      <c r="O1998" s="58"/>
      <c r="P1998" s="58"/>
      <c r="T1998" s="58"/>
    </row>
    <row r="1999">
      <c r="D1999" s="58"/>
      <c r="F1999" s="60"/>
      <c r="N1999" s="58"/>
      <c r="O1999" s="58"/>
      <c r="P1999" s="58"/>
      <c r="T1999" s="58"/>
    </row>
    <row r="2000">
      <c r="D2000" s="58"/>
      <c r="F2000" s="60"/>
      <c r="N2000" s="58"/>
      <c r="O2000" s="58"/>
      <c r="P2000" s="58"/>
      <c r="T2000" s="58"/>
    </row>
    <row r="2001">
      <c r="D2001" s="58"/>
      <c r="F2001" s="60"/>
      <c r="N2001" s="58"/>
      <c r="O2001" s="58"/>
      <c r="P2001" s="58"/>
      <c r="T2001" s="58"/>
    </row>
    <row r="2002">
      <c r="D2002" s="58"/>
      <c r="F2002" s="60"/>
      <c r="N2002" s="58"/>
      <c r="O2002" s="58"/>
      <c r="P2002" s="58"/>
      <c r="T2002" s="58"/>
    </row>
    <row r="2003">
      <c r="D2003" s="58"/>
      <c r="F2003" s="60"/>
      <c r="N2003" s="58"/>
      <c r="O2003" s="58"/>
      <c r="P2003" s="58"/>
      <c r="T2003" s="58"/>
    </row>
    <row r="2004">
      <c r="D2004" s="58"/>
      <c r="F2004" s="60"/>
      <c r="N2004" s="58"/>
      <c r="O2004" s="58"/>
      <c r="P2004" s="58"/>
      <c r="T2004" s="58"/>
    </row>
    <row r="2005">
      <c r="D2005" s="58"/>
      <c r="F2005" s="60"/>
      <c r="N2005" s="58"/>
      <c r="O2005" s="58"/>
      <c r="P2005" s="58"/>
      <c r="T2005" s="58"/>
    </row>
    <row r="2006">
      <c r="D2006" s="58"/>
      <c r="F2006" s="60"/>
      <c r="N2006" s="58"/>
      <c r="O2006" s="58"/>
      <c r="P2006" s="58"/>
      <c r="T2006" s="58"/>
    </row>
    <row r="2007">
      <c r="D2007" s="58"/>
      <c r="F2007" s="60"/>
      <c r="N2007" s="58"/>
      <c r="O2007" s="58"/>
      <c r="P2007" s="58"/>
      <c r="T2007" s="58"/>
    </row>
    <row r="2008">
      <c r="D2008" s="58"/>
      <c r="F2008" s="60"/>
      <c r="N2008" s="58"/>
      <c r="O2008" s="58"/>
      <c r="P2008" s="58"/>
      <c r="T2008" s="58"/>
    </row>
    <row r="2009">
      <c r="D2009" s="58"/>
      <c r="F2009" s="60"/>
      <c r="N2009" s="58"/>
      <c r="O2009" s="58"/>
      <c r="P2009" s="58"/>
      <c r="T2009" s="58"/>
    </row>
    <row r="2010">
      <c r="D2010" s="58"/>
      <c r="F2010" s="60"/>
      <c r="N2010" s="58"/>
      <c r="O2010" s="58"/>
      <c r="P2010" s="58"/>
      <c r="T2010" s="58"/>
    </row>
    <row r="2011">
      <c r="D2011" s="58"/>
      <c r="F2011" s="60"/>
      <c r="N2011" s="58"/>
      <c r="O2011" s="58"/>
      <c r="P2011" s="58"/>
      <c r="T2011" s="58"/>
    </row>
    <row r="2012">
      <c r="D2012" s="58"/>
      <c r="F2012" s="60"/>
      <c r="N2012" s="58"/>
      <c r="O2012" s="58"/>
      <c r="P2012" s="58"/>
      <c r="T2012" s="58"/>
    </row>
    <row r="2013">
      <c r="D2013" s="58"/>
      <c r="F2013" s="60"/>
      <c r="N2013" s="58"/>
      <c r="O2013" s="58"/>
      <c r="P2013" s="58"/>
      <c r="T2013" s="58"/>
    </row>
    <row r="2014">
      <c r="D2014" s="58"/>
      <c r="F2014" s="60"/>
      <c r="N2014" s="58"/>
      <c r="O2014" s="58"/>
      <c r="P2014" s="58"/>
      <c r="T2014" s="58"/>
    </row>
    <row r="2015">
      <c r="D2015" s="58"/>
      <c r="F2015" s="60"/>
      <c r="N2015" s="58"/>
      <c r="O2015" s="58"/>
      <c r="P2015" s="58"/>
      <c r="T2015" s="58"/>
    </row>
    <row r="2016">
      <c r="D2016" s="58"/>
      <c r="F2016" s="60"/>
      <c r="N2016" s="58"/>
      <c r="O2016" s="58"/>
      <c r="P2016" s="58"/>
      <c r="T2016" s="58"/>
    </row>
    <row r="2017">
      <c r="D2017" s="58"/>
      <c r="F2017" s="60"/>
      <c r="N2017" s="58"/>
      <c r="O2017" s="58"/>
      <c r="P2017" s="58"/>
      <c r="T2017" s="58"/>
    </row>
    <row r="2018">
      <c r="D2018" s="58"/>
      <c r="F2018" s="60"/>
      <c r="N2018" s="58"/>
      <c r="O2018" s="58"/>
      <c r="P2018" s="58"/>
      <c r="T2018" s="58"/>
    </row>
    <row r="2019">
      <c r="D2019" s="58"/>
      <c r="F2019" s="60"/>
      <c r="N2019" s="58"/>
      <c r="O2019" s="58"/>
      <c r="P2019" s="58"/>
      <c r="T2019" s="58"/>
    </row>
    <row r="2020">
      <c r="D2020" s="58"/>
      <c r="F2020" s="60"/>
      <c r="N2020" s="58"/>
      <c r="O2020" s="58"/>
      <c r="P2020" s="58"/>
      <c r="T2020" s="58"/>
    </row>
    <row r="2021">
      <c r="D2021" s="58"/>
      <c r="F2021" s="60"/>
      <c r="N2021" s="58"/>
      <c r="O2021" s="58"/>
      <c r="P2021" s="58"/>
      <c r="T2021" s="58"/>
    </row>
    <row r="2022">
      <c r="D2022" s="58"/>
      <c r="F2022" s="60"/>
      <c r="N2022" s="58"/>
      <c r="O2022" s="58"/>
      <c r="P2022" s="58"/>
      <c r="T2022" s="58"/>
    </row>
    <row r="2023">
      <c r="D2023" s="58"/>
      <c r="F2023" s="60"/>
      <c r="N2023" s="58"/>
      <c r="O2023" s="58"/>
      <c r="P2023" s="58"/>
      <c r="T2023" s="58"/>
    </row>
    <row r="2024">
      <c r="D2024" s="58"/>
      <c r="F2024" s="60"/>
      <c r="N2024" s="58"/>
      <c r="O2024" s="58"/>
      <c r="P2024" s="58"/>
      <c r="T2024" s="58"/>
    </row>
    <row r="2025">
      <c r="D2025" s="58"/>
      <c r="F2025" s="60"/>
      <c r="N2025" s="58"/>
      <c r="O2025" s="58"/>
      <c r="P2025" s="58"/>
      <c r="T2025" s="58"/>
    </row>
    <row r="2026">
      <c r="D2026" s="58"/>
      <c r="F2026" s="60"/>
      <c r="N2026" s="58"/>
      <c r="O2026" s="58"/>
      <c r="P2026" s="58"/>
      <c r="T2026" s="58"/>
    </row>
    <row r="2027">
      <c r="D2027" s="58"/>
      <c r="F2027" s="60"/>
      <c r="N2027" s="58"/>
      <c r="O2027" s="58"/>
      <c r="P2027" s="58"/>
      <c r="T2027" s="58"/>
    </row>
    <row r="2028">
      <c r="D2028" s="58"/>
      <c r="F2028" s="60"/>
      <c r="N2028" s="58"/>
      <c r="O2028" s="58"/>
      <c r="P2028" s="58"/>
      <c r="T2028" s="58"/>
    </row>
    <row r="2029">
      <c r="D2029" s="58"/>
      <c r="F2029" s="60"/>
      <c r="N2029" s="58"/>
      <c r="O2029" s="58"/>
      <c r="P2029" s="58"/>
      <c r="T2029" s="58"/>
    </row>
    <row r="2030">
      <c r="D2030" s="58"/>
      <c r="F2030" s="60"/>
      <c r="N2030" s="58"/>
      <c r="O2030" s="58"/>
      <c r="P2030" s="58"/>
      <c r="T2030" s="58"/>
    </row>
    <row r="2031">
      <c r="D2031" s="58"/>
      <c r="F2031" s="60"/>
      <c r="N2031" s="58"/>
      <c r="O2031" s="58"/>
      <c r="P2031" s="58"/>
      <c r="T2031" s="58"/>
    </row>
    <row r="2032">
      <c r="D2032" s="58"/>
      <c r="F2032" s="60"/>
      <c r="N2032" s="58"/>
      <c r="O2032" s="58"/>
      <c r="P2032" s="58"/>
      <c r="T2032" s="58"/>
    </row>
    <row r="2033">
      <c r="D2033" s="58"/>
      <c r="F2033" s="60"/>
      <c r="N2033" s="58"/>
      <c r="O2033" s="58"/>
      <c r="P2033" s="58"/>
      <c r="T2033" s="58"/>
    </row>
    <row r="2034">
      <c r="D2034" s="58"/>
      <c r="F2034" s="60"/>
      <c r="N2034" s="58"/>
      <c r="O2034" s="58"/>
      <c r="P2034" s="58"/>
      <c r="T2034" s="58"/>
    </row>
    <row r="2035">
      <c r="D2035" s="58"/>
      <c r="F2035" s="60"/>
      <c r="N2035" s="58"/>
      <c r="O2035" s="58"/>
      <c r="P2035" s="58"/>
      <c r="T2035" s="58"/>
    </row>
    <row r="2036">
      <c r="D2036" s="58"/>
      <c r="F2036" s="60"/>
      <c r="N2036" s="58"/>
      <c r="O2036" s="58"/>
      <c r="P2036" s="58"/>
      <c r="T2036" s="58"/>
    </row>
    <row r="2037">
      <c r="D2037" s="58"/>
      <c r="F2037" s="60"/>
      <c r="N2037" s="58"/>
      <c r="O2037" s="58"/>
      <c r="P2037" s="58"/>
      <c r="T2037" s="58"/>
    </row>
    <row r="2038">
      <c r="D2038" s="58"/>
      <c r="F2038" s="60"/>
      <c r="N2038" s="58"/>
      <c r="O2038" s="58"/>
      <c r="P2038" s="58"/>
      <c r="T2038" s="58"/>
    </row>
    <row r="2039">
      <c r="D2039" s="58"/>
      <c r="F2039" s="60"/>
      <c r="N2039" s="58"/>
      <c r="O2039" s="58"/>
      <c r="P2039" s="58"/>
      <c r="T2039" s="58"/>
    </row>
    <row r="2040">
      <c r="D2040" s="58"/>
      <c r="F2040" s="60"/>
      <c r="N2040" s="58"/>
      <c r="O2040" s="58"/>
      <c r="P2040" s="58"/>
      <c r="T2040" s="58"/>
    </row>
    <row r="2041">
      <c r="D2041" s="58"/>
      <c r="F2041" s="60"/>
      <c r="N2041" s="58"/>
      <c r="O2041" s="58"/>
      <c r="P2041" s="58"/>
      <c r="T2041" s="58"/>
    </row>
    <row r="2042">
      <c r="D2042" s="58"/>
      <c r="F2042" s="60"/>
      <c r="N2042" s="58"/>
      <c r="O2042" s="58"/>
      <c r="P2042" s="58"/>
      <c r="T2042" s="58"/>
    </row>
    <row r="2043">
      <c r="D2043" s="58"/>
      <c r="F2043" s="60"/>
      <c r="N2043" s="58"/>
      <c r="O2043" s="58"/>
      <c r="P2043" s="58"/>
      <c r="T2043" s="58"/>
    </row>
    <row r="2044">
      <c r="D2044" s="58"/>
      <c r="F2044" s="60"/>
      <c r="N2044" s="58"/>
      <c r="O2044" s="58"/>
      <c r="P2044" s="58"/>
      <c r="T2044" s="58"/>
    </row>
    <row r="2045">
      <c r="D2045" s="58"/>
      <c r="F2045" s="60"/>
      <c r="N2045" s="58"/>
      <c r="O2045" s="58"/>
      <c r="P2045" s="58"/>
      <c r="T2045" s="58"/>
    </row>
    <row r="2046">
      <c r="D2046" s="58"/>
      <c r="F2046" s="60"/>
      <c r="N2046" s="58"/>
      <c r="O2046" s="58"/>
      <c r="P2046" s="58"/>
      <c r="T2046" s="58"/>
    </row>
    <row r="2047">
      <c r="D2047" s="58"/>
      <c r="F2047" s="60"/>
      <c r="N2047" s="58"/>
      <c r="O2047" s="58"/>
      <c r="P2047" s="58"/>
      <c r="T2047" s="58"/>
    </row>
    <row r="2048">
      <c r="D2048" s="58"/>
      <c r="F2048" s="60"/>
      <c r="N2048" s="58"/>
      <c r="O2048" s="58"/>
      <c r="P2048" s="58"/>
      <c r="T2048" s="58"/>
    </row>
    <row r="2049">
      <c r="D2049" s="58"/>
      <c r="F2049" s="60"/>
      <c r="N2049" s="58"/>
      <c r="O2049" s="58"/>
      <c r="P2049" s="58"/>
      <c r="T2049" s="58"/>
    </row>
    <row r="2050">
      <c r="D2050" s="58"/>
      <c r="F2050" s="60"/>
      <c r="N2050" s="58"/>
      <c r="O2050" s="58"/>
      <c r="P2050" s="58"/>
      <c r="T2050" s="58"/>
    </row>
    <row r="2051">
      <c r="D2051" s="58"/>
      <c r="F2051" s="60"/>
      <c r="N2051" s="58"/>
      <c r="O2051" s="58"/>
      <c r="P2051" s="58"/>
      <c r="T2051" s="58"/>
    </row>
    <row r="2052">
      <c r="D2052" s="58"/>
      <c r="F2052" s="60"/>
      <c r="N2052" s="58"/>
      <c r="O2052" s="58"/>
      <c r="P2052" s="58"/>
      <c r="T2052" s="58"/>
    </row>
    <row r="2053">
      <c r="D2053" s="58"/>
      <c r="F2053" s="60"/>
      <c r="N2053" s="58"/>
      <c r="O2053" s="58"/>
      <c r="P2053" s="58"/>
      <c r="T2053" s="58"/>
    </row>
    <row r="2054">
      <c r="D2054" s="58"/>
      <c r="F2054" s="60"/>
      <c r="N2054" s="58"/>
      <c r="O2054" s="58"/>
      <c r="P2054" s="58"/>
      <c r="T2054" s="58"/>
    </row>
    <row r="2055">
      <c r="D2055" s="58"/>
      <c r="F2055" s="60"/>
      <c r="N2055" s="58"/>
      <c r="O2055" s="58"/>
      <c r="P2055" s="58"/>
      <c r="T2055" s="58"/>
    </row>
    <row r="2056">
      <c r="D2056" s="58"/>
      <c r="F2056" s="60"/>
      <c r="N2056" s="58"/>
      <c r="O2056" s="58"/>
      <c r="P2056" s="58"/>
      <c r="T2056" s="58"/>
    </row>
    <row r="2057">
      <c r="D2057" s="58"/>
      <c r="F2057" s="60"/>
      <c r="N2057" s="58"/>
      <c r="O2057" s="58"/>
      <c r="P2057" s="58"/>
      <c r="T2057" s="58"/>
    </row>
    <row r="2058">
      <c r="D2058" s="58"/>
      <c r="F2058" s="60"/>
      <c r="N2058" s="58"/>
      <c r="O2058" s="58"/>
      <c r="P2058" s="58"/>
      <c r="T2058" s="58"/>
    </row>
    <row r="2059">
      <c r="D2059" s="58"/>
      <c r="F2059" s="60"/>
      <c r="N2059" s="58"/>
      <c r="O2059" s="58"/>
      <c r="P2059" s="58"/>
      <c r="T2059" s="58"/>
    </row>
    <row r="2060">
      <c r="D2060" s="58"/>
      <c r="F2060" s="60"/>
      <c r="N2060" s="58"/>
      <c r="O2060" s="58"/>
      <c r="P2060" s="58"/>
      <c r="T2060" s="58"/>
    </row>
    <row r="2061">
      <c r="D2061" s="58"/>
      <c r="F2061" s="60"/>
      <c r="N2061" s="58"/>
      <c r="O2061" s="58"/>
      <c r="P2061" s="58"/>
      <c r="T2061" s="58"/>
    </row>
    <row r="2062">
      <c r="D2062" s="58"/>
      <c r="F2062" s="60"/>
      <c r="N2062" s="58"/>
      <c r="O2062" s="58"/>
      <c r="P2062" s="58"/>
      <c r="T2062" s="58"/>
    </row>
    <row r="2063">
      <c r="D2063" s="58"/>
      <c r="F2063" s="60"/>
      <c r="N2063" s="58"/>
      <c r="O2063" s="58"/>
      <c r="P2063" s="58"/>
      <c r="T2063" s="58"/>
    </row>
    <row r="2064">
      <c r="D2064" s="58"/>
      <c r="F2064" s="60"/>
      <c r="N2064" s="58"/>
      <c r="O2064" s="58"/>
      <c r="P2064" s="58"/>
      <c r="T2064" s="58"/>
    </row>
    <row r="2065">
      <c r="D2065" s="58"/>
      <c r="F2065" s="60"/>
      <c r="N2065" s="58"/>
      <c r="O2065" s="58"/>
      <c r="P2065" s="58"/>
      <c r="T2065" s="58"/>
    </row>
    <row r="2066">
      <c r="D2066" s="58"/>
      <c r="F2066" s="60"/>
      <c r="N2066" s="58"/>
      <c r="O2066" s="58"/>
      <c r="P2066" s="58"/>
      <c r="T2066" s="58"/>
    </row>
    <row r="2067">
      <c r="D2067" s="58"/>
      <c r="F2067" s="60"/>
      <c r="N2067" s="58"/>
      <c r="O2067" s="58"/>
      <c r="P2067" s="58"/>
      <c r="T2067" s="58"/>
    </row>
    <row r="2068">
      <c r="D2068" s="58"/>
      <c r="F2068" s="60"/>
      <c r="N2068" s="58"/>
      <c r="O2068" s="58"/>
      <c r="P2068" s="58"/>
      <c r="T2068" s="58"/>
    </row>
    <row r="2069">
      <c r="D2069" s="58"/>
      <c r="F2069" s="60"/>
      <c r="N2069" s="58"/>
      <c r="O2069" s="58"/>
      <c r="P2069" s="58"/>
      <c r="T2069" s="58"/>
    </row>
    <row r="2070">
      <c r="D2070" s="58"/>
      <c r="F2070" s="60"/>
      <c r="N2070" s="58"/>
      <c r="O2070" s="58"/>
      <c r="P2070" s="58"/>
      <c r="T2070" s="58"/>
    </row>
    <row r="2071">
      <c r="D2071" s="58"/>
      <c r="F2071" s="60"/>
      <c r="N2071" s="58"/>
      <c r="O2071" s="58"/>
      <c r="P2071" s="58"/>
      <c r="T2071" s="58"/>
    </row>
    <row r="2072">
      <c r="D2072" s="58"/>
      <c r="F2072" s="60"/>
      <c r="N2072" s="58"/>
      <c r="O2072" s="58"/>
      <c r="P2072" s="58"/>
      <c r="T2072" s="58"/>
    </row>
    <row r="2073">
      <c r="D2073" s="58"/>
      <c r="F2073" s="60"/>
      <c r="N2073" s="58"/>
      <c r="O2073" s="58"/>
      <c r="P2073" s="58"/>
      <c r="T2073" s="58"/>
    </row>
    <row r="2074">
      <c r="D2074" s="58"/>
      <c r="F2074" s="60"/>
      <c r="N2074" s="58"/>
      <c r="O2074" s="58"/>
      <c r="P2074" s="58"/>
      <c r="T2074" s="58"/>
    </row>
    <row r="2075">
      <c r="D2075" s="58"/>
      <c r="F2075" s="60"/>
      <c r="N2075" s="58"/>
      <c r="O2075" s="58"/>
      <c r="P2075" s="58"/>
      <c r="T2075" s="58"/>
    </row>
    <row r="2076">
      <c r="D2076" s="58"/>
      <c r="F2076" s="60"/>
      <c r="N2076" s="58"/>
      <c r="O2076" s="58"/>
      <c r="P2076" s="58"/>
      <c r="T2076" s="58"/>
    </row>
    <row r="2077">
      <c r="D2077" s="58"/>
      <c r="F2077" s="60"/>
      <c r="N2077" s="58"/>
      <c r="O2077" s="58"/>
      <c r="P2077" s="58"/>
      <c r="T2077" s="58"/>
    </row>
    <row r="2078">
      <c r="D2078" s="58"/>
      <c r="F2078" s="60"/>
      <c r="N2078" s="58"/>
      <c r="O2078" s="58"/>
      <c r="P2078" s="58"/>
      <c r="T2078" s="58"/>
    </row>
    <row r="2079">
      <c r="D2079" s="58"/>
      <c r="F2079" s="60"/>
      <c r="N2079" s="58"/>
      <c r="O2079" s="58"/>
      <c r="P2079" s="58"/>
      <c r="T2079" s="58"/>
    </row>
    <row r="2080">
      <c r="D2080" s="58"/>
      <c r="F2080" s="60"/>
      <c r="N2080" s="58"/>
      <c r="O2080" s="58"/>
      <c r="P2080" s="58"/>
      <c r="T2080" s="58"/>
    </row>
    <row r="2081">
      <c r="D2081" s="58"/>
      <c r="F2081" s="60"/>
      <c r="N2081" s="58"/>
      <c r="O2081" s="58"/>
      <c r="P2081" s="58"/>
      <c r="T2081" s="58"/>
    </row>
    <row r="2082">
      <c r="D2082" s="58"/>
      <c r="F2082" s="60"/>
      <c r="N2082" s="58"/>
      <c r="O2082" s="58"/>
      <c r="P2082" s="58"/>
      <c r="T2082" s="58"/>
    </row>
    <row r="2083">
      <c r="D2083" s="58"/>
      <c r="F2083" s="60"/>
      <c r="N2083" s="58"/>
      <c r="O2083" s="58"/>
      <c r="P2083" s="58"/>
      <c r="T2083" s="58"/>
    </row>
    <row r="2084">
      <c r="D2084" s="58"/>
      <c r="F2084" s="60"/>
      <c r="N2084" s="58"/>
      <c r="O2084" s="58"/>
      <c r="P2084" s="58"/>
      <c r="T2084" s="58"/>
    </row>
    <row r="2085">
      <c r="D2085" s="58"/>
      <c r="F2085" s="60"/>
      <c r="N2085" s="58"/>
      <c r="O2085" s="58"/>
      <c r="P2085" s="58"/>
      <c r="T2085" s="58"/>
    </row>
    <row r="2086">
      <c r="D2086" s="58"/>
      <c r="F2086" s="60"/>
      <c r="N2086" s="58"/>
      <c r="O2086" s="58"/>
      <c r="P2086" s="58"/>
      <c r="T2086" s="58"/>
    </row>
    <row r="2087">
      <c r="D2087" s="58"/>
      <c r="F2087" s="60"/>
      <c r="N2087" s="58"/>
      <c r="O2087" s="58"/>
      <c r="P2087" s="58"/>
      <c r="T2087" s="58"/>
    </row>
    <row r="2088">
      <c r="D2088" s="58"/>
      <c r="F2088" s="60"/>
      <c r="N2088" s="58"/>
      <c r="O2088" s="58"/>
      <c r="P2088" s="58"/>
      <c r="T2088" s="58"/>
    </row>
    <row r="2089">
      <c r="D2089" s="58"/>
      <c r="F2089" s="60"/>
      <c r="N2089" s="58"/>
      <c r="O2089" s="58"/>
      <c r="P2089" s="58"/>
      <c r="T2089" s="58"/>
    </row>
    <row r="2090">
      <c r="D2090" s="58"/>
      <c r="F2090" s="60"/>
      <c r="N2090" s="58"/>
      <c r="O2090" s="58"/>
      <c r="P2090" s="58"/>
      <c r="T2090" s="58"/>
    </row>
    <row r="2091">
      <c r="D2091" s="58"/>
      <c r="F2091" s="60"/>
      <c r="N2091" s="58"/>
      <c r="O2091" s="58"/>
      <c r="P2091" s="58"/>
      <c r="T2091" s="58"/>
    </row>
    <row r="2092">
      <c r="D2092" s="58"/>
      <c r="F2092" s="60"/>
      <c r="N2092" s="58"/>
      <c r="O2092" s="58"/>
      <c r="P2092" s="58"/>
      <c r="T2092" s="58"/>
    </row>
    <row r="2093">
      <c r="D2093" s="58"/>
      <c r="F2093" s="60"/>
      <c r="N2093" s="58"/>
      <c r="O2093" s="58"/>
      <c r="P2093" s="58"/>
      <c r="T2093" s="58"/>
    </row>
    <row r="2094">
      <c r="D2094" s="58"/>
      <c r="F2094" s="60"/>
      <c r="N2094" s="58"/>
      <c r="O2094" s="58"/>
      <c r="P2094" s="58"/>
      <c r="T2094" s="58"/>
    </row>
    <row r="2095">
      <c r="D2095" s="58"/>
      <c r="F2095" s="60"/>
      <c r="N2095" s="58"/>
      <c r="O2095" s="58"/>
      <c r="P2095" s="58"/>
      <c r="T2095" s="58"/>
    </row>
    <row r="2096">
      <c r="D2096" s="58"/>
      <c r="F2096" s="60"/>
      <c r="N2096" s="58"/>
      <c r="O2096" s="58"/>
      <c r="P2096" s="58"/>
      <c r="T2096" s="58"/>
    </row>
    <row r="2097">
      <c r="D2097" s="58"/>
      <c r="F2097" s="60"/>
      <c r="N2097" s="58"/>
      <c r="O2097" s="58"/>
      <c r="P2097" s="58"/>
      <c r="T2097" s="58"/>
    </row>
    <row r="2098">
      <c r="D2098" s="58"/>
      <c r="F2098" s="60"/>
      <c r="N2098" s="58"/>
      <c r="O2098" s="58"/>
      <c r="P2098" s="58"/>
      <c r="T2098" s="58"/>
    </row>
    <row r="2099">
      <c r="D2099" s="58"/>
      <c r="F2099" s="60"/>
      <c r="N2099" s="58"/>
      <c r="O2099" s="58"/>
      <c r="P2099" s="58"/>
      <c r="T2099" s="58"/>
    </row>
    <row r="2100">
      <c r="D2100" s="58"/>
      <c r="F2100" s="60"/>
      <c r="N2100" s="58"/>
      <c r="O2100" s="58"/>
      <c r="P2100" s="58"/>
      <c r="T2100" s="58"/>
    </row>
    <row r="2101">
      <c r="D2101" s="58"/>
      <c r="F2101" s="60"/>
      <c r="N2101" s="58"/>
      <c r="O2101" s="58"/>
      <c r="P2101" s="58"/>
      <c r="T2101" s="58"/>
    </row>
    <row r="2102">
      <c r="D2102" s="58"/>
      <c r="F2102" s="60"/>
      <c r="N2102" s="58"/>
      <c r="O2102" s="58"/>
      <c r="P2102" s="58"/>
      <c r="T2102" s="58"/>
    </row>
    <row r="2103">
      <c r="D2103" s="58"/>
      <c r="F2103" s="60"/>
      <c r="N2103" s="58"/>
      <c r="O2103" s="58"/>
      <c r="P2103" s="58"/>
      <c r="T2103" s="58"/>
    </row>
    <row r="2104">
      <c r="D2104" s="58"/>
      <c r="F2104" s="60"/>
      <c r="N2104" s="58"/>
      <c r="O2104" s="58"/>
      <c r="P2104" s="58"/>
      <c r="T2104" s="58"/>
    </row>
    <row r="2105">
      <c r="D2105" s="58"/>
      <c r="F2105" s="60"/>
      <c r="N2105" s="58"/>
      <c r="O2105" s="58"/>
      <c r="P2105" s="58"/>
      <c r="T2105" s="58"/>
    </row>
    <row r="2106">
      <c r="D2106" s="58"/>
      <c r="F2106" s="60"/>
      <c r="N2106" s="58"/>
      <c r="O2106" s="58"/>
      <c r="P2106" s="58"/>
      <c r="T2106" s="58"/>
    </row>
    <row r="2107">
      <c r="D2107" s="58"/>
      <c r="F2107" s="60"/>
      <c r="N2107" s="58"/>
      <c r="O2107" s="58"/>
      <c r="P2107" s="58"/>
      <c r="T2107" s="58"/>
    </row>
    <row r="2108">
      <c r="D2108" s="58"/>
      <c r="F2108" s="60"/>
      <c r="N2108" s="58"/>
      <c r="O2108" s="58"/>
      <c r="P2108" s="58"/>
      <c r="T2108" s="58"/>
    </row>
    <row r="2109">
      <c r="D2109" s="58"/>
      <c r="F2109" s="60"/>
      <c r="N2109" s="58"/>
      <c r="O2109" s="58"/>
      <c r="P2109" s="58"/>
      <c r="T2109" s="58"/>
    </row>
    <row r="2110">
      <c r="D2110" s="58"/>
      <c r="F2110" s="60"/>
      <c r="N2110" s="58"/>
      <c r="O2110" s="58"/>
      <c r="P2110" s="58"/>
      <c r="T2110" s="58"/>
    </row>
    <row r="2111">
      <c r="D2111" s="58"/>
      <c r="F2111" s="60"/>
      <c r="N2111" s="58"/>
      <c r="O2111" s="58"/>
      <c r="P2111" s="58"/>
      <c r="T2111" s="58"/>
    </row>
    <row r="2112">
      <c r="D2112" s="58"/>
      <c r="F2112" s="60"/>
      <c r="N2112" s="58"/>
      <c r="O2112" s="58"/>
      <c r="P2112" s="58"/>
      <c r="T2112" s="58"/>
    </row>
    <row r="2113">
      <c r="D2113" s="58"/>
      <c r="F2113" s="60"/>
      <c r="N2113" s="58"/>
      <c r="O2113" s="58"/>
      <c r="P2113" s="58"/>
      <c r="T2113" s="58"/>
    </row>
    <row r="2114">
      <c r="D2114" s="58"/>
      <c r="F2114" s="60"/>
      <c r="N2114" s="58"/>
      <c r="O2114" s="58"/>
      <c r="P2114" s="58"/>
      <c r="T2114" s="58"/>
    </row>
    <row r="2115">
      <c r="D2115" s="58"/>
      <c r="F2115" s="60"/>
      <c r="N2115" s="58"/>
      <c r="O2115" s="58"/>
      <c r="P2115" s="58"/>
      <c r="T2115" s="58"/>
    </row>
    <row r="2116">
      <c r="D2116" s="58"/>
      <c r="F2116" s="60"/>
      <c r="N2116" s="58"/>
      <c r="O2116" s="58"/>
      <c r="P2116" s="58"/>
      <c r="T2116" s="58"/>
    </row>
    <row r="2117">
      <c r="D2117" s="58"/>
      <c r="F2117" s="60"/>
      <c r="N2117" s="58"/>
      <c r="O2117" s="58"/>
      <c r="P2117" s="58"/>
      <c r="T2117" s="58"/>
    </row>
    <row r="2118">
      <c r="D2118" s="58"/>
      <c r="F2118" s="60"/>
      <c r="N2118" s="58"/>
      <c r="O2118" s="58"/>
      <c r="P2118" s="58"/>
      <c r="T2118" s="58"/>
    </row>
    <row r="2119">
      <c r="D2119" s="58"/>
      <c r="F2119" s="60"/>
      <c r="N2119" s="58"/>
      <c r="O2119" s="58"/>
      <c r="P2119" s="58"/>
      <c r="T2119" s="58"/>
    </row>
    <row r="2120">
      <c r="D2120" s="58"/>
      <c r="F2120" s="60"/>
      <c r="N2120" s="58"/>
      <c r="O2120" s="58"/>
      <c r="P2120" s="58"/>
      <c r="T2120" s="58"/>
    </row>
    <row r="2121">
      <c r="D2121" s="58"/>
      <c r="F2121" s="60"/>
      <c r="N2121" s="58"/>
      <c r="O2121" s="58"/>
      <c r="P2121" s="58"/>
      <c r="T2121" s="58"/>
    </row>
    <row r="2122">
      <c r="D2122" s="58"/>
      <c r="F2122" s="60"/>
      <c r="N2122" s="58"/>
      <c r="O2122" s="58"/>
      <c r="P2122" s="58"/>
      <c r="T2122" s="58"/>
    </row>
    <row r="2123">
      <c r="D2123" s="58"/>
      <c r="F2123" s="60"/>
      <c r="N2123" s="58"/>
      <c r="O2123" s="58"/>
      <c r="P2123" s="58"/>
      <c r="T2123" s="58"/>
    </row>
    <row r="2124">
      <c r="D2124" s="58"/>
      <c r="F2124" s="60"/>
      <c r="N2124" s="58"/>
      <c r="O2124" s="58"/>
      <c r="P2124" s="58"/>
      <c r="T2124" s="58"/>
    </row>
    <row r="2125">
      <c r="D2125" s="58"/>
      <c r="F2125" s="60"/>
      <c r="N2125" s="58"/>
      <c r="O2125" s="58"/>
      <c r="P2125" s="58"/>
      <c r="T2125" s="58"/>
    </row>
    <row r="2126">
      <c r="D2126" s="58"/>
      <c r="F2126" s="60"/>
      <c r="N2126" s="58"/>
      <c r="O2126" s="58"/>
      <c r="P2126" s="58"/>
      <c r="T2126" s="58"/>
    </row>
    <row r="2127">
      <c r="D2127" s="58"/>
      <c r="F2127" s="60"/>
      <c r="N2127" s="58"/>
      <c r="O2127" s="58"/>
      <c r="P2127" s="58"/>
      <c r="T2127" s="58"/>
    </row>
    <row r="2128">
      <c r="D2128" s="58"/>
      <c r="F2128" s="60"/>
      <c r="N2128" s="58"/>
      <c r="O2128" s="58"/>
      <c r="P2128" s="58"/>
      <c r="T2128" s="58"/>
    </row>
    <row r="2129">
      <c r="D2129" s="58"/>
      <c r="F2129" s="60"/>
      <c r="N2129" s="58"/>
      <c r="O2129" s="58"/>
      <c r="P2129" s="58"/>
      <c r="T2129" s="58"/>
    </row>
    <row r="2130">
      <c r="D2130" s="58"/>
      <c r="F2130" s="60"/>
      <c r="N2130" s="58"/>
      <c r="O2130" s="58"/>
      <c r="P2130" s="58"/>
      <c r="T2130" s="58"/>
    </row>
    <row r="2131">
      <c r="D2131" s="58"/>
      <c r="F2131" s="60"/>
      <c r="N2131" s="58"/>
      <c r="O2131" s="58"/>
      <c r="P2131" s="58"/>
      <c r="T2131" s="58"/>
    </row>
    <row r="2132">
      <c r="D2132" s="58"/>
      <c r="F2132" s="60"/>
      <c r="N2132" s="58"/>
      <c r="O2132" s="58"/>
      <c r="P2132" s="58"/>
      <c r="T2132" s="58"/>
    </row>
    <row r="2133">
      <c r="D2133" s="58"/>
      <c r="F2133" s="60"/>
      <c r="N2133" s="58"/>
      <c r="O2133" s="58"/>
      <c r="P2133" s="58"/>
      <c r="T2133" s="58"/>
    </row>
    <row r="2134">
      <c r="D2134" s="58"/>
      <c r="F2134" s="60"/>
      <c r="N2134" s="58"/>
      <c r="O2134" s="58"/>
      <c r="P2134" s="58"/>
      <c r="T2134" s="58"/>
    </row>
    <row r="2135">
      <c r="D2135" s="58"/>
      <c r="F2135" s="60"/>
      <c r="N2135" s="58"/>
      <c r="O2135" s="58"/>
      <c r="P2135" s="58"/>
      <c r="T2135" s="58"/>
    </row>
    <row r="2136">
      <c r="D2136" s="58"/>
      <c r="F2136" s="60"/>
      <c r="N2136" s="58"/>
      <c r="O2136" s="58"/>
      <c r="P2136" s="58"/>
      <c r="T2136" s="58"/>
    </row>
    <row r="2137">
      <c r="D2137" s="58"/>
      <c r="F2137" s="60"/>
      <c r="N2137" s="58"/>
      <c r="O2137" s="58"/>
      <c r="P2137" s="58"/>
      <c r="T2137" s="58"/>
    </row>
    <row r="2138">
      <c r="D2138" s="58"/>
      <c r="F2138" s="60"/>
      <c r="N2138" s="58"/>
      <c r="O2138" s="58"/>
      <c r="P2138" s="58"/>
      <c r="T2138" s="58"/>
    </row>
    <row r="2139">
      <c r="D2139" s="58"/>
      <c r="F2139" s="60"/>
      <c r="N2139" s="58"/>
      <c r="O2139" s="58"/>
      <c r="P2139" s="58"/>
      <c r="T2139" s="58"/>
    </row>
    <row r="2140">
      <c r="D2140" s="58"/>
      <c r="F2140" s="60"/>
      <c r="N2140" s="58"/>
      <c r="O2140" s="58"/>
      <c r="P2140" s="58"/>
      <c r="T2140" s="58"/>
    </row>
    <row r="2141">
      <c r="D2141" s="58"/>
      <c r="F2141" s="60"/>
      <c r="N2141" s="58"/>
      <c r="O2141" s="58"/>
      <c r="P2141" s="58"/>
      <c r="T2141" s="58"/>
    </row>
    <row r="2142">
      <c r="D2142" s="58"/>
      <c r="F2142" s="60"/>
      <c r="N2142" s="58"/>
      <c r="O2142" s="58"/>
      <c r="P2142" s="58"/>
      <c r="T2142" s="58"/>
    </row>
    <row r="2143">
      <c r="D2143" s="58"/>
      <c r="F2143" s="60"/>
      <c r="N2143" s="58"/>
      <c r="O2143" s="58"/>
      <c r="P2143" s="58"/>
      <c r="T2143" s="58"/>
    </row>
    <row r="2144">
      <c r="D2144" s="58"/>
      <c r="F2144" s="60"/>
      <c r="N2144" s="58"/>
      <c r="O2144" s="58"/>
      <c r="P2144" s="58"/>
      <c r="T2144" s="58"/>
    </row>
    <row r="2145">
      <c r="D2145" s="58"/>
      <c r="F2145" s="60"/>
      <c r="N2145" s="58"/>
      <c r="O2145" s="58"/>
      <c r="P2145" s="58"/>
      <c r="T2145" s="58"/>
    </row>
    <row r="2146">
      <c r="D2146" s="58"/>
      <c r="F2146" s="60"/>
      <c r="N2146" s="58"/>
      <c r="O2146" s="58"/>
      <c r="P2146" s="58"/>
      <c r="T2146" s="58"/>
    </row>
    <row r="2147">
      <c r="D2147" s="58"/>
      <c r="F2147" s="60"/>
      <c r="N2147" s="58"/>
      <c r="O2147" s="58"/>
      <c r="P2147" s="58"/>
      <c r="T2147" s="58"/>
    </row>
    <row r="2148">
      <c r="D2148" s="58"/>
      <c r="F2148" s="60"/>
      <c r="N2148" s="58"/>
      <c r="O2148" s="58"/>
      <c r="P2148" s="58"/>
      <c r="T2148" s="58"/>
    </row>
    <row r="2149">
      <c r="D2149" s="58"/>
      <c r="F2149" s="60"/>
      <c r="N2149" s="58"/>
      <c r="O2149" s="58"/>
      <c r="P2149" s="58"/>
      <c r="T2149" s="58"/>
    </row>
    <row r="2150">
      <c r="D2150" s="58"/>
      <c r="F2150" s="60"/>
      <c r="N2150" s="58"/>
      <c r="O2150" s="58"/>
      <c r="P2150" s="58"/>
      <c r="T2150" s="58"/>
    </row>
    <row r="2151">
      <c r="D2151" s="58"/>
      <c r="F2151" s="60"/>
      <c r="N2151" s="58"/>
      <c r="O2151" s="58"/>
      <c r="P2151" s="58"/>
      <c r="T2151" s="58"/>
    </row>
    <row r="2152">
      <c r="D2152" s="58"/>
      <c r="F2152" s="60"/>
      <c r="N2152" s="58"/>
      <c r="O2152" s="58"/>
      <c r="P2152" s="58"/>
      <c r="T2152" s="58"/>
    </row>
    <row r="2153">
      <c r="D2153" s="58"/>
      <c r="F2153" s="60"/>
      <c r="N2153" s="58"/>
      <c r="O2153" s="58"/>
      <c r="P2153" s="58"/>
      <c r="T2153" s="58"/>
    </row>
    <row r="2154">
      <c r="D2154" s="58"/>
      <c r="F2154" s="60"/>
      <c r="N2154" s="58"/>
      <c r="O2154" s="58"/>
      <c r="P2154" s="58"/>
      <c r="T2154" s="58"/>
    </row>
    <row r="2155">
      <c r="D2155" s="58"/>
      <c r="F2155" s="60"/>
      <c r="N2155" s="58"/>
      <c r="O2155" s="58"/>
      <c r="P2155" s="58"/>
      <c r="T2155" s="58"/>
    </row>
    <row r="2156">
      <c r="D2156" s="58"/>
      <c r="F2156" s="60"/>
      <c r="N2156" s="58"/>
      <c r="O2156" s="58"/>
      <c r="P2156" s="58"/>
      <c r="T2156" s="58"/>
    </row>
    <row r="2157">
      <c r="D2157" s="58"/>
      <c r="F2157" s="60"/>
      <c r="N2157" s="58"/>
      <c r="O2157" s="58"/>
      <c r="P2157" s="58"/>
      <c r="T2157" s="58"/>
    </row>
    <row r="2158">
      <c r="D2158" s="58"/>
      <c r="F2158" s="60"/>
      <c r="N2158" s="58"/>
      <c r="O2158" s="58"/>
      <c r="P2158" s="58"/>
      <c r="T2158" s="58"/>
    </row>
    <row r="2159">
      <c r="D2159" s="58"/>
      <c r="F2159" s="60"/>
      <c r="N2159" s="58"/>
      <c r="O2159" s="58"/>
      <c r="P2159" s="58"/>
      <c r="T2159" s="58"/>
    </row>
    <row r="2160">
      <c r="D2160" s="58"/>
      <c r="F2160" s="60"/>
      <c r="N2160" s="58"/>
      <c r="O2160" s="58"/>
      <c r="P2160" s="58"/>
      <c r="T2160" s="58"/>
    </row>
    <row r="2161">
      <c r="D2161" s="58"/>
      <c r="F2161" s="60"/>
      <c r="N2161" s="58"/>
      <c r="O2161" s="58"/>
      <c r="P2161" s="58"/>
      <c r="T2161" s="58"/>
    </row>
    <row r="2162">
      <c r="D2162" s="58"/>
      <c r="F2162" s="60"/>
      <c r="N2162" s="58"/>
      <c r="O2162" s="58"/>
      <c r="P2162" s="58"/>
      <c r="T2162" s="58"/>
    </row>
    <row r="2163">
      <c r="D2163" s="58"/>
      <c r="F2163" s="60"/>
      <c r="N2163" s="58"/>
      <c r="O2163" s="58"/>
      <c r="P2163" s="58"/>
      <c r="T2163" s="58"/>
    </row>
    <row r="2164">
      <c r="D2164" s="58"/>
      <c r="F2164" s="60"/>
      <c r="N2164" s="58"/>
      <c r="O2164" s="58"/>
      <c r="P2164" s="58"/>
      <c r="T2164" s="58"/>
    </row>
    <row r="2165">
      <c r="D2165" s="58"/>
      <c r="F2165" s="60"/>
      <c r="N2165" s="58"/>
      <c r="O2165" s="58"/>
      <c r="P2165" s="58"/>
      <c r="T2165" s="58"/>
    </row>
    <row r="2166">
      <c r="D2166" s="58"/>
      <c r="F2166" s="60"/>
      <c r="N2166" s="58"/>
      <c r="O2166" s="58"/>
      <c r="P2166" s="58"/>
      <c r="T2166" s="58"/>
    </row>
    <row r="2167">
      <c r="D2167" s="58"/>
      <c r="F2167" s="60"/>
      <c r="N2167" s="58"/>
      <c r="O2167" s="58"/>
      <c r="P2167" s="58"/>
      <c r="T2167" s="58"/>
    </row>
    <row r="2168">
      <c r="D2168" s="58"/>
      <c r="F2168" s="60"/>
      <c r="N2168" s="58"/>
      <c r="O2168" s="58"/>
      <c r="P2168" s="58"/>
      <c r="T2168" s="58"/>
    </row>
    <row r="2169">
      <c r="D2169" s="58"/>
      <c r="F2169" s="60"/>
      <c r="N2169" s="58"/>
      <c r="O2169" s="58"/>
      <c r="P2169" s="58"/>
      <c r="T2169" s="58"/>
    </row>
    <row r="2170">
      <c r="D2170" s="58"/>
      <c r="F2170" s="60"/>
      <c r="N2170" s="58"/>
      <c r="O2170" s="58"/>
      <c r="P2170" s="58"/>
      <c r="T2170" s="58"/>
    </row>
    <row r="2171">
      <c r="D2171" s="58"/>
      <c r="F2171" s="60"/>
      <c r="N2171" s="58"/>
      <c r="O2171" s="58"/>
      <c r="P2171" s="58"/>
      <c r="T2171" s="58"/>
    </row>
    <row r="2172">
      <c r="D2172" s="58"/>
      <c r="F2172" s="60"/>
      <c r="N2172" s="58"/>
      <c r="O2172" s="58"/>
      <c r="P2172" s="58"/>
      <c r="T2172" s="58"/>
    </row>
    <row r="2173">
      <c r="D2173" s="58"/>
      <c r="F2173" s="60"/>
      <c r="N2173" s="58"/>
      <c r="O2173" s="58"/>
      <c r="P2173" s="58"/>
      <c r="T2173" s="58"/>
    </row>
    <row r="2174">
      <c r="D2174" s="58"/>
      <c r="F2174" s="60"/>
      <c r="N2174" s="58"/>
      <c r="O2174" s="58"/>
      <c r="P2174" s="58"/>
      <c r="T2174" s="58"/>
    </row>
    <row r="2175">
      <c r="D2175" s="58"/>
      <c r="F2175" s="60"/>
      <c r="N2175" s="58"/>
      <c r="O2175" s="58"/>
      <c r="P2175" s="58"/>
      <c r="T2175" s="58"/>
    </row>
    <row r="2176">
      <c r="D2176" s="58"/>
      <c r="F2176" s="60"/>
      <c r="N2176" s="58"/>
      <c r="O2176" s="58"/>
      <c r="P2176" s="58"/>
      <c r="T2176" s="58"/>
    </row>
    <row r="2177">
      <c r="D2177" s="58"/>
      <c r="F2177" s="60"/>
      <c r="N2177" s="58"/>
      <c r="O2177" s="58"/>
      <c r="P2177" s="58"/>
      <c r="T2177" s="58"/>
    </row>
    <row r="2178">
      <c r="D2178" s="58"/>
      <c r="F2178" s="60"/>
      <c r="N2178" s="58"/>
      <c r="O2178" s="58"/>
      <c r="P2178" s="58"/>
      <c r="T2178" s="58"/>
    </row>
    <row r="2179">
      <c r="D2179" s="58"/>
      <c r="F2179" s="60"/>
      <c r="N2179" s="58"/>
      <c r="O2179" s="58"/>
      <c r="P2179" s="58"/>
      <c r="T2179" s="58"/>
    </row>
    <row r="2180">
      <c r="D2180" s="58"/>
      <c r="F2180" s="60"/>
      <c r="N2180" s="58"/>
      <c r="O2180" s="58"/>
      <c r="P2180" s="58"/>
      <c r="T2180" s="58"/>
    </row>
    <row r="2181">
      <c r="D2181" s="58"/>
      <c r="F2181" s="60"/>
      <c r="N2181" s="58"/>
      <c r="O2181" s="58"/>
      <c r="P2181" s="58"/>
      <c r="T2181" s="58"/>
    </row>
    <row r="2182">
      <c r="D2182" s="58"/>
      <c r="F2182" s="60"/>
      <c r="N2182" s="58"/>
      <c r="O2182" s="58"/>
      <c r="P2182" s="58"/>
      <c r="T2182" s="58"/>
    </row>
    <row r="2183">
      <c r="D2183" s="58"/>
      <c r="F2183" s="60"/>
      <c r="N2183" s="58"/>
      <c r="O2183" s="58"/>
      <c r="P2183" s="58"/>
      <c r="T2183" s="58"/>
    </row>
    <row r="2184">
      <c r="D2184" s="58"/>
      <c r="F2184" s="60"/>
      <c r="N2184" s="58"/>
      <c r="O2184" s="58"/>
      <c r="P2184" s="58"/>
      <c r="T2184" s="58"/>
    </row>
    <row r="2185">
      <c r="D2185" s="58"/>
      <c r="F2185" s="60"/>
      <c r="N2185" s="58"/>
      <c r="O2185" s="58"/>
      <c r="P2185" s="58"/>
      <c r="T2185" s="58"/>
    </row>
    <row r="2186">
      <c r="D2186" s="58"/>
      <c r="F2186" s="60"/>
      <c r="N2186" s="58"/>
      <c r="O2186" s="58"/>
      <c r="P2186" s="58"/>
      <c r="T2186" s="58"/>
    </row>
    <row r="2187">
      <c r="D2187" s="58"/>
      <c r="F2187" s="60"/>
      <c r="N2187" s="58"/>
      <c r="O2187" s="58"/>
      <c r="P2187" s="58"/>
      <c r="T2187" s="58"/>
    </row>
    <row r="2188">
      <c r="D2188" s="58"/>
      <c r="F2188" s="60"/>
      <c r="N2188" s="58"/>
      <c r="O2188" s="58"/>
      <c r="P2188" s="58"/>
      <c r="T2188" s="58"/>
    </row>
    <row r="2189">
      <c r="D2189" s="58"/>
      <c r="F2189" s="60"/>
      <c r="N2189" s="58"/>
      <c r="O2189" s="58"/>
      <c r="P2189" s="58"/>
      <c r="T2189" s="58"/>
    </row>
    <row r="2190">
      <c r="D2190" s="58"/>
      <c r="F2190" s="60"/>
      <c r="N2190" s="58"/>
      <c r="O2190" s="58"/>
      <c r="P2190" s="58"/>
      <c r="T2190" s="58"/>
    </row>
    <row r="2191">
      <c r="D2191" s="58"/>
      <c r="F2191" s="60"/>
      <c r="N2191" s="58"/>
      <c r="O2191" s="58"/>
      <c r="P2191" s="58"/>
      <c r="T2191" s="58"/>
    </row>
    <row r="2192">
      <c r="D2192" s="58"/>
      <c r="F2192" s="60"/>
      <c r="N2192" s="58"/>
      <c r="O2192" s="58"/>
      <c r="P2192" s="58"/>
      <c r="T2192" s="58"/>
    </row>
    <row r="2193">
      <c r="D2193" s="58"/>
      <c r="F2193" s="60"/>
      <c r="N2193" s="58"/>
      <c r="O2193" s="58"/>
      <c r="P2193" s="58"/>
      <c r="T2193" s="58"/>
    </row>
    <row r="2194">
      <c r="D2194" s="58"/>
      <c r="F2194" s="60"/>
      <c r="N2194" s="58"/>
      <c r="O2194" s="58"/>
      <c r="P2194" s="58"/>
      <c r="T2194" s="58"/>
    </row>
    <row r="2195">
      <c r="D2195" s="58"/>
      <c r="F2195" s="60"/>
      <c r="N2195" s="58"/>
      <c r="O2195" s="58"/>
      <c r="P2195" s="58"/>
      <c r="T2195" s="58"/>
    </row>
    <row r="2196">
      <c r="D2196" s="58"/>
      <c r="F2196" s="60"/>
      <c r="N2196" s="58"/>
      <c r="O2196" s="58"/>
      <c r="P2196" s="58"/>
      <c r="T2196" s="58"/>
    </row>
    <row r="2197">
      <c r="D2197" s="58"/>
      <c r="F2197" s="60"/>
      <c r="N2197" s="58"/>
      <c r="O2197" s="58"/>
      <c r="P2197" s="58"/>
      <c r="T2197" s="58"/>
    </row>
    <row r="2198">
      <c r="D2198" s="58"/>
      <c r="F2198" s="60"/>
      <c r="N2198" s="58"/>
      <c r="O2198" s="58"/>
      <c r="P2198" s="58"/>
      <c r="T2198" s="58"/>
    </row>
    <row r="2199">
      <c r="D2199" s="58"/>
      <c r="F2199" s="60"/>
      <c r="N2199" s="58"/>
      <c r="O2199" s="58"/>
      <c r="P2199" s="58"/>
      <c r="T2199" s="58"/>
    </row>
    <row r="2200">
      <c r="D2200" s="58"/>
      <c r="F2200" s="60"/>
      <c r="N2200" s="58"/>
      <c r="O2200" s="58"/>
      <c r="P2200" s="58"/>
      <c r="T2200" s="58"/>
    </row>
    <row r="2201">
      <c r="D2201" s="58"/>
      <c r="F2201" s="60"/>
      <c r="N2201" s="58"/>
      <c r="O2201" s="58"/>
      <c r="P2201" s="58"/>
      <c r="T2201" s="58"/>
    </row>
    <row r="2202">
      <c r="D2202" s="58"/>
      <c r="F2202" s="60"/>
      <c r="N2202" s="58"/>
      <c r="O2202" s="58"/>
      <c r="P2202" s="58"/>
      <c r="T2202" s="58"/>
    </row>
    <row r="2203">
      <c r="D2203" s="58"/>
      <c r="F2203" s="60"/>
      <c r="N2203" s="58"/>
      <c r="O2203" s="58"/>
      <c r="P2203" s="58"/>
      <c r="T2203" s="58"/>
    </row>
    <row r="2204">
      <c r="D2204" s="58"/>
      <c r="F2204" s="60"/>
      <c r="N2204" s="58"/>
      <c r="O2204" s="58"/>
      <c r="P2204" s="58"/>
      <c r="T2204" s="58"/>
    </row>
    <row r="2205">
      <c r="D2205" s="58"/>
      <c r="F2205" s="60"/>
      <c r="N2205" s="58"/>
      <c r="O2205" s="58"/>
      <c r="P2205" s="58"/>
      <c r="T2205" s="58"/>
    </row>
    <row r="2206">
      <c r="D2206" s="58"/>
      <c r="F2206" s="60"/>
      <c r="N2206" s="58"/>
      <c r="O2206" s="58"/>
      <c r="P2206" s="58"/>
      <c r="T2206" s="58"/>
    </row>
    <row r="2207">
      <c r="D2207" s="58"/>
      <c r="F2207" s="60"/>
      <c r="N2207" s="58"/>
      <c r="O2207" s="58"/>
      <c r="P2207" s="58"/>
      <c r="T2207" s="58"/>
    </row>
    <row r="2208">
      <c r="D2208" s="58"/>
      <c r="F2208" s="60"/>
      <c r="N2208" s="58"/>
      <c r="O2208" s="58"/>
      <c r="P2208" s="58"/>
      <c r="T2208" s="58"/>
    </row>
    <row r="2209">
      <c r="D2209" s="58"/>
      <c r="F2209" s="60"/>
      <c r="N2209" s="58"/>
      <c r="O2209" s="58"/>
      <c r="P2209" s="58"/>
      <c r="T2209" s="58"/>
    </row>
    <row r="2210">
      <c r="D2210" s="58"/>
      <c r="F2210" s="60"/>
      <c r="N2210" s="58"/>
      <c r="O2210" s="58"/>
      <c r="P2210" s="58"/>
      <c r="T2210" s="58"/>
    </row>
    <row r="2211">
      <c r="D2211" s="58"/>
      <c r="F2211" s="60"/>
      <c r="N2211" s="58"/>
      <c r="O2211" s="58"/>
      <c r="P2211" s="58"/>
      <c r="T2211" s="58"/>
    </row>
    <row r="2212">
      <c r="D2212" s="58"/>
      <c r="F2212" s="60"/>
      <c r="N2212" s="58"/>
      <c r="O2212" s="58"/>
      <c r="P2212" s="58"/>
      <c r="T2212" s="58"/>
    </row>
    <row r="2213">
      <c r="D2213" s="58"/>
      <c r="F2213" s="60"/>
      <c r="N2213" s="58"/>
      <c r="O2213" s="58"/>
      <c r="P2213" s="58"/>
      <c r="T2213" s="58"/>
    </row>
    <row r="2214">
      <c r="D2214" s="58"/>
      <c r="F2214" s="60"/>
      <c r="N2214" s="58"/>
      <c r="O2214" s="58"/>
      <c r="P2214" s="58"/>
      <c r="T2214" s="58"/>
    </row>
    <row r="2215">
      <c r="D2215" s="58"/>
      <c r="F2215" s="60"/>
      <c r="N2215" s="58"/>
      <c r="O2215" s="58"/>
      <c r="P2215" s="58"/>
      <c r="T2215" s="58"/>
    </row>
    <row r="2216">
      <c r="D2216" s="58"/>
      <c r="F2216" s="60"/>
      <c r="N2216" s="58"/>
      <c r="O2216" s="58"/>
      <c r="P2216" s="58"/>
      <c r="T2216" s="58"/>
    </row>
    <row r="2217">
      <c r="D2217" s="58"/>
      <c r="F2217" s="60"/>
      <c r="N2217" s="58"/>
      <c r="O2217" s="58"/>
      <c r="P2217" s="58"/>
      <c r="T2217" s="58"/>
    </row>
    <row r="2218">
      <c r="D2218" s="58"/>
      <c r="F2218" s="60"/>
      <c r="N2218" s="58"/>
      <c r="O2218" s="58"/>
      <c r="P2218" s="58"/>
      <c r="T2218" s="58"/>
    </row>
    <row r="2219">
      <c r="D2219" s="58"/>
      <c r="F2219" s="60"/>
      <c r="N2219" s="58"/>
      <c r="O2219" s="58"/>
      <c r="P2219" s="58"/>
      <c r="T2219" s="58"/>
    </row>
    <row r="2220">
      <c r="D2220" s="58"/>
      <c r="F2220" s="60"/>
      <c r="N2220" s="58"/>
      <c r="O2220" s="58"/>
      <c r="P2220" s="58"/>
      <c r="T2220" s="58"/>
    </row>
    <row r="2221">
      <c r="D2221" s="58"/>
      <c r="F2221" s="60"/>
      <c r="N2221" s="58"/>
      <c r="O2221" s="58"/>
      <c r="P2221" s="58"/>
      <c r="T2221" s="58"/>
    </row>
    <row r="2222">
      <c r="D2222" s="58"/>
      <c r="F2222" s="60"/>
      <c r="N2222" s="58"/>
      <c r="O2222" s="58"/>
      <c r="P2222" s="58"/>
      <c r="T2222" s="58"/>
    </row>
    <row r="2223">
      <c r="D2223" s="58"/>
      <c r="F2223" s="60"/>
      <c r="N2223" s="58"/>
      <c r="O2223" s="58"/>
      <c r="P2223" s="58"/>
      <c r="T2223" s="58"/>
    </row>
    <row r="2224">
      <c r="D2224" s="58"/>
      <c r="F2224" s="60"/>
      <c r="N2224" s="58"/>
      <c r="O2224" s="58"/>
      <c r="P2224" s="58"/>
      <c r="T2224" s="58"/>
    </row>
    <row r="2225">
      <c r="D2225" s="58"/>
      <c r="F2225" s="60"/>
      <c r="N2225" s="58"/>
      <c r="O2225" s="58"/>
      <c r="P2225" s="58"/>
      <c r="T2225" s="58"/>
    </row>
    <row r="2226">
      <c r="D2226" s="58"/>
      <c r="F2226" s="60"/>
      <c r="N2226" s="58"/>
      <c r="O2226" s="58"/>
      <c r="P2226" s="58"/>
      <c r="T2226" s="58"/>
    </row>
    <row r="2227">
      <c r="D2227" s="58"/>
      <c r="F2227" s="60"/>
      <c r="N2227" s="58"/>
      <c r="O2227" s="58"/>
      <c r="P2227" s="58"/>
      <c r="T2227" s="58"/>
    </row>
    <row r="2228">
      <c r="D2228" s="58"/>
      <c r="F2228" s="60"/>
      <c r="N2228" s="58"/>
      <c r="O2228" s="58"/>
      <c r="P2228" s="58"/>
      <c r="T2228" s="58"/>
    </row>
    <row r="2229">
      <c r="D2229" s="58"/>
      <c r="F2229" s="60"/>
      <c r="N2229" s="58"/>
      <c r="O2229" s="58"/>
      <c r="P2229" s="58"/>
      <c r="T2229" s="58"/>
    </row>
    <row r="2230">
      <c r="D2230" s="58"/>
      <c r="F2230" s="60"/>
      <c r="N2230" s="58"/>
      <c r="O2230" s="58"/>
      <c r="P2230" s="58"/>
      <c r="T2230" s="58"/>
    </row>
    <row r="2231">
      <c r="D2231" s="58"/>
      <c r="F2231" s="60"/>
      <c r="N2231" s="58"/>
      <c r="O2231" s="58"/>
      <c r="P2231" s="58"/>
      <c r="T2231" s="58"/>
    </row>
    <row r="2232">
      <c r="D2232" s="58"/>
      <c r="F2232" s="60"/>
      <c r="N2232" s="58"/>
      <c r="O2232" s="58"/>
      <c r="P2232" s="58"/>
      <c r="T2232" s="58"/>
    </row>
    <row r="2233">
      <c r="D2233" s="58"/>
      <c r="F2233" s="60"/>
      <c r="N2233" s="58"/>
      <c r="O2233" s="58"/>
      <c r="P2233" s="58"/>
      <c r="T2233" s="58"/>
    </row>
    <row r="2234">
      <c r="D2234" s="58"/>
      <c r="F2234" s="60"/>
      <c r="N2234" s="58"/>
      <c r="O2234" s="58"/>
      <c r="P2234" s="58"/>
      <c r="T2234" s="58"/>
    </row>
    <row r="2235">
      <c r="D2235" s="58"/>
      <c r="F2235" s="60"/>
      <c r="N2235" s="58"/>
      <c r="O2235" s="58"/>
      <c r="P2235" s="58"/>
      <c r="T2235" s="58"/>
    </row>
    <row r="2236">
      <c r="D2236" s="58"/>
      <c r="F2236" s="60"/>
      <c r="N2236" s="58"/>
      <c r="O2236" s="58"/>
      <c r="P2236" s="58"/>
      <c r="T2236" s="58"/>
    </row>
    <row r="2237">
      <c r="D2237" s="58"/>
      <c r="F2237" s="60"/>
      <c r="N2237" s="58"/>
      <c r="O2237" s="58"/>
      <c r="P2237" s="58"/>
      <c r="T2237" s="58"/>
    </row>
    <row r="2238">
      <c r="D2238" s="58"/>
      <c r="F2238" s="60"/>
      <c r="N2238" s="58"/>
      <c r="O2238" s="58"/>
      <c r="P2238" s="58"/>
      <c r="T2238" s="58"/>
    </row>
    <row r="2239">
      <c r="D2239" s="58"/>
      <c r="F2239" s="60"/>
      <c r="N2239" s="58"/>
      <c r="O2239" s="58"/>
      <c r="P2239" s="58"/>
      <c r="T2239" s="58"/>
    </row>
    <row r="2240">
      <c r="D2240" s="58"/>
      <c r="F2240" s="60"/>
      <c r="N2240" s="58"/>
      <c r="O2240" s="58"/>
      <c r="P2240" s="58"/>
      <c r="T2240" s="58"/>
    </row>
    <row r="2241">
      <c r="D2241" s="58"/>
      <c r="F2241" s="60"/>
      <c r="N2241" s="58"/>
      <c r="O2241" s="58"/>
      <c r="P2241" s="58"/>
      <c r="T2241" s="58"/>
    </row>
    <row r="2242">
      <c r="D2242" s="58"/>
      <c r="F2242" s="60"/>
      <c r="N2242" s="58"/>
      <c r="O2242" s="58"/>
      <c r="P2242" s="58"/>
      <c r="T2242" s="58"/>
    </row>
    <row r="2243">
      <c r="D2243" s="58"/>
      <c r="F2243" s="60"/>
      <c r="N2243" s="58"/>
      <c r="O2243" s="58"/>
      <c r="P2243" s="58"/>
      <c r="T2243" s="58"/>
    </row>
    <row r="2244">
      <c r="D2244" s="58"/>
      <c r="F2244" s="60"/>
      <c r="N2244" s="58"/>
      <c r="O2244" s="58"/>
      <c r="P2244" s="58"/>
      <c r="T2244" s="58"/>
    </row>
    <row r="2245">
      <c r="D2245" s="58"/>
      <c r="F2245" s="60"/>
      <c r="N2245" s="58"/>
      <c r="O2245" s="58"/>
      <c r="P2245" s="58"/>
      <c r="T2245" s="58"/>
    </row>
    <row r="2246">
      <c r="D2246" s="58"/>
      <c r="F2246" s="60"/>
      <c r="N2246" s="58"/>
      <c r="O2246" s="58"/>
      <c r="P2246" s="58"/>
      <c r="T2246" s="58"/>
    </row>
    <row r="2247">
      <c r="D2247" s="58"/>
      <c r="F2247" s="60"/>
      <c r="N2247" s="58"/>
      <c r="O2247" s="58"/>
      <c r="P2247" s="58"/>
      <c r="T2247" s="58"/>
    </row>
    <row r="2248">
      <c r="D2248" s="58"/>
      <c r="F2248" s="60"/>
      <c r="N2248" s="58"/>
      <c r="O2248" s="58"/>
      <c r="P2248" s="58"/>
      <c r="T2248" s="58"/>
    </row>
    <row r="2249">
      <c r="D2249" s="58"/>
      <c r="F2249" s="60"/>
      <c r="N2249" s="58"/>
      <c r="O2249" s="58"/>
      <c r="P2249" s="58"/>
      <c r="T2249" s="58"/>
    </row>
    <row r="2250">
      <c r="D2250" s="58"/>
      <c r="F2250" s="60"/>
      <c r="N2250" s="58"/>
      <c r="O2250" s="58"/>
      <c r="P2250" s="58"/>
      <c r="T2250" s="58"/>
    </row>
    <row r="2251">
      <c r="D2251" s="58"/>
      <c r="F2251" s="60"/>
      <c r="N2251" s="58"/>
      <c r="O2251" s="58"/>
      <c r="P2251" s="58"/>
      <c r="T2251" s="58"/>
    </row>
    <row r="2252">
      <c r="D2252" s="58"/>
      <c r="F2252" s="60"/>
      <c r="N2252" s="58"/>
      <c r="O2252" s="58"/>
      <c r="P2252" s="58"/>
      <c r="T2252" s="58"/>
    </row>
    <row r="2253">
      <c r="D2253" s="58"/>
      <c r="F2253" s="60"/>
      <c r="N2253" s="58"/>
      <c r="O2253" s="58"/>
      <c r="P2253" s="58"/>
      <c r="T2253" s="58"/>
    </row>
    <row r="2254">
      <c r="D2254" s="58"/>
      <c r="F2254" s="60"/>
      <c r="N2254" s="58"/>
      <c r="O2254" s="58"/>
      <c r="P2254" s="58"/>
      <c r="T2254" s="58"/>
    </row>
    <row r="2255">
      <c r="D2255" s="58"/>
      <c r="F2255" s="60"/>
      <c r="N2255" s="58"/>
      <c r="O2255" s="58"/>
      <c r="P2255" s="58"/>
      <c r="T2255" s="58"/>
    </row>
    <row r="2256">
      <c r="D2256" s="58"/>
      <c r="F2256" s="60"/>
      <c r="N2256" s="58"/>
      <c r="O2256" s="58"/>
      <c r="P2256" s="58"/>
      <c r="T2256" s="58"/>
    </row>
    <row r="2257">
      <c r="D2257" s="58"/>
      <c r="F2257" s="60"/>
      <c r="N2257" s="58"/>
      <c r="O2257" s="58"/>
      <c r="P2257" s="58"/>
      <c r="T2257" s="58"/>
    </row>
    <row r="2258">
      <c r="D2258" s="58"/>
      <c r="F2258" s="60"/>
      <c r="N2258" s="58"/>
      <c r="O2258" s="58"/>
      <c r="P2258" s="58"/>
      <c r="T2258" s="58"/>
    </row>
    <row r="2259">
      <c r="D2259" s="58"/>
      <c r="F2259" s="60"/>
      <c r="N2259" s="58"/>
      <c r="O2259" s="58"/>
      <c r="P2259" s="58"/>
      <c r="T2259" s="58"/>
    </row>
    <row r="2260">
      <c r="D2260" s="58"/>
      <c r="F2260" s="60"/>
      <c r="N2260" s="58"/>
      <c r="O2260" s="58"/>
      <c r="P2260" s="58"/>
      <c r="T2260" s="58"/>
    </row>
    <row r="2261">
      <c r="D2261" s="58"/>
      <c r="F2261" s="60"/>
      <c r="N2261" s="58"/>
      <c r="O2261" s="58"/>
      <c r="P2261" s="58"/>
      <c r="T2261" s="58"/>
    </row>
    <row r="2262">
      <c r="D2262" s="58"/>
      <c r="F2262" s="60"/>
      <c r="N2262" s="58"/>
      <c r="O2262" s="58"/>
      <c r="P2262" s="58"/>
      <c r="T2262" s="58"/>
    </row>
    <row r="2263">
      <c r="D2263" s="58"/>
      <c r="F2263" s="60"/>
      <c r="N2263" s="58"/>
      <c r="O2263" s="58"/>
      <c r="P2263" s="58"/>
      <c r="T2263" s="58"/>
    </row>
    <row r="2264">
      <c r="D2264" s="58"/>
      <c r="F2264" s="60"/>
      <c r="N2264" s="58"/>
      <c r="O2264" s="58"/>
      <c r="P2264" s="58"/>
      <c r="T2264" s="58"/>
    </row>
    <row r="2265">
      <c r="D2265" s="58"/>
      <c r="F2265" s="60"/>
      <c r="N2265" s="58"/>
      <c r="O2265" s="58"/>
      <c r="P2265" s="58"/>
      <c r="T2265" s="58"/>
    </row>
    <row r="2266">
      <c r="D2266" s="58"/>
      <c r="F2266" s="60"/>
      <c r="N2266" s="58"/>
      <c r="O2266" s="58"/>
      <c r="P2266" s="58"/>
      <c r="T2266" s="58"/>
    </row>
    <row r="2267">
      <c r="D2267" s="58"/>
      <c r="F2267" s="60"/>
      <c r="N2267" s="58"/>
      <c r="O2267" s="58"/>
      <c r="P2267" s="58"/>
      <c r="T2267" s="58"/>
    </row>
    <row r="2268">
      <c r="D2268" s="58"/>
      <c r="F2268" s="60"/>
      <c r="N2268" s="58"/>
      <c r="O2268" s="58"/>
      <c r="P2268" s="58"/>
      <c r="T2268" s="58"/>
    </row>
    <row r="2269">
      <c r="D2269" s="58"/>
      <c r="F2269" s="60"/>
      <c r="N2269" s="58"/>
      <c r="O2269" s="58"/>
      <c r="P2269" s="58"/>
      <c r="T2269" s="58"/>
    </row>
    <row r="2270">
      <c r="D2270" s="58"/>
      <c r="F2270" s="60"/>
      <c r="N2270" s="58"/>
      <c r="O2270" s="58"/>
      <c r="P2270" s="58"/>
      <c r="T2270" s="58"/>
    </row>
    <row r="2271">
      <c r="D2271" s="58"/>
      <c r="F2271" s="60"/>
      <c r="N2271" s="58"/>
      <c r="O2271" s="58"/>
      <c r="P2271" s="58"/>
      <c r="T2271" s="58"/>
    </row>
    <row r="2272">
      <c r="D2272" s="58"/>
      <c r="F2272" s="60"/>
      <c r="N2272" s="58"/>
      <c r="O2272" s="58"/>
      <c r="P2272" s="58"/>
      <c r="T2272" s="58"/>
    </row>
    <row r="2273">
      <c r="D2273" s="58"/>
      <c r="F2273" s="60"/>
      <c r="N2273" s="58"/>
      <c r="O2273" s="58"/>
      <c r="P2273" s="58"/>
      <c r="T2273" s="58"/>
    </row>
    <row r="2274">
      <c r="D2274" s="58"/>
      <c r="F2274" s="60"/>
      <c r="N2274" s="58"/>
      <c r="O2274" s="58"/>
      <c r="P2274" s="58"/>
      <c r="T2274" s="58"/>
    </row>
    <row r="2275">
      <c r="D2275" s="58"/>
      <c r="F2275" s="60"/>
      <c r="N2275" s="58"/>
      <c r="O2275" s="58"/>
      <c r="P2275" s="58"/>
      <c r="T2275" s="58"/>
    </row>
    <row r="2276">
      <c r="D2276" s="58"/>
      <c r="F2276" s="60"/>
      <c r="N2276" s="58"/>
      <c r="O2276" s="58"/>
      <c r="P2276" s="58"/>
      <c r="T2276" s="58"/>
    </row>
    <row r="2277">
      <c r="D2277" s="58"/>
      <c r="F2277" s="60"/>
      <c r="N2277" s="58"/>
      <c r="O2277" s="58"/>
      <c r="P2277" s="58"/>
      <c r="T2277" s="58"/>
    </row>
    <row r="2278">
      <c r="D2278" s="58"/>
      <c r="F2278" s="60"/>
      <c r="N2278" s="58"/>
      <c r="O2278" s="58"/>
      <c r="P2278" s="58"/>
      <c r="T2278" s="58"/>
    </row>
    <row r="2279">
      <c r="D2279" s="58"/>
      <c r="F2279" s="60"/>
      <c r="N2279" s="58"/>
      <c r="O2279" s="58"/>
      <c r="P2279" s="58"/>
      <c r="T2279" s="58"/>
    </row>
    <row r="2280">
      <c r="D2280" s="58"/>
      <c r="F2280" s="60"/>
      <c r="N2280" s="58"/>
      <c r="O2280" s="58"/>
      <c r="P2280" s="58"/>
      <c r="T2280" s="58"/>
    </row>
    <row r="2281">
      <c r="D2281" s="58"/>
      <c r="F2281" s="60"/>
      <c r="N2281" s="58"/>
      <c r="O2281" s="58"/>
      <c r="P2281" s="58"/>
      <c r="T2281" s="58"/>
    </row>
    <row r="2282">
      <c r="D2282" s="58"/>
      <c r="F2282" s="60"/>
      <c r="N2282" s="58"/>
      <c r="O2282" s="58"/>
      <c r="P2282" s="58"/>
      <c r="T2282" s="58"/>
    </row>
    <row r="2283">
      <c r="D2283" s="58"/>
      <c r="F2283" s="60"/>
      <c r="N2283" s="58"/>
      <c r="O2283" s="58"/>
      <c r="P2283" s="58"/>
      <c r="T2283" s="58"/>
    </row>
    <row r="2284">
      <c r="D2284" s="58"/>
      <c r="F2284" s="60"/>
      <c r="N2284" s="58"/>
      <c r="O2284" s="58"/>
      <c r="P2284" s="58"/>
      <c r="T2284" s="58"/>
    </row>
    <row r="2285">
      <c r="D2285" s="58"/>
      <c r="F2285" s="60"/>
      <c r="N2285" s="58"/>
      <c r="O2285" s="58"/>
      <c r="P2285" s="58"/>
      <c r="T2285" s="58"/>
    </row>
    <row r="2286">
      <c r="D2286" s="58"/>
      <c r="F2286" s="60"/>
      <c r="N2286" s="58"/>
      <c r="O2286" s="58"/>
      <c r="P2286" s="58"/>
      <c r="T2286" s="58"/>
    </row>
    <row r="2287">
      <c r="D2287" s="58"/>
      <c r="F2287" s="60"/>
      <c r="N2287" s="58"/>
      <c r="O2287" s="58"/>
      <c r="P2287" s="58"/>
      <c r="T2287" s="58"/>
    </row>
    <row r="2288">
      <c r="D2288" s="58"/>
      <c r="F2288" s="60"/>
      <c r="N2288" s="58"/>
      <c r="O2288" s="58"/>
      <c r="P2288" s="58"/>
      <c r="T2288" s="58"/>
    </row>
    <row r="2289">
      <c r="D2289" s="58"/>
      <c r="F2289" s="60"/>
      <c r="N2289" s="58"/>
      <c r="O2289" s="58"/>
      <c r="P2289" s="58"/>
      <c r="T2289" s="58"/>
    </row>
    <row r="2290">
      <c r="D2290" s="58"/>
      <c r="F2290" s="60"/>
      <c r="N2290" s="58"/>
      <c r="O2290" s="58"/>
      <c r="P2290" s="58"/>
      <c r="T2290" s="58"/>
    </row>
    <row r="2291">
      <c r="D2291" s="58"/>
      <c r="F2291" s="60"/>
      <c r="N2291" s="58"/>
      <c r="O2291" s="58"/>
      <c r="P2291" s="58"/>
      <c r="T2291" s="58"/>
    </row>
    <row r="2292">
      <c r="D2292" s="58"/>
      <c r="F2292" s="60"/>
      <c r="N2292" s="58"/>
      <c r="O2292" s="58"/>
      <c r="P2292" s="58"/>
      <c r="T2292" s="58"/>
    </row>
    <row r="2293">
      <c r="D2293" s="58"/>
      <c r="F2293" s="60"/>
      <c r="N2293" s="58"/>
      <c r="O2293" s="58"/>
      <c r="P2293" s="58"/>
      <c r="T2293" s="58"/>
    </row>
    <row r="2294">
      <c r="D2294" s="58"/>
      <c r="F2294" s="60"/>
      <c r="N2294" s="58"/>
      <c r="O2294" s="58"/>
      <c r="P2294" s="58"/>
      <c r="T2294" s="58"/>
    </row>
    <row r="2295">
      <c r="D2295" s="58"/>
      <c r="F2295" s="60"/>
      <c r="N2295" s="58"/>
      <c r="O2295" s="58"/>
      <c r="P2295" s="58"/>
      <c r="T2295" s="58"/>
    </row>
    <row r="2296">
      <c r="D2296" s="58"/>
      <c r="F2296" s="60"/>
      <c r="N2296" s="58"/>
      <c r="O2296" s="58"/>
      <c r="P2296" s="58"/>
      <c r="T2296" s="58"/>
    </row>
    <row r="2297">
      <c r="D2297" s="58"/>
      <c r="F2297" s="60"/>
      <c r="N2297" s="58"/>
      <c r="O2297" s="58"/>
      <c r="P2297" s="58"/>
      <c r="T2297" s="58"/>
    </row>
    <row r="2298">
      <c r="D2298" s="58"/>
      <c r="F2298" s="60"/>
      <c r="N2298" s="58"/>
      <c r="O2298" s="58"/>
      <c r="P2298" s="58"/>
      <c r="T2298" s="58"/>
    </row>
    <row r="2299">
      <c r="D2299" s="58"/>
      <c r="F2299" s="60"/>
      <c r="N2299" s="58"/>
      <c r="O2299" s="58"/>
      <c r="P2299" s="58"/>
      <c r="T2299" s="58"/>
    </row>
    <row r="2300">
      <c r="D2300" s="58"/>
      <c r="F2300" s="60"/>
      <c r="N2300" s="58"/>
      <c r="O2300" s="58"/>
      <c r="P2300" s="58"/>
      <c r="T2300" s="58"/>
    </row>
    <row r="2301">
      <c r="D2301" s="58"/>
      <c r="F2301" s="60"/>
      <c r="N2301" s="58"/>
      <c r="O2301" s="58"/>
      <c r="P2301" s="58"/>
      <c r="T2301" s="58"/>
    </row>
    <row r="2302">
      <c r="D2302" s="58"/>
      <c r="F2302" s="60"/>
      <c r="N2302" s="58"/>
      <c r="O2302" s="58"/>
      <c r="P2302" s="58"/>
      <c r="T2302" s="58"/>
    </row>
    <row r="2303">
      <c r="D2303" s="58"/>
      <c r="F2303" s="60"/>
      <c r="N2303" s="58"/>
      <c r="O2303" s="58"/>
      <c r="P2303" s="58"/>
      <c r="T2303" s="58"/>
    </row>
    <row r="2304">
      <c r="D2304" s="58"/>
      <c r="F2304" s="60"/>
      <c r="N2304" s="58"/>
      <c r="O2304" s="58"/>
      <c r="P2304" s="58"/>
      <c r="T2304" s="58"/>
    </row>
    <row r="2305">
      <c r="D2305" s="58"/>
      <c r="F2305" s="60"/>
      <c r="N2305" s="58"/>
      <c r="O2305" s="58"/>
      <c r="P2305" s="58"/>
      <c r="T2305" s="58"/>
    </row>
    <row r="2306">
      <c r="D2306" s="58"/>
      <c r="F2306" s="60"/>
      <c r="N2306" s="58"/>
      <c r="O2306" s="58"/>
      <c r="P2306" s="58"/>
      <c r="T2306" s="58"/>
    </row>
    <row r="2307">
      <c r="D2307" s="58"/>
      <c r="F2307" s="60"/>
      <c r="N2307" s="58"/>
      <c r="O2307" s="58"/>
      <c r="P2307" s="58"/>
      <c r="T2307" s="58"/>
    </row>
    <row r="2308">
      <c r="D2308" s="58"/>
      <c r="F2308" s="60"/>
      <c r="N2308" s="58"/>
      <c r="O2308" s="58"/>
      <c r="P2308" s="58"/>
      <c r="T2308" s="58"/>
    </row>
    <row r="2309">
      <c r="D2309" s="58"/>
      <c r="F2309" s="60"/>
      <c r="N2309" s="58"/>
      <c r="O2309" s="58"/>
      <c r="P2309" s="58"/>
      <c r="T2309" s="58"/>
    </row>
    <row r="2310">
      <c r="D2310" s="58"/>
      <c r="F2310" s="60"/>
      <c r="N2310" s="58"/>
      <c r="O2310" s="58"/>
      <c r="P2310" s="58"/>
      <c r="T2310" s="58"/>
    </row>
    <row r="2311">
      <c r="D2311" s="58"/>
      <c r="F2311" s="60"/>
      <c r="N2311" s="58"/>
      <c r="O2311" s="58"/>
      <c r="P2311" s="58"/>
      <c r="T2311" s="58"/>
    </row>
    <row r="2312">
      <c r="D2312" s="58"/>
      <c r="F2312" s="60"/>
      <c r="N2312" s="58"/>
      <c r="O2312" s="58"/>
      <c r="P2312" s="58"/>
      <c r="T2312" s="58"/>
    </row>
    <row r="2313">
      <c r="D2313" s="58"/>
      <c r="F2313" s="60"/>
      <c r="N2313" s="58"/>
      <c r="O2313" s="58"/>
      <c r="P2313" s="58"/>
      <c r="T2313" s="58"/>
    </row>
    <row r="2314">
      <c r="D2314" s="58"/>
      <c r="F2314" s="60"/>
      <c r="N2314" s="58"/>
      <c r="O2314" s="58"/>
      <c r="P2314" s="58"/>
      <c r="T2314" s="58"/>
    </row>
    <row r="2315">
      <c r="D2315" s="58"/>
      <c r="F2315" s="60"/>
      <c r="N2315" s="58"/>
      <c r="O2315" s="58"/>
      <c r="P2315" s="58"/>
      <c r="T2315" s="58"/>
    </row>
    <row r="2316">
      <c r="D2316" s="58"/>
      <c r="F2316" s="60"/>
      <c r="N2316" s="58"/>
      <c r="O2316" s="58"/>
      <c r="P2316" s="58"/>
      <c r="T2316" s="58"/>
    </row>
    <row r="2317">
      <c r="D2317" s="58"/>
      <c r="F2317" s="60"/>
      <c r="N2317" s="58"/>
      <c r="O2317" s="58"/>
      <c r="P2317" s="58"/>
      <c r="T2317" s="58"/>
    </row>
    <row r="2318">
      <c r="D2318" s="58"/>
      <c r="F2318" s="60"/>
      <c r="N2318" s="58"/>
      <c r="O2318" s="58"/>
      <c r="P2318" s="58"/>
      <c r="T2318" s="58"/>
    </row>
    <row r="2319">
      <c r="D2319" s="58"/>
      <c r="F2319" s="60"/>
      <c r="N2319" s="58"/>
      <c r="O2319" s="58"/>
      <c r="P2319" s="58"/>
      <c r="T2319" s="58"/>
    </row>
    <row r="2320">
      <c r="D2320" s="58"/>
      <c r="F2320" s="60"/>
      <c r="N2320" s="58"/>
      <c r="O2320" s="58"/>
      <c r="P2320" s="58"/>
      <c r="T2320" s="58"/>
    </row>
    <row r="2321">
      <c r="D2321" s="58"/>
      <c r="F2321" s="60"/>
      <c r="N2321" s="58"/>
      <c r="O2321" s="58"/>
      <c r="P2321" s="58"/>
      <c r="T2321" s="58"/>
    </row>
    <row r="2322">
      <c r="D2322" s="58"/>
      <c r="F2322" s="60"/>
      <c r="N2322" s="58"/>
      <c r="O2322" s="58"/>
      <c r="P2322" s="58"/>
      <c r="T2322" s="58"/>
    </row>
    <row r="2323">
      <c r="D2323" s="58"/>
      <c r="F2323" s="60"/>
      <c r="N2323" s="58"/>
      <c r="O2323" s="58"/>
      <c r="P2323" s="58"/>
      <c r="T2323" s="58"/>
    </row>
    <row r="2324">
      <c r="D2324" s="58"/>
      <c r="F2324" s="60"/>
      <c r="N2324" s="58"/>
      <c r="O2324" s="58"/>
      <c r="P2324" s="58"/>
      <c r="T2324" s="58"/>
    </row>
    <row r="2325">
      <c r="D2325" s="58"/>
      <c r="F2325" s="60"/>
      <c r="N2325" s="58"/>
      <c r="O2325" s="58"/>
      <c r="P2325" s="58"/>
      <c r="T2325" s="58"/>
    </row>
    <row r="2326">
      <c r="D2326" s="58"/>
      <c r="F2326" s="60"/>
      <c r="N2326" s="58"/>
      <c r="O2326" s="58"/>
      <c r="P2326" s="58"/>
      <c r="T2326" s="58"/>
    </row>
    <row r="2327">
      <c r="D2327" s="58"/>
      <c r="F2327" s="60"/>
      <c r="N2327" s="58"/>
      <c r="O2327" s="58"/>
      <c r="P2327" s="58"/>
      <c r="T2327" s="58"/>
    </row>
    <row r="2328">
      <c r="D2328" s="58"/>
      <c r="F2328" s="60"/>
      <c r="N2328" s="58"/>
      <c r="O2328" s="58"/>
      <c r="P2328" s="58"/>
      <c r="T2328" s="58"/>
    </row>
    <row r="2329">
      <c r="D2329" s="58"/>
      <c r="F2329" s="60"/>
      <c r="N2329" s="58"/>
      <c r="O2329" s="58"/>
      <c r="P2329" s="58"/>
      <c r="T2329" s="58"/>
    </row>
    <row r="2330">
      <c r="D2330" s="58"/>
      <c r="F2330" s="60"/>
      <c r="N2330" s="58"/>
      <c r="O2330" s="58"/>
      <c r="P2330" s="58"/>
      <c r="T2330" s="58"/>
    </row>
    <row r="2331">
      <c r="D2331" s="58"/>
      <c r="F2331" s="60"/>
      <c r="N2331" s="58"/>
      <c r="O2331" s="58"/>
      <c r="P2331" s="58"/>
      <c r="T2331" s="58"/>
    </row>
    <row r="2332">
      <c r="D2332" s="58"/>
      <c r="F2332" s="60"/>
      <c r="N2332" s="58"/>
      <c r="O2332" s="58"/>
      <c r="P2332" s="58"/>
      <c r="T2332" s="58"/>
    </row>
    <row r="2333">
      <c r="D2333" s="58"/>
      <c r="F2333" s="60"/>
      <c r="N2333" s="58"/>
      <c r="O2333" s="58"/>
      <c r="P2333" s="58"/>
      <c r="T2333" s="58"/>
    </row>
    <row r="2334">
      <c r="D2334" s="58"/>
      <c r="F2334" s="60"/>
      <c r="N2334" s="58"/>
      <c r="O2334" s="58"/>
      <c r="P2334" s="58"/>
      <c r="T2334" s="58"/>
    </row>
    <row r="2335">
      <c r="D2335" s="58"/>
      <c r="F2335" s="60"/>
      <c r="N2335" s="58"/>
      <c r="O2335" s="58"/>
      <c r="P2335" s="58"/>
      <c r="T2335" s="58"/>
    </row>
    <row r="2336">
      <c r="D2336" s="58"/>
      <c r="F2336" s="60"/>
      <c r="N2336" s="58"/>
      <c r="O2336" s="58"/>
      <c r="P2336" s="58"/>
      <c r="T2336" s="58"/>
    </row>
    <row r="2337">
      <c r="D2337" s="58"/>
      <c r="F2337" s="60"/>
      <c r="N2337" s="58"/>
      <c r="O2337" s="58"/>
      <c r="P2337" s="58"/>
      <c r="T2337" s="58"/>
    </row>
    <row r="2338">
      <c r="D2338" s="58"/>
      <c r="F2338" s="60"/>
      <c r="N2338" s="58"/>
      <c r="O2338" s="58"/>
      <c r="P2338" s="58"/>
      <c r="T2338" s="58"/>
    </row>
    <row r="2339">
      <c r="D2339" s="58"/>
      <c r="F2339" s="60"/>
      <c r="N2339" s="58"/>
      <c r="O2339" s="58"/>
      <c r="P2339" s="58"/>
      <c r="T2339" s="58"/>
    </row>
    <row r="2340">
      <c r="D2340" s="58"/>
      <c r="F2340" s="60"/>
      <c r="N2340" s="58"/>
      <c r="O2340" s="58"/>
      <c r="P2340" s="58"/>
      <c r="T2340" s="58"/>
    </row>
    <row r="2341">
      <c r="D2341" s="58"/>
      <c r="F2341" s="60"/>
      <c r="N2341" s="58"/>
      <c r="O2341" s="58"/>
      <c r="P2341" s="58"/>
      <c r="T2341" s="58"/>
    </row>
    <row r="2342">
      <c r="D2342" s="58"/>
      <c r="F2342" s="60"/>
      <c r="N2342" s="58"/>
      <c r="O2342" s="58"/>
      <c r="P2342" s="58"/>
      <c r="T2342" s="58"/>
    </row>
    <row r="2343">
      <c r="D2343" s="58"/>
      <c r="F2343" s="60"/>
      <c r="N2343" s="58"/>
      <c r="O2343" s="58"/>
      <c r="P2343" s="58"/>
      <c r="T2343" s="58"/>
    </row>
    <row r="2344">
      <c r="D2344" s="58"/>
      <c r="F2344" s="60"/>
      <c r="N2344" s="58"/>
      <c r="O2344" s="58"/>
      <c r="P2344" s="58"/>
      <c r="T2344" s="58"/>
    </row>
    <row r="2345">
      <c r="D2345" s="58"/>
      <c r="F2345" s="60"/>
      <c r="N2345" s="58"/>
      <c r="O2345" s="58"/>
      <c r="P2345" s="58"/>
      <c r="T2345" s="58"/>
    </row>
    <row r="2346">
      <c r="D2346" s="58"/>
      <c r="F2346" s="60"/>
      <c r="N2346" s="58"/>
      <c r="O2346" s="58"/>
      <c r="P2346" s="58"/>
      <c r="T2346" s="58"/>
    </row>
    <row r="2347">
      <c r="D2347" s="58"/>
      <c r="F2347" s="60"/>
      <c r="N2347" s="58"/>
      <c r="O2347" s="58"/>
      <c r="P2347" s="58"/>
      <c r="T2347" s="58"/>
    </row>
    <row r="2348">
      <c r="D2348" s="58"/>
      <c r="F2348" s="60"/>
      <c r="N2348" s="58"/>
      <c r="O2348" s="58"/>
      <c r="P2348" s="58"/>
      <c r="T2348" s="58"/>
    </row>
    <row r="2349">
      <c r="D2349" s="58"/>
      <c r="F2349" s="60"/>
      <c r="N2349" s="58"/>
      <c r="O2349" s="58"/>
      <c r="P2349" s="58"/>
      <c r="T2349" s="58"/>
    </row>
    <row r="2350">
      <c r="D2350" s="58"/>
      <c r="F2350" s="60"/>
      <c r="N2350" s="58"/>
      <c r="O2350" s="58"/>
      <c r="P2350" s="58"/>
      <c r="T2350" s="58"/>
    </row>
    <row r="2351">
      <c r="D2351" s="58"/>
      <c r="F2351" s="60"/>
      <c r="N2351" s="58"/>
      <c r="O2351" s="58"/>
      <c r="P2351" s="58"/>
      <c r="T2351" s="58"/>
    </row>
    <row r="2352">
      <c r="D2352" s="58"/>
      <c r="F2352" s="60"/>
      <c r="N2352" s="58"/>
      <c r="O2352" s="58"/>
      <c r="P2352" s="58"/>
      <c r="T2352" s="58"/>
    </row>
    <row r="2353">
      <c r="D2353" s="58"/>
      <c r="F2353" s="60"/>
      <c r="N2353" s="58"/>
      <c r="O2353" s="58"/>
      <c r="P2353" s="58"/>
      <c r="T2353" s="58"/>
    </row>
    <row r="2354">
      <c r="D2354" s="58"/>
      <c r="F2354" s="60"/>
      <c r="N2354" s="58"/>
      <c r="O2354" s="58"/>
      <c r="P2354" s="58"/>
      <c r="T2354" s="58"/>
    </row>
    <row r="2355">
      <c r="D2355" s="58"/>
      <c r="F2355" s="60"/>
      <c r="N2355" s="58"/>
      <c r="O2355" s="58"/>
      <c r="P2355" s="58"/>
      <c r="T2355" s="58"/>
    </row>
    <row r="2356">
      <c r="D2356" s="58"/>
      <c r="F2356" s="60"/>
      <c r="N2356" s="58"/>
      <c r="O2356" s="58"/>
      <c r="P2356" s="58"/>
      <c r="T2356" s="58"/>
    </row>
    <row r="2357">
      <c r="D2357" s="58"/>
      <c r="F2357" s="60"/>
      <c r="N2357" s="58"/>
      <c r="O2357" s="58"/>
      <c r="P2357" s="58"/>
      <c r="T2357" s="58"/>
    </row>
    <row r="2358">
      <c r="D2358" s="58"/>
      <c r="F2358" s="60"/>
      <c r="N2358" s="58"/>
      <c r="O2358" s="58"/>
      <c r="P2358" s="58"/>
      <c r="T2358" s="58"/>
    </row>
    <row r="2359">
      <c r="D2359" s="58"/>
      <c r="F2359" s="60"/>
      <c r="N2359" s="58"/>
      <c r="O2359" s="58"/>
      <c r="P2359" s="58"/>
      <c r="T2359" s="58"/>
    </row>
    <row r="2360">
      <c r="D2360" s="58"/>
      <c r="F2360" s="60"/>
      <c r="N2360" s="58"/>
      <c r="O2360" s="58"/>
      <c r="P2360" s="58"/>
      <c r="T2360" s="58"/>
    </row>
    <row r="2361">
      <c r="D2361" s="58"/>
      <c r="F2361" s="60"/>
      <c r="N2361" s="58"/>
      <c r="O2361" s="58"/>
      <c r="P2361" s="58"/>
      <c r="T2361" s="58"/>
    </row>
    <row r="2362">
      <c r="D2362" s="58"/>
      <c r="F2362" s="60"/>
      <c r="N2362" s="58"/>
      <c r="O2362" s="58"/>
      <c r="P2362" s="58"/>
      <c r="T2362" s="58"/>
    </row>
    <row r="2363">
      <c r="D2363" s="58"/>
      <c r="F2363" s="60"/>
      <c r="N2363" s="58"/>
      <c r="O2363" s="58"/>
      <c r="P2363" s="58"/>
      <c r="T2363" s="58"/>
    </row>
    <row r="2364">
      <c r="D2364" s="58"/>
      <c r="F2364" s="60"/>
      <c r="N2364" s="58"/>
      <c r="O2364" s="58"/>
      <c r="P2364" s="58"/>
      <c r="T2364" s="58"/>
    </row>
    <row r="2365">
      <c r="D2365" s="58"/>
      <c r="F2365" s="60"/>
      <c r="N2365" s="58"/>
      <c r="O2365" s="58"/>
      <c r="P2365" s="58"/>
      <c r="T2365" s="58"/>
    </row>
    <row r="2366">
      <c r="D2366" s="58"/>
      <c r="F2366" s="60"/>
      <c r="N2366" s="58"/>
      <c r="O2366" s="58"/>
      <c r="P2366" s="58"/>
      <c r="T2366" s="58"/>
    </row>
    <row r="2367">
      <c r="D2367" s="58"/>
      <c r="F2367" s="60"/>
      <c r="N2367" s="58"/>
      <c r="O2367" s="58"/>
      <c r="P2367" s="58"/>
      <c r="T2367" s="58"/>
    </row>
    <row r="2368">
      <c r="D2368" s="58"/>
      <c r="F2368" s="60"/>
      <c r="N2368" s="58"/>
      <c r="O2368" s="58"/>
      <c r="P2368" s="58"/>
      <c r="T2368" s="58"/>
    </row>
    <row r="2369">
      <c r="D2369" s="58"/>
      <c r="F2369" s="60"/>
      <c r="N2369" s="58"/>
      <c r="O2369" s="58"/>
      <c r="P2369" s="58"/>
      <c r="T2369" s="58"/>
    </row>
    <row r="2370">
      <c r="D2370" s="58"/>
      <c r="F2370" s="60"/>
      <c r="N2370" s="58"/>
      <c r="O2370" s="58"/>
      <c r="P2370" s="58"/>
      <c r="T2370" s="58"/>
    </row>
    <row r="2371">
      <c r="D2371" s="58"/>
      <c r="F2371" s="60"/>
      <c r="N2371" s="58"/>
      <c r="O2371" s="58"/>
      <c r="P2371" s="58"/>
      <c r="T2371" s="58"/>
    </row>
    <row r="2372">
      <c r="D2372" s="58"/>
      <c r="F2372" s="60"/>
      <c r="N2372" s="58"/>
      <c r="O2372" s="58"/>
      <c r="P2372" s="58"/>
      <c r="T2372" s="58"/>
    </row>
    <row r="2373">
      <c r="D2373" s="58"/>
      <c r="F2373" s="60"/>
      <c r="N2373" s="58"/>
      <c r="O2373" s="58"/>
      <c r="P2373" s="58"/>
      <c r="T2373" s="58"/>
    </row>
    <row r="2374">
      <c r="D2374" s="58"/>
      <c r="F2374" s="60"/>
      <c r="N2374" s="58"/>
      <c r="O2374" s="58"/>
      <c r="P2374" s="58"/>
      <c r="T2374" s="58"/>
    </row>
    <row r="2375">
      <c r="D2375" s="58"/>
      <c r="F2375" s="60"/>
      <c r="N2375" s="58"/>
      <c r="O2375" s="58"/>
      <c r="P2375" s="58"/>
      <c r="T2375" s="58"/>
    </row>
    <row r="2376">
      <c r="D2376" s="58"/>
      <c r="F2376" s="60"/>
      <c r="N2376" s="58"/>
      <c r="O2376" s="58"/>
      <c r="P2376" s="58"/>
      <c r="T2376" s="58"/>
    </row>
    <row r="2377">
      <c r="D2377" s="58"/>
      <c r="F2377" s="60"/>
      <c r="N2377" s="58"/>
      <c r="O2377" s="58"/>
      <c r="P2377" s="58"/>
      <c r="T2377" s="58"/>
    </row>
    <row r="2378">
      <c r="D2378" s="58"/>
      <c r="F2378" s="60"/>
      <c r="N2378" s="58"/>
      <c r="O2378" s="58"/>
      <c r="P2378" s="58"/>
      <c r="T2378" s="58"/>
    </row>
    <row r="2379">
      <c r="D2379" s="58"/>
      <c r="F2379" s="60"/>
      <c r="N2379" s="58"/>
      <c r="O2379" s="58"/>
      <c r="P2379" s="58"/>
      <c r="T2379" s="58"/>
    </row>
    <row r="2380">
      <c r="D2380" s="58"/>
      <c r="F2380" s="60"/>
      <c r="N2380" s="58"/>
      <c r="O2380" s="58"/>
      <c r="P2380" s="58"/>
      <c r="T2380" s="58"/>
    </row>
    <row r="2381">
      <c r="D2381" s="58"/>
      <c r="F2381" s="60"/>
      <c r="N2381" s="58"/>
      <c r="O2381" s="58"/>
      <c r="P2381" s="58"/>
      <c r="T2381" s="58"/>
    </row>
    <row r="2382">
      <c r="D2382" s="58"/>
      <c r="F2382" s="60"/>
      <c r="N2382" s="58"/>
      <c r="O2382" s="58"/>
      <c r="P2382" s="58"/>
      <c r="T2382" s="58"/>
    </row>
    <row r="2383">
      <c r="D2383" s="58"/>
      <c r="F2383" s="60"/>
      <c r="N2383" s="58"/>
      <c r="O2383" s="58"/>
      <c r="P2383" s="58"/>
      <c r="T2383" s="58"/>
    </row>
    <row r="2384">
      <c r="D2384" s="58"/>
      <c r="F2384" s="60"/>
      <c r="N2384" s="58"/>
      <c r="O2384" s="58"/>
      <c r="P2384" s="58"/>
      <c r="T2384" s="58"/>
    </row>
    <row r="2385">
      <c r="D2385" s="58"/>
      <c r="F2385" s="60"/>
      <c r="N2385" s="58"/>
      <c r="O2385" s="58"/>
      <c r="P2385" s="58"/>
      <c r="T2385" s="58"/>
    </row>
    <row r="2386">
      <c r="D2386" s="58"/>
      <c r="F2386" s="60"/>
      <c r="N2386" s="58"/>
      <c r="O2386" s="58"/>
      <c r="P2386" s="58"/>
      <c r="T2386" s="58"/>
    </row>
    <row r="2387">
      <c r="D2387" s="58"/>
      <c r="F2387" s="60"/>
      <c r="N2387" s="58"/>
      <c r="O2387" s="58"/>
      <c r="P2387" s="58"/>
      <c r="T2387" s="58"/>
    </row>
    <row r="2388">
      <c r="D2388" s="58"/>
      <c r="F2388" s="60"/>
      <c r="N2388" s="58"/>
      <c r="O2388" s="58"/>
      <c r="P2388" s="58"/>
      <c r="T2388" s="58"/>
    </row>
    <row r="2389">
      <c r="D2389" s="58"/>
      <c r="F2389" s="60"/>
      <c r="N2389" s="58"/>
      <c r="O2389" s="58"/>
      <c r="P2389" s="58"/>
      <c r="T2389" s="58"/>
    </row>
    <row r="2390">
      <c r="D2390" s="58"/>
      <c r="F2390" s="60"/>
      <c r="N2390" s="58"/>
      <c r="O2390" s="58"/>
      <c r="P2390" s="58"/>
      <c r="T2390" s="58"/>
    </row>
    <row r="2391">
      <c r="D2391" s="58"/>
      <c r="F2391" s="60"/>
      <c r="N2391" s="58"/>
      <c r="O2391" s="58"/>
      <c r="P2391" s="58"/>
      <c r="T2391" s="58"/>
    </row>
    <row r="2392">
      <c r="D2392" s="58"/>
      <c r="F2392" s="60"/>
      <c r="N2392" s="58"/>
      <c r="O2392" s="58"/>
      <c r="P2392" s="58"/>
      <c r="T2392" s="58"/>
    </row>
    <row r="2393">
      <c r="D2393" s="58"/>
      <c r="F2393" s="60"/>
      <c r="N2393" s="58"/>
      <c r="O2393" s="58"/>
      <c r="P2393" s="58"/>
      <c r="T2393" s="58"/>
    </row>
    <row r="2394">
      <c r="D2394" s="58"/>
      <c r="F2394" s="60"/>
      <c r="N2394" s="58"/>
      <c r="O2394" s="58"/>
      <c r="P2394" s="58"/>
      <c r="T2394" s="58"/>
    </row>
    <row r="2395">
      <c r="D2395" s="58"/>
      <c r="F2395" s="60"/>
      <c r="N2395" s="58"/>
      <c r="O2395" s="58"/>
      <c r="P2395" s="58"/>
      <c r="T2395" s="58"/>
    </row>
    <row r="2396">
      <c r="D2396" s="58"/>
      <c r="F2396" s="60"/>
      <c r="N2396" s="58"/>
      <c r="O2396" s="58"/>
      <c r="P2396" s="58"/>
      <c r="T2396" s="58"/>
    </row>
    <row r="2397">
      <c r="D2397" s="58"/>
      <c r="F2397" s="60"/>
      <c r="N2397" s="58"/>
      <c r="O2397" s="58"/>
      <c r="P2397" s="58"/>
      <c r="T2397" s="58"/>
    </row>
    <row r="2398">
      <c r="D2398" s="58"/>
      <c r="F2398" s="60"/>
      <c r="N2398" s="58"/>
      <c r="O2398" s="58"/>
      <c r="P2398" s="58"/>
      <c r="T2398" s="58"/>
    </row>
    <row r="2399">
      <c r="D2399" s="58"/>
      <c r="F2399" s="60"/>
      <c r="N2399" s="58"/>
      <c r="O2399" s="58"/>
      <c r="P2399" s="58"/>
      <c r="T2399" s="58"/>
    </row>
    <row r="2400">
      <c r="D2400" s="58"/>
      <c r="F2400" s="60"/>
      <c r="N2400" s="58"/>
      <c r="O2400" s="58"/>
      <c r="P2400" s="58"/>
      <c r="T2400" s="58"/>
    </row>
    <row r="2401">
      <c r="D2401" s="58"/>
      <c r="F2401" s="60"/>
      <c r="N2401" s="58"/>
      <c r="O2401" s="58"/>
      <c r="P2401" s="58"/>
      <c r="T2401" s="58"/>
    </row>
    <row r="2402">
      <c r="D2402" s="58"/>
      <c r="F2402" s="60"/>
      <c r="N2402" s="58"/>
      <c r="O2402" s="58"/>
      <c r="P2402" s="58"/>
      <c r="T2402" s="58"/>
    </row>
    <row r="2403">
      <c r="D2403" s="58"/>
      <c r="F2403" s="60"/>
      <c r="N2403" s="58"/>
      <c r="O2403" s="58"/>
      <c r="P2403" s="58"/>
      <c r="T2403" s="58"/>
    </row>
    <row r="2404">
      <c r="D2404" s="58"/>
      <c r="F2404" s="60"/>
      <c r="N2404" s="58"/>
      <c r="O2404" s="58"/>
      <c r="P2404" s="58"/>
      <c r="T2404" s="58"/>
    </row>
    <row r="2405">
      <c r="D2405" s="58"/>
      <c r="F2405" s="60"/>
      <c r="N2405" s="58"/>
      <c r="O2405" s="58"/>
      <c r="P2405" s="58"/>
      <c r="T2405" s="58"/>
    </row>
    <row r="2406">
      <c r="D2406" s="58"/>
      <c r="F2406" s="60"/>
      <c r="N2406" s="58"/>
      <c r="O2406" s="58"/>
      <c r="P2406" s="58"/>
      <c r="T2406" s="58"/>
    </row>
    <row r="2407">
      <c r="D2407" s="58"/>
      <c r="F2407" s="60"/>
      <c r="N2407" s="58"/>
      <c r="O2407" s="58"/>
      <c r="P2407" s="58"/>
      <c r="T2407" s="58"/>
    </row>
    <row r="2408">
      <c r="D2408" s="58"/>
      <c r="F2408" s="60"/>
      <c r="N2408" s="58"/>
      <c r="O2408" s="58"/>
      <c r="P2408" s="58"/>
      <c r="T2408" s="58"/>
    </row>
    <row r="2409">
      <c r="D2409" s="58"/>
      <c r="F2409" s="60"/>
      <c r="N2409" s="58"/>
      <c r="O2409" s="58"/>
      <c r="P2409" s="58"/>
      <c r="T2409" s="58"/>
    </row>
    <row r="2410">
      <c r="D2410" s="58"/>
      <c r="F2410" s="60"/>
      <c r="N2410" s="58"/>
      <c r="O2410" s="58"/>
      <c r="P2410" s="58"/>
      <c r="T2410" s="58"/>
    </row>
    <row r="2411">
      <c r="D2411" s="58"/>
      <c r="F2411" s="60"/>
      <c r="N2411" s="58"/>
      <c r="O2411" s="58"/>
      <c r="P2411" s="58"/>
      <c r="T2411" s="58"/>
    </row>
    <row r="2412">
      <c r="D2412" s="58"/>
      <c r="F2412" s="60"/>
      <c r="N2412" s="58"/>
      <c r="O2412" s="58"/>
      <c r="P2412" s="58"/>
      <c r="T2412" s="58"/>
    </row>
    <row r="2413">
      <c r="D2413" s="58"/>
      <c r="F2413" s="60"/>
      <c r="N2413" s="58"/>
      <c r="O2413" s="58"/>
      <c r="P2413" s="58"/>
      <c r="T2413" s="58"/>
    </row>
    <row r="2414">
      <c r="D2414" s="58"/>
      <c r="F2414" s="60"/>
      <c r="N2414" s="58"/>
      <c r="O2414" s="58"/>
      <c r="P2414" s="58"/>
      <c r="T2414" s="58"/>
    </row>
    <row r="2415">
      <c r="D2415" s="58"/>
      <c r="F2415" s="60"/>
      <c r="N2415" s="58"/>
      <c r="O2415" s="58"/>
      <c r="P2415" s="58"/>
      <c r="T2415" s="58"/>
    </row>
    <row r="2416">
      <c r="D2416" s="58"/>
      <c r="F2416" s="60"/>
      <c r="N2416" s="58"/>
      <c r="O2416" s="58"/>
      <c r="P2416" s="58"/>
      <c r="T2416" s="58"/>
    </row>
    <row r="2417">
      <c r="D2417" s="58"/>
      <c r="F2417" s="60"/>
      <c r="N2417" s="58"/>
      <c r="O2417" s="58"/>
      <c r="P2417" s="58"/>
      <c r="T2417" s="58"/>
    </row>
    <row r="2418">
      <c r="D2418" s="58"/>
      <c r="F2418" s="60"/>
      <c r="N2418" s="58"/>
      <c r="O2418" s="58"/>
      <c r="P2418" s="58"/>
      <c r="T2418" s="58"/>
    </row>
    <row r="2419">
      <c r="D2419" s="58"/>
      <c r="F2419" s="60"/>
      <c r="N2419" s="58"/>
      <c r="O2419" s="58"/>
      <c r="P2419" s="58"/>
      <c r="T2419" s="58"/>
    </row>
    <row r="2420">
      <c r="D2420" s="58"/>
      <c r="F2420" s="60"/>
      <c r="N2420" s="58"/>
      <c r="O2420" s="58"/>
      <c r="P2420" s="58"/>
      <c r="T2420" s="58"/>
    </row>
    <row r="2421">
      <c r="D2421" s="58"/>
      <c r="F2421" s="60"/>
      <c r="N2421" s="58"/>
      <c r="O2421" s="58"/>
      <c r="P2421" s="58"/>
      <c r="T2421" s="58"/>
    </row>
    <row r="2422">
      <c r="D2422" s="58"/>
      <c r="F2422" s="60"/>
      <c r="N2422" s="58"/>
      <c r="O2422" s="58"/>
      <c r="P2422" s="58"/>
      <c r="T2422" s="58"/>
    </row>
    <row r="2423">
      <c r="D2423" s="58"/>
      <c r="F2423" s="60"/>
      <c r="N2423" s="58"/>
      <c r="O2423" s="58"/>
      <c r="P2423" s="58"/>
      <c r="T2423" s="58"/>
    </row>
    <row r="2424">
      <c r="D2424" s="58"/>
      <c r="F2424" s="60"/>
      <c r="N2424" s="58"/>
      <c r="O2424" s="58"/>
      <c r="P2424" s="58"/>
      <c r="T2424" s="58"/>
    </row>
    <row r="2425">
      <c r="D2425" s="58"/>
      <c r="F2425" s="60"/>
      <c r="N2425" s="58"/>
      <c r="O2425" s="58"/>
      <c r="P2425" s="58"/>
      <c r="T2425" s="58"/>
    </row>
    <row r="2426">
      <c r="D2426" s="58"/>
      <c r="F2426" s="60"/>
      <c r="N2426" s="58"/>
      <c r="O2426" s="58"/>
      <c r="P2426" s="58"/>
      <c r="T2426" s="58"/>
    </row>
    <row r="2427">
      <c r="D2427" s="58"/>
      <c r="F2427" s="60"/>
      <c r="N2427" s="58"/>
      <c r="O2427" s="58"/>
      <c r="P2427" s="58"/>
      <c r="T2427" s="58"/>
    </row>
    <row r="2428">
      <c r="D2428" s="58"/>
      <c r="F2428" s="60"/>
      <c r="N2428" s="58"/>
      <c r="O2428" s="58"/>
      <c r="P2428" s="58"/>
      <c r="T2428" s="58"/>
    </row>
    <row r="2429">
      <c r="D2429" s="58"/>
      <c r="F2429" s="60"/>
      <c r="N2429" s="58"/>
      <c r="O2429" s="58"/>
      <c r="P2429" s="58"/>
      <c r="T2429" s="58"/>
    </row>
    <row r="2430">
      <c r="D2430" s="58"/>
      <c r="F2430" s="60"/>
      <c r="N2430" s="58"/>
      <c r="O2430" s="58"/>
      <c r="P2430" s="58"/>
      <c r="T2430" s="58"/>
    </row>
    <row r="2431">
      <c r="D2431" s="58"/>
      <c r="F2431" s="60"/>
      <c r="N2431" s="58"/>
      <c r="O2431" s="58"/>
      <c r="P2431" s="58"/>
      <c r="T2431" s="58"/>
    </row>
    <row r="2432">
      <c r="D2432" s="58"/>
      <c r="F2432" s="60"/>
      <c r="N2432" s="58"/>
      <c r="O2432" s="58"/>
      <c r="P2432" s="58"/>
      <c r="T2432" s="58"/>
    </row>
    <row r="2433">
      <c r="D2433" s="58"/>
      <c r="F2433" s="60"/>
      <c r="N2433" s="58"/>
      <c r="O2433" s="58"/>
      <c r="P2433" s="58"/>
      <c r="T2433" s="58"/>
    </row>
    <row r="2434">
      <c r="D2434" s="58"/>
      <c r="F2434" s="60"/>
      <c r="N2434" s="58"/>
      <c r="O2434" s="58"/>
      <c r="P2434" s="58"/>
      <c r="T2434" s="58"/>
    </row>
    <row r="2435">
      <c r="D2435" s="58"/>
      <c r="F2435" s="60"/>
      <c r="N2435" s="58"/>
      <c r="O2435" s="58"/>
      <c r="P2435" s="58"/>
      <c r="T2435" s="58"/>
    </row>
    <row r="2436">
      <c r="D2436" s="58"/>
      <c r="F2436" s="60"/>
      <c r="N2436" s="58"/>
      <c r="O2436" s="58"/>
      <c r="P2436" s="58"/>
      <c r="T2436" s="58"/>
    </row>
    <row r="2437">
      <c r="D2437" s="58"/>
      <c r="F2437" s="60"/>
      <c r="N2437" s="58"/>
      <c r="O2437" s="58"/>
      <c r="P2437" s="58"/>
      <c r="T2437" s="58"/>
    </row>
    <row r="2438">
      <c r="D2438" s="58"/>
      <c r="F2438" s="60"/>
      <c r="N2438" s="58"/>
      <c r="O2438" s="58"/>
      <c r="P2438" s="58"/>
      <c r="T2438" s="58"/>
    </row>
    <row r="2439">
      <c r="D2439" s="58"/>
      <c r="F2439" s="60"/>
      <c r="N2439" s="58"/>
      <c r="O2439" s="58"/>
      <c r="P2439" s="58"/>
      <c r="T2439" s="58"/>
    </row>
    <row r="2440">
      <c r="D2440" s="58"/>
      <c r="F2440" s="60"/>
      <c r="N2440" s="58"/>
      <c r="O2440" s="58"/>
      <c r="P2440" s="58"/>
      <c r="T2440" s="58"/>
    </row>
    <row r="2441">
      <c r="D2441" s="58"/>
      <c r="F2441" s="60"/>
      <c r="N2441" s="58"/>
      <c r="O2441" s="58"/>
      <c r="P2441" s="58"/>
      <c r="T2441" s="58"/>
    </row>
    <row r="2442">
      <c r="D2442" s="58"/>
      <c r="F2442" s="60"/>
      <c r="N2442" s="58"/>
      <c r="O2442" s="58"/>
      <c r="P2442" s="58"/>
      <c r="T2442" s="58"/>
    </row>
    <row r="2443">
      <c r="D2443" s="58"/>
      <c r="F2443" s="60"/>
      <c r="N2443" s="58"/>
      <c r="O2443" s="58"/>
      <c r="P2443" s="58"/>
      <c r="T2443" s="58"/>
    </row>
    <row r="2444">
      <c r="D2444" s="58"/>
      <c r="F2444" s="60"/>
      <c r="N2444" s="58"/>
      <c r="O2444" s="58"/>
      <c r="P2444" s="58"/>
      <c r="T2444" s="58"/>
    </row>
    <row r="2445">
      <c r="D2445" s="58"/>
      <c r="F2445" s="60"/>
      <c r="N2445" s="58"/>
      <c r="O2445" s="58"/>
      <c r="P2445" s="58"/>
      <c r="T2445" s="58"/>
    </row>
    <row r="2446">
      <c r="D2446" s="58"/>
      <c r="F2446" s="60"/>
      <c r="N2446" s="58"/>
      <c r="O2446" s="58"/>
      <c r="P2446" s="58"/>
      <c r="T2446" s="58"/>
    </row>
    <row r="2447">
      <c r="D2447" s="58"/>
      <c r="F2447" s="60"/>
      <c r="N2447" s="58"/>
      <c r="O2447" s="58"/>
      <c r="P2447" s="58"/>
      <c r="T2447" s="58"/>
    </row>
    <row r="2448">
      <c r="D2448" s="58"/>
      <c r="F2448" s="60"/>
      <c r="N2448" s="58"/>
      <c r="O2448" s="58"/>
      <c r="P2448" s="58"/>
      <c r="T2448" s="58"/>
    </row>
    <row r="2449">
      <c r="D2449" s="58"/>
      <c r="F2449" s="60"/>
      <c r="N2449" s="58"/>
      <c r="O2449" s="58"/>
      <c r="P2449" s="58"/>
      <c r="T2449" s="58"/>
    </row>
    <row r="2450">
      <c r="D2450" s="58"/>
      <c r="F2450" s="60"/>
      <c r="N2450" s="58"/>
      <c r="O2450" s="58"/>
      <c r="P2450" s="58"/>
      <c r="T2450" s="58"/>
    </row>
    <row r="2451">
      <c r="D2451" s="58"/>
      <c r="F2451" s="60"/>
      <c r="N2451" s="58"/>
      <c r="O2451" s="58"/>
      <c r="P2451" s="58"/>
      <c r="T2451" s="58"/>
    </row>
    <row r="2452">
      <c r="D2452" s="58"/>
      <c r="F2452" s="60"/>
      <c r="N2452" s="58"/>
      <c r="O2452" s="58"/>
      <c r="P2452" s="58"/>
      <c r="T2452" s="58"/>
    </row>
    <row r="2453">
      <c r="D2453" s="58"/>
      <c r="F2453" s="60"/>
      <c r="N2453" s="58"/>
      <c r="O2453" s="58"/>
      <c r="P2453" s="58"/>
      <c r="T2453" s="58"/>
    </row>
    <row r="2454">
      <c r="D2454" s="58"/>
      <c r="F2454" s="60"/>
      <c r="N2454" s="58"/>
      <c r="O2454" s="58"/>
      <c r="P2454" s="58"/>
      <c r="T2454" s="58"/>
    </row>
    <row r="2455">
      <c r="D2455" s="58"/>
      <c r="F2455" s="60"/>
      <c r="N2455" s="58"/>
      <c r="O2455" s="58"/>
      <c r="P2455" s="58"/>
      <c r="T2455" s="58"/>
    </row>
    <row r="2456">
      <c r="D2456" s="58"/>
      <c r="F2456" s="60"/>
      <c r="N2456" s="58"/>
      <c r="O2456" s="58"/>
      <c r="P2456" s="58"/>
      <c r="T2456" s="58"/>
    </row>
    <row r="2457">
      <c r="D2457" s="58"/>
      <c r="F2457" s="60"/>
      <c r="N2457" s="58"/>
      <c r="O2457" s="58"/>
      <c r="P2457" s="58"/>
      <c r="T2457" s="58"/>
    </row>
    <row r="2458">
      <c r="D2458" s="58"/>
      <c r="F2458" s="60"/>
      <c r="N2458" s="58"/>
      <c r="O2458" s="58"/>
      <c r="P2458" s="58"/>
      <c r="T2458" s="58"/>
    </row>
    <row r="2459">
      <c r="D2459" s="58"/>
      <c r="F2459" s="60"/>
      <c r="N2459" s="58"/>
      <c r="O2459" s="58"/>
      <c r="P2459" s="58"/>
      <c r="T2459" s="58"/>
    </row>
    <row r="2460">
      <c r="D2460" s="58"/>
      <c r="F2460" s="60"/>
      <c r="N2460" s="58"/>
      <c r="O2460" s="58"/>
      <c r="P2460" s="58"/>
      <c r="T2460" s="58"/>
    </row>
    <row r="2461">
      <c r="D2461" s="58"/>
      <c r="F2461" s="60"/>
      <c r="N2461" s="58"/>
      <c r="O2461" s="58"/>
      <c r="P2461" s="58"/>
      <c r="T2461" s="58"/>
    </row>
    <row r="2462">
      <c r="D2462" s="58"/>
      <c r="F2462" s="60"/>
      <c r="N2462" s="58"/>
      <c r="O2462" s="58"/>
      <c r="P2462" s="58"/>
      <c r="T2462" s="58"/>
    </row>
    <row r="2463">
      <c r="D2463" s="58"/>
      <c r="F2463" s="60"/>
      <c r="N2463" s="58"/>
      <c r="O2463" s="58"/>
      <c r="P2463" s="58"/>
      <c r="T2463" s="58"/>
    </row>
    <row r="2464">
      <c r="D2464" s="58"/>
      <c r="F2464" s="60"/>
      <c r="N2464" s="58"/>
      <c r="O2464" s="58"/>
      <c r="P2464" s="58"/>
      <c r="T2464" s="58"/>
    </row>
    <row r="2465">
      <c r="D2465" s="58"/>
      <c r="F2465" s="60"/>
      <c r="N2465" s="58"/>
      <c r="O2465" s="58"/>
      <c r="P2465" s="58"/>
      <c r="T2465" s="58"/>
    </row>
    <row r="2466">
      <c r="D2466" s="58"/>
      <c r="F2466" s="60"/>
      <c r="N2466" s="58"/>
      <c r="O2466" s="58"/>
      <c r="P2466" s="58"/>
      <c r="T2466" s="58"/>
    </row>
    <row r="2467">
      <c r="D2467" s="58"/>
      <c r="F2467" s="60"/>
      <c r="N2467" s="58"/>
      <c r="O2467" s="58"/>
      <c r="P2467" s="58"/>
      <c r="T2467" s="58"/>
    </row>
    <row r="2468">
      <c r="D2468" s="58"/>
      <c r="F2468" s="60"/>
      <c r="N2468" s="58"/>
      <c r="O2468" s="58"/>
      <c r="P2468" s="58"/>
      <c r="T2468" s="58"/>
    </row>
    <row r="2469">
      <c r="D2469" s="58"/>
      <c r="F2469" s="60"/>
      <c r="N2469" s="58"/>
      <c r="O2469" s="58"/>
      <c r="P2469" s="58"/>
      <c r="T2469" s="58"/>
    </row>
    <row r="2470">
      <c r="D2470" s="58"/>
      <c r="F2470" s="60"/>
      <c r="N2470" s="58"/>
      <c r="O2470" s="58"/>
      <c r="P2470" s="58"/>
      <c r="T2470" s="58"/>
    </row>
    <row r="2471">
      <c r="D2471" s="58"/>
      <c r="F2471" s="60"/>
      <c r="N2471" s="58"/>
      <c r="O2471" s="58"/>
      <c r="P2471" s="58"/>
      <c r="T2471" s="58"/>
    </row>
    <row r="2472">
      <c r="D2472" s="58"/>
      <c r="F2472" s="60"/>
      <c r="N2472" s="58"/>
      <c r="O2472" s="58"/>
      <c r="P2472" s="58"/>
      <c r="T2472" s="58"/>
    </row>
    <row r="2473">
      <c r="D2473" s="58"/>
      <c r="F2473" s="60"/>
      <c r="N2473" s="58"/>
      <c r="O2473" s="58"/>
      <c r="P2473" s="58"/>
      <c r="T2473" s="58"/>
    </row>
    <row r="2474">
      <c r="D2474" s="58"/>
      <c r="F2474" s="60"/>
      <c r="N2474" s="58"/>
      <c r="O2474" s="58"/>
      <c r="P2474" s="58"/>
      <c r="T2474" s="58"/>
    </row>
    <row r="2475">
      <c r="D2475" s="58"/>
      <c r="F2475" s="60"/>
      <c r="N2475" s="58"/>
      <c r="O2475" s="58"/>
      <c r="P2475" s="58"/>
      <c r="T2475" s="58"/>
    </row>
    <row r="2476">
      <c r="D2476" s="58"/>
      <c r="F2476" s="60"/>
      <c r="N2476" s="58"/>
      <c r="O2476" s="58"/>
      <c r="P2476" s="58"/>
      <c r="T2476" s="58"/>
    </row>
    <row r="2477">
      <c r="D2477" s="58"/>
      <c r="F2477" s="60"/>
      <c r="N2477" s="58"/>
      <c r="O2477" s="58"/>
      <c r="P2477" s="58"/>
      <c r="T2477" s="58"/>
    </row>
    <row r="2478">
      <c r="D2478" s="58"/>
      <c r="F2478" s="60"/>
      <c r="N2478" s="58"/>
      <c r="O2478" s="58"/>
      <c r="P2478" s="58"/>
      <c r="T2478" s="58"/>
    </row>
    <row r="2479">
      <c r="D2479" s="58"/>
      <c r="F2479" s="60"/>
      <c r="N2479" s="58"/>
      <c r="O2479" s="58"/>
      <c r="P2479" s="58"/>
      <c r="T2479" s="58"/>
    </row>
    <row r="2480">
      <c r="D2480" s="58"/>
      <c r="F2480" s="60"/>
      <c r="N2480" s="58"/>
      <c r="O2480" s="58"/>
      <c r="P2480" s="58"/>
      <c r="T2480" s="58"/>
    </row>
    <row r="2481">
      <c r="D2481" s="58"/>
      <c r="F2481" s="60"/>
      <c r="N2481" s="58"/>
      <c r="O2481" s="58"/>
      <c r="P2481" s="58"/>
      <c r="T2481" s="58"/>
    </row>
    <row r="2482">
      <c r="D2482" s="58"/>
      <c r="F2482" s="60"/>
      <c r="N2482" s="58"/>
      <c r="O2482" s="58"/>
      <c r="P2482" s="58"/>
      <c r="T2482" s="58"/>
    </row>
    <row r="2483">
      <c r="D2483" s="58"/>
      <c r="F2483" s="60"/>
      <c r="N2483" s="58"/>
      <c r="O2483" s="58"/>
      <c r="P2483" s="58"/>
      <c r="T2483" s="58"/>
    </row>
    <row r="2484">
      <c r="D2484" s="58"/>
      <c r="F2484" s="60"/>
      <c r="N2484" s="58"/>
      <c r="O2484" s="58"/>
      <c r="P2484" s="58"/>
      <c r="T2484" s="58"/>
    </row>
    <row r="2485">
      <c r="D2485" s="58"/>
      <c r="F2485" s="60"/>
      <c r="N2485" s="58"/>
      <c r="O2485" s="58"/>
      <c r="P2485" s="58"/>
      <c r="T2485" s="58"/>
    </row>
    <row r="2486">
      <c r="D2486" s="58"/>
      <c r="F2486" s="60"/>
      <c r="N2486" s="58"/>
      <c r="O2486" s="58"/>
      <c r="P2486" s="58"/>
      <c r="T2486" s="58"/>
    </row>
    <row r="2487">
      <c r="D2487" s="58"/>
      <c r="F2487" s="60"/>
      <c r="N2487" s="58"/>
      <c r="O2487" s="58"/>
      <c r="P2487" s="58"/>
      <c r="T2487" s="58"/>
    </row>
    <row r="2488">
      <c r="D2488" s="58"/>
      <c r="F2488" s="60"/>
      <c r="N2488" s="58"/>
      <c r="O2488" s="58"/>
      <c r="P2488" s="58"/>
      <c r="T2488" s="58"/>
    </row>
    <row r="2489">
      <c r="D2489" s="58"/>
      <c r="F2489" s="60"/>
      <c r="N2489" s="58"/>
      <c r="O2489" s="58"/>
      <c r="P2489" s="58"/>
      <c r="T2489" s="58"/>
    </row>
    <row r="2490">
      <c r="D2490" s="58"/>
      <c r="F2490" s="60"/>
      <c r="N2490" s="58"/>
      <c r="O2490" s="58"/>
      <c r="P2490" s="58"/>
      <c r="T2490" s="58"/>
    </row>
    <row r="2491">
      <c r="D2491" s="58"/>
      <c r="F2491" s="60"/>
      <c r="N2491" s="58"/>
      <c r="O2491" s="58"/>
      <c r="P2491" s="58"/>
      <c r="T2491" s="58"/>
    </row>
    <row r="2492">
      <c r="D2492" s="58"/>
      <c r="F2492" s="60"/>
      <c r="N2492" s="58"/>
      <c r="O2492" s="58"/>
      <c r="P2492" s="58"/>
      <c r="T2492" s="58"/>
    </row>
    <row r="2493">
      <c r="D2493" s="58"/>
      <c r="F2493" s="60"/>
      <c r="N2493" s="58"/>
      <c r="O2493" s="58"/>
      <c r="P2493" s="58"/>
      <c r="T2493" s="58"/>
    </row>
    <row r="2494">
      <c r="D2494" s="58"/>
      <c r="F2494" s="60"/>
      <c r="N2494" s="58"/>
      <c r="O2494" s="58"/>
      <c r="P2494" s="58"/>
      <c r="T2494" s="58"/>
    </row>
    <row r="2495">
      <c r="D2495" s="58"/>
      <c r="F2495" s="60"/>
      <c r="N2495" s="58"/>
      <c r="O2495" s="58"/>
      <c r="P2495" s="58"/>
      <c r="T2495" s="58"/>
    </row>
    <row r="2496">
      <c r="D2496" s="58"/>
      <c r="F2496" s="60"/>
      <c r="N2496" s="58"/>
      <c r="O2496" s="58"/>
      <c r="P2496" s="58"/>
      <c r="T2496" s="58"/>
    </row>
    <row r="2497">
      <c r="D2497" s="58"/>
      <c r="F2497" s="60"/>
      <c r="N2497" s="58"/>
      <c r="O2497" s="58"/>
      <c r="P2497" s="58"/>
      <c r="T2497" s="58"/>
    </row>
    <row r="2498">
      <c r="D2498" s="58"/>
      <c r="F2498" s="60"/>
      <c r="N2498" s="58"/>
      <c r="O2498" s="58"/>
      <c r="P2498" s="58"/>
      <c r="T2498" s="58"/>
    </row>
    <row r="2499">
      <c r="D2499" s="58"/>
      <c r="F2499" s="60"/>
      <c r="N2499" s="58"/>
      <c r="O2499" s="58"/>
      <c r="P2499" s="58"/>
      <c r="T2499" s="58"/>
    </row>
    <row r="2500">
      <c r="D2500" s="58"/>
      <c r="F2500" s="60"/>
      <c r="N2500" s="58"/>
      <c r="O2500" s="58"/>
      <c r="P2500" s="58"/>
      <c r="T2500" s="58"/>
    </row>
    <row r="2501">
      <c r="D2501" s="58"/>
      <c r="F2501" s="60"/>
      <c r="N2501" s="58"/>
      <c r="O2501" s="58"/>
      <c r="P2501" s="58"/>
      <c r="T2501" s="58"/>
    </row>
    <row r="2502">
      <c r="D2502" s="58"/>
      <c r="F2502" s="60"/>
      <c r="N2502" s="58"/>
      <c r="O2502" s="58"/>
      <c r="P2502" s="58"/>
      <c r="T2502" s="58"/>
    </row>
    <row r="2503">
      <c r="D2503" s="58"/>
      <c r="F2503" s="60"/>
      <c r="N2503" s="58"/>
      <c r="O2503" s="58"/>
      <c r="P2503" s="58"/>
      <c r="T2503" s="58"/>
    </row>
    <row r="2504">
      <c r="D2504" s="58"/>
      <c r="F2504" s="60"/>
      <c r="N2504" s="58"/>
      <c r="O2504" s="58"/>
      <c r="P2504" s="58"/>
      <c r="T2504" s="58"/>
    </row>
    <row r="2505">
      <c r="D2505" s="58"/>
      <c r="F2505" s="60"/>
      <c r="N2505" s="58"/>
      <c r="O2505" s="58"/>
      <c r="P2505" s="58"/>
      <c r="T2505" s="58"/>
    </row>
    <row r="2506">
      <c r="D2506" s="58"/>
      <c r="F2506" s="60"/>
      <c r="N2506" s="58"/>
      <c r="O2506" s="58"/>
      <c r="P2506" s="58"/>
      <c r="T2506" s="58"/>
    </row>
    <row r="2507">
      <c r="D2507" s="58"/>
      <c r="F2507" s="60"/>
      <c r="N2507" s="58"/>
      <c r="O2507" s="58"/>
      <c r="P2507" s="58"/>
      <c r="T2507" s="58"/>
    </row>
    <row r="2508">
      <c r="D2508" s="58"/>
      <c r="F2508" s="60"/>
      <c r="N2508" s="58"/>
      <c r="O2508" s="58"/>
      <c r="P2508" s="58"/>
      <c r="T2508" s="58"/>
    </row>
    <row r="2509">
      <c r="D2509" s="58"/>
      <c r="F2509" s="60"/>
      <c r="N2509" s="58"/>
      <c r="O2509" s="58"/>
      <c r="P2509" s="58"/>
      <c r="T2509" s="58"/>
    </row>
    <row r="2510">
      <c r="D2510" s="58"/>
      <c r="F2510" s="60"/>
      <c r="N2510" s="58"/>
      <c r="O2510" s="58"/>
      <c r="P2510" s="58"/>
      <c r="T2510" s="58"/>
    </row>
    <row r="2511">
      <c r="D2511" s="58"/>
      <c r="F2511" s="60"/>
      <c r="N2511" s="58"/>
      <c r="O2511" s="58"/>
      <c r="P2511" s="58"/>
      <c r="T2511" s="58"/>
    </row>
    <row r="2512">
      <c r="D2512" s="58"/>
      <c r="F2512" s="60"/>
      <c r="N2512" s="58"/>
      <c r="O2512" s="58"/>
      <c r="P2512" s="58"/>
      <c r="T2512" s="58"/>
    </row>
    <row r="2513">
      <c r="D2513" s="58"/>
      <c r="F2513" s="60"/>
      <c r="N2513" s="58"/>
      <c r="O2513" s="58"/>
      <c r="P2513" s="58"/>
      <c r="T2513" s="58"/>
    </row>
    <row r="2514">
      <c r="D2514" s="58"/>
      <c r="F2514" s="60"/>
      <c r="N2514" s="58"/>
      <c r="O2514" s="58"/>
      <c r="P2514" s="58"/>
      <c r="T2514" s="58"/>
    </row>
    <row r="2515">
      <c r="D2515" s="58"/>
      <c r="F2515" s="60"/>
      <c r="N2515" s="58"/>
      <c r="O2515" s="58"/>
      <c r="P2515" s="58"/>
      <c r="T2515" s="58"/>
    </row>
    <row r="2516">
      <c r="D2516" s="58"/>
      <c r="F2516" s="60"/>
      <c r="N2516" s="58"/>
      <c r="O2516" s="58"/>
      <c r="P2516" s="58"/>
      <c r="T2516" s="58"/>
    </row>
    <row r="2517">
      <c r="D2517" s="58"/>
      <c r="F2517" s="60"/>
      <c r="N2517" s="58"/>
      <c r="O2517" s="58"/>
      <c r="P2517" s="58"/>
      <c r="T2517" s="58"/>
    </row>
    <row r="2518">
      <c r="D2518" s="58"/>
      <c r="F2518" s="60"/>
      <c r="N2518" s="58"/>
      <c r="O2518" s="58"/>
      <c r="P2518" s="58"/>
      <c r="T2518" s="58"/>
    </row>
    <row r="2519">
      <c r="D2519" s="58"/>
      <c r="F2519" s="60"/>
      <c r="N2519" s="58"/>
      <c r="O2519" s="58"/>
      <c r="P2519" s="58"/>
      <c r="T2519" s="58"/>
    </row>
    <row r="2520">
      <c r="D2520" s="58"/>
      <c r="F2520" s="60"/>
      <c r="N2520" s="58"/>
      <c r="O2520" s="58"/>
      <c r="P2520" s="58"/>
      <c r="T2520" s="58"/>
    </row>
    <row r="2521">
      <c r="D2521" s="58"/>
      <c r="F2521" s="60"/>
      <c r="N2521" s="58"/>
      <c r="O2521" s="58"/>
      <c r="P2521" s="58"/>
      <c r="T2521" s="58"/>
    </row>
    <row r="2522">
      <c r="D2522" s="58"/>
      <c r="F2522" s="60"/>
      <c r="N2522" s="58"/>
      <c r="O2522" s="58"/>
      <c r="P2522" s="58"/>
      <c r="T2522" s="58"/>
    </row>
    <row r="2523">
      <c r="D2523" s="58"/>
      <c r="F2523" s="60"/>
      <c r="N2523" s="58"/>
      <c r="O2523" s="58"/>
      <c r="P2523" s="58"/>
      <c r="T2523" s="58"/>
    </row>
    <row r="2524">
      <c r="D2524" s="58"/>
      <c r="F2524" s="60"/>
      <c r="N2524" s="58"/>
      <c r="O2524" s="58"/>
      <c r="P2524" s="58"/>
      <c r="T2524" s="58"/>
    </row>
    <row r="2525">
      <c r="D2525" s="58"/>
      <c r="F2525" s="60"/>
      <c r="N2525" s="58"/>
      <c r="O2525" s="58"/>
      <c r="P2525" s="58"/>
      <c r="T2525" s="58"/>
    </row>
    <row r="2526">
      <c r="D2526" s="58"/>
      <c r="F2526" s="60"/>
      <c r="N2526" s="58"/>
      <c r="O2526" s="58"/>
      <c r="P2526" s="58"/>
      <c r="T2526" s="58"/>
    </row>
    <row r="2527">
      <c r="D2527" s="58"/>
      <c r="F2527" s="60"/>
      <c r="N2527" s="58"/>
      <c r="O2527" s="58"/>
      <c r="P2527" s="58"/>
      <c r="T2527" s="58"/>
    </row>
    <row r="2528">
      <c r="D2528" s="58"/>
      <c r="F2528" s="60"/>
      <c r="N2528" s="58"/>
      <c r="O2528" s="58"/>
      <c r="P2528" s="58"/>
      <c r="T2528" s="58"/>
    </row>
    <row r="2529">
      <c r="D2529" s="58"/>
      <c r="F2529" s="60"/>
      <c r="N2529" s="58"/>
      <c r="O2529" s="58"/>
      <c r="P2529" s="58"/>
      <c r="T2529" s="58"/>
    </row>
    <row r="2530">
      <c r="D2530" s="58"/>
      <c r="F2530" s="60"/>
      <c r="N2530" s="58"/>
      <c r="O2530" s="58"/>
      <c r="P2530" s="58"/>
      <c r="T2530" s="58"/>
    </row>
    <row r="2531">
      <c r="D2531" s="58"/>
      <c r="F2531" s="60"/>
      <c r="N2531" s="58"/>
      <c r="O2531" s="58"/>
      <c r="P2531" s="58"/>
      <c r="T2531" s="58"/>
    </row>
    <row r="2532">
      <c r="D2532" s="58"/>
      <c r="F2532" s="60"/>
      <c r="N2532" s="58"/>
      <c r="O2532" s="58"/>
      <c r="P2532" s="58"/>
      <c r="T2532" s="58"/>
    </row>
    <row r="2533">
      <c r="D2533" s="58"/>
      <c r="F2533" s="60"/>
      <c r="N2533" s="58"/>
      <c r="O2533" s="58"/>
      <c r="P2533" s="58"/>
      <c r="T2533" s="58"/>
    </row>
    <row r="2534">
      <c r="D2534" s="58"/>
      <c r="F2534" s="60"/>
      <c r="N2534" s="58"/>
      <c r="O2534" s="58"/>
      <c r="P2534" s="58"/>
      <c r="T2534" s="58"/>
    </row>
    <row r="2535">
      <c r="D2535" s="58"/>
      <c r="F2535" s="60"/>
      <c r="N2535" s="58"/>
      <c r="O2535" s="58"/>
      <c r="P2535" s="58"/>
      <c r="T2535" s="58"/>
    </row>
    <row r="2536">
      <c r="D2536" s="58"/>
      <c r="F2536" s="60"/>
      <c r="N2536" s="58"/>
      <c r="O2536" s="58"/>
      <c r="P2536" s="58"/>
      <c r="T2536" s="58"/>
    </row>
    <row r="2537">
      <c r="D2537" s="58"/>
      <c r="F2537" s="60"/>
      <c r="N2537" s="58"/>
      <c r="O2537" s="58"/>
      <c r="P2537" s="58"/>
      <c r="T2537" s="58"/>
    </row>
    <row r="2538">
      <c r="D2538" s="58"/>
      <c r="F2538" s="60"/>
      <c r="N2538" s="58"/>
      <c r="O2538" s="58"/>
      <c r="P2538" s="58"/>
      <c r="T2538" s="58"/>
    </row>
    <row r="2539">
      <c r="D2539" s="58"/>
      <c r="F2539" s="60"/>
      <c r="N2539" s="58"/>
      <c r="O2539" s="58"/>
      <c r="P2539" s="58"/>
      <c r="T2539" s="58"/>
    </row>
    <row r="2540">
      <c r="D2540" s="58"/>
      <c r="F2540" s="60"/>
      <c r="N2540" s="58"/>
      <c r="O2540" s="58"/>
      <c r="P2540" s="58"/>
      <c r="T2540" s="58"/>
    </row>
    <row r="2541">
      <c r="D2541" s="58"/>
      <c r="F2541" s="60"/>
      <c r="N2541" s="58"/>
      <c r="O2541" s="58"/>
      <c r="P2541" s="58"/>
      <c r="T2541" s="58"/>
    </row>
    <row r="2542">
      <c r="D2542" s="58"/>
      <c r="F2542" s="60"/>
      <c r="N2542" s="58"/>
      <c r="O2542" s="58"/>
      <c r="P2542" s="58"/>
      <c r="T2542" s="58"/>
    </row>
    <row r="2543">
      <c r="D2543" s="58"/>
      <c r="F2543" s="60"/>
      <c r="N2543" s="58"/>
      <c r="O2543" s="58"/>
      <c r="P2543" s="58"/>
      <c r="T2543" s="58"/>
    </row>
    <row r="2544">
      <c r="D2544" s="58"/>
      <c r="F2544" s="60"/>
      <c r="N2544" s="58"/>
      <c r="O2544" s="58"/>
      <c r="P2544" s="58"/>
      <c r="T2544" s="58"/>
    </row>
    <row r="2545">
      <c r="D2545" s="58"/>
      <c r="F2545" s="60"/>
      <c r="N2545" s="58"/>
      <c r="O2545" s="58"/>
      <c r="P2545" s="58"/>
      <c r="T2545" s="58"/>
    </row>
    <row r="2546">
      <c r="D2546" s="58"/>
      <c r="F2546" s="60"/>
      <c r="N2546" s="58"/>
      <c r="O2546" s="58"/>
      <c r="P2546" s="58"/>
      <c r="T2546" s="58"/>
    </row>
    <row r="2547">
      <c r="D2547" s="58"/>
      <c r="F2547" s="60"/>
      <c r="N2547" s="58"/>
      <c r="O2547" s="58"/>
      <c r="P2547" s="58"/>
      <c r="T2547" s="58"/>
    </row>
    <row r="2548">
      <c r="D2548" s="58"/>
      <c r="F2548" s="60"/>
      <c r="N2548" s="58"/>
      <c r="O2548" s="58"/>
      <c r="P2548" s="58"/>
      <c r="T2548" s="58"/>
    </row>
    <row r="2549">
      <c r="D2549" s="58"/>
      <c r="F2549" s="60"/>
      <c r="N2549" s="58"/>
      <c r="O2549" s="58"/>
      <c r="P2549" s="58"/>
      <c r="T2549" s="58"/>
    </row>
    <row r="2550">
      <c r="D2550" s="58"/>
      <c r="F2550" s="60"/>
      <c r="N2550" s="58"/>
      <c r="O2550" s="58"/>
      <c r="P2550" s="58"/>
      <c r="T2550" s="58"/>
    </row>
    <row r="2551">
      <c r="D2551" s="58"/>
      <c r="F2551" s="60"/>
      <c r="N2551" s="58"/>
      <c r="O2551" s="58"/>
      <c r="P2551" s="58"/>
      <c r="T2551" s="58"/>
    </row>
    <row r="2552">
      <c r="D2552" s="58"/>
      <c r="F2552" s="60"/>
      <c r="N2552" s="58"/>
      <c r="O2552" s="58"/>
      <c r="P2552" s="58"/>
      <c r="T2552" s="58"/>
    </row>
    <row r="2553">
      <c r="D2553" s="58"/>
      <c r="F2553" s="60"/>
      <c r="N2553" s="58"/>
      <c r="O2553" s="58"/>
      <c r="P2553" s="58"/>
      <c r="T2553" s="58"/>
    </row>
    <row r="2554">
      <c r="D2554" s="58"/>
      <c r="F2554" s="60"/>
      <c r="N2554" s="58"/>
      <c r="O2554" s="58"/>
      <c r="P2554" s="58"/>
      <c r="T2554" s="58"/>
    </row>
    <row r="2555">
      <c r="D2555" s="58"/>
      <c r="F2555" s="60"/>
      <c r="N2555" s="58"/>
      <c r="O2555" s="58"/>
      <c r="P2555" s="58"/>
      <c r="T2555" s="58"/>
    </row>
    <row r="2556">
      <c r="D2556" s="58"/>
      <c r="F2556" s="60"/>
      <c r="N2556" s="58"/>
      <c r="O2556" s="58"/>
      <c r="P2556" s="58"/>
      <c r="T2556" s="58"/>
    </row>
    <row r="2557">
      <c r="D2557" s="58"/>
      <c r="F2557" s="60"/>
      <c r="N2557" s="58"/>
      <c r="O2557" s="58"/>
      <c r="P2557" s="58"/>
      <c r="T2557" s="58"/>
    </row>
    <row r="2558">
      <c r="D2558" s="58"/>
      <c r="F2558" s="60"/>
      <c r="N2558" s="58"/>
      <c r="O2558" s="58"/>
      <c r="P2558" s="58"/>
      <c r="T2558" s="58"/>
    </row>
    <row r="2559">
      <c r="D2559" s="58"/>
      <c r="F2559" s="60"/>
      <c r="N2559" s="58"/>
      <c r="O2559" s="58"/>
      <c r="P2559" s="58"/>
      <c r="T2559" s="58"/>
    </row>
    <row r="2560">
      <c r="D2560" s="58"/>
      <c r="F2560" s="60"/>
      <c r="N2560" s="58"/>
      <c r="O2560" s="58"/>
      <c r="P2560" s="58"/>
      <c r="T2560" s="58"/>
    </row>
    <row r="2561">
      <c r="D2561" s="58"/>
      <c r="F2561" s="60"/>
      <c r="N2561" s="58"/>
      <c r="O2561" s="58"/>
      <c r="P2561" s="58"/>
      <c r="T2561" s="58"/>
    </row>
    <row r="2562">
      <c r="D2562" s="58"/>
      <c r="F2562" s="60"/>
      <c r="N2562" s="58"/>
      <c r="O2562" s="58"/>
      <c r="P2562" s="58"/>
      <c r="T2562" s="58"/>
    </row>
    <row r="2563">
      <c r="D2563" s="58"/>
      <c r="F2563" s="60"/>
      <c r="N2563" s="58"/>
      <c r="O2563" s="58"/>
      <c r="P2563" s="58"/>
      <c r="T2563" s="58"/>
    </row>
    <row r="2564">
      <c r="D2564" s="58"/>
      <c r="F2564" s="60"/>
      <c r="N2564" s="58"/>
      <c r="O2564" s="58"/>
      <c r="P2564" s="58"/>
      <c r="T2564" s="58"/>
    </row>
    <row r="2565">
      <c r="D2565" s="58"/>
      <c r="F2565" s="60"/>
      <c r="N2565" s="58"/>
      <c r="O2565" s="58"/>
      <c r="P2565" s="58"/>
      <c r="T2565" s="58"/>
    </row>
    <row r="2566">
      <c r="D2566" s="58"/>
      <c r="F2566" s="60"/>
      <c r="N2566" s="58"/>
      <c r="O2566" s="58"/>
      <c r="P2566" s="58"/>
      <c r="T2566" s="58"/>
    </row>
    <row r="2567">
      <c r="D2567" s="58"/>
      <c r="F2567" s="60"/>
      <c r="N2567" s="58"/>
      <c r="O2567" s="58"/>
      <c r="P2567" s="58"/>
      <c r="T2567" s="58"/>
    </row>
    <row r="2568">
      <c r="D2568" s="58"/>
      <c r="F2568" s="60"/>
      <c r="N2568" s="58"/>
      <c r="O2568" s="58"/>
      <c r="P2568" s="58"/>
      <c r="T2568" s="58"/>
    </row>
    <row r="2569">
      <c r="D2569" s="58"/>
      <c r="F2569" s="60"/>
      <c r="N2569" s="58"/>
      <c r="O2569" s="58"/>
      <c r="P2569" s="58"/>
      <c r="T2569" s="58"/>
    </row>
    <row r="2570">
      <c r="D2570" s="58"/>
      <c r="F2570" s="60"/>
      <c r="N2570" s="58"/>
      <c r="O2570" s="58"/>
      <c r="P2570" s="58"/>
      <c r="T2570" s="58"/>
    </row>
    <row r="2571">
      <c r="D2571" s="58"/>
      <c r="F2571" s="60"/>
      <c r="N2571" s="58"/>
      <c r="O2571" s="58"/>
      <c r="P2571" s="58"/>
      <c r="T2571" s="58"/>
    </row>
    <row r="2572">
      <c r="D2572" s="58"/>
      <c r="F2572" s="60"/>
      <c r="N2572" s="58"/>
      <c r="O2572" s="58"/>
      <c r="P2572" s="58"/>
      <c r="T2572" s="58"/>
    </row>
    <row r="2573">
      <c r="D2573" s="58"/>
      <c r="F2573" s="60"/>
      <c r="N2573" s="58"/>
      <c r="O2573" s="58"/>
      <c r="P2573" s="58"/>
      <c r="T2573" s="58"/>
    </row>
    <row r="2574">
      <c r="D2574" s="58"/>
      <c r="F2574" s="60"/>
      <c r="N2574" s="58"/>
      <c r="O2574" s="58"/>
      <c r="P2574" s="58"/>
      <c r="T2574" s="58"/>
    </row>
    <row r="2575">
      <c r="D2575" s="58"/>
      <c r="F2575" s="60"/>
      <c r="N2575" s="58"/>
      <c r="O2575" s="58"/>
      <c r="P2575" s="58"/>
      <c r="T2575" s="58"/>
    </row>
    <row r="2576">
      <c r="D2576" s="58"/>
      <c r="F2576" s="60"/>
      <c r="N2576" s="58"/>
      <c r="O2576" s="58"/>
      <c r="P2576" s="58"/>
      <c r="T2576" s="58"/>
    </row>
    <row r="2577">
      <c r="D2577" s="58"/>
      <c r="F2577" s="60"/>
      <c r="N2577" s="58"/>
      <c r="O2577" s="58"/>
      <c r="P2577" s="58"/>
      <c r="T2577" s="58"/>
    </row>
    <row r="2578">
      <c r="D2578" s="58"/>
      <c r="F2578" s="60"/>
      <c r="N2578" s="58"/>
      <c r="O2578" s="58"/>
      <c r="P2578" s="58"/>
      <c r="T2578" s="58"/>
    </row>
    <row r="2579">
      <c r="D2579" s="58"/>
      <c r="F2579" s="60"/>
      <c r="N2579" s="58"/>
      <c r="O2579" s="58"/>
      <c r="P2579" s="58"/>
      <c r="T2579" s="58"/>
    </row>
    <row r="2580">
      <c r="D2580" s="58"/>
      <c r="F2580" s="60"/>
      <c r="N2580" s="58"/>
      <c r="O2580" s="58"/>
      <c r="P2580" s="58"/>
      <c r="T2580" s="58"/>
    </row>
    <row r="2581">
      <c r="D2581" s="58"/>
      <c r="F2581" s="60"/>
      <c r="N2581" s="58"/>
      <c r="O2581" s="58"/>
      <c r="P2581" s="58"/>
      <c r="T2581" s="58"/>
    </row>
    <row r="2582">
      <c r="D2582" s="58"/>
      <c r="F2582" s="60"/>
      <c r="N2582" s="58"/>
      <c r="O2582" s="58"/>
      <c r="P2582" s="58"/>
      <c r="T2582" s="58"/>
    </row>
    <row r="2583">
      <c r="D2583" s="58"/>
      <c r="F2583" s="60"/>
      <c r="N2583" s="58"/>
      <c r="O2583" s="58"/>
      <c r="P2583" s="58"/>
      <c r="T2583" s="58"/>
    </row>
    <row r="2584">
      <c r="D2584" s="58"/>
      <c r="F2584" s="60"/>
      <c r="N2584" s="58"/>
      <c r="O2584" s="58"/>
      <c r="P2584" s="58"/>
      <c r="T2584" s="58"/>
    </row>
    <row r="2585">
      <c r="D2585" s="58"/>
      <c r="F2585" s="60"/>
      <c r="N2585" s="58"/>
      <c r="O2585" s="58"/>
      <c r="P2585" s="58"/>
      <c r="T2585" s="58"/>
    </row>
    <row r="2586">
      <c r="D2586" s="58"/>
      <c r="F2586" s="60"/>
      <c r="N2586" s="58"/>
      <c r="O2586" s="58"/>
      <c r="P2586" s="58"/>
      <c r="T2586" s="58"/>
    </row>
    <row r="2587">
      <c r="D2587" s="58"/>
      <c r="F2587" s="60"/>
      <c r="N2587" s="58"/>
      <c r="O2587" s="58"/>
      <c r="P2587" s="58"/>
      <c r="T2587" s="58"/>
    </row>
    <row r="2588">
      <c r="D2588" s="58"/>
      <c r="F2588" s="60"/>
      <c r="N2588" s="58"/>
      <c r="O2588" s="58"/>
      <c r="P2588" s="58"/>
      <c r="T2588" s="58"/>
    </row>
    <row r="2589">
      <c r="D2589" s="58"/>
      <c r="F2589" s="60"/>
      <c r="N2589" s="58"/>
      <c r="O2589" s="58"/>
      <c r="P2589" s="58"/>
      <c r="T2589" s="58"/>
    </row>
    <row r="2590">
      <c r="D2590" s="58"/>
      <c r="F2590" s="60"/>
      <c r="N2590" s="58"/>
      <c r="O2590" s="58"/>
      <c r="P2590" s="58"/>
      <c r="T2590" s="58"/>
    </row>
    <row r="2591">
      <c r="D2591" s="58"/>
      <c r="F2591" s="60"/>
      <c r="N2591" s="58"/>
      <c r="O2591" s="58"/>
      <c r="P2591" s="58"/>
      <c r="T2591" s="58"/>
    </row>
    <row r="2592">
      <c r="D2592" s="58"/>
      <c r="F2592" s="60"/>
      <c r="N2592" s="58"/>
      <c r="O2592" s="58"/>
      <c r="P2592" s="58"/>
      <c r="T2592" s="58"/>
    </row>
    <row r="2593">
      <c r="D2593" s="58"/>
      <c r="F2593" s="60"/>
      <c r="N2593" s="58"/>
      <c r="O2593" s="58"/>
      <c r="P2593" s="58"/>
      <c r="T2593" s="58"/>
    </row>
    <row r="2594">
      <c r="D2594" s="58"/>
      <c r="F2594" s="60"/>
      <c r="N2594" s="58"/>
      <c r="O2594" s="58"/>
      <c r="P2594" s="58"/>
      <c r="T2594" s="58"/>
    </row>
    <row r="2595">
      <c r="D2595" s="58"/>
      <c r="F2595" s="60"/>
      <c r="N2595" s="58"/>
      <c r="O2595" s="58"/>
      <c r="P2595" s="58"/>
      <c r="T2595" s="58"/>
    </row>
    <row r="2596">
      <c r="D2596" s="58"/>
      <c r="F2596" s="60"/>
      <c r="N2596" s="58"/>
      <c r="O2596" s="58"/>
      <c r="P2596" s="58"/>
      <c r="T2596" s="58"/>
    </row>
    <row r="2597">
      <c r="D2597" s="58"/>
      <c r="F2597" s="60"/>
      <c r="N2597" s="58"/>
      <c r="O2597" s="58"/>
      <c r="P2597" s="58"/>
      <c r="T2597" s="58"/>
    </row>
    <row r="2598">
      <c r="D2598" s="58"/>
      <c r="F2598" s="60"/>
      <c r="N2598" s="58"/>
      <c r="O2598" s="58"/>
      <c r="P2598" s="58"/>
      <c r="T2598" s="58"/>
    </row>
    <row r="2599">
      <c r="D2599" s="58"/>
      <c r="F2599" s="60"/>
      <c r="N2599" s="58"/>
      <c r="O2599" s="58"/>
      <c r="P2599" s="58"/>
      <c r="T2599" s="58"/>
    </row>
    <row r="2600">
      <c r="D2600" s="58"/>
      <c r="F2600" s="60"/>
      <c r="N2600" s="58"/>
      <c r="O2600" s="58"/>
      <c r="P2600" s="58"/>
      <c r="T2600" s="58"/>
    </row>
    <row r="2601">
      <c r="D2601" s="58"/>
      <c r="F2601" s="60"/>
      <c r="N2601" s="58"/>
      <c r="O2601" s="58"/>
      <c r="P2601" s="58"/>
      <c r="T2601" s="58"/>
    </row>
    <row r="2602">
      <c r="D2602" s="58"/>
      <c r="F2602" s="60"/>
      <c r="N2602" s="58"/>
      <c r="O2602" s="58"/>
      <c r="P2602" s="58"/>
      <c r="T2602" s="58"/>
    </row>
    <row r="2603">
      <c r="D2603" s="58"/>
      <c r="F2603" s="60"/>
      <c r="N2603" s="58"/>
      <c r="O2603" s="58"/>
      <c r="P2603" s="58"/>
      <c r="T2603" s="58"/>
    </row>
    <row r="2604">
      <c r="D2604" s="58"/>
      <c r="F2604" s="60"/>
      <c r="N2604" s="58"/>
      <c r="O2604" s="58"/>
      <c r="P2604" s="58"/>
      <c r="T2604" s="58"/>
    </row>
    <row r="2605">
      <c r="D2605" s="58"/>
      <c r="F2605" s="60"/>
      <c r="N2605" s="58"/>
      <c r="O2605" s="58"/>
      <c r="P2605" s="58"/>
      <c r="T2605" s="58"/>
    </row>
    <row r="2606">
      <c r="D2606" s="58"/>
      <c r="F2606" s="60"/>
      <c r="N2606" s="58"/>
      <c r="O2606" s="58"/>
      <c r="P2606" s="58"/>
      <c r="T2606" s="58"/>
    </row>
    <row r="2607">
      <c r="D2607" s="58"/>
      <c r="F2607" s="60"/>
      <c r="N2607" s="58"/>
      <c r="O2607" s="58"/>
      <c r="P2607" s="58"/>
      <c r="T2607" s="58"/>
    </row>
    <row r="2608">
      <c r="D2608" s="58"/>
      <c r="F2608" s="60"/>
      <c r="N2608" s="58"/>
      <c r="O2608" s="58"/>
      <c r="P2608" s="58"/>
      <c r="T2608" s="58"/>
    </row>
    <row r="2609">
      <c r="D2609" s="58"/>
      <c r="F2609" s="60"/>
      <c r="N2609" s="58"/>
      <c r="O2609" s="58"/>
      <c r="P2609" s="58"/>
      <c r="T2609" s="58"/>
    </row>
    <row r="2610">
      <c r="D2610" s="58"/>
      <c r="F2610" s="60"/>
      <c r="N2610" s="58"/>
      <c r="O2610" s="58"/>
      <c r="P2610" s="58"/>
      <c r="T2610" s="58"/>
    </row>
    <row r="2611">
      <c r="D2611" s="58"/>
      <c r="F2611" s="60"/>
      <c r="N2611" s="58"/>
      <c r="O2611" s="58"/>
      <c r="P2611" s="58"/>
      <c r="T2611" s="58"/>
    </row>
    <row r="2612">
      <c r="D2612" s="58"/>
      <c r="F2612" s="60"/>
      <c r="N2612" s="58"/>
      <c r="O2612" s="58"/>
      <c r="P2612" s="58"/>
      <c r="T2612" s="58"/>
    </row>
    <row r="2613">
      <c r="D2613" s="58"/>
      <c r="F2613" s="60"/>
      <c r="N2613" s="58"/>
      <c r="O2613" s="58"/>
      <c r="P2613" s="58"/>
      <c r="T2613" s="58"/>
    </row>
    <row r="2614">
      <c r="D2614" s="58"/>
      <c r="F2614" s="60"/>
      <c r="N2614" s="58"/>
      <c r="O2614" s="58"/>
      <c r="P2614" s="58"/>
      <c r="T2614" s="58"/>
    </row>
    <row r="2615">
      <c r="D2615" s="58"/>
      <c r="F2615" s="60"/>
      <c r="N2615" s="58"/>
      <c r="O2615" s="58"/>
      <c r="P2615" s="58"/>
      <c r="T2615" s="58"/>
    </row>
    <row r="2616">
      <c r="D2616" s="58"/>
      <c r="F2616" s="60"/>
      <c r="N2616" s="58"/>
      <c r="O2616" s="58"/>
      <c r="P2616" s="58"/>
      <c r="T2616" s="58"/>
    </row>
    <row r="2617">
      <c r="D2617" s="58"/>
      <c r="F2617" s="60"/>
      <c r="N2617" s="58"/>
      <c r="O2617" s="58"/>
      <c r="P2617" s="58"/>
      <c r="T2617" s="58"/>
    </row>
    <row r="2618">
      <c r="D2618" s="58"/>
      <c r="F2618" s="60"/>
      <c r="N2618" s="58"/>
      <c r="O2618" s="58"/>
      <c r="P2618" s="58"/>
      <c r="T2618" s="58"/>
    </row>
    <row r="2619">
      <c r="D2619" s="58"/>
      <c r="F2619" s="60"/>
      <c r="N2619" s="58"/>
      <c r="O2619" s="58"/>
      <c r="P2619" s="58"/>
      <c r="T2619" s="58"/>
    </row>
    <row r="2620">
      <c r="D2620" s="58"/>
      <c r="F2620" s="60"/>
      <c r="N2620" s="58"/>
      <c r="O2620" s="58"/>
      <c r="P2620" s="58"/>
      <c r="T2620" s="58"/>
    </row>
    <row r="2621">
      <c r="D2621" s="58"/>
      <c r="F2621" s="60"/>
      <c r="N2621" s="58"/>
      <c r="O2621" s="58"/>
      <c r="P2621" s="58"/>
      <c r="T2621" s="58"/>
    </row>
    <row r="2622">
      <c r="D2622" s="58"/>
      <c r="F2622" s="60"/>
      <c r="N2622" s="58"/>
      <c r="O2622" s="58"/>
      <c r="P2622" s="58"/>
      <c r="T2622" s="58"/>
    </row>
    <row r="2623">
      <c r="D2623" s="58"/>
      <c r="F2623" s="60"/>
      <c r="N2623" s="58"/>
      <c r="O2623" s="58"/>
      <c r="P2623" s="58"/>
      <c r="T2623" s="58"/>
    </row>
    <row r="2624">
      <c r="D2624" s="58"/>
      <c r="F2624" s="60"/>
      <c r="N2624" s="58"/>
      <c r="O2624" s="58"/>
      <c r="P2624" s="58"/>
      <c r="T2624" s="58"/>
    </row>
    <row r="2625">
      <c r="D2625" s="58"/>
      <c r="F2625" s="60"/>
      <c r="N2625" s="58"/>
      <c r="O2625" s="58"/>
      <c r="P2625" s="58"/>
      <c r="T2625" s="58"/>
    </row>
    <row r="2626">
      <c r="D2626" s="58"/>
      <c r="F2626" s="60"/>
      <c r="N2626" s="58"/>
      <c r="O2626" s="58"/>
      <c r="P2626" s="58"/>
      <c r="T2626" s="58"/>
    </row>
    <row r="2627">
      <c r="D2627" s="58"/>
      <c r="F2627" s="60"/>
      <c r="N2627" s="58"/>
      <c r="O2627" s="58"/>
      <c r="P2627" s="58"/>
      <c r="T2627" s="58"/>
    </row>
    <row r="2628">
      <c r="D2628" s="58"/>
      <c r="F2628" s="60"/>
      <c r="N2628" s="58"/>
      <c r="O2628" s="58"/>
      <c r="P2628" s="58"/>
      <c r="T2628" s="58"/>
    </row>
    <row r="2629">
      <c r="D2629" s="58"/>
      <c r="F2629" s="60"/>
      <c r="N2629" s="58"/>
      <c r="O2629" s="58"/>
      <c r="P2629" s="58"/>
      <c r="T2629" s="58"/>
    </row>
    <row r="2630">
      <c r="D2630" s="58"/>
      <c r="F2630" s="60"/>
      <c r="N2630" s="58"/>
      <c r="O2630" s="58"/>
      <c r="P2630" s="58"/>
      <c r="T2630" s="58"/>
    </row>
    <row r="2631">
      <c r="D2631" s="58"/>
      <c r="F2631" s="60"/>
      <c r="N2631" s="58"/>
      <c r="O2631" s="58"/>
      <c r="P2631" s="58"/>
      <c r="T2631" s="58"/>
    </row>
    <row r="2632">
      <c r="D2632" s="58"/>
      <c r="F2632" s="60"/>
      <c r="N2632" s="58"/>
      <c r="O2632" s="58"/>
      <c r="P2632" s="58"/>
      <c r="T2632" s="58"/>
    </row>
    <row r="2633">
      <c r="D2633" s="58"/>
      <c r="F2633" s="60"/>
      <c r="N2633" s="58"/>
      <c r="O2633" s="58"/>
      <c r="P2633" s="58"/>
      <c r="T2633" s="58"/>
    </row>
    <row r="2634">
      <c r="D2634" s="58"/>
      <c r="F2634" s="60"/>
      <c r="N2634" s="58"/>
      <c r="O2634" s="58"/>
      <c r="P2634" s="58"/>
      <c r="T2634" s="58"/>
    </row>
    <row r="2635">
      <c r="D2635" s="58"/>
      <c r="F2635" s="60"/>
      <c r="N2635" s="58"/>
      <c r="O2635" s="58"/>
      <c r="P2635" s="58"/>
      <c r="T2635" s="58"/>
    </row>
    <row r="2636">
      <c r="D2636" s="58"/>
      <c r="F2636" s="60"/>
      <c r="N2636" s="58"/>
      <c r="O2636" s="58"/>
      <c r="P2636" s="58"/>
      <c r="T2636" s="58"/>
    </row>
    <row r="2637">
      <c r="D2637" s="58"/>
      <c r="F2637" s="60"/>
      <c r="N2637" s="58"/>
      <c r="O2637" s="58"/>
      <c r="P2637" s="58"/>
      <c r="T2637" s="58"/>
    </row>
    <row r="2638">
      <c r="D2638" s="58"/>
      <c r="F2638" s="60"/>
      <c r="N2638" s="58"/>
      <c r="O2638" s="58"/>
      <c r="P2638" s="58"/>
      <c r="T2638" s="58"/>
    </row>
    <row r="2639">
      <c r="D2639" s="58"/>
      <c r="F2639" s="60"/>
      <c r="N2639" s="58"/>
      <c r="O2639" s="58"/>
      <c r="P2639" s="58"/>
      <c r="T2639" s="58"/>
    </row>
    <row r="2640">
      <c r="D2640" s="58"/>
      <c r="F2640" s="60"/>
      <c r="N2640" s="58"/>
      <c r="O2640" s="58"/>
      <c r="P2640" s="58"/>
      <c r="T2640" s="58"/>
    </row>
    <row r="2641">
      <c r="D2641" s="58"/>
      <c r="F2641" s="60"/>
      <c r="N2641" s="58"/>
      <c r="O2641" s="58"/>
      <c r="P2641" s="58"/>
      <c r="T2641" s="58"/>
    </row>
    <row r="2642">
      <c r="D2642" s="58"/>
      <c r="F2642" s="60"/>
      <c r="N2642" s="58"/>
      <c r="O2642" s="58"/>
      <c r="P2642" s="58"/>
      <c r="T2642" s="58"/>
    </row>
    <row r="2643">
      <c r="D2643" s="58"/>
      <c r="F2643" s="60"/>
      <c r="N2643" s="58"/>
      <c r="O2643" s="58"/>
      <c r="P2643" s="58"/>
      <c r="T2643" s="58"/>
    </row>
    <row r="2644">
      <c r="D2644" s="58"/>
      <c r="F2644" s="60"/>
      <c r="N2644" s="58"/>
      <c r="O2644" s="58"/>
      <c r="P2644" s="58"/>
      <c r="T2644" s="58"/>
    </row>
    <row r="2645">
      <c r="D2645" s="58"/>
      <c r="F2645" s="60"/>
      <c r="N2645" s="58"/>
      <c r="O2645" s="58"/>
      <c r="P2645" s="58"/>
      <c r="T2645" s="58"/>
    </row>
    <row r="2646">
      <c r="D2646" s="58"/>
      <c r="F2646" s="60"/>
      <c r="N2646" s="58"/>
      <c r="O2646" s="58"/>
      <c r="P2646" s="58"/>
      <c r="T2646" s="58"/>
    </row>
    <row r="2647">
      <c r="D2647" s="58"/>
      <c r="F2647" s="60"/>
      <c r="N2647" s="58"/>
      <c r="O2647" s="58"/>
      <c r="P2647" s="58"/>
      <c r="T2647" s="58"/>
    </row>
    <row r="2648">
      <c r="D2648" s="58"/>
      <c r="F2648" s="60"/>
      <c r="N2648" s="58"/>
      <c r="O2648" s="58"/>
      <c r="P2648" s="58"/>
      <c r="T2648" s="58"/>
    </row>
    <row r="2649">
      <c r="D2649" s="58"/>
      <c r="F2649" s="60"/>
      <c r="N2649" s="58"/>
      <c r="O2649" s="58"/>
      <c r="P2649" s="58"/>
      <c r="T2649" s="58"/>
    </row>
    <row r="2650">
      <c r="D2650" s="58"/>
      <c r="F2650" s="60"/>
      <c r="N2650" s="58"/>
      <c r="O2650" s="58"/>
      <c r="P2650" s="58"/>
      <c r="T2650" s="58"/>
    </row>
    <row r="2651">
      <c r="D2651" s="58"/>
      <c r="F2651" s="60"/>
      <c r="N2651" s="58"/>
      <c r="O2651" s="58"/>
      <c r="P2651" s="58"/>
      <c r="T2651" s="58"/>
    </row>
    <row r="2652">
      <c r="D2652" s="58"/>
      <c r="F2652" s="60"/>
      <c r="N2652" s="58"/>
      <c r="O2652" s="58"/>
      <c r="P2652" s="58"/>
      <c r="T2652" s="58"/>
    </row>
    <row r="2653">
      <c r="D2653" s="58"/>
      <c r="F2653" s="60"/>
      <c r="N2653" s="58"/>
      <c r="O2653" s="58"/>
      <c r="P2653" s="58"/>
      <c r="T2653" s="58"/>
    </row>
    <row r="2654">
      <c r="D2654" s="58"/>
      <c r="F2654" s="60"/>
      <c r="N2654" s="58"/>
      <c r="O2654" s="58"/>
      <c r="P2654" s="58"/>
      <c r="T2654" s="58"/>
    </row>
    <row r="2655">
      <c r="D2655" s="58"/>
      <c r="F2655" s="60"/>
      <c r="N2655" s="58"/>
      <c r="O2655" s="58"/>
      <c r="P2655" s="58"/>
      <c r="T2655" s="58"/>
    </row>
    <row r="2656">
      <c r="D2656" s="58"/>
      <c r="F2656" s="60"/>
      <c r="N2656" s="58"/>
      <c r="O2656" s="58"/>
      <c r="P2656" s="58"/>
      <c r="T2656" s="58"/>
    </row>
    <row r="2657">
      <c r="D2657" s="58"/>
      <c r="F2657" s="60"/>
      <c r="N2657" s="58"/>
      <c r="O2657" s="58"/>
      <c r="P2657" s="58"/>
      <c r="T2657" s="58"/>
    </row>
    <row r="2658">
      <c r="D2658" s="58"/>
      <c r="F2658" s="60"/>
      <c r="N2658" s="58"/>
      <c r="O2658" s="58"/>
      <c r="P2658" s="58"/>
      <c r="T2658" s="58"/>
    </row>
    <row r="2659">
      <c r="D2659" s="58"/>
      <c r="F2659" s="60"/>
      <c r="N2659" s="58"/>
      <c r="O2659" s="58"/>
      <c r="P2659" s="58"/>
      <c r="T2659" s="58"/>
    </row>
    <row r="2660">
      <c r="D2660" s="58"/>
      <c r="F2660" s="60"/>
      <c r="N2660" s="58"/>
      <c r="O2660" s="58"/>
      <c r="P2660" s="58"/>
      <c r="T2660" s="58"/>
    </row>
    <row r="2661">
      <c r="D2661" s="58"/>
      <c r="F2661" s="60"/>
      <c r="N2661" s="58"/>
      <c r="O2661" s="58"/>
      <c r="P2661" s="58"/>
      <c r="T2661" s="58"/>
    </row>
    <row r="2662">
      <c r="D2662" s="58"/>
      <c r="F2662" s="60"/>
      <c r="N2662" s="58"/>
      <c r="O2662" s="58"/>
      <c r="P2662" s="58"/>
      <c r="T2662" s="58"/>
    </row>
    <row r="2663">
      <c r="D2663" s="58"/>
      <c r="F2663" s="60"/>
      <c r="N2663" s="58"/>
      <c r="O2663" s="58"/>
      <c r="P2663" s="58"/>
      <c r="T2663" s="58"/>
    </row>
    <row r="2664">
      <c r="D2664" s="58"/>
      <c r="F2664" s="60"/>
      <c r="N2664" s="58"/>
      <c r="O2664" s="58"/>
      <c r="P2664" s="58"/>
      <c r="T2664" s="58"/>
    </row>
    <row r="2665">
      <c r="D2665" s="58"/>
      <c r="F2665" s="60"/>
      <c r="N2665" s="58"/>
      <c r="O2665" s="58"/>
      <c r="P2665" s="58"/>
      <c r="T2665" s="58"/>
    </row>
    <row r="2666">
      <c r="D2666" s="58"/>
      <c r="F2666" s="60"/>
      <c r="N2666" s="58"/>
      <c r="O2666" s="58"/>
      <c r="P2666" s="58"/>
      <c r="T2666" s="58"/>
    </row>
    <row r="2667">
      <c r="D2667" s="58"/>
      <c r="F2667" s="60"/>
      <c r="N2667" s="58"/>
      <c r="O2667" s="58"/>
      <c r="P2667" s="58"/>
      <c r="T2667" s="58"/>
    </row>
    <row r="2668">
      <c r="D2668" s="58"/>
      <c r="F2668" s="60"/>
      <c r="N2668" s="58"/>
      <c r="O2668" s="58"/>
      <c r="P2668" s="58"/>
      <c r="T2668" s="58"/>
    </row>
    <row r="2669">
      <c r="D2669" s="58"/>
      <c r="F2669" s="60"/>
      <c r="N2669" s="58"/>
      <c r="O2669" s="58"/>
      <c r="P2669" s="58"/>
      <c r="T2669" s="58"/>
    </row>
    <row r="2670">
      <c r="D2670" s="58"/>
      <c r="F2670" s="60"/>
      <c r="N2670" s="58"/>
      <c r="O2670" s="58"/>
      <c r="P2670" s="58"/>
      <c r="T2670" s="58"/>
    </row>
    <row r="2671">
      <c r="D2671" s="58"/>
      <c r="F2671" s="60"/>
      <c r="N2671" s="58"/>
      <c r="O2671" s="58"/>
      <c r="P2671" s="58"/>
      <c r="T2671" s="58"/>
    </row>
    <row r="2672">
      <c r="D2672" s="58"/>
      <c r="F2672" s="60"/>
      <c r="N2672" s="58"/>
      <c r="O2672" s="58"/>
      <c r="P2672" s="58"/>
      <c r="T2672" s="58"/>
    </row>
    <row r="2673">
      <c r="D2673" s="58"/>
      <c r="F2673" s="60"/>
      <c r="N2673" s="58"/>
      <c r="O2673" s="58"/>
      <c r="P2673" s="58"/>
      <c r="T2673" s="58"/>
    </row>
    <row r="2674">
      <c r="D2674" s="58"/>
      <c r="F2674" s="60"/>
      <c r="N2674" s="58"/>
      <c r="O2674" s="58"/>
      <c r="P2674" s="58"/>
      <c r="T2674" s="58"/>
    </row>
    <row r="2675">
      <c r="D2675" s="58"/>
      <c r="F2675" s="60"/>
      <c r="N2675" s="58"/>
      <c r="O2675" s="58"/>
      <c r="P2675" s="58"/>
      <c r="T2675" s="58"/>
    </row>
    <row r="2676">
      <c r="D2676" s="58"/>
      <c r="F2676" s="60"/>
      <c r="N2676" s="58"/>
      <c r="O2676" s="58"/>
      <c r="P2676" s="58"/>
      <c r="T2676" s="58"/>
    </row>
    <row r="2677">
      <c r="D2677" s="58"/>
      <c r="F2677" s="60"/>
      <c r="N2677" s="58"/>
      <c r="O2677" s="58"/>
      <c r="P2677" s="58"/>
      <c r="T2677" s="58"/>
    </row>
    <row r="2678">
      <c r="D2678" s="58"/>
      <c r="F2678" s="60"/>
      <c r="N2678" s="58"/>
      <c r="O2678" s="58"/>
      <c r="P2678" s="58"/>
      <c r="T2678" s="58"/>
    </row>
    <row r="2679">
      <c r="D2679" s="58"/>
      <c r="F2679" s="60"/>
      <c r="N2679" s="58"/>
      <c r="O2679" s="58"/>
      <c r="P2679" s="58"/>
      <c r="T2679" s="58"/>
    </row>
    <row r="2680">
      <c r="D2680" s="58"/>
      <c r="F2680" s="60"/>
      <c r="N2680" s="58"/>
      <c r="O2680" s="58"/>
      <c r="P2680" s="58"/>
      <c r="T2680" s="58"/>
    </row>
    <row r="2681">
      <c r="D2681" s="58"/>
      <c r="F2681" s="60"/>
      <c r="N2681" s="58"/>
      <c r="O2681" s="58"/>
      <c r="P2681" s="58"/>
      <c r="T2681" s="58"/>
    </row>
    <row r="2682">
      <c r="D2682" s="58"/>
      <c r="F2682" s="60"/>
      <c r="N2682" s="58"/>
      <c r="O2682" s="58"/>
      <c r="P2682" s="58"/>
      <c r="T2682" s="58"/>
    </row>
    <row r="2683">
      <c r="D2683" s="58"/>
      <c r="F2683" s="60"/>
      <c r="N2683" s="58"/>
      <c r="O2683" s="58"/>
      <c r="P2683" s="58"/>
      <c r="T2683" s="58"/>
    </row>
    <row r="2684">
      <c r="D2684" s="58"/>
      <c r="F2684" s="60"/>
      <c r="N2684" s="58"/>
      <c r="O2684" s="58"/>
      <c r="P2684" s="58"/>
      <c r="T2684" s="58"/>
    </row>
    <row r="2685">
      <c r="D2685" s="58"/>
      <c r="F2685" s="60"/>
      <c r="N2685" s="58"/>
      <c r="O2685" s="58"/>
      <c r="P2685" s="58"/>
      <c r="T2685" s="58"/>
    </row>
    <row r="2686">
      <c r="D2686" s="58"/>
      <c r="F2686" s="60"/>
      <c r="N2686" s="58"/>
      <c r="O2686" s="58"/>
      <c r="P2686" s="58"/>
      <c r="T2686" s="58"/>
    </row>
    <row r="2687">
      <c r="D2687" s="58"/>
      <c r="F2687" s="60"/>
      <c r="N2687" s="58"/>
      <c r="O2687" s="58"/>
      <c r="P2687" s="58"/>
      <c r="T2687" s="58"/>
    </row>
    <row r="2688">
      <c r="D2688" s="58"/>
      <c r="F2688" s="60"/>
      <c r="N2688" s="58"/>
      <c r="O2688" s="58"/>
      <c r="P2688" s="58"/>
      <c r="T2688" s="58"/>
    </row>
    <row r="2689">
      <c r="D2689" s="58"/>
      <c r="F2689" s="60"/>
      <c r="N2689" s="58"/>
      <c r="O2689" s="58"/>
      <c r="P2689" s="58"/>
      <c r="T2689" s="58"/>
    </row>
    <row r="2690">
      <c r="D2690" s="58"/>
      <c r="F2690" s="60"/>
      <c r="N2690" s="58"/>
      <c r="O2690" s="58"/>
      <c r="P2690" s="58"/>
      <c r="T2690" s="58"/>
    </row>
    <row r="2691">
      <c r="D2691" s="58"/>
      <c r="F2691" s="60"/>
      <c r="N2691" s="58"/>
      <c r="O2691" s="58"/>
      <c r="P2691" s="58"/>
      <c r="T2691" s="58"/>
    </row>
    <row r="2692">
      <c r="D2692" s="58"/>
      <c r="F2692" s="60"/>
      <c r="N2692" s="58"/>
      <c r="O2692" s="58"/>
      <c r="P2692" s="58"/>
      <c r="T2692" s="58"/>
    </row>
    <row r="2693">
      <c r="D2693" s="58"/>
      <c r="F2693" s="60"/>
      <c r="N2693" s="58"/>
      <c r="O2693" s="58"/>
      <c r="P2693" s="58"/>
      <c r="T2693" s="58"/>
    </row>
    <row r="2694">
      <c r="D2694" s="58"/>
      <c r="F2694" s="60"/>
      <c r="N2694" s="58"/>
      <c r="O2694" s="58"/>
      <c r="P2694" s="58"/>
      <c r="T2694" s="58"/>
    </row>
    <row r="2695">
      <c r="D2695" s="58"/>
      <c r="F2695" s="60"/>
      <c r="N2695" s="58"/>
      <c r="O2695" s="58"/>
      <c r="P2695" s="58"/>
      <c r="T2695" s="58"/>
    </row>
    <row r="2696">
      <c r="D2696" s="58"/>
      <c r="F2696" s="60"/>
      <c r="N2696" s="58"/>
      <c r="O2696" s="58"/>
      <c r="P2696" s="58"/>
      <c r="T2696" s="58"/>
    </row>
    <row r="2697">
      <c r="D2697" s="58"/>
      <c r="F2697" s="60"/>
      <c r="N2697" s="58"/>
      <c r="O2697" s="58"/>
      <c r="P2697" s="58"/>
      <c r="T2697" s="58"/>
    </row>
    <row r="2698">
      <c r="D2698" s="58"/>
      <c r="F2698" s="60"/>
      <c r="N2698" s="58"/>
      <c r="O2698" s="58"/>
      <c r="P2698" s="58"/>
      <c r="T2698" s="58"/>
    </row>
    <row r="2699">
      <c r="D2699" s="58"/>
      <c r="F2699" s="60"/>
      <c r="N2699" s="58"/>
      <c r="O2699" s="58"/>
      <c r="P2699" s="58"/>
      <c r="T2699" s="58"/>
    </row>
    <row r="2700">
      <c r="D2700" s="58"/>
      <c r="F2700" s="60"/>
      <c r="N2700" s="58"/>
      <c r="O2700" s="58"/>
      <c r="P2700" s="58"/>
      <c r="T2700" s="58"/>
    </row>
    <row r="2701">
      <c r="D2701" s="58"/>
      <c r="F2701" s="60"/>
      <c r="N2701" s="58"/>
      <c r="O2701" s="58"/>
      <c r="P2701" s="58"/>
      <c r="T2701" s="58"/>
    </row>
    <row r="2702">
      <c r="D2702" s="58"/>
      <c r="F2702" s="60"/>
      <c r="N2702" s="58"/>
      <c r="O2702" s="58"/>
      <c r="P2702" s="58"/>
      <c r="T2702" s="58"/>
    </row>
    <row r="2703">
      <c r="D2703" s="58"/>
      <c r="F2703" s="60"/>
      <c r="N2703" s="58"/>
      <c r="O2703" s="58"/>
      <c r="P2703" s="58"/>
      <c r="T2703" s="58"/>
    </row>
    <row r="2704">
      <c r="D2704" s="58"/>
      <c r="F2704" s="60"/>
      <c r="N2704" s="58"/>
      <c r="O2704" s="58"/>
      <c r="P2704" s="58"/>
      <c r="T2704" s="58"/>
    </row>
    <row r="2705">
      <c r="D2705" s="58"/>
      <c r="F2705" s="60"/>
      <c r="N2705" s="58"/>
      <c r="O2705" s="58"/>
      <c r="P2705" s="58"/>
      <c r="T2705" s="58"/>
    </row>
    <row r="2706">
      <c r="D2706" s="58"/>
      <c r="F2706" s="60"/>
      <c r="N2706" s="58"/>
      <c r="O2706" s="58"/>
      <c r="P2706" s="58"/>
      <c r="T2706" s="58"/>
    </row>
    <row r="2707">
      <c r="D2707" s="58"/>
      <c r="F2707" s="60"/>
      <c r="N2707" s="58"/>
      <c r="O2707" s="58"/>
      <c r="P2707" s="58"/>
      <c r="T2707" s="58"/>
    </row>
    <row r="2708">
      <c r="D2708" s="58"/>
      <c r="F2708" s="60"/>
      <c r="N2708" s="58"/>
      <c r="O2708" s="58"/>
      <c r="P2708" s="58"/>
      <c r="T2708" s="58"/>
    </row>
    <row r="2709">
      <c r="D2709" s="58"/>
      <c r="F2709" s="60"/>
      <c r="N2709" s="58"/>
      <c r="O2709" s="58"/>
      <c r="P2709" s="58"/>
      <c r="T2709" s="58"/>
    </row>
    <row r="2710">
      <c r="D2710" s="58"/>
      <c r="F2710" s="60"/>
      <c r="N2710" s="58"/>
      <c r="O2710" s="58"/>
      <c r="P2710" s="58"/>
      <c r="T2710" s="58"/>
    </row>
    <row r="2711">
      <c r="D2711" s="58"/>
      <c r="F2711" s="60"/>
      <c r="N2711" s="58"/>
      <c r="O2711" s="58"/>
      <c r="P2711" s="58"/>
      <c r="T2711" s="58"/>
    </row>
    <row r="2712">
      <c r="D2712" s="58"/>
      <c r="F2712" s="60"/>
      <c r="N2712" s="58"/>
      <c r="O2712" s="58"/>
      <c r="P2712" s="58"/>
      <c r="T2712" s="58"/>
    </row>
    <row r="2713">
      <c r="D2713" s="58"/>
      <c r="F2713" s="60"/>
      <c r="N2713" s="58"/>
      <c r="O2713" s="58"/>
      <c r="P2713" s="58"/>
      <c r="T2713" s="58"/>
    </row>
    <row r="2714">
      <c r="D2714" s="58"/>
      <c r="F2714" s="60"/>
      <c r="N2714" s="58"/>
      <c r="O2714" s="58"/>
      <c r="P2714" s="58"/>
      <c r="T2714" s="58"/>
    </row>
    <row r="2715">
      <c r="D2715" s="58"/>
      <c r="F2715" s="60"/>
      <c r="N2715" s="58"/>
      <c r="O2715" s="58"/>
      <c r="P2715" s="58"/>
      <c r="T2715" s="58"/>
    </row>
    <row r="2716">
      <c r="D2716" s="58"/>
      <c r="F2716" s="60"/>
      <c r="N2716" s="58"/>
      <c r="O2716" s="58"/>
      <c r="P2716" s="58"/>
      <c r="T2716" s="58"/>
    </row>
    <row r="2717">
      <c r="D2717" s="58"/>
      <c r="F2717" s="60"/>
      <c r="N2717" s="58"/>
      <c r="O2717" s="58"/>
      <c r="P2717" s="58"/>
      <c r="T2717" s="58"/>
    </row>
    <row r="2718">
      <c r="D2718" s="58"/>
      <c r="F2718" s="60"/>
      <c r="N2718" s="58"/>
      <c r="O2718" s="58"/>
      <c r="P2718" s="58"/>
      <c r="T2718" s="58"/>
    </row>
    <row r="2719">
      <c r="D2719" s="58"/>
      <c r="F2719" s="60"/>
      <c r="N2719" s="58"/>
      <c r="O2719" s="58"/>
      <c r="P2719" s="58"/>
      <c r="T2719" s="58"/>
    </row>
    <row r="2720">
      <c r="D2720" s="58"/>
      <c r="F2720" s="60"/>
      <c r="N2720" s="58"/>
      <c r="O2720" s="58"/>
      <c r="P2720" s="58"/>
      <c r="T2720" s="58"/>
    </row>
    <row r="2721">
      <c r="D2721" s="58"/>
      <c r="F2721" s="60"/>
      <c r="N2721" s="58"/>
      <c r="O2721" s="58"/>
      <c r="P2721" s="58"/>
      <c r="T2721" s="58"/>
    </row>
    <row r="2722">
      <c r="D2722" s="58"/>
      <c r="F2722" s="60"/>
      <c r="N2722" s="58"/>
      <c r="O2722" s="58"/>
      <c r="P2722" s="58"/>
      <c r="T2722" s="58"/>
    </row>
    <row r="2723">
      <c r="D2723" s="58"/>
      <c r="F2723" s="60"/>
      <c r="N2723" s="58"/>
      <c r="O2723" s="58"/>
      <c r="P2723" s="58"/>
      <c r="T2723" s="58"/>
    </row>
    <row r="2724">
      <c r="D2724" s="58"/>
      <c r="F2724" s="60"/>
      <c r="N2724" s="58"/>
      <c r="O2724" s="58"/>
      <c r="P2724" s="58"/>
      <c r="T2724" s="58"/>
    </row>
    <row r="2725">
      <c r="D2725" s="58"/>
      <c r="F2725" s="60"/>
      <c r="N2725" s="58"/>
      <c r="O2725" s="58"/>
      <c r="P2725" s="58"/>
      <c r="T2725" s="58"/>
    </row>
    <row r="2726">
      <c r="D2726" s="58"/>
      <c r="F2726" s="60"/>
      <c r="N2726" s="58"/>
      <c r="O2726" s="58"/>
      <c r="P2726" s="58"/>
      <c r="T2726" s="58"/>
    </row>
    <row r="2727">
      <c r="D2727" s="58"/>
      <c r="F2727" s="60"/>
      <c r="N2727" s="58"/>
      <c r="O2727" s="58"/>
      <c r="P2727" s="58"/>
      <c r="T2727" s="58"/>
    </row>
    <row r="2728">
      <c r="D2728" s="58"/>
      <c r="F2728" s="60"/>
      <c r="N2728" s="58"/>
      <c r="O2728" s="58"/>
      <c r="P2728" s="58"/>
      <c r="T2728" s="58"/>
    </row>
    <row r="2729">
      <c r="D2729" s="58"/>
      <c r="F2729" s="60"/>
      <c r="N2729" s="58"/>
      <c r="O2729" s="58"/>
      <c r="P2729" s="58"/>
      <c r="T2729" s="58"/>
    </row>
    <row r="2730">
      <c r="D2730" s="58"/>
      <c r="F2730" s="60"/>
      <c r="N2730" s="58"/>
      <c r="O2730" s="58"/>
      <c r="P2730" s="58"/>
      <c r="T2730" s="58"/>
    </row>
    <row r="2731">
      <c r="D2731" s="58"/>
      <c r="F2731" s="60"/>
      <c r="N2731" s="58"/>
      <c r="O2731" s="58"/>
      <c r="P2731" s="58"/>
      <c r="T2731" s="58"/>
    </row>
    <row r="2732">
      <c r="D2732" s="58"/>
      <c r="F2732" s="60"/>
      <c r="N2732" s="58"/>
      <c r="O2732" s="58"/>
      <c r="P2732" s="58"/>
      <c r="T2732" s="58"/>
    </row>
    <row r="2733">
      <c r="D2733" s="58"/>
      <c r="F2733" s="60"/>
      <c r="N2733" s="58"/>
      <c r="O2733" s="58"/>
      <c r="P2733" s="58"/>
      <c r="T2733" s="58"/>
    </row>
    <row r="2734">
      <c r="D2734" s="58"/>
      <c r="F2734" s="60"/>
      <c r="N2734" s="58"/>
      <c r="O2734" s="58"/>
      <c r="P2734" s="58"/>
      <c r="T2734" s="58"/>
    </row>
    <row r="2735">
      <c r="D2735" s="58"/>
      <c r="F2735" s="60"/>
      <c r="N2735" s="58"/>
      <c r="O2735" s="58"/>
      <c r="P2735" s="58"/>
      <c r="T2735" s="58"/>
    </row>
    <row r="2736">
      <c r="D2736" s="58"/>
      <c r="F2736" s="60"/>
      <c r="N2736" s="58"/>
      <c r="O2736" s="58"/>
      <c r="P2736" s="58"/>
      <c r="T2736" s="58"/>
    </row>
    <row r="2737">
      <c r="D2737" s="58"/>
      <c r="F2737" s="60"/>
      <c r="N2737" s="58"/>
      <c r="O2737" s="58"/>
      <c r="P2737" s="58"/>
      <c r="T2737" s="58"/>
    </row>
    <row r="2738">
      <c r="D2738" s="58"/>
      <c r="F2738" s="60"/>
      <c r="N2738" s="58"/>
      <c r="O2738" s="58"/>
      <c r="P2738" s="58"/>
      <c r="T2738" s="58"/>
    </row>
    <row r="2739">
      <c r="D2739" s="58"/>
      <c r="F2739" s="60"/>
      <c r="N2739" s="58"/>
      <c r="O2739" s="58"/>
      <c r="P2739" s="58"/>
      <c r="T2739" s="58"/>
    </row>
    <row r="2740">
      <c r="D2740" s="58"/>
      <c r="F2740" s="60"/>
      <c r="N2740" s="58"/>
      <c r="O2740" s="58"/>
      <c r="P2740" s="58"/>
      <c r="T2740" s="58"/>
    </row>
    <row r="2741">
      <c r="D2741" s="58"/>
      <c r="F2741" s="60"/>
      <c r="N2741" s="58"/>
      <c r="O2741" s="58"/>
      <c r="P2741" s="58"/>
      <c r="T2741" s="58"/>
    </row>
    <row r="2742">
      <c r="D2742" s="58"/>
      <c r="F2742" s="60"/>
      <c r="N2742" s="58"/>
      <c r="O2742" s="58"/>
      <c r="P2742" s="58"/>
      <c r="T2742" s="58"/>
    </row>
    <row r="2743">
      <c r="D2743" s="58"/>
      <c r="F2743" s="60"/>
      <c r="N2743" s="58"/>
      <c r="O2743" s="58"/>
      <c r="P2743" s="58"/>
      <c r="T2743" s="58"/>
    </row>
    <row r="2744">
      <c r="D2744" s="58"/>
      <c r="F2744" s="60"/>
      <c r="N2744" s="58"/>
      <c r="O2744" s="58"/>
      <c r="P2744" s="58"/>
      <c r="T2744" s="58"/>
    </row>
    <row r="2745">
      <c r="D2745" s="58"/>
      <c r="F2745" s="60"/>
      <c r="N2745" s="58"/>
      <c r="O2745" s="58"/>
      <c r="P2745" s="58"/>
      <c r="T2745" s="58"/>
    </row>
    <row r="2746">
      <c r="D2746" s="58"/>
      <c r="F2746" s="60"/>
      <c r="N2746" s="58"/>
      <c r="O2746" s="58"/>
      <c r="P2746" s="58"/>
      <c r="T2746" s="58"/>
    </row>
    <row r="2747">
      <c r="D2747" s="58"/>
      <c r="F2747" s="60"/>
      <c r="N2747" s="58"/>
      <c r="O2747" s="58"/>
      <c r="P2747" s="58"/>
      <c r="T2747" s="58"/>
    </row>
    <row r="2748">
      <c r="D2748" s="58"/>
      <c r="F2748" s="60"/>
      <c r="N2748" s="58"/>
      <c r="O2748" s="58"/>
      <c r="P2748" s="58"/>
      <c r="T2748" s="58"/>
    </row>
    <row r="2749">
      <c r="D2749" s="58"/>
      <c r="F2749" s="60"/>
      <c r="N2749" s="58"/>
      <c r="O2749" s="58"/>
      <c r="P2749" s="58"/>
      <c r="T2749" s="58"/>
    </row>
    <row r="2750">
      <c r="D2750" s="58"/>
      <c r="F2750" s="60"/>
      <c r="N2750" s="58"/>
      <c r="O2750" s="58"/>
      <c r="P2750" s="58"/>
      <c r="T2750" s="58"/>
    </row>
    <row r="2751">
      <c r="D2751" s="58"/>
      <c r="F2751" s="60"/>
      <c r="N2751" s="58"/>
      <c r="O2751" s="58"/>
      <c r="P2751" s="58"/>
      <c r="T2751" s="58"/>
    </row>
    <row r="2752">
      <c r="D2752" s="58"/>
      <c r="F2752" s="60"/>
      <c r="N2752" s="58"/>
      <c r="O2752" s="58"/>
      <c r="P2752" s="58"/>
      <c r="T2752" s="58"/>
    </row>
    <row r="2753">
      <c r="D2753" s="58"/>
      <c r="F2753" s="60"/>
      <c r="N2753" s="58"/>
      <c r="O2753" s="58"/>
      <c r="P2753" s="58"/>
      <c r="T2753" s="58"/>
    </row>
    <row r="2754">
      <c r="D2754" s="58"/>
      <c r="F2754" s="60"/>
      <c r="N2754" s="58"/>
      <c r="O2754" s="58"/>
      <c r="P2754" s="58"/>
      <c r="T2754" s="58"/>
    </row>
    <row r="2755">
      <c r="D2755" s="58"/>
      <c r="F2755" s="60"/>
      <c r="N2755" s="58"/>
      <c r="O2755" s="58"/>
      <c r="P2755" s="58"/>
      <c r="T2755" s="58"/>
    </row>
    <row r="2756">
      <c r="D2756" s="58"/>
      <c r="F2756" s="60"/>
      <c r="N2756" s="58"/>
      <c r="O2756" s="58"/>
      <c r="P2756" s="58"/>
      <c r="T2756" s="58"/>
    </row>
    <row r="2757">
      <c r="D2757" s="58"/>
      <c r="F2757" s="60"/>
      <c r="N2757" s="58"/>
      <c r="O2757" s="58"/>
      <c r="P2757" s="58"/>
      <c r="T2757" s="58"/>
    </row>
    <row r="2758">
      <c r="D2758" s="58"/>
      <c r="F2758" s="60"/>
      <c r="N2758" s="58"/>
      <c r="O2758" s="58"/>
      <c r="P2758" s="58"/>
      <c r="T2758" s="58"/>
    </row>
    <row r="2759">
      <c r="D2759" s="58"/>
      <c r="F2759" s="60"/>
      <c r="N2759" s="58"/>
      <c r="O2759" s="58"/>
      <c r="P2759" s="58"/>
      <c r="T2759" s="58"/>
    </row>
    <row r="2760">
      <c r="D2760" s="58"/>
      <c r="F2760" s="60"/>
      <c r="N2760" s="58"/>
      <c r="O2760" s="58"/>
      <c r="P2760" s="58"/>
      <c r="T2760" s="58"/>
    </row>
    <row r="2761">
      <c r="D2761" s="58"/>
      <c r="F2761" s="60"/>
      <c r="N2761" s="58"/>
      <c r="O2761" s="58"/>
      <c r="P2761" s="58"/>
      <c r="T2761" s="58"/>
    </row>
    <row r="2762">
      <c r="D2762" s="58"/>
      <c r="F2762" s="60"/>
      <c r="N2762" s="58"/>
      <c r="O2762" s="58"/>
      <c r="P2762" s="58"/>
      <c r="T2762" s="58"/>
    </row>
    <row r="2763">
      <c r="D2763" s="58"/>
      <c r="F2763" s="60"/>
      <c r="N2763" s="58"/>
      <c r="O2763" s="58"/>
      <c r="P2763" s="58"/>
      <c r="T2763" s="58"/>
    </row>
    <row r="2764">
      <c r="D2764" s="58"/>
      <c r="F2764" s="60"/>
      <c r="N2764" s="58"/>
      <c r="O2764" s="58"/>
      <c r="P2764" s="58"/>
      <c r="T2764" s="58"/>
    </row>
    <row r="2765">
      <c r="D2765" s="58"/>
      <c r="F2765" s="60"/>
      <c r="N2765" s="58"/>
      <c r="O2765" s="58"/>
      <c r="P2765" s="58"/>
      <c r="T2765" s="58"/>
    </row>
    <row r="2766">
      <c r="D2766" s="58"/>
      <c r="F2766" s="60"/>
      <c r="N2766" s="58"/>
      <c r="O2766" s="58"/>
      <c r="P2766" s="58"/>
      <c r="T2766" s="58"/>
    </row>
    <row r="2767">
      <c r="D2767" s="58"/>
      <c r="F2767" s="60"/>
      <c r="N2767" s="58"/>
      <c r="O2767" s="58"/>
      <c r="P2767" s="58"/>
      <c r="T2767" s="58"/>
    </row>
    <row r="2768">
      <c r="D2768" s="58"/>
      <c r="F2768" s="60"/>
      <c r="N2768" s="58"/>
      <c r="O2768" s="58"/>
      <c r="P2768" s="58"/>
      <c r="T2768" s="58"/>
    </row>
    <row r="2769">
      <c r="D2769" s="58"/>
      <c r="F2769" s="60"/>
      <c r="N2769" s="58"/>
      <c r="O2769" s="58"/>
      <c r="P2769" s="58"/>
      <c r="T2769" s="58"/>
    </row>
    <row r="2770">
      <c r="D2770" s="58"/>
      <c r="F2770" s="60"/>
      <c r="N2770" s="58"/>
      <c r="O2770" s="58"/>
      <c r="P2770" s="58"/>
      <c r="T2770" s="58"/>
    </row>
    <row r="2771">
      <c r="D2771" s="58"/>
      <c r="F2771" s="60"/>
      <c r="N2771" s="58"/>
      <c r="O2771" s="58"/>
      <c r="P2771" s="58"/>
      <c r="T2771" s="58"/>
    </row>
    <row r="2772">
      <c r="D2772" s="58"/>
      <c r="F2772" s="60"/>
      <c r="N2772" s="58"/>
      <c r="O2772" s="58"/>
      <c r="P2772" s="58"/>
      <c r="T2772" s="58"/>
    </row>
    <row r="2773">
      <c r="D2773" s="58"/>
      <c r="F2773" s="60"/>
      <c r="N2773" s="58"/>
      <c r="O2773" s="58"/>
      <c r="P2773" s="58"/>
      <c r="T2773" s="58"/>
    </row>
    <row r="2774">
      <c r="D2774" s="58"/>
      <c r="F2774" s="60"/>
      <c r="N2774" s="58"/>
      <c r="O2774" s="58"/>
      <c r="P2774" s="58"/>
      <c r="T2774" s="58"/>
    </row>
    <row r="2775">
      <c r="D2775" s="58"/>
      <c r="F2775" s="60"/>
      <c r="N2775" s="58"/>
      <c r="O2775" s="58"/>
      <c r="P2775" s="58"/>
      <c r="T2775" s="58"/>
    </row>
    <row r="2776">
      <c r="D2776" s="58"/>
      <c r="F2776" s="60"/>
      <c r="N2776" s="58"/>
      <c r="O2776" s="58"/>
      <c r="P2776" s="58"/>
      <c r="T2776" s="58"/>
    </row>
    <row r="2777">
      <c r="D2777" s="58"/>
      <c r="F2777" s="60"/>
      <c r="N2777" s="58"/>
      <c r="O2777" s="58"/>
      <c r="P2777" s="58"/>
      <c r="T2777" s="58"/>
    </row>
    <row r="2778">
      <c r="D2778" s="58"/>
      <c r="F2778" s="60"/>
      <c r="N2778" s="58"/>
      <c r="O2778" s="58"/>
      <c r="P2778" s="58"/>
      <c r="T2778" s="58"/>
    </row>
    <row r="2779">
      <c r="D2779" s="58"/>
      <c r="F2779" s="60"/>
      <c r="N2779" s="58"/>
      <c r="O2779" s="58"/>
      <c r="P2779" s="58"/>
      <c r="T2779" s="58"/>
    </row>
    <row r="2780">
      <c r="D2780" s="58"/>
      <c r="F2780" s="60"/>
      <c r="N2780" s="58"/>
      <c r="O2780" s="58"/>
      <c r="P2780" s="58"/>
      <c r="T2780" s="58"/>
    </row>
    <row r="2781">
      <c r="D2781" s="58"/>
      <c r="F2781" s="60"/>
      <c r="N2781" s="58"/>
      <c r="O2781" s="58"/>
      <c r="P2781" s="58"/>
      <c r="T2781" s="58"/>
    </row>
    <row r="2782">
      <c r="D2782" s="58"/>
      <c r="F2782" s="60"/>
      <c r="N2782" s="58"/>
      <c r="O2782" s="58"/>
      <c r="P2782" s="58"/>
      <c r="T2782" s="58"/>
    </row>
    <row r="2783">
      <c r="D2783" s="58"/>
      <c r="F2783" s="60"/>
      <c r="N2783" s="58"/>
      <c r="O2783" s="58"/>
      <c r="P2783" s="58"/>
      <c r="T2783" s="58"/>
    </row>
    <row r="2784">
      <c r="D2784" s="58"/>
      <c r="F2784" s="60"/>
      <c r="N2784" s="58"/>
      <c r="O2784" s="58"/>
      <c r="P2784" s="58"/>
      <c r="T2784" s="58"/>
    </row>
    <row r="2785">
      <c r="D2785" s="58"/>
      <c r="F2785" s="60"/>
      <c r="N2785" s="58"/>
      <c r="O2785" s="58"/>
      <c r="P2785" s="58"/>
      <c r="T2785" s="58"/>
    </row>
    <row r="2786">
      <c r="D2786" s="58"/>
      <c r="F2786" s="60"/>
      <c r="N2786" s="58"/>
      <c r="O2786" s="58"/>
      <c r="P2786" s="58"/>
      <c r="T2786" s="58"/>
    </row>
    <row r="2787">
      <c r="D2787" s="58"/>
      <c r="F2787" s="60"/>
      <c r="N2787" s="58"/>
      <c r="O2787" s="58"/>
      <c r="P2787" s="58"/>
      <c r="T2787" s="58"/>
    </row>
    <row r="2788">
      <c r="D2788" s="58"/>
      <c r="F2788" s="60"/>
      <c r="N2788" s="58"/>
      <c r="O2788" s="58"/>
      <c r="P2788" s="58"/>
      <c r="T2788" s="58"/>
    </row>
    <row r="2789">
      <c r="D2789" s="58"/>
      <c r="F2789" s="60"/>
      <c r="N2789" s="58"/>
      <c r="O2789" s="58"/>
      <c r="P2789" s="58"/>
      <c r="T2789" s="58"/>
    </row>
    <row r="2790">
      <c r="D2790" s="58"/>
      <c r="F2790" s="60"/>
      <c r="N2790" s="58"/>
      <c r="O2790" s="58"/>
      <c r="P2790" s="58"/>
      <c r="T2790" s="58"/>
    </row>
    <row r="2791">
      <c r="D2791" s="58"/>
      <c r="F2791" s="60"/>
      <c r="N2791" s="58"/>
      <c r="O2791" s="58"/>
      <c r="P2791" s="58"/>
      <c r="T2791" s="58"/>
    </row>
    <row r="2792">
      <c r="D2792" s="58"/>
      <c r="F2792" s="60"/>
      <c r="N2792" s="58"/>
      <c r="O2792" s="58"/>
      <c r="P2792" s="58"/>
      <c r="T2792" s="58"/>
    </row>
    <row r="2793">
      <c r="D2793" s="58"/>
      <c r="F2793" s="60"/>
      <c r="N2793" s="58"/>
      <c r="O2793" s="58"/>
      <c r="P2793" s="58"/>
      <c r="T2793" s="58"/>
    </row>
    <row r="2794">
      <c r="D2794" s="58"/>
      <c r="F2794" s="60"/>
      <c r="N2794" s="58"/>
      <c r="O2794" s="58"/>
      <c r="P2794" s="58"/>
      <c r="T2794" s="58"/>
    </row>
    <row r="2795">
      <c r="D2795" s="58"/>
      <c r="F2795" s="60"/>
      <c r="N2795" s="58"/>
      <c r="O2795" s="58"/>
      <c r="P2795" s="58"/>
      <c r="T2795" s="58"/>
    </row>
    <row r="2796">
      <c r="D2796" s="58"/>
      <c r="F2796" s="60"/>
      <c r="N2796" s="58"/>
      <c r="O2796" s="58"/>
      <c r="P2796" s="58"/>
      <c r="T2796" s="58"/>
    </row>
    <row r="2797">
      <c r="D2797" s="58"/>
      <c r="F2797" s="60"/>
      <c r="N2797" s="58"/>
      <c r="O2797" s="58"/>
      <c r="P2797" s="58"/>
      <c r="T2797" s="58"/>
    </row>
    <row r="2798">
      <c r="D2798" s="58"/>
      <c r="F2798" s="60"/>
      <c r="N2798" s="58"/>
      <c r="O2798" s="58"/>
      <c r="P2798" s="58"/>
      <c r="T2798" s="58"/>
    </row>
    <row r="2799">
      <c r="D2799" s="58"/>
      <c r="F2799" s="60"/>
      <c r="N2799" s="58"/>
      <c r="O2799" s="58"/>
      <c r="P2799" s="58"/>
      <c r="T2799" s="58"/>
    </row>
    <row r="2800">
      <c r="D2800" s="58"/>
      <c r="F2800" s="60"/>
      <c r="N2800" s="58"/>
      <c r="O2800" s="58"/>
      <c r="P2800" s="58"/>
      <c r="T2800" s="58"/>
    </row>
    <row r="2801">
      <c r="D2801" s="58"/>
      <c r="F2801" s="60"/>
      <c r="N2801" s="58"/>
      <c r="O2801" s="58"/>
      <c r="P2801" s="58"/>
      <c r="T2801" s="58"/>
    </row>
    <row r="2802">
      <c r="D2802" s="58"/>
      <c r="F2802" s="60"/>
      <c r="N2802" s="58"/>
      <c r="O2802" s="58"/>
      <c r="P2802" s="58"/>
      <c r="T2802" s="58"/>
    </row>
    <row r="2803">
      <c r="D2803" s="58"/>
      <c r="F2803" s="60"/>
      <c r="N2803" s="58"/>
      <c r="O2803" s="58"/>
      <c r="P2803" s="58"/>
      <c r="T2803" s="58"/>
    </row>
    <row r="2804">
      <c r="D2804" s="58"/>
      <c r="F2804" s="60"/>
      <c r="N2804" s="58"/>
      <c r="O2804" s="58"/>
      <c r="P2804" s="58"/>
      <c r="T2804" s="58"/>
    </row>
    <row r="2805">
      <c r="D2805" s="58"/>
      <c r="F2805" s="60"/>
      <c r="N2805" s="58"/>
      <c r="O2805" s="58"/>
      <c r="P2805" s="58"/>
      <c r="T2805" s="58"/>
    </row>
    <row r="2806">
      <c r="D2806" s="58"/>
      <c r="F2806" s="60"/>
      <c r="N2806" s="58"/>
      <c r="O2806" s="58"/>
      <c r="P2806" s="58"/>
      <c r="T2806" s="58"/>
    </row>
    <row r="2807">
      <c r="D2807" s="58"/>
      <c r="F2807" s="60"/>
      <c r="N2807" s="58"/>
      <c r="O2807" s="58"/>
      <c r="P2807" s="58"/>
      <c r="T2807" s="58"/>
    </row>
    <row r="2808">
      <c r="D2808" s="58"/>
      <c r="F2808" s="60"/>
      <c r="N2808" s="58"/>
      <c r="O2808" s="58"/>
      <c r="P2808" s="58"/>
      <c r="T2808" s="58"/>
    </row>
    <row r="2809">
      <c r="D2809" s="58"/>
      <c r="F2809" s="60"/>
      <c r="N2809" s="58"/>
      <c r="O2809" s="58"/>
      <c r="P2809" s="58"/>
      <c r="T2809" s="58"/>
    </row>
    <row r="2810">
      <c r="D2810" s="58"/>
      <c r="F2810" s="60"/>
      <c r="N2810" s="58"/>
      <c r="O2810" s="58"/>
      <c r="P2810" s="58"/>
      <c r="T2810" s="58"/>
    </row>
    <row r="2811">
      <c r="D2811" s="58"/>
      <c r="F2811" s="60"/>
      <c r="N2811" s="58"/>
      <c r="O2811" s="58"/>
      <c r="P2811" s="58"/>
      <c r="T2811" s="58"/>
    </row>
    <row r="2812">
      <c r="D2812" s="58"/>
      <c r="F2812" s="60"/>
      <c r="N2812" s="58"/>
      <c r="O2812" s="58"/>
      <c r="P2812" s="58"/>
      <c r="T2812" s="58"/>
    </row>
    <row r="2813">
      <c r="D2813" s="58"/>
      <c r="F2813" s="60"/>
      <c r="N2813" s="58"/>
      <c r="O2813" s="58"/>
      <c r="P2813" s="58"/>
      <c r="T2813" s="58"/>
    </row>
    <row r="2814">
      <c r="D2814" s="58"/>
      <c r="F2814" s="60"/>
      <c r="N2814" s="58"/>
      <c r="O2814" s="58"/>
      <c r="P2814" s="58"/>
      <c r="T2814" s="58"/>
    </row>
    <row r="2815">
      <c r="D2815" s="58"/>
      <c r="F2815" s="60"/>
      <c r="N2815" s="58"/>
      <c r="O2815" s="58"/>
      <c r="P2815" s="58"/>
      <c r="T2815" s="58"/>
    </row>
    <row r="2816">
      <c r="D2816" s="58"/>
      <c r="F2816" s="60"/>
      <c r="N2816" s="58"/>
      <c r="O2816" s="58"/>
      <c r="P2816" s="58"/>
      <c r="T2816" s="58"/>
    </row>
    <row r="2817">
      <c r="D2817" s="58"/>
      <c r="F2817" s="60"/>
      <c r="N2817" s="58"/>
      <c r="O2817" s="58"/>
      <c r="P2817" s="58"/>
      <c r="T2817" s="58"/>
    </row>
    <row r="2818">
      <c r="D2818" s="58"/>
      <c r="F2818" s="60"/>
      <c r="N2818" s="58"/>
      <c r="O2818" s="58"/>
      <c r="P2818" s="58"/>
      <c r="T2818" s="58"/>
    </row>
    <row r="2819">
      <c r="D2819" s="58"/>
      <c r="F2819" s="60"/>
      <c r="N2819" s="58"/>
      <c r="O2819" s="58"/>
      <c r="P2819" s="58"/>
      <c r="T2819" s="58"/>
    </row>
    <row r="2820">
      <c r="D2820" s="58"/>
      <c r="F2820" s="60"/>
      <c r="N2820" s="58"/>
      <c r="O2820" s="58"/>
      <c r="P2820" s="58"/>
      <c r="T2820" s="58"/>
    </row>
    <row r="2821">
      <c r="D2821" s="58"/>
      <c r="F2821" s="60"/>
      <c r="N2821" s="58"/>
      <c r="O2821" s="58"/>
      <c r="P2821" s="58"/>
      <c r="T2821" s="58"/>
    </row>
    <row r="2822">
      <c r="D2822" s="58"/>
      <c r="F2822" s="60"/>
      <c r="N2822" s="58"/>
      <c r="O2822" s="58"/>
      <c r="P2822" s="58"/>
      <c r="T2822" s="58"/>
    </row>
    <row r="2823">
      <c r="D2823" s="58"/>
      <c r="F2823" s="60"/>
      <c r="N2823" s="58"/>
      <c r="O2823" s="58"/>
      <c r="P2823" s="58"/>
      <c r="T2823" s="58"/>
    </row>
    <row r="2824">
      <c r="D2824" s="58"/>
      <c r="F2824" s="60"/>
      <c r="N2824" s="58"/>
      <c r="O2824" s="58"/>
      <c r="P2824" s="58"/>
      <c r="T2824" s="58"/>
    </row>
    <row r="2825">
      <c r="D2825" s="58"/>
      <c r="F2825" s="60"/>
      <c r="N2825" s="58"/>
      <c r="O2825" s="58"/>
      <c r="P2825" s="58"/>
      <c r="T2825" s="58"/>
    </row>
    <row r="2826">
      <c r="D2826" s="58"/>
      <c r="F2826" s="60"/>
      <c r="N2826" s="58"/>
      <c r="O2826" s="58"/>
      <c r="P2826" s="58"/>
      <c r="T2826" s="58"/>
    </row>
    <row r="2827">
      <c r="D2827" s="58"/>
      <c r="F2827" s="60"/>
      <c r="N2827" s="58"/>
      <c r="O2827" s="58"/>
      <c r="P2827" s="58"/>
      <c r="T2827" s="58"/>
    </row>
    <row r="2828">
      <c r="D2828" s="58"/>
      <c r="F2828" s="60"/>
      <c r="N2828" s="58"/>
      <c r="O2828" s="58"/>
      <c r="P2828" s="58"/>
      <c r="T2828" s="58"/>
    </row>
    <row r="2829">
      <c r="D2829" s="58"/>
      <c r="F2829" s="60"/>
      <c r="N2829" s="58"/>
      <c r="O2829" s="58"/>
      <c r="P2829" s="58"/>
      <c r="T2829" s="58"/>
    </row>
    <row r="2830">
      <c r="D2830" s="58"/>
      <c r="F2830" s="60"/>
      <c r="N2830" s="58"/>
      <c r="O2830" s="58"/>
      <c r="P2830" s="58"/>
      <c r="T2830" s="58"/>
    </row>
    <row r="2831">
      <c r="D2831" s="58"/>
      <c r="F2831" s="60"/>
      <c r="N2831" s="58"/>
      <c r="O2831" s="58"/>
      <c r="P2831" s="58"/>
      <c r="T2831" s="58"/>
    </row>
    <row r="2832">
      <c r="D2832" s="58"/>
      <c r="F2832" s="60"/>
      <c r="N2832" s="58"/>
      <c r="O2832" s="58"/>
      <c r="P2832" s="58"/>
      <c r="T2832" s="58"/>
    </row>
    <row r="2833">
      <c r="D2833" s="58"/>
      <c r="F2833" s="60"/>
      <c r="N2833" s="58"/>
      <c r="O2833" s="58"/>
      <c r="P2833" s="58"/>
      <c r="T2833" s="58"/>
    </row>
    <row r="2834">
      <c r="D2834" s="58"/>
      <c r="F2834" s="60"/>
      <c r="N2834" s="58"/>
      <c r="O2834" s="58"/>
      <c r="P2834" s="58"/>
      <c r="T2834" s="58"/>
    </row>
    <row r="2835">
      <c r="D2835" s="58"/>
      <c r="F2835" s="60"/>
      <c r="N2835" s="58"/>
      <c r="O2835" s="58"/>
      <c r="P2835" s="58"/>
      <c r="T2835" s="58"/>
    </row>
    <row r="2836">
      <c r="D2836" s="58"/>
      <c r="F2836" s="60"/>
      <c r="N2836" s="58"/>
      <c r="O2836" s="58"/>
      <c r="P2836" s="58"/>
      <c r="T2836" s="58"/>
    </row>
    <row r="2837">
      <c r="D2837" s="58"/>
      <c r="F2837" s="60"/>
      <c r="N2837" s="58"/>
      <c r="O2837" s="58"/>
      <c r="P2837" s="58"/>
      <c r="T2837" s="58"/>
    </row>
    <row r="2838">
      <c r="D2838" s="58"/>
      <c r="F2838" s="60"/>
      <c r="N2838" s="58"/>
      <c r="O2838" s="58"/>
      <c r="P2838" s="58"/>
      <c r="T2838" s="58"/>
    </row>
    <row r="2839">
      <c r="D2839" s="58"/>
      <c r="F2839" s="60"/>
      <c r="N2839" s="58"/>
      <c r="O2839" s="58"/>
      <c r="P2839" s="58"/>
      <c r="T2839" s="58"/>
    </row>
    <row r="2840">
      <c r="D2840" s="58"/>
      <c r="F2840" s="60"/>
      <c r="N2840" s="58"/>
      <c r="O2840" s="58"/>
      <c r="P2840" s="58"/>
      <c r="T2840" s="58"/>
    </row>
    <row r="2841">
      <c r="D2841" s="58"/>
      <c r="F2841" s="60"/>
      <c r="N2841" s="58"/>
      <c r="O2841" s="58"/>
      <c r="P2841" s="58"/>
      <c r="T2841" s="58"/>
    </row>
    <row r="2842">
      <c r="D2842" s="58"/>
      <c r="F2842" s="60"/>
      <c r="N2842" s="58"/>
      <c r="O2842" s="58"/>
      <c r="P2842" s="58"/>
      <c r="T2842" s="58"/>
    </row>
    <row r="2843">
      <c r="D2843" s="58"/>
      <c r="F2843" s="60"/>
      <c r="N2843" s="58"/>
      <c r="O2843" s="58"/>
      <c r="P2843" s="58"/>
      <c r="T2843" s="58"/>
    </row>
    <row r="2844">
      <c r="D2844" s="58"/>
      <c r="F2844" s="60"/>
      <c r="N2844" s="58"/>
      <c r="O2844" s="58"/>
      <c r="P2844" s="58"/>
      <c r="T2844" s="58"/>
    </row>
    <row r="2845">
      <c r="D2845" s="58"/>
      <c r="F2845" s="60"/>
      <c r="N2845" s="58"/>
      <c r="O2845" s="58"/>
      <c r="P2845" s="58"/>
      <c r="T2845" s="58"/>
    </row>
    <row r="2846">
      <c r="D2846" s="58"/>
      <c r="F2846" s="60"/>
      <c r="N2846" s="58"/>
      <c r="O2846" s="58"/>
      <c r="P2846" s="58"/>
      <c r="T2846" s="58"/>
    </row>
    <row r="2847">
      <c r="D2847" s="58"/>
      <c r="F2847" s="60"/>
      <c r="N2847" s="58"/>
      <c r="O2847" s="58"/>
      <c r="P2847" s="58"/>
      <c r="T2847" s="58"/>
    </row>
    <row r="2848">
      <c r="D2848" s="58"/>
      <c r="F2848" s="60"/>
      <c r="N2848" s="58"/>
      <c r="O2848" s="58"/>
      <c r="P2848" s="58"/>
      <c r="T2848" s="58"/>
    </row>
    <row r="2849">
      <c r="D2849" s="58"/>
      <c r="F2849" s="60"/>
      <c r="N2849" s="58"/>
      <c r="O2849" s="58"/>
      <c r="P2849" s="58"/>
      <c r="T2849" s="58"/>
    </row>
    <row r="2850">
      <c r="D2850" s="58"/>
      <c r="F2850" s="60"/>
      <c r="N2850" s="58"/>
      <c r="O2850" s="58"/>
      <c r="P2850" s="58"/>
      <c r="T2850" s="58"/>
    </row>
    <row r="2851">
      <c r="D2851" s="58"/>
      <c r="F2851" s="60"/>
      <c r="N2851" s="58"/>
      <c r="O2851" s="58"/>
      <c r="P2851" s="58"/>
      <c r="T2851" s="58"/>
    </row>
    <row r="2852">
      <c r="D2852" s="58"/>
      <c r="F2852" s="60"/>
      <c r="N2852" s="58"/>
      <c r="O2852" s="58"/>
      <c r="P2852" s="58"/>
      <c r="T2852" s="58"/>
    </row>
    <row r="2853">
      <c r="D2853" s="58"/>
      <c r="F2853" s="60"/>
      <c r="N2853" s="58"/>
      <c r="O2853" s="58"/>
      <c r="P2853" s="58"/>
      <c r="T2853" s="58"/>
    </row>
    <row r="2854">
      <c r="D2854" s="58"/>
      <c r="F2854" s="60"/>
      <c r="N2854" s="58"/>
      <c r="O2854" s="58"/>
      <c r="P2854" s="58"/>
      <c r="T2854" s="58"/>
    </row>
    <row r="2855">
      <c r="D2855" s="58"/>
      <c r="F2855" s="60"/>
      <c r="N2855" s="58"/>
      <c r="O2855" s="58"/>
      <c r="P2855" s="58"/>
      <c r="T2855" s="58"/>
    </row>
    <row r="2856">
      <c r="D2856" s="58"/>
      <c r="F2856" s="60"/>
      <c r="N2856" s="58"/>
      <c r="O2856" s="58"/>
      <c r="P2856" s="58"/>
      <c r="T2856" s="58"/>
    </row>
    <row r="2857">
      <c r="D2857" s="58"/>
      <c r="F2857" s="60"/>
      <c r="N2857" s="58"/>
      <c r="O2857" s="58"/>
      <c r="P2857" s="58"/>
      <c r="T2857" s="58"/>
    </row>
    <row r="2858">
      <c r="D2858" s="58"/>
      <c r="F2858" s="60"/>
      <c r="N2858" s="58"/>
      <c r="O2858" s="58"/>
      <c r="P2858" s="58"/>
      <c r="T2858" s="58"/>
    </row>
    <row r="2859">
      <c r="D2859" s="58"/>
      <c r="F2859" s="60"/>
      <c r="N2859" s="58"/>
      <c r="O2859" s="58"/>
      <c r="P2859" s="58"/>
      <c r="T2859" s="58"/>
    </row>
    <row r="2860">
      <c r="D2860" s="58"/>
      <c r="F2860" s="60"/>
      <c r="N2860" s="58"/>
      <c r="O2860" s="58"/>
      <c r="P2860" s="58"/>
      <c r="T2860" s="58"/>
    </row>
    <row r="2861">
      <c r="D2861" s="58"/>
      <c r="F2861" s="60"/>
      <c r="N2861" s="58"/>
      <c r="O2861" s="58"/>
      <c r="P2861" s="58"/>
      <c r="T2861" s="58"/>
    </row>
    <row r="2862">
      <c r="D2862" s="58"/>
      <c r="F2862" s="60"/>
      <c r="N2862" s="58"/>
      <c r="O2862" s="58"/>
      <c r="P2862" s="58"/>
      <c r="T2862" s="58"/>
    </row>
    <row r="2863">
      <c r="D2863" s="58"/>
      <c r="F2863" s="60"/>
      <c r="N2863" s="58"/>
      <c r="O2863" s="58"/>
      <c r="P2863" s="58"/>
      <c r="T2863" s="58"/>
    </row>
    <row r="2864">
      <c r="D2864" s="58"/>
      <c r="F2864" s="60"/>
      <c r="N2864" s="58"/>
      <c r="O2864" s="58"/>
      <c r="P2864" s="58"/>
      <c r="T2864" s="58"/>
    </row>
    <row r="2865">
      <c r="D2865" s="58"/>
      <c r="F2865" s="60"/>
      <c r="N2865" s="58"/>
      <c r="O2865" s="58"/>
      <c r="P2865" s="58"/>
      <c r="T2865" s="58"/>
    </row>
    <row r="2866">
      <c r="D2866" s="58"/>
      <c r="F2866" s="60"/>
      <c r="N2866" s="58"/>
      <c r="O2866" s="58"/>
      <c r="P2866" s="58"/>
      <c r="T2866" s="58"/>
    </row>
    <row r="2867">
      <c r="D2867" s="58"/>
      <c r="F2867" s="60"/>
      <c r="N2867" s="58"/>
      <c r="O2867" s="58"/>
      <c r="P2867" s="58"/>
      <c r="T2867" s="58"/>
    </row>
    <row r="2868">
      <c r="D2868" s="58"/>
      <c r="F2868" s="60"/>
      <c r="N2868" s="58"/>
      <c r="O2868" s="58"/>
      <c r="P2868" s="58"/>
      <c r="T2868" s="58"/>
    </row>
    <row r="2869">
      <c r="D2869" s="58"/>
      <c r="F2869" s="60"/>
      <c r="N2869" s="58"/>
      <c r="O2869" s="58"/>
      <c r="P2869" s="58"/>
      <c r="T2869" s="58"/>
    </row>
    <row r="2870">
      <c r="D2870" s="58"/>
      <c r="F2870" s="60"/>
      <c r="N2870" s="58"/>
      <c r="O2870" s="58"/>
      <c r="P2870" s="58"/>
      <c r="T2870" s="58"/>
    </row>
    <row r="2871">
      <c r="D2871" s="58"/>
      <c r="F2871" s="60"/>
      <c r="N2871" s="58"/>
      <c r="O2871" s="58"/>
      <c r="P2871" s="58"/>
      <c r="T2871" s="58"/>
    </row>
    <row r="2872">
      <c r="D2872" s="58"/>
      <c r="F2872" s="60"/>
      <c r="N2872" s="58"/>
      <c r="O2872" s="58"/>
      <c r="P2872" s="58"/>
      <c r="T2872" s="58"/>
    </row>
    <row r="2873">
      <c r="D2873" s="58"/>
      <c r="F2873" s="60"/>
      <c r="N2873" s="58"/>
      <c r="O2873" s="58"/>
      <c r="P2873" s="58"/>
      <c r="T2873" s="58"/>
    </row>
    <row r="2874">
      <c r="D2874" s="58"/>
      <c r="F2874" s="60"/>
      <c r="N2874" s="58"/>
      <c r="O2874" s="58"/>
      <c r="P2874" s="58"/>
      <c r="T2874" s="58"/>
    </row>
    <row r="2875">
      <c r="D2875" s="58"/>
      <c r="F2875" s="60"/>
      <c r="N2875" s="58"/>
      <c r="O2875" s="58"/>
      <c r="P2875" s="58"/>
      <c r="T2875" s="58"/>
    </row>
    <row r="2876">
      <c r="D2876" s="58"/>
      <c r="F2876" s="60"/>
      <c r="N2876" s="58"/>
      <c r="O2876" s="58"/>
      <c r="P2876" s="58"/>
      <c r="T2876" s="58"/>
    </row>
    <row r="2877">
      <c r="D2877" s="58"/>
      <c r="F2877" s="60"/>
      <c r="N2877" s="58"/>
      <c r="O2877" s="58"/>
      <c r="P2877" s="58"/>
      <c r="T2877" s="58"/>
    </row>
    <row r="2878">
      <c r="D2878" s="58"/>
      <c r="F2878" s="60"/>
      <c r="N2878" s="58"/>
      <c r="O2878" s="58"/>
      <c r="P2878" s="58"/>
      <c r="T2878" s="58"/>
    </row>
    <row r="2879">
      <c r="D2879" s="58"/>
      <c r="F2879" s="60"/>
      <c r="N2879" s="58"/>
      <c r="O2879" s="58"/>
      <c r="P2879" s="58"/>
      <c r="T2879" s="58"/>
    </row>
    <row r="2880">
      <c r="D2880" s="58"/>
      <c r="F2880" s="60"/>
      <c r="N2880" s="58"/>
      <c r="O2880" s="58"/>
      <c r="P2880" s="58"/>
      <c r="T2880" s="58"/>
    </row>
    <row r="2881">
      <c r="D2881" s="58"/>
      <c r="F2881" s="60"/>
      <c r="N2881" s="58"/>
      <c r="O2881" s="58"/>
      <c r="P2881" s="58"/>
      <c r="T2881" s="58"/>
    </row>
    <row r="2882">
      <c r="D2882" s="58"/>
      <c r="F2882" s="60"/>
      <c r="N2882" s="58"/>
      <c r="O2882" s="58"/>
      <c r="P2882" s="58"/>
      <c r="T2882" s="58"/>
    </row>
    <row r="2883">
      <c r="D2883" s="58"/>
      <c r="F2883" s="60"/>
      <c r="N2883" s="58"/>
      <c r="O2883" s="58"/>
      <c r="P2883" s="58"/>
      <c r="T2883" s="58"/>
    </row>
    <row r="2884">
      <c r="D2884" s="58"/>
      <c r="F2884" s="60"/>
      <c r="N2884" s="58"/>
      <c r="O2884" s="58"/>
      <c r="P2884" s="58"/>
      <c r="T2884" s="58"/>
    </row>
    <row r="2885">
      <c r="D2885" s="58"/>
      <c r="F2885" s="60"/>
      <c r="N2885" s="58"/>
      <c r="O2885" s="58"/>
      <c r="P2885" s="58"/>
      <c r="T2885" s="58"/>
    </row>
    <row r="2886">
      <c r="D2886" s="58"/>
      <c r="F2886" s="60"/>
      <c r="N2886" s="58"/>
      <c r="O2886" s="58"/>
      <c r="P2886" s="58"/>
      <c r="T2886" s="58"/>
    </row>
    <row r="2887">
      <c r="D2887" s="58"/>
      <c r="F2887" s="60"/>
      <c r="N2887" s="58"/>
      <c r="O2887" s="58"/>
      <c r="P2887" s="58"/>
      <c r="T2887" s="58"/>
    </row>
    <row r="2888">
      <c r="D2888" s="58"/>
      <c r="F2888" s="60"/>
      <c r="N2888" s="58"/>
      <c r="O2888" s="58"/>
      <c r="P2888" s="58"/>
      <c r="T2888" s="58"/>
    </row>
    <row r="2889">
      <c r="D2889" s="58"/>
      <c r="F2889" s="60"/>
      <c r="N2889" s="58"/>
      <c r="O2889" s="58"/>
      <c r="P2889" s="58"/>
      <c r="T2889" s="58"/>
    </row>
    <row r="2890">
      <c r="D2890" s="58"/>
      <c r="F2890" s="60"/>
      <c r="N2890" s="58"/>
      <c r="O2890" s="58"/>
      <c r="P2890" s="58"/>
      <c r="T2890" s="58"/>
    </row>
    <row r="2891">
      <c r="D2891" s="58"/>
      <c r="F2891" s="60"/>
      <c r="N2891" s="58"/>
      <c r="O2891" s="58"/>
      <c r="P2891" s="58"/>
      <c r="T2891" s="58"/>
    </row>
    <row r="2892">
      <c r="D2892" s="58"/>
      <c r="F2892" s="60"/>
      <c r="N2892" s="58"/>
      <c r="O2892" s="58"/>
      <c r="P2892" s="58"/>
      <c r="T2892" s="58"/>
    </row>
    <row r="2893">
      <c r="D2893" s="58"/>
      <c r="F2893" s="60"/>
      <c r="N2893" s="58"/>
      <c r="O2893" s="58"/>
      <c r="P2893" s="58"/>
      <c r="T2893" s="58"/>
    </row>
    <row r="2894">
      <c r="D2894" s="58"/>
      <c r="F2894" s="60"/>
      <c r="N2894" s="58"/>
      <c r="O2894" s="58"/>
      <c r="P2894" s="58"/>
      <c r="T2894" s="58"/>
    </row>
    <row r="2895">
      <c r="D2895" s="58"/>
      <c r="F2895" s="60"/>
      <c r="N2895" s="58"/>
      <c r="O2895" s="58"/>
      <c r="P2895" s="58"/>
      <c r="T2895" s="58"/>
    </row>
    <row r="2896">
      <c r="D2896" s="58"/>
      <c r="F2896" s="60"/>
      <c r="N2896" s="58"/>
      <c r="O2896" s="58"/>
      <c r="P2896" s="58"/>
      <c r="T2896" s="58"/>
    </row>
    <row r="2897">
      <c r="D2897" s="58"/>
      <c r="F2897" s="60"/>
      <c r="N2897" s="58"/>
      <c r="O2897" s="58"/>
      <c r="P2897" s="58"/>
      <c r="T2897" s="58"/>
    </row>
    <row r="2898">
      <c r="D2898" s="58"/>
      <c r="F2898" s="60"/>
      <c r="N2898" s="58"/>
      <c r="O2898" s="58"/>
      <c r="P2898" s="58"/>
      <c r="T2898" s="58"/>
    </row>
    <row r="2899">
      <c r="D2899" s="58"/>
      <c r="F2899" s="60"/>
      <c r="N2899" s="58"/>
      <c r="O2899" s="58"/>
      <c r="P2899" s="58"/>
      <c r="T2899" s="58"/>
    </row>
    <row r="2900">
      <c r="D2900" s="58"/>
      <c r="F2900" s="60"/>
      <c r="N2900" s="58"/>
      <c r="O2900" s="58"/>
      <c r="P2900" s="58"/>
      <c r="T2900" s="58"/>
    </row>
    <row r="2901">
      <c r="D2901" s="58"/>
      <c r="F2901" s="60"/>
      <c r="N2901" s="58"/>
      <c r="O2901" s="58"/>
      <c r="P2901" s="58"/>
      <c r="T2901" s="58"/>
    </row>
    <row r="2902">
      <c r="D2902" s="58"/>
      <c r="F2902" s="60"/>
      <c r="N2902" s="58"/>
      <c r="O2902" s="58"/>
      <c r="P2902" s="58"/>
      <c r="T2902" s="58"/>
    </row>
    <row r="2903">
      <c r="D2903" s="58"/>
      <c r="F2903" s="60"/>
      <c r="N2903" s="58"/>
      <c r="O2903" s="58"/>
      <c r="P2903" s="58"/>
      <c r="T2903" s="58"/>
    </row>
    <row r="2904">
      <c r="D2904" s="58"/>
      <c r="F2904" s="60"/>
      <c r="N2904" s="58"/>
      <c r="O2904" s="58"/>
      <c r="P2904" s="58"/>
      <c r="T2904" s="58"/>
    </row>
    <row r="2905">
      <c r="D2905" s="58"/>
      <c r="F2905" s="60"/>
      <c r="N2905" s="58"/>
      <c r="O2905" s="58"/>
      <c r="P2905" s="58"/>
      <c r="T2905" s="58"/>
    </row>
    <row r="2906">
      <c r="D2906" s="58"/>
      <c r="F2906" s="60"/>
      <c r="N2906" s="58"/>
      <c r="O2906" s="58"/>
      <c r="P2906" s="58"/>
      <c r="T2906" s="58"/>
    </row>
    <row r="2907">
      <c r="D2907" s="58"/>
      <c r="F2907" s="60"/>
      <c r="N2907" s="58"/>
      <c r="O2907" s="58"/>
      <c r="P2907" s="58"/>
      <c r="T2907" s="58"/>
    </row>
    <row r="2908">
      <c r="D2908" s="58"/>
      <c r="F2908" s="60"/>
      <c r="N2908" s="58"/>
      <c r="O2908" s="58"/>
      <c r="P2908" s="58"/>
      <c r="T2908" s="58"/>
    </row>
    <row r="2909">
      <c r="D2909" s="58"/>
      <c r="F2909" s="60"/>
      <c r="N2909" s="58"/>
      <c r="O2909" s="58"/>
      <c r="P2909" s="58"/>
      <c r="T2909" s="58"/>
    </row>
    <row r="2910">
      <c r="D2910" s="58"/>
      <c r="F2910" s="60"/>
      <c r="N2910" s="58"/>
      <c r="O2910" s="58"/>
      <c r="P2910" s="58"/>
      <c r="T2910" s="58"/>
    </row>
    <row r="2911">
      <c r="D2911" s="58"/>
      <c r="F2911" s="60"/>
      <c r="N2911" s="58"/>
      <c r="O2911" s="58"/>
      <c r="P2911" s="58"/>
      <c r="T2911" s="58"/>
    </row>
    <row r="2912">
      <c r="D2912" s="58"/>
      <c r="F2912" s="60"/>
      <c r="N2912" s="58"/>
      <c r="O2912" s="58"/>
      <c r="P2912" s="58"/>
      <c r="T2912" s="58"/>
    </row>
    <row r="2913">
      <c r="D2913" s="58"/>
      <c r="F2913" s="60"/>
      <c r="N2913" s="58"/>
      <c r="O2913" s="58"/>
      <c r="P2913" s="58"/>
      <c r="T2913" s="58"/>
    </row>
    <row r="2914">
      <c r="D2914" s="58"/>
      <c r="F2914" s="60"/>
      <c r="N2914" s="58"/>
      <c r="O2914" s="58"/>
      <c r="P2914" s="58"/>
      <c r="T2914" s="58"/>
    </row>
    <row r="2915">
      <c r="D2915" s="58"/>
      <c r="F2915" s="60"/>
      <c r="N2915" s="58"/>
      <c r="O2915" s="58"/>
      <c r="P2915" s="58"/>
      <c r="T2915" s="58"/>
    </row>
    <row r="2916">
      <c r="D2916" s="58"/>
      <c r="F2916" s="60"/>
      <c r="N2916" s="58"/>
      <c r="O2916" s="58"/>
      <c r="P2916" s="58"/>
      <c r="T2916" s="58"/>
    </row>
    <row r="2917">
      <c r="D2917" s="58"/>
      <c r="F2917" s="60"/>
      <c r="N2917" s="58"/>
      <c r="O2917" s="58"/>
      <c r="P2917" s="58"/>
      <c r="T2917" s="58"/>
    </row>
    <row r="2918">
      <c r="D2918" s="58"/>
      <c r="F2918" s="60"/>
      <c r="N2918" s="58"/>
      <c r="O2918" s="58"/>
      <c r="P2918" s="58"/>
      <c r="T2918" s="58"/>
    </row>
    <row r="2919">
      <c r="D2919" s="58"/>
      <c r="F2919" s="60"/>
      <c r="N2919" s="58"/>
      <c r="O2919" s="58"/>
      <c r="P2919" s="58"/>
      <c r="T2919" s="58"/>
    </row>
    <row r="2920">
      <c r="D2920" s="58"/>
      <c r="F2920" s="60"/>
      <c r="N2920" s="58"/>
      <c r="O2920" s="58"/>
      <c r="P2920" s="58"/>
      <c r="T2920" s="58"/>
    </row>
    <row r="2921">
      <c r="D2921" s="58"/>
      <c r="F2921" s="60"/>
      <c r="N2921" s="58"/>
      <c r="O2921" s="58"/>
      <c r="P2921" s="58"/>
      <c r="T2921" s="58"/>
    </row>
    <row r="2922">
      <c r="D2922" s="58"/>
      <c r="F2922" s="60"/>
      <c r="N2922" s="58"/>
      <c r="O2922" s="58"/>
      <c r="P2922" s="58"/>
      <c r="T2922" s="58"/>
    </row>
    <row r="2923">
      <c r="D2923" s="58"/>
      <c r="F2923" s="60"/>
      <c r="N2923" s="58"/>
      <c r="O2923" s="58"/>
      <c r="P2923" s="58"/>
      <c r="T2923" s="58"/>
    </row>
    <row r="2924">
      <c r="D2924" s="58"/>
      <c r="F2924" s="60"/>
      <c r="N2924" s="58"/>
      <c r="O2924" s="58"/>
      <c r="P2924" s="58"/>
      <c r="T2924" s="58"/>
    </row>
    <row r="2925">
      <c r="D2925" s="58"/>
      <c r="F2925" s="60"/>
      <c r="N2925" s="58"/>
      <c r="O2925" s="58"/>
      <c r="P2925" s="58"/>
      <c r="T2925" s="58"/>
    </row>
    <row r="2926">
      <c r="D2926" s="58"/>
      <c r="F2926" s="60"/>
      <c r="N2926" s="58"/>
      <c r="O2926" s="58"/>
      <c r="P2926" s="58"/>
      <c r="T2926" s="58"/>
    </row>
    <row r="2927">
      <c r="D2927" s="58"/>
      <c r="F2927" s="60"/>
      <c r="N2927" s="58"/>
      <c r="O2927" s="58"/>
      <c r="P2927" s="58"/>
      <c r="T2927" s="58"/>
    </row>
    <row r="2928">
      <c r="D2928" s="58"/>
      <c r="F2928" s="60"/>
      <c r="N2928" s="58"/>
      <c r="O2928" s="58"/>
      <c r="P2928" s="58"/>
      <c r="T2928" s="58"/>
    </row>
    <row r="2929">
      <c r="D2929" s="58"/>
      <c r="F2929" s="60"/>
      <c r="N2929" s="58"/>
      <c r="O2929" s="58"/>
      <c r="P2929" s="58"/>
      <c r="T2929" s="58"/>
    </row>
    <row r="2930">
      <c r="D2930" s="58"/>
      <c r="F2930" s="60"/>
      <c r="N2930" s="58"/>
      <c r="O2930" s="58"/>
      <c r="P2930" s="58"/>
      <c r="T2930" s="58"/>
    </row>
    <row r="2931">
      <c r="D2931" s="58"/>
      <c r="F2931" s="60"/>
      <c r="N2931" s="58"/>
      <c r="O2931" s="58"/>
      <c r="P2931" s="58"/>
      <c r="T2931" s="58"/>
    </row>
    <row r="2932">
      <c r="D2932" s="58"/>
      <c r="F2932" s="60"/>
      <c r="N2932" s="58"/>
      <c r="O2932" s="58"/>
      <c r="P2932" s="58"/>
      <c r="T2932" s="58"/>
    </row>
    <row r="2933">
      <c r="D2933" s="58"/>
      <c r="F2933" s="60"/>
      <c r="N2933" s="58"/>
      <c r="O2933" s="58"/>
      <c r="P2933" s="58"/>
      <c r="T2933" s="58"/>
    </row>
    <row r="2934">
      <c r="D2934" s="58"/>
      <c r="F2934" s="60"/>
      <c r="N2934" s="58"/>
      <c r="O2934" s="58"/>
      <c r="P2934" s="58"/>
      <c r="T2934" s="58"/>
    </row>
    <row r="2935">
      <c r="D2935" s="58"/>
      <c r="F2935" s="60"/>
      <c r="N2935" s="58"/>
      <c r="O2935" s="58"/>
      <c r="P2935" s="58"/>
      <c r="T2935" s="58"/>
    </row>
    <row r="2936">
      <c r="D2936" s="58"/>
      <c r="F2936" s="60"/>
      <c r="N2936" s="58"/>
      <c r="O2936" s="58"/>
      <c r="P2936" s="58"/>
      <c r="T2936" s="58"/>
    </row>
    <row r="2937">
      <c r="D2937" s="58"/>
      <c r="F2937" s="60"/>
      <c r="N2937" s="58"/>
      <c r="O2937" s="58"/>
      <c r="P2937" s="58"/>
      <c r="T2937" s="58"/>
    </row>
    <row r="2938">
      <c r="D2938" s="58"/>
      <c r="F2938" s="60"/>
      <c r="N2938" s="58"/>
      <c r="O2938" s="58"/>
      <c r="P2938" s="58"/>
      <c r="T2938" s="58"/>
    </row>
    <row r="2939">
      <c r="D2939" s="58"/>
      <c r="F2939" s="60"/>
      <c r="N2939" s="58"/>
      <c r="O2939" s="58"/>
      <c r="P2939" s="58"/>
      <c r="T2939" s="58"/>
    </row>
    <row r="2940">
      <c r="D2940" s="58"/>
      <c r="F2940" s="60"/>
      <c r="N2940" s="58"/>
      <c r="O2940" s="58"/>
      <c r="P2940" s="58"/>
      <c r="T2940" s="58"/>
    </row>
    <row r="2941">
      <c r="D2941" s="58"/>
      <c r="F2941" s="60"/>
      <c r="N2941" s="58"/>
      <c r="O2941" s="58"/>
      <c r="P2941" s="58"/>
      <c r="T2941" s="58"/>
    </row>
    <row r="2942">
      <c r="D2942" s="58"/>
      <c r="F2942" s="60"/>
      <c r="N2942" s="58"/>
      <c r="O2942" s="58"/>
      <c r="P2942" s="58"/>
      <c r="T2942" s="58"/>
    </row>
    <row r="2943">
      <c r="D2943" s="58"/>
      <c r="F2943" s="60"/>
      <c r="N2943" s="58"/>
      <c r="O2943" s="58"/>
      <c r="P2943" s="58"/>
      <c r="T2943" s="58"/>
    </row>
    <row r="2944">
      <c r="D2944" s="58"/>
      <c r="F2944" s="60"/>
      <c r="N2944" s="58"/>
      <c r="O2944" s="58"/>
      <c r="P2944" s="58"/>
      <c r="T2944" s="58"/>
    </row>
    <row r="2945">
      <c r="D2945" s="58"/>
      <c r="F2945" s="60"/>
      <c r="N2945" s="58"/>
      <c r="O2945" s="58"/>
      <c r="P2945" s="58"/>
      <c r="T2945" s="58"/>
    </row>
    <row r="2946">
      <c r="D2946" s="58"/>
      <c r="F2946" s="60"/>
      <c r="N2946" s="58"/>
      <c r="O2946" s="58"/>
      <c r="P2946" s="58"/>
      <c r="T2946" s="58"/>
    </row>
    <row r="2947">
      <c r="D2947" s="58"/>
      <c r="F2947" s="60"/>
      <c r="N2947" s="58"/>
      <c r="O2947" s="58"/>
      <c r="P2947" s="58"/>
      <c r="T2947" s="58"/>
    </row>
    <row r="2948">
      <c r="D2948" s="58"/>
      <c r="F2948" s="60"/>
      <c r="N2948" s="58"/>
      <c r="O2948" s="58"/>
      <c r="P2948" s="58"/>
      <c r="T2948" s="58"/>
    </row>
    <row r="2949">
      <c r="D2949" s="58"/>
      <c r="F2949" s="60"/>
      <c r="N2949" s="58"/>
      <c r="O2949" s="58"/>
      <c r="P2949" s="58"/>
      <c r="T2949" s="58"/>
    </row>
    <row r="2950">
      <c r="D2950" s="58"/>
      <c r="F2950" s="60"/>
      <c r="N2950" s="58"/>
      <c r="O2950" s="58"/>
      <c r="P2950" s="58"/>
      <c r="T2950" s="58"/>
    </row>
    <row r="2951">
      <c r="D2951" s="58"/>
      <c r="F2951" s="60"/>
      <c r="N2951" s="58"/>
      <c r="O2951" s="58"/>
      <c r="P2951" s="58"/>
      <c r="T2951" s="58"/>
    </row>
    <row r="2952">
      <c r="D2952" s="58"/>
      <c r="F2952" s="60"/>
      <c r="N2952" s="58"/>
      <c r="O2952" s="58"/>
      <c r="P2952" s="58"/>
      <c r="T2952" s="58"/>
    </row>
    <row r="2953">
      <c r="D2953" s="58"/>
      <c r="F2953" s="60"/>
      <c r="N2953" s="58"/>
      <c r="O2953" s="58"/>
      <c r="P2953" s="58"/>
      <c r="T2953" s="58"/>
    </row>
    <row r="2954">
      <c r="D2954" s="58"/>
      <c r="F2954" s="60"/>
      <c r="N2954" s="58"/>
      <c r="O2954" s="58"/>
      <c r="P2954" s="58"/>
      <c r="T2954" s="58"/>
    </row>
    <row r="2955">
      <c r="D2955" s="58"/>
      <c r="F2955" s="60"/>
      <c r="N2955" s="58"/>
      <c r="O2955" s="58"/>
      <c r="P2955" s="58"/>
      <c r="T2955" s="58"/>
    </row>
    <row r="2956">
      <c r="D2956" s="58"/>
      <c r="F2956" s="60"/>
      <c r="N2956" s="58"/>
      <c r="O2956" s="58"/>
      <c r="P2956" s="58"/>
      <c r="T2956" s="58"/>
    </row>
    <row r="2957">
      <c r="D2957" s="58"/>
      <c r="F2957" s="60"/>
      <c r="N2957" s="58"/>
      <c r="O2957" s="58"/>
      <c r="P2957" s="58"/>
      <c r="T2957" s="58"/>
    </row>
    <row r="2958">
      <c r="D2958" s="58"/>
      <c r="F2958" s="60"/>
      <c r="N2958" s="58"/>
      <c r="O2958" s="58"/>
      <c r="P2958" s="58"/>
      <c r="T2958" s="58"/>
    </row>
    <row r="2959">
      <c r="D2959" s="58"/>
      <c r="F2959" s="60"/>
      <c r="N2959" s="58"/>
      <c r="O2959" s="58"/>
      <c r="P2959" s="58"/>
      <c r="T2959" s="58"/>
    </row>
    <row r="2960">
      <c r="D2960" s="58"/>
      <c r="F2960" s="60"/>
      <c r="N2960" s="58"/>
      <c r="O2960" s="58"/>
      <c r="P2960" s="58"/>
      <c r="T2960" s="58"/>
    </row>
    <row r="2961">
      <c r="D2961" s="58"/>
      <c r="F2961" s="60"/>
      <c r="N2961" s="58"/>
      <c r="O2961" s="58"/>
      <c r="P2961" s="58"/>
      <c r="T2961" s="58"/>
    </row>
    <row r="2962">
      <c r="D2962" s="58"/>
      <c r="F2962" s="60"/>
      <c r="N2962" s="58"/>
      <c r="O2962" s="58"/>
      <c r="P2962" s="58"/>
      <c r="T2962" s="58"/>
    </row>
    <row r="2963">
      <c r="D2963" s="58"/>
      <c r="F2963" s="60"/>
      <c r="N2963" s="58"/>
      <c r="O2963" s="58"/>
      <c r="P2963" s="58"/>
      <c r="T2963" s="58"/>
    </row>
    <row r="2964">
      <c r="D2964" s="58"/>
      <c r="F2964" s="60"/>
      <c r="N2964" s="58"/>
      <c r="O2964" s="58"/>
      <c r="P2964" s="58"/>
      <c r="T2964" s="58"/>
    </row>
    <row r="2965">
      <c r="D2965" s="58"/>
      <c r="F2965" s="60"/>
      <c r="N2965" s="58"/>
      <c r="O2965" s="58"/>
      <c r="P2965" s="58"/>
      <c r="T2965" s="58"/>
    </row>
    <row r="2966">
      <c r="D2966" s="58"/>
      <c r="F2966" s="60"/>
      <c r="N2966" s="58"/>
      <c r="O2966" s="58"/>
      <c r="P2966" s="58"/>
      <c r="T2966" s="58"/>
    </row>
    <row r="2967">
      <c r="D2967" s="58"/>
      <c r="F2967" s="60"/>
      <c r="N2967" s="58"/>
      <c r="O2967" s="58"/>
      <c r="P2967" s="58"/>
      <c r="T2967" s="58"/>
    </row>
    <row r="2968">
      <c r="D2968" s="58"/>
      <c r="F2968" s="60"/>
      <c r="N2968" s="58"/>
      <c r="O2968" s="58"/>
      <c r="P2968" s="58"/>
      <c r="T2968" s="58"/>
    </row>
    <row r="2969">
      <c r="D2969" s="58"/>
      <c r="F2969" s="60"/>
      <c r="N2969" s="58"/>
      <c r="O2969" s="58"/>
      <c r="P2969" s="58"/>
      <c r="T2969" s="58"/>
    </row>
    <row r="2970">
      <c r="D2970" s="58"/>
      <c r="F2970" s="60"/>
      <c r="N2970" s="58"/>
      <c r="O2970" s="58"/>
      <c r="P2970" s="58"/>
      <c r="T2970" s="58"/>
    </row>
    <row r="2971">
      <c r="D2971" s="58"/>
      <c r="F2971" s="60"/>
      <c r="N2971" s="58"/>
      <c r="O2971" s="58"/>
      <c r="P2971" s="58"/>
      <c r="T2971" s="58"/>
    </row>
    <row r="2972">
      <c r="D2972" s="58"/>
      <c r="F2972" s="60"/>
      <c r="N2972" s="58"/>
      <c r="O2972" s="58"/>
      <c r="P2972" s="58"/>
      <c r="T2972" s="58"/>
    </row>
    <row r="2973">
      <c r="D2973" s="58"/>
      <c r="F2973" s="60"/>
      <c r="N2973" s="58"/>
      <c r="O2973" s="58"/>
      <c r="P2973" s="58"/>
      <c r="T2973" s="58"/>
    </row>
    <row r="2974">
      <c r="D2974" s="58"/>
      <c r="F2974" s="60"/>
      <c r="N2974" s="58"/>
      <c r="O2974" s="58"/>
      <c r="P2974" s="58"/>
      <c r="T2974" s="58"/>
    </row>
    <row r="2975">
      <c r="D2975" s="58"/>
      <c r="F2975" s="60"/>
      <c r="N2975" s="58"/>
      <c r="O2975" s="58"/>
      <c r="P2975" s="58"/>
      <c r="T2975" s="58"/>
    </row>
    <row r="2976">
      <c r="D2976" s="58"/>
      <c r="F2976" s="60"/>
      <c r="N2976" s="58"/>
      <c r="O2976" s="58"/>
      <c r="P2976" s="58"/>
      <c r="T2976" s="58"/>
    </row>
    <row r="2977">
      <c r="D2977" s="58"/>
      <c r="F2977" s="60"/>
      <c r="N2977" s="58"/>
      <c r="O2977" s="58"/>
      <c r="P2977" s="58"/>
      <c r="T2977" s="58"/>
    </row>
    <row r="2978">
      <c r="D2978" s="58"/>
      <c r="F2978" s="60"/>
      <c r="N2978" s="58"/>
      <c r="O2978" s="58"/>
      <c r="P2978" s="58"/>
      <c r="T2978" s="58"/>
    </row>
    <row r="2979">
      <c r="D2979" s="58"/>
      <c r="F2979" s="60"/>
      <c r="N2979" s="58"/>
      <c r="O2979" s="58"/>
      <c r="P2979" s="58"/>
      <c r="T2979" s="58"/>
    </row>
    <row r="2980">
      <c r="D2980" s="58"/>
      <c r="F2980" s="60"/>
      <c r="N2980" s="58"/>
      <c r="O2980" s="58"/>
      <c r="P2980" s="58"/>
      <c r="T2980" s="58"/>
    </row>
    <row r="2981">
      <c r="D2981" s="58"/>
      <c r="F2981" s="60"/>
      <c r="N2981" s="58"/>
      <c r="O2981" s="58"/>
      <c r="P2981" s="58"/>
      <c r="T2981" s="58"/>
    </row>
    <row r="2982">
      <c r="D2982" s="58"/>
      <c r="F2982" s="60"/>
      <c r="N2982" s="58"/>
      <c r="O2982" s="58"/>
      <c r="P2982" s="58"/>
      <c r="T2982" s="58"/>
    </row>
    <row r="2983">
      <c r="D2983" s="58"/>
      <c r="F2983" s="60"/>
      <c r="N2983" s="58"/>
      <c r="O2983" s="58"/>
      <c r="P2983" s="58"/>
      <c r="T2983" s="58"/>
    </row>
    <row r="2984">
      <c r="D2984" s="58"/>
      <c r="F2984" s="60"/>
      <c r="N2984" s="58"/>
      <c r="O2984" s="58"/>
      <c r="P2984" s="58"/>
      <c r="T2984" s="58"/>
    </row>
    <row r="2985">
      <c r="D2985" s="58"/>
      <c r="F2985" s="60"/>
      <c r="N2985" s="58"/>
      <c r="O2985" s="58"/>
      <c r="P2985" s="58"/>
      <c r="T2985" s="58"/>
    </row>
    <row r="2986">
      <c r="D2986" s="58"/>
      <c r="F2986" s="60"/>
      <c r="N2986" s="58"/>
      <c r="O2986" s="58"/>
      <c r="P2986" s="58"/>
      <c r="T2986" s="58"/>
    </row>
    <row r="2987">
      <c r="D2987" s="58"/>
      <c r="F2987" s="60"/>
      <c r="N2987" s="58"/>
      <c r="O2987" s="58"/>
      <c r="P2987" s="58"/>
      <c r="T2987" s="58"/>
    </row>
    <row r="2988">
      <c r="D2988" s="58"/>
      <c r="F2988" s="60"/>
      <c r="N2988" s="58"/>
      <c r="O2988" s="58"/>
      <c r="P2988" s="58"/>
      <c r="T2988" s="58"/>
    </row>
    <row r="2989">
      <c r="D2989" s="58"/>
      <c r="F2989" s="60"/>
      <c r="N2989" s="58"/>
      <c r="O2989" s="58"/>
      <c r="P2989" s="58"/>
      <c r="T2989" s="58"/>
    </row>
    <row r="2990">
      <c r="D2990" s="58"/>
      <c r="F2990" s="60"/>
      <c r="N2990" s="58"/>
      <c r="O2990" s="58"/>
      <c r="P2990" s="58"/>
      <c r="T2990" s="58"/>
    </row>
    <row r="2991">
      <c r="D2991" s="58"/>
      <c r="F2991" s="60"/>
      <c r="N2991" s="58"/>
      <c r="O2991" s="58"/>
      <c r="P2991" s="58"/>
      <c r="T2991" s="58"/>
    </row>
    <row r="2992">
      <c r="D2992" s="58"/>
      <c r="F2992" s="60"/>
      <c r="N2992" s="58"/>
      <c r="O2992" s="58"/>
      <c r="P2992" s="58"/>
      <c r="T2992" s="58"/>
    </row>
    <row r="2993">
      <c r="D2993" s="58"/>
      <c r="F2993" s="60"/>
      <c r="N2993" s="58"/>
      <c r="O2993" s="58"/>
      <c r="P2993" s="58"/>
      <c r="T2993" s="58"/>
    </row>
    <row r="2994">
      <c r="D2994" s="58"/>
      <c r="F2994" s="60"/>
      <c r="N2994" s="58"/>
      <c r="O2994" s="58"/>
      <c r="P2994" s="58"/>
      <c r="T2994" s="58"/>
    </row>
    <row r="2995">
      <c r="D2995" s="58"/>
      <c r="F2995" s="60"/>
      <c r="N2995" s="58"/>
      <c r="O2995" s="58"/>
      <c r="P2995" s="58"/>
      <c r="T2995" s="58"/>
    </row>
    <row r="2996">
      <c r="D2996" s="58"/>
      <c r="F2996" s="60"/>
      <c r="N2996" s="58"/>
      <c r="O2996" s="58"/>
      <c r="P2996" s="58"/>
      <c r="T2996" s="58"/>
    </row>
    <row r="2997">
      <c r="D2997" s="58"/>
      <c r="F2997" s="60"/>
      <c r="N2997" s="58"/>
      <c r="O2997" s="58"/>
      <c r="P2997" s="58"/>
      <c r="T2997" s="58"/>
    </row>
    <row r="2998">
      <c r="D2998" s="58"/>
      <c r="F2998" s="60"/>
      <c r="N2998" s="58"/>
      <c r="O2998" s="58"/>
      <c r="P2998" s="58"/>
      <c r="T2998" s="58"/>
    </row>
    <row r="2999">
      <c r="D2999" s="58"/>
      <c r="F2999" s="60"/>
      <c r="N2999" s="58"/>
      <c r="O2999" s="58"/>
      <c r="P2999" s="58"/>
      <c r="T2999" s="58"/>
    </row>
    <row r="3000">
      <c r="D3000" s="58"/>
      <c r="F3000" s="60"/>
      <c r="N3000" s="58"/>
      <c r="O3000" s="58"/>
      <c r="P3000" s="58"/>
      <c r="T3000" s="58"/>
    </row>
    <row r="3001">
      <c r="D3001" s="58"/>
      <c r="F3001" s="60"/>
      <c r="N3001" s="58"/>
      <c r="O3001" s="58"/>
      <c r="P3001" s="58"/>
      <c r="T3001" s="58"/>
    </row>
    <row r="3002">
      <c r="D3002" s="58"/>
      <c r="F3002" s="60"/>
      <c r="N3002" s="58"/>
      <c r="O3002" s="58"/>
      <c r="P3002" s="58"/>
      <c r="T3002" s="58"/>
    </row>
    <row r="3003">
      <c r="D3003" s="58"/>
      <c r="F3003" s="60"/>
      <c r="N3003" s="58"/>
      <c r="O3003" s="58"/>
      <c r="P3003" s="58"/>
      <c r="T3003" s="58"/>
    </row>
    <row r="3004">
      <c r="D3004" s="58"/>
      <c r="F3004" s="60"/>
      <c r="N3004" s="58"/>
      <c r="O3004" s="58"/>
      <c r="P3004" s="58"/>
      <c r="T3004" s="58"/>
    </row>
    <row r="3005">
      <c r="D3005" s="58"/>
      <c r="F3005" s="60"/>
      <c r="N3005" s="58"/>
      <c r="O3005" s="58"/>
      <c r="P3005" s="58"/>
      <c r="T3005" s="58"/>
    </row>
    <row r="3006">
      <c r="D3006" s="58"/>
      <c r="F3006" s="60"/>
      <c r="N3006" s="58"/>
      <c r="O3006" s="58"/>
      <c r="P3006" s="58"/>
      <c r="T3006" s="58"/>
    </row>
    <row r="3007">
      <c r="D3007" s="58"/>
      <c r="F3007" s="60"/>
      <c r="N3007" s="58"/>
      <c r="O3007" s="58"/>
      <c r="P3007" s="58"/>
      <c r="T3007" s="58"/>
    </row>
    <row r="3008">
      <c r="D3008" s="58"/>
      <c r="F3008" s="60"/>
      <c r="N3008" s="58"/>
      <c r="O3008" s="58"/>
      <c r="P3008" s="58"/>
      <c r="T3008" s="58"/>
    </row>
    <row r="3009">
      <c r="D3009" s="58"/>
      <c r="F3009" s="60"/>
      <c r="N3009" s="58"/>
      <c r="O3009" s="58"/>
      <c r="P3009" s="58"/>
      <c r="T3009" s="58"/>
    </row>
    <row r="3010">
      <c r="D3010" s="58"/>
      <c r="F3010" s="60"/>
      <c r="N3010" s="58"/>
      <c r="O3010" s="58"/>
      <c r="P3010" s="58"/>
      <c r="T3010" s="58"/>
    </row>
    <row r="3011">
      <c r="D3011" s="58"/>
      <c r="F3011" s="60"/>
      <c r="N3011" s="58"/>
      <c r="O3011" s="58"/>
      <c r="P3011" s="58"/>
      <c r="T3011" s="58"/>
    </row>
    <row r="3012">
      <c r="D3012" s="58"/>
      <c r="F3012" s="60"/>
      <c r="N3012" s="58"/>
      <c r="O3012" s="58"/>
      <c r="P3012" s="58"/>
      <c r="T3012" s="58"/>
    </row>
    <row r="3013">
      <c r="D3013" s="58"/>
      <c r="F3013" s="60"/>
      <c r="N3013" s="58"/>
      <c r="O3013" s="58"/>
      <c r="P3013" s="58"/>
      <c r="T3013" s="58"/>
    </row>
    <row r="3014">
      <c r="D3014" s="58"/>
      <c r="F3014" s="60"/>
      <c r="N3014" s="58"/>
      <c r="O3014" s="58"/>
      <c r="P3014" s="58"/>
      <c r="T3014" s="58"/>
    </row>
    <row r="3015">
      <c r="D3015" s="58"/>
      <c r="F3015" s="60"/>
      <c r="N3015" s="58"/>
      <c r="O3015" s="58"/>
      <c r="P3015" s="58"/>
      <c r="T3015" s="58"/>
    </row>
    <row r="3016">
      <c r="D3016" s="58"/>
      <c r="F3016" s="60"/>
      <c r="N3016" s="58"/>
      <c r="O3016" s="58"/>
      <c r="P3016" s="58"/>
      <c r="T3016" s="58"/>
    </row>
    <row r="3017">
      <c r="D3017" s="58"/>
      <c r="F3017" s="60"/>
      <c r="N3017" s="58"/>
      <c r="O3017" s="58"/>
      <c r="P3017" s="58"/>
      <c r="T3017" s="58"/>
    </row>
    <row r="3018">
      <c r="D3018" s="58"/>
      <c r="F3018" s="60"/>
      <c r="N3018" s="58"/>
      <c r="O3018" s="58"/>
      <c r="P3018" s="58"/>
      <c r="T3018" s="58"/>
    </row>
    <row r="3019">
      <c r="D3019" s="58"/>
      <c r="F3019" s="60"/>
      <c r="N3019" s="58"/>
      <c r="O3019" s="58"/>
      <c r="P3019" s="58"/>
      <c r="T3019" s="58"/>
    </row>
    <row r="3020">
      <c r="D3020" s="58"/>
      <c r="F3020" s="60"/>
      <c r="N3020" s="58"/>
      <c r="O3020" s="58"/>
      <c r="P3020" s="58"/>
      <c r="T3020" s="58"/>
    </row>
    <row r="3021">
      <c r="D3021" s="58"/>
      <c r="F3021" s="60"/>
      <c r="N3021" s="58"/>
      <c r="O3021" s="58"/>
      <c r="P3021" s="58"/>
      <c r="T3021" s="58"/>
    </row>
    <row r="3022">
      <c r="D3022" s="58"/>
      <c r="F3022" s="60"/>
      <c r="N3022" s="58"/>
      <c r="O3022" s="58"/>
      <c r="P3022" s="58"/>
      <c r="T3022" s="58"/>
    </row>
    <row r="3023">
      <c r="D3023" s="58"/>
      <c r="F3023" s="60"/>
      <c r="N3023" s="58"/>
      <c r="O3023" s="58"/>
      <c r="P3023" s="58"/>
      <c r="T3023" s="58"/>
    </row>
    <row r="3024">
      <c r="D3024" s="58"/>
      <c r="F3024" s="60"/>
      <c r="N3024" s="58"/>
      <c r="O3024" s="58"/>
      <c r="P3024" s="58"/>
      <c r="T3024" s="58"/>
    </row>
    <row r="3025">
      <c r="D3025" s="58"/>
      <c r="F3025" s="60"/>
      <c r="N3025" s="58"/>
      <c r="O3025" s="58"/>
      <c r="P3025" s="58"/>
      <c r="T3025" s="58"/>
    </row>
    <row r="3026">
      <c r="D3026" s="58"/>
      <c r="F3026" s="60"/>
      <c r="N3026" s="58"/>
      <c r="O3026" s="58"/>
      <c r="P3026" s="58"/>
      <c r="T3026" s="58"/>
    </row>
    <row r="3027">
      <c r="D3027" s="58"/>
      <c r="F3027" s="60"/>
      <c r="N3027" s="58"/>
      <c r="O3027" s="58"/>
      <c r="P3027" s="58"/>
      <c r="T3027" s="58"/>
    </row>
    <row r="3028">
      <c r="D3028" s="58"/>
      <c r="F3028" s="60"/>
      <c r="N3028" s="58"/>
      <c r="O3028" s="58"/>
      <c r="P3028" s="58"/>
      <c r="T3028" s="58"/>
    </row>
    <row r="3029">
      <c r="D3029" s="58"/>
      <c r="F3029" s="60"/>
      <c r="N3029" s="58"/>
      <c r="O3029" s="58"/>
      <c r="P3029" s="58"/>
      <c r="T3029" s="58"/>
    </row>
    <row r="3030">
      <c r="D3030" s="58"/>
      <c r="F3030" s="60"/>
      <c r="N3030" s="58"/>
      <c r="O3030" s="58"/>
      <c r="P3030" s="58"/>
      <c r="T3030" s="58"/>
    </row>
    <row r="3031">
      <c r="D3031" s="58"/>
      <c r="F3031" s="60"/>
      <c r="N3031" s="58"/>
      <c r="O3031" s="58"/>
      <c r="P3031" s="58"/>
      <c r="T3031" s="58"/>
    </row>
    <row r="3032">
      <c r="D3032" s="58"/>
      <c r="F3032" s="60"/>
      <c r="N3032" s="58"/>
      <c r="O3032" s="58"/>
      <c r="P3032" s="58"/>
      <c r="T3032" s="58"/>
    </row>
    <row r="3033">
      <c r="D3033" s="58"/>
      <c r="F3033" s="60"/>
      <c r="N3033" s="58"/>
      <c r="O3033" s="58"/>
      <c r="P3033" s="58"/>
      <c r="T3033" s="58"/>
    </row>
    <row r="3034">
      <c r="D3034" s="58"/>
      <c r="F3034" s="60"/>
      <c r="N3034" s="58"/>
      <c r="O3034" s="58"/>
      <c r="P3034" s="58"/>
      <c r="T3034" s="58"/>
    </row>
    <row r="3035">
      <c r="D3035" s="58"/>
      <c r="F3035" s="60"/>
      <c r="N3035" s="58"/>
      <c r="O3035" s="58"/>
      <c r="P3035" s="58"/>
      <c r="T3035" s="58"/>
    </row>
    <row r="3036">
      <c r="D3036" s="58"/>
      <c r="F3036" s="60"/>
      <c r="N3036" s="58"/>
      <c r="O3036" s="58"/>
      <c r="P3036" s="58"/>
      <c r="T3036" s="58"/>
    </row>
    <row r="3037">
      <c r="D3037" s="58"/>
      <c r="F3037" s="60"/>
      <c r="N3037" s="58"/>
      <c r="O3037" s="58"/>
      <c r="P3037" s="58"/>
      <c r="T3037" s="58"/>
    </row>
    <row r="3038">
      <c r="D3038" s="58"/>
      <c r="F3038" s="60"/>
      <c r="N3038" s="58"/>
      <c r="O3038" s="58"/>
      <c r="P3038" s="58"/>
      <c r="T3038" s="58"/>
    </row>
    <row r="3039">
      <c r="D3039" s="58"/>
      <c r="F3039" s="60"/>
      <c r="N3039" s="58"/>
      <c r="O3039" s="58"/>
      <c r="P3039" s="58"/>
      <c r="T3039" s="58"/>
    </row>
    <row r="3040">
      <c r="D3040" s="58"/>
      <c r="F3040" s="60"/>
      <c r="N3040" s="58"/>
      <c r="O3040" s="58"/>
      <c r="P3040" s="58"/>
      <c r="T3040" s="58"/>
    </row>
    <row r="3041">
      <c r="D3041" s="58"/>
      <c r="F3041" s="60"/>
      <c r="N3041" s="58"/>
      <c r="O3041" s="58"/>
      <c r="P3041" s="58"/>
      <c r="T3041" s="58"/>
    </row>
    <row r="3042">
      <c r="D3042" s="58"/>
      <c r="F3042" s="60"/>
      <c r="N3042" s="58"/>
      <c r="O3042" s="58"/>
      <c r="P3042" s="58"/>
      <c r="T3042" s="58"/>
    </row>
    <row r="3043">
      <c r="D3043" s="58"/>
      <c r="F3043" s="60"/>
      <c r="N3043" s="58"/>
      <c r="O3043" s="58"/>
      <c r="P3043" s="58"/>
      <c r="T3043" s="58"/>
    </row>
    <row r="3044">
      <c r="D3044" s="58"/>
      <c r="F3044" s="60"/>
      <c r="N3044" s="58"/>
      <c r="O3044" s="58"/>
      <c r="P3044" s="58"/>
      <c r="T3044" s="58"/>
    </row>
    <row r="3045">
      <c r="D3045" s="58"/>
      <c r="F3045" s="60"/>
      <c r="N3045" s="58"/>
      <c r="O3045" s="58"/>
      <c r="P3045" s="58"/>
      <c r="T3045" s="58"/>
    </row>
    <row r="3046">
      <c r="D3046" s="58"/>
      <c r="F3046" s="60"/>
      <c r="N3046" s="58"/>
      <c r="O3046" s="58"/>
      <c r="P3046" s="58"/>
      <c r="T3046" s="58"/>
    </row>
    <row r="3047">
      <c r="D3047" s="58"/>
      <c r="F3047" s="60"/>
      <c r="N3047" s="58"/>
      <c r="O3047" s="58"/>
      <c r="P3047" s="58"/>
      <c r="T3047" s="58"/>
    </row>
    <row r="3048">
      <c r="D3048" s="58"/>
      <c r="F3048" s="60"/>
      <c r="N3048" s="58"/>
      <c r="O3048" s="58"/>
      <c r="P3048" s="58"/>
      <c r="T3048" s="58"/>
    </row>
    <row r="3049">
      <c r="D3049" s="58"/>
      <c r="F3049" s="60"/>
      <c r="N3049" s="58"/>
      <c r="O3049" s="58"/>
      <c r="P3049" s="58"/>
      <c r="T3049" s="58"/>
    </row>
    <row r="3050">
      <c r="D3050" s="58"/>
      <c r="F3050" s="60"/>
      <c r="N3050" s="58"/>
      <c r="O3050" s="58"/>
      <c r="P3050" s="58"/>
      <c r="T3050" s="58"/>
    </row>
    <row r="3051">
      <c r="D3051" s="58"/>
      <c r="F3051" s="60"/>
      <c r="N3051" s="58"/>
      <c r="O3051" s="58"/>
      <c r="P3051" s="58"/>
      <c r="T3051" s="58"/>
    </row>
    <row r="3052">
      <c r="D3052" s="58"/>
      <c r="F3052" s="60"/>
      <c r="N3052" s="58"/>
      <c r="O3052" s="58"/>
      <c r="P3052" s="58"/>
      <c r="T3052" s="58"/>
    </row>
    <row r="3053">
      <c r="D3053" s="58"/>
      <c r="F3053" s="60"/>
      <c r="N3053" s="58"/>
      <c r="O3053" s="58"/>
      <c r="P3053" s="58"/>
      <c r="T3053" s="58"/>
    </row>
    <row r="3054">
      <c r="D3054" s="58"/>
      <c r="F3054" s="60"/>
      <c r="N3054" s="58"/>
      <c r="O3054" s="58"/>
      <c r="P3054" s="58"/>
      <c r="T3054" s="58"/>
    </row>
    <row r="3055">
      <c r="D3055" s="58"/>
      <c r="F3055" s="60"/>
      <c r="N3055" s="58"/>
      <c r="O3055" s="58"/>
      <c r="P3055" s="58"/>
      <c r="T3055" s="58"/>
    </row>
    <row r="3056">
      <c r="D3056" s="58"/>
      <c r="F3056" s="60"/>
      <c r="N3056" s="58"/>
      <c r="O3056" s="58"/>
      <c r="P3056" s="58"/>
      <c r="T3056" s="58"/>
    </row>
    <row r="3057">
      <c r="D3057" s="58"/>
      <c r="F3057" s="60"/>
      <c r="N3057" s="58"/>
      <c r="O3057" s="58"/>
      <c r="P3057" s="58"/>
      <c r="T3057" s="58"/>
    </row>
    <row r="3058">
      <c r="D3058" s="58"/>
      <c r="F3058" s="60"/>
      <c r="N3058" s="58"/>
      <c r="O3058" s="58"/>
      <c r="P3058" s="58"/>
      <c r="T3058" s="58"/>
    </row>
    <row r="3059">
      <c r="D3059" s="58"/>
      <c r="F3059" s="60"/>
      <c r="N3059" s="58"/>
      <c r="O3059" s="58"/>
      <c r="P3059" s="58"/>
      <c r="T3059" s="58"/>
    </row>
    <row r="3060">
      <c r="D3060" s="58"/>
      <c r="F3060" s="60"/>
      <c r="N3060" s="58"/>
      <c r="O3060" s="58"/>
      <c r="P3060" s="58"/>
      <c r="T3060" s="58"/>
    </row>
    <row r="3061">
      <c r="D3061" s="58"/>
      <c r="F3061" s="60"/>
      <c r="N3061" s="58"/>
      <c r="O3061" s="58"/>
      <c r="P3061" s="58"/>
      <c r="T3061" s="58"/>
    </row>
    <row r="3062">
      <c r="D3062" s="58"/>
      <c r="F3062" s="60"/>
      <c r="N3062" s="58"/>
      <c r="O3062" s="58"/>
      <c r="P3062" s="58"/>
      <c r="T3062" s="58"/>
    </row>
    <row r="3063">
      <c r="D3063" s="58"/>
      <c r="F3063" s="60"/>
      <c r="N3063" s="58"/>
      <c r="O3063" s="58"/>
      <c r="P3063" s="58"/>
      <c r="T3063" s="58"/>
    </row>
    <row r="3064">
      <c r="D3064" s="58"/>
      <c r="F3064" s="60"/>
      <c r="N3064" s="58"/>
      <c r="O3064" s="58"/>
      <c r="P3064" s="58"/>
      <c r="T3064" s="58"/>
    </row>
    <row r="3065">
      <c r="D3065" s="58"/>
      <c r="F3065" s="60"/>
      <c r="N3065" s="58"/>
      <c r="O3065" s="58"/>
      <c r="P3065" s="58"/>
      <c r="T3065" s="58"/>
    </row>
    <row r="3066">
      <c r="D3066" s="58"/>
      <c r="F3066" s="60"/>
      <c r="N3066" s="58"/>
      <c r="O3066" s="58"/>
      <c r="P3066" s="58"/>
      <c r="T3066" s="58"/>
    </row>
    <row r="3067">
      <c r="D3067" s="58"/>
      <c r="F3067" s="60"/>
      <c r="N3067" s="58"/>
      <c r="O3067" s="58"/>
      <c r="P3067" s="58"/>
      <c r="T3067" s="58"/>
    </row>
    <row r="3068">
      <c r="D3068" s="58"/>
      <c r="F3068" s="60"/>
      <c r="N3068" s="58"/>
      <c r="O3068" s="58"/>
      <c r="P3068" s="58"/>
      <c r="T3068" s="58"/>
    </row>
    <row r="3069">
      <c r="D3069" s="58"/>
      <c r="F3069" s="60"/>
      <c r="N3069" s="58"/>
      <c r="O3069" s="58"/>
      <c r="P3069" s="58"/>
      <c r="T3069" s="58"/>
    </row>
    <row r="3070">
      <c r="D3070" s="58"/>
      <c r="F3070" s="60"/>
      <c r="N3070" s="58"/>
      <c r="O3070" s="58"/>
      <c r="P3070" s="58"/>
      <c r="T3070" s="58"/>
    </row>
    <row r="3071">
      <c r="D3071" s="58"/>
      <c r="F3071" s="60"/>
      <c r="N3071" s="58"/>
      <c r="O3071" s="58"/>
      <c r="P3071" s="58"/>
      <c r="T3071" s="58"/>
    </row>
    <row r="3072">
      <c r="D3072" s="58"/>
      <c r="F3072" s="60"/>
      <c r="N3072" s="58"/>
      <c r="O3072" s="58"/>
      <c r="P3072" s="58"/>
      <c r="T3072" s="58"/>
    </row>
    <row r="3073">
      <c r="D3073" s="58"/>
      <c r="F3073" s="60"/>
      <c r="N3073" s="58"/>
      <c r="O3073" s="58"/>
      <c r="P3073" s="58"/>
      <c r="T3073" s="58"/>
    </row>
    <row r="3074">
      <c r="D3074" s="58"/>
      <c r="F3074" s="60"/>
      <c r="N3074" s="58"/>
      <c r="O3074" s="58"/>
      <c r="P3074" s="58"/>
      <c r="T3074" s="58"/>
    </row>
    <row r="3075">
      <c r="D3075" s="58"/>
      <c r="F3075" s="60"/>
      <c r="N3075" s="58"/>
      <c r="O3075" s="58"/>
      <c r="P3075" s="58"/>
      <c r="T3075" s="58"/>
    </row>
    <row r="3076">
      <c r="D3076" s="58"/>
      <c r="F3076" s="60"/>
      <c r="N3076" s="58"/>
      <c r="O3076" s="58"/>
      <c r="P3076" s="58"/>
      <c r="T3076" s="58"/>
    </row>
    <row r="3077">
      <c r="D3077" s="58"/>
      <c r="F3077" s="60"/>
      <c r="N3077" s="58"/>
      <c r="O3077" s="58"/>
      <c r="P3077" s="58"/>
      <c r="T3077" s="58"/>
    </row>
    <row r="3078">
      <c r="D3078" s="58"/>
      <c r="F3078" s="60"/>
      <c r="N3078" s="58"/>
      <c r="O3078" s="58"/>
      <c r="P3078" s="58"/>
      <c r="T3078" s="58"/>
    </row>
    <row r="3079">
      <c r="D3079" s="58"/>
      <c r="F3079" s="60"/>
      <c r="N3079" s="58"/>
      <c r="O3079" s="58"/>
      <c r="P3079" s="58"/>
      <c r="T3079" s="58"/>
    </row>
    <row r="3080">
      <c r="D3080" s="58"/>
      <c r="F3080" s="60"/>
      <c r="N3080" s="58"/>
      <c r="O3080" s="58"/>
      <c r="P3080" s="58"/>
      <c r="T3080" s="58"/>
    </row>
    <row r="3081">
      <c r="D3081" s="58"/>
      <c r="F3081" s="60"/>
      <c r="N3081" s="58"/>
      <c r="O3081" s="58"/>
      <c r="P3081" s="58"/>
      <c r="T3081" s="58"/>
    </row>
    <row r="3082">
      <c r="D3082" s="58"/>
      <c r="F3082" s="60"/>
      <c r="N3082" s="58"/>
      <c r="O3082" s="58"/>
      <c r="P3082" s="58"/>
      <c r="T3082" s="58"/>
    </row>
    <row r="3083">
      <c r="D3083" s="58"/>
      <c r="F3083" s="60"/>
      <c r="N3083" s="58"/>
      <c r="O3083" s="58"/>
      <c r="P3083" s="58"/>
      <c r="T3083" s="58"/>
    </row>
    <row r="3084">
      <c r="D3084" s="58"/>
      <c r="F3084" s="60"/>
      <c r="N3084" s="58"/>
      <c r="O3084" s="58"/>
      <c r="P3084" s="58"/>
      <c r="T3084" s="58"/>
    </row>
    <row r="3085">
      <c r="D3085" s="58"/>
      <c r="F3085" s="60"/>
      <c r="N3085" s="58"/>
      <c r="O3085" s="58"/>
      <c r="P3085" s="58"/>
      <c r="T3085" s="58"/>
    </row>
    <row r="3086">
      <c r="D3086" s="58"/>
      <c r="F3086" s="60"/>
      <c r="N3086" s="58"/>
      <c r="O3086" s="58"/>
      <c r="P3086" s="58"/>
      <c r="T3086" s="58"/>
    </row>
    <row r="3087">
      <c r="D3087" s="58"/>
      <c r="F3087" s="60"/>
      <c r="N3087" s="58"/>
      <c r="O3087" s="58"/>
      <c r="P3087" s="58"/>
      <c r="T3087" s="58"/>
    </row>
    <row r="3088">
      <c r="D3088" s="58"/>
      <c r="F3088" s="60"/>
      <c r="N3088" s="58"/>
      <c r="O3088" s="58"/>
      <c r="P3088" s="58"/>
      <c r="T3088" s="58"/>
    </row>
    <row r="3089">
      <c r="D3089" s="58"/>
      <c r="F3089" s="60"/>
      <c r="N3089" s="58"/>
      <c r="O3089" s="58"/>
      <c r="P3089" s="58"/>
      <c r="T3089" s="58"/>
    </row>
    <row r="3090">
      <c r="D3090" s="58"/>
      <c r="F3090" s="60"/>
      <c r="N3090" s="58"/>
      <c r="O3090" s="58"/>
      <c r="P3090" s="58"/>
      <c r="T3090" s="58"/>
    </row>
    <row r="3091">
      <c r="D3091" s="58"/>
      <c r="F3091" s="60"/>
      <c r="N3091" s="58"/>
      <c r="O3091" s="58"/>
      <c r="P3091" s="58"/>
      <c r="T3091" s="58"/>
    </row>
    <row r="3092">
      <c r="D3092" s="58"/>
      <c r="F3092" s="60"/>
      <c r="N3092" s="58"/>
      <c r="O3092" s="58"/>
      <c r="P3092" s="58"/>
      <c r="T3092" s="58"/>
    </row>
    <row r="3093">
      <c r="D3093" s="58"/>
      <c r="F3093" s="60"/>
      <c r="N3093" s="58"/>
      <c r="O3093" s="58"/>
      <c r="P3093" s="58"/>
      <c r="T3093" s="58"/>
    </row>
    <row r="3094">
      <c r="D3094" s="58"/>
      <c r="F3094" s="60"/>
      <c r="N3094" s="58"/>
      <c r="O3094" s="58"/>
      <c r="P3094" s="58"/>
      <c r="T3094" s="58"/>
    </row>
    <row r="3095">
      <c r="D3095" s="58"/>
      <c r="F3095" s="60"/>
      <c r="N3095" s="58"/>
      <c r="O3095" s="58"/>
      <c r="P3095" s="58"/>
      <c r="T3095" s="58"/>
    </row>
    <row r="3096">
      <c r="D3096" s="58"/>
      <c r="F3096" s="60"/>
      <c r="N3096" s="58"/>
      <c r="O3096" s="58"/>
      <c r="P3096" s="58"/>
      <c r="T3096" s="58"/>
    </row>
    <row r="3097">
      <c r="D3097" s="58"/>
      <c r="F3097" s="60"/>
      <c r="N3097" s="58"/>
      <c r="O3097" s="58"/>
      <c r="P3097" s="58"/>
      <c r="T3097" s="58"/>
    </row>
    <row r="3098">
      <c r="D3098" s="58"/>
      <c r="F3098" s="60"/>
      <c r="N3098" s="58"/>
      <c r="O3098" s="58"/>
      <c r="P3098" s="58"/>
      <c r="T3098" s="58"/>
    </row>
    <row r="3099">
      <c r="D3099" s="58"/>
      <c r="F3099" s="60"/>
      <c r="N3099" s="58"/>
      <c r="O3099" s="58"/>
      <c r="P3099" s="58"/>
      <c r="T3099" s="58"/>
    </row>
    <row r="3100">
      <c r="D3100" s="58"/>
      <c r="F3100" s="60"/>
      <c r="N3100" s="58"/>
      <c r="O3100" s="58"/>
      <c r="P3100" s="58"/>
      <c r="T3100" s="58"/>
    </row>
    <row r="3101">
      <c r="D3101" s="58"/>
      <c r="F3101" s="60"/>
      <c r="N3101" s="58"/>
      <c r="O3101" s="58"/>
      <c r="P3101" s="58"/>
      <c r="T3101" s="58"/>
    </row>
    <row r="3102">
      <c r="D3102" s="58"/>
      <c r="F3102" s="60"/>
      <c r="N3102" s="58"/>
      <c r="O3102" s="58"/>
      <c r="P3102" s="58"/>
      <c r="T3102" s="58"/>
    </row>
    <row r="3103">
      <c r="D3103" s="58"/>
      <c r="F3103" s="60"/>
      <c r="N3103" s="58"/>
      <c r="O3103" s="58"/>
      <c r="P3103" s="58"/>
      <c r="T3103" s="58"/>
    </row>
    <row r="3104">
      <c r="D3104" s="58"/>
      <c r="F3104" s="60"/>
      <c r="N3104" s="58"/>
      <c r="O3104" s="58"/>
      <c r="P3104" s="58"/>
      <c r="T3104" s="58"/>
    </row>
    <row r="3105">
      <c r="D3105" s="58"/>
      <c r="F3105" s="60"/>
      <c r="N3105" s="58"/>
      <c r="O3105" s="58"/>
      <c r="P3105" s="58"/>
      <c r="T3105" s="58"/>
    </row>
    <row r="3106">
      <c r="D3106" s="58"/>
      <c r="F3106" s="60"/>
      <c r="N3106" s="58"/>
      <c r="O3106" s="58"/>
      <c r="P3106" s="58"/>
      <c r="T3106" s="58"/>
    </row>
    <row r="3107">
      <c r="D3107" s="58"/>
      <c r="F3107" s="60"/>
      <c r="N3107" s="58"/>
      <c r="O3107" s="58"/>
      <c r="P3107" s="58"/>
      <c r="T3107" s="58"/>
    </row>
    <row r="3108">
      <c r="D3108" s="58"/>
      <c r="F3108" s="60"/>
      <c r="N3108" s="58"/>
      <c r="O3108" s="58"/>
      <c r="P3108" s="58"/>
      <c r="T3108" s="58"/>
    </row>
    <row r="3109">
      <c r="D3109" s="58"/>
      <c r="F3109" s="60"/>
      <c r="N3109" s="58"/>
      <c r="O3109" s="58"/>
      <c r="P3109" s="58"/>
      <c r="T3109" s="58"/>
    </row>
    <row r="3110">
      <c r="D3110" s="58"/>
      <c r="F3110" s="60"/>
      <c r="N3110" s="58"/>
      <c r="O3110" s="58"/>
      <c r="P3110" s="58"/>
      <c r="T3110" s="58"/>
    </row>
    <row r="3111">
      <c r="D3111" s="58"/>
      <c r="F3111" s="60"/>
      <c r="N3111" s="58"/>
      <c r="O3111" s="58"/>
      <c r="P3111" s="58"/>
      <c r="T3111" s="58"/>
    </row>
    <row r="3112">
      <c r="D3112" s="58"/>
      <c r="F3112" s="60"/>
      <c r="N3112" s="58"/>
      <c r="O3112" s="58"/>
      <c r="P3112" s="58"/>
      <c r="T3112" s="58"/>
    </row>
    <row r="3113">
      <c r="D3113" s="58"/>
      <c r="F3113" s="60"/>
      <c r="N3113" s="58"/>
      <c r="O3113" s="58"/>
      <c r="P3113" s="58"/>
      <c r="T3113" s="58"/>
    </row>
    <row r="3114">
      <c r="D3114" s="58"/>
      <c r="F3114" s="60"/>
      <c r="N3114" s="58"/>
      <c r="O3114" s="58"/>
      <c r="P3114" s="58"/>
      <c r="T3114" s="58"/>
    </row>
    <row r="3115">
      <c r="D3115" s="58"/>
      <c r="F3115" s="60"/>
      <c r="N3115" s="58"/>
      <c r="O3115" s="58"/>
      <c r="P3115" s="58"/>
      <c r="T3115" s="58"/>
    </row>
    <row r="3116">
      <c r="D3116" s="58"/>
      <c r="F3116" s="60"/>
      <c r="N3116" s="58"/>
      <c r="O3116" s="58"/>
      <c r="P3116" s="58"/>
      <c r="T3116" s="58"/>
    </row>
    <row r="3117">
      <c r="D3117" s="58"/>
      <c r="F3117" s="60"/>
      <c r="N3117" s="58"/>
      <c r="O3117" s="58"/>
      <c r="P3117" s="58"/>
      <c r="T3117" s="58"/>
    </row>
    <row r="3118">
      <c r="D3118" s="58"/>
      <c r="F3118" s="60"/>
      <c r="N3118" s="58"/>
      <c r="O3118" s="58"/>
      <c r="P3118" s="58"/>
      <c r="T3118" s="58"/>
    </row>
    <row r="3119">
      <c r="D3119" s="58"/>
      <c r="F3119" s="60"/>
      <c r="N3119" s="58"/>
      <c r="O3119" s="58"/>
      <c r="P3119" s="58"/>
      <c r="T3119" s="58"/>
    </row>
    <row r="3120">
      <c r="D3120" s="58"/>
      <c r="F3120" s="60"/>
      <c r="N3120" s="58"/>
      <c r="O3120" s="58"/>
      <c r="P3120" s="58"/>
      <c r="T3120" s="58"/>
    </row>
    <row r="3121">
      <c r="D3121" s="58"/>
      <c r="F3121" s="60"/>
      <c r="N3121" s="58"/>
      <c r="O3121" s="58"/>
      <c r="P3121" s="58"/>
      <c r="T3121" s="58"/>
    </row>
    <row r="3122">
      <c r="D3122" s="58"/>
      <c r="F3122" s="60"/>
      <c r="N3122" s="58"/>
      <c r="O3122" s="58"/>
      <c r="P3122" s="58"/>
      <c r="T3122" s="58"/>
    </row>
    <row r="3123">
      <c r="D3123" s="58"/>
      <c r="F3123" s="60"/>
      <c r="N3123" s="58"/>
      <c r="O3123" s="58"/>
      <c r="P3123" s="58"/>
      <c r="T3123" s="58"/>
    </row>
    <row r="3124">
      <c r="D3124" s="58"/>
      <c r="F3124" s="60"/>
      <c r="N3124" s="58"/>
      <c r="O3124" s="58"/>
      <c r="P3124" s="58"/>
      <c r="T3124" s="58"/>
    </row>
    <row r="3125">
      <c r="D3125" s="58"/>
      <c r="F3125" s="60"/>
      <c r="N3125" s="58"/>
      <c r="O3125" s="58"/>
      <c r="P3125" s="58"/>
      <c r="T3125" s="58"/>
    </row>
    <row r="3126">
      <c r="D3126" s="58"/>
      <c r="F3126" s="60"/>
      <c r="N3126" s="58"/>
      <c r="O3126" s="58"/>
      <c r="P3126" s="58"/>
      <c r="T3126" s="58"/>
    </row>
    <row r="3127">
      <c r="D3127" s="58"/>
      <c r="F3127" s="60"/>
      <c r="N3127" s="58"/>
      <c r="O3127" s="58"/>
      <c r="P3127" s="58"/>
      <c r="T3127" s="58"/>
    </row>
    <row r="3128">
      <c r="D3128" s="58"/>
      <c r="F3128" s="60"/>
      <c r="N3128" s="58"/>
      <c r="O3128" s="58"/>
      <c r="P3128" s="58"/>
      <c r="T3128" s="58"/>
    </row>
    <row r="3129">
      <c r="D3129" s="58"/>
      <c r="F3129" s="60"/>
      <c r="N3129" s="58"/>
      <c r="O3129" s="58"/>
      <c r="P3129" s="58"/>
      <c r="T3129" s="58"/>
    </row>
    <row r="3130">
      <c r="D3130" s="58"/>
      <c r="F3130" s="60"/>
      <c r="N3130" s="58"/>
      <c r="O3130" s="58"/>
      <c r="P3130" s="58"/>
      <c r="T3130" s="58"/>
    </row>
    <row r="3131">
      <c r="D3131" s="58"/>
      <c r="F3131" s="60"/>
      <c r="N3131" s="58"/>
      <c r="O3131" s="58"/>
      <c r="P3131" s="58"/>
      <c r="T3131" s="58"/>
    </row>
    <row r="3132">
      <c r="D3132" s="58"/>
      <c r="F3132" s="60"/>
      <c r="N3132" s="58"/>
      <c r="O3132" s="58"/>
      <c r="P3132" s="58"/>
      <c r="T3132" s="58"/>
    </row>
    <row r="3133">
      <c r="D3133" s="58"/>
      <c r="F3133" s="60"/>
      <c r="N3133" s="58"/>
      <c r="O3133" s="58"/>
      <c r="P3133" s="58"/>
      <c r="T3133" s="58"/>
    </row>
    <row r="3134">
      <c r="D3134" s="58"/>
      <c r="F3134" s="60"/>
      <c r="N3134" s="58"/>
      <c r="O3134" s="58"/>
      <c r="P3134" s="58"/>
      <c r="T3134" s="58"/>
    </row>
    <row r="3135">
      <c r="D3135" s="58"/>
      <c r="F3135" s="60"/>
      <c r="N3135" s="58"/>
      <c r="O3135" s="58"/>
      <c r="P3135" s="58"/>
      <c r="T3135" s="58"/>
    </row>
    <row r="3136">
      <c r="D3136" s="58"/>
      <c r="F3136" s="60"/>
      <c r="N3136" s="58"/>
      <c r="O3136" s="58"/>
      <c r="P3136" s="58"/>
      <c r="T3136" s="58"/>
    </row>
    <row r="3137">
      <c r="D3137" s="58"/>
      <c r="F3137" s="60"/>
      <c r="N3137" s="58"/>
      <c r="O3137" s="58"/>
      <c r="P3137" s="58"/>
      <c r="T3137" s="58"/>
    </row>
    <row r="3138">
      <c r="D3138" s="58"/>
      <c r="F3138" s="60"/>
      <c r="N3138" s="58"/>
      <c r="O3138" s="58"/>
      <c r="P3138" s="58"/>
      <c r="T3138" s="58"/>
    </row>
    <row r="3139">
      <c r="D3139" s="58"/>
      <c r="F3139" s="60"/>
      <c r="N3139" s="58"/>
      <c r="O3139" s="58"/>
      <c r="P3139" s="58"/>
      <c r="T3139" s="58"/>
    </row>
    <row r="3140">
      <c r="D3140" s="58"/>
      <c r="F3140" s="60"/>
      <c r="N3140" s="58"/>
      <c r="O3140" s="58"/>
      <c r="P3140" s="58"/>
      <c r="T3140" s="58"/>
    </row>
    <row r="3141">
      <c r="D3141" s="58"/>
      <c r="F3141" s="60"/>
      <c r="N3141" s="58"/>
      <c r="O3141" s="58"/>
      <c r="P3141" s="58"/>
      <c r="T3141" s="58"/>
    </row>
    <row r="3142">
      <c r="D3142" s="58"/>
      <c r="F3142" s="60"/>
      <c r="N3142" s="58"/>
      <c r="O3142" s="58"/>
      <c r="P3142" s="58"/>
      <c r="T3142" s="58"/>
    </row>
    <row r="3143">
      <c r="D3143" s="58"/>
      <c r="F3143" s="60"/>
      <c r="N3143" s="58"/>
      <c r="O3143" s="58"/>
      <c r="P3143" s="58"/>
      <c r="T3143" s="58"/>
    </row>
    <row r="3144">
      <c r="D3144" s="58"/>
      <c r="F3144" s="60"/>
      <c r="N3144" s="58"/>
      <c r="O3144" s="58"/>
      <c r="P3144" s="58"/>
      <c r="T3144" s="58"/>
    </row>
    <row r="3145">
      <c r="D3145" s="58"/>
      <c r="F3145" s="60"/>
      <c r="N3145" s="58"/>
      <c r="O3145" s="58"/>
      <c r="P3145" s="58"/>
      <c r="T3145" s="58"/>
    </row>
    <row r="3146">
      <c r="D3146" s="58"/>
      <c r="F3146" s="60"/>
      <c r="N3146" s="58"/>
      <c r="O3146" s="58"/>
      <c r="P3146" s="58"/>
      <c r="T3146" s="58"/>
    </row>
    <row r="3147">
      <c r="D3147" s="58"/>
      <c r="F3147" s="60"/>
      <c r="N3147" s="58"/>
      <c r="O3147" s="58"/>
      <c r="P3147" s="58"/>
      <c r="T3147" s="58"/>
    </row>
    <row r="3148">
      <c r="D3148" s="58"/>
      <c r="F3148" s="60"/>
      <c r="N3148" s="58"/>
      <c r="O3148" s="58"/>
      <c r="P3148" s="58"/>
      <c r="T3148" s="58"/>
    </row>
    <row r="3149">
      <c r="D3149" s="58"/>
      <c r="F3149" s="60"/>
      <c r="N3149" s="58"/>
      <c r="O3149" s="58"/>
      <c r="P3149" s="58"/>
      <c r="T3149" s="58"/>
    </row>
    <row r="3150">
      <c r="D3150" s="58"/>
      <c r="F3150" s="60"/>
      <c r="N3150" s="58"/>
      <c r="O3150" s="58"/>
      <c r="P3150" s="58"/>
      <c r="T3150" s="58"/>
    </row>
    <row r="3151">
      <c r="D3151" s="58"/>
      <c r="F3151" s="60"/>
      <c r="N3151" s="58"/>
      <c r="O3151" s="58"/>
      <c r="P3151" s="58"/>
      <c r="T3151" s="58"/>
    </row>
    <row r="3152">
      <c r="D3152" s="58"/>
      <c r="F3152" s="60"/>
      <c r="N3152" s="58"/>
      <c r="O3152" s="58"/>
      <c r="P3152" s="58"/>
      <c r="T3152" s="58"/>
    </row>
    <row r="3153">
      <c r="D3153" s="58"/>
      <c r="F3153" s="60"/>
      <c r="N3153" s="58"/>
      <c r="O3153" s="58"/>
      <c r="P3153" s="58"/>
      <c r="T3153" s="58"/>
    </row>
    <row r="3154">
      <c r="D3154" s="58"/>
      <c r="F3154" s="60"/>
      <c r="N3154" s="58"/>
      <c r="O3154" s="58"/>
      <c r="P3154" s="58"/>
      <c r="T3154" s="58"/>
    </row>
    <row r="3155">
      <c r="D3155" s="58"/>
      <c r="F3155" s="60"/>
      <c r="N3155" s="58"/>
      <c r="O3155" s="58"/>
      <c r="P3155" s="58"/>
      <c r="T3155" s="58"/>
    </row>
    <row r="3156">
      <c r="D3156" s="58"/>
      <c r="F3156" s="60"/>
      <c r="N3156" s="58"/>
      <c r="O3156" s="58"/>
      <c r="P3156" s="58"/>
      <c r="T3156" s="58"/>
    </row>
    <row r="3157">
      <c r="D3157" s="58"/>
      <c r="F3157" s="60"/>
      <c r="N3157" s="58"/>
      <c r="O3157" s="58"/>
      <c r="P3157" s="58"/>
      <c r="T3157" s="58"/>
    </row>
    <row r="3158">
      <c r="D3158" s="58"/>
      <c r="F3158" s="60"/>
      <c r="N3158" s="58"/>
      <c r="O3158" s="58"/>
      <c r="P3158" s="58"/>
      <c r="T3158" s="58"/>
    </row>
    <row r="3159">
      <c r="D3159" s="58"/>
      <c r="F3159" s="60"/>
      <c r="N3159" s="58"/>
      <c r="O3159" s="58"/>
      <c r="P3159" s="58"/>
      <c r="T3159" s="58"/>
    </row>
    <row r="3160">
      <c r="D3160" s="58"/>
      <c r="F3160" s="60"/>
      <c r="N3160" s="58"/>
      <c r="O3160" s="58"/>
      <c r="P3160" s="58"/>
      <c r="T3160" s="58"/>
    </row>
    <row r="3161">
      <c r="D3161" s="58"/>
      <c r="F3161" s="60"/>
      <c r="N3161" s="58"/>
      <c r="O3161" s="58"/>
      <c r="P3161" s="58"/>
      <c r="T3161" s="58"/>
    </row>
    <row r="3162">
      <c r="D3162" s="58"/>
      <c r="F3162" s="60"/>
      <c r="N3162" s="58"/>
      <c r="O3162" s="58"/>
      <c r="P3162" s="58"/>
      <c r="T3162" s="58"/>
    </row>
    <row r="3163">
      <c r="D3163" s="58"/>
      <c r="F3163" s="60"/>
      <c r="N3163" s="58"/>
      <c r="O3163" s="58"/>
      <c r="P3163" s="58"/>
      <c r="T3163" s="58"/>
    </row>
    <row r="3164">
      <c r="D3164" s="58"/>
      <c r="F3164" s="60"/>
      <c r="N3164" s="58"/>
      <c r="O3164" s="58"/>
      <c r="P3164" s="58"/>
      <c r="T3164" s="58"/>
    </row>
    <row r="3165">
      <c r="D3165" s="58"/>
      <c r="F3165" s="60"/>
      <c r="N3165" s="58"/>
      <c r="O3165" s="58"/>
      <c r="P3165" s="58"/>
      <c r="T3165" s="58"/>
    </row>
    <row r="3166">
      <c r="D3166" s="58"/>
      <c r="F3166" s="60"/>
      <c r="N3166" s="58"/>
      <c r="O3166" s="58"/>
      <c r="P3166" s="58"/>
      <c r="T3166" s="58"/>
    </row>
    <row r="3167">
      <c r="D3167" s="58"/>
      <c r="F3167" s="60"/>
      <c r="N3167" s="58"/>
      <c r="O3167" s="58"/>
      <c r="P3167" s="58"/>
      <c r="T3167" s="58"/>
    </row>
    <row r="3168">
      <c r="D3168" s="58"/>
      <c r="F3168" s="60"/>
      <c r="N3168" s="58"/>
      <c r="O3168" s="58"/>
      <c r="P3168" s="58"/>
      <c r="T3168" s="58"/>
    </row>
    <row r="3169">
      <c r="D3169" s="58"/>
      <c r="F3169" s="60"/>
      <c r="N3169" s="58"/>
      <c r="O3169" s="58"/>
      <c r="P3169" s="58"/>
      <c r="T3169" s="58"/>
    </row>
    <row r="3170">
      <c r="D3170" s="58"/>
      <c r="F3170" s="60"/>
      <c r="N3170" s="58"/>
      <c r="O3170" s="58"/>
      <c r="P3170" s="58"/>
      <c r="T3170" s="58"/>
    </row>
    <row r="3171">
      <c r="D3171" s="58"/>
      <c r="F3171" s="60"/>
      <c r="N3171" s="58"/>
      <c r="O3171" s="58"/>
      <c r="P3171" s="58"/>
      <c r="T3171" s="58"/>
    </row>
    <row r="3172">
      <c r="D3172" s="58"/>
      <c r="F3172" s="60"/>
      <c r="N3172" s="58"/>
      <c r="O3172" s="58"/>
      <c r="P3172" s="58"/>
      <c r="T3172" s="58"/>
    </row>
    <row r="3173">
      <c r="D3173" s="58"/>
      <c r="F3173" s="60"/>
      <c r="N3173" s="58"/>
      <c r="O3173" s="58"/>
      <c r="P3173" s="58"/>
      <c r="T3173" s="58"/>
    </row>
    <row r="3174">
      <c r="D3174" s="58"/>
      <c r="F3174" s="60"/>
      <c r="N3174" s="58"/>
      <c r="O3174" s="58"/>
      <c r="P3174" s="58"/>
      <c r="T3174" s="58"/>
    </row>
    <row r="3175">
      <c r="D3175" s="58"/>
      <c r="F3175" s="60"/>
      <c r="N3175" s="58"/>
      <c r="O3175" s="58"/>
      <c r="P3175" s="58"/>
      <c r="T3175" s="58"/>
    </row>
    <row r="3176">
      <c r="D3176" s="58"/>
      <c r="F3176" s="60"/>
      <c r="N3176" s="58"/>
      <c r="O3176" s="58"/>
      <c r="P3176" s="58"/>
      <c r="T3176" s="58"/>
    </row>
    <row r="3177">
      <c r="D3177" s="58"/>
      <c r="F3177" s="60"/>
      <c r="N3177" s="58"/>
      <c r="O3177" s="58"/>
      <c r="P3177" s="58"/>
      <c r="T3177" s="58"/>
    </row>
    <row r="3178">
      <c r="D3178" s="58"/>
      <c r="F3178" s="60"/>
      <c r="N3178" s="58"/>
      <c r="O3178" s="58"/>
      <c r="P3178" s="58"/>
      <c r="T3178" s="58"/>
    </row>
    <row r="3179">
      <c r="D3179" s="58"/>
      <c r="F3179" s="60"/>
      <c r="N3179" s="58"/>
      <c r="O3179" s="58"/>
      <c r="P3179" s="58"/>
      <c r="T3179" s="58"/>
    </row>
    <row r="3180">
      <c r="D3180" s="58"/>
      <c r="F3180" s="60"/>
      <c r="N3180" s="58"/>
      <c r="O3180" s="58"/>
      <c r="P3180" s="58"/>
      <c r="T3180" s="58"/>
    </row>
    <row r="3181">
      <c r="D3181" s="58"/>
      <c r="F3181" s="60"/>
      <c r="N3181" s="58"/>
      <c r="O3181" s="58"/>
      <c r="P3181" s="58"/>
      <c r="T3181" s="58"/>
    </row>
    <row r="3182">
      <c r="D3182" s="58"/>
      <c r="F3182" s="60"/>
      <c r="N3182" s="58"/>
      <c r="O3182" s="58"/>
      <c r="P3182" s="58"/>
      <c r="T3182" s="58"/>
    </row>
    <row r="3183">
      <c r="D3183" s="58"/>
      <c r="F3183" s="60"/>
      <c r="N3183" s="58"/>
      <c r="O3183" s="58"/>
      <c r="P3183" s="58"/>
      <c r="T3183" s="58"/>
    </row>
    <row r="3184">
      <c r="D3184" s="58"/>
      <c r="F3184" s="60"/>
      <c r="N3184" s="58"/>
      <c r="O3184" s="58"/>
      <c r="P3184" s="58"/>
      <c r="T3184" s="58"/>
    </row>
    <row r="3185">
      <c r="D3185" s="58"/>
      <c r="F3185" s="60"/>
      <c r="N3185" s="58"/>
      <c r="O3185" s="58"/>
      <c r="P3185" s="58"/>
      <c r="T3185" s="58"/>
    </row>
    <row r="3186">
      <c r="D3186" s="58"/>
      <c r="F3186" s="60"/>
      <c r="N3186" s="58"/>
      <c r="O3186" s="58"/>
      <c r="P3186" s="58"/>
      <c r="T3186" s="58"/>
    </row>
    <row r="3187">
      <c r="D3187" s="58"/>
      <c r="F3187" s="60"/>
      <c r="N3187" s="58"/>
      <c r="O3187" s="58"/>
      <c r="P3187" s="58"/>
      <c r="T3187" s="58"/>
    </row>
    <row r="3188">
      <c r="D3188" s="58"/>
      <c r="F3188" s="60"/>
      <c r="N3188" s="58"/>
      <c r="O3188" s="58"/>
      <c r="P3188" s="58"/>
      <c r="T3188" s="58"/>
    </row>
    <row r="3189">
      <c r="D3189" s="58"/>
      <c r="F3189" s="60"/>
      <c r="N3189" s="58"/>
      <c r="O3189" s="58"/>
      <c r="P3189" s="58"/>
      <c r="T3189" s="58"/>
    </row>
    <row r="3190">
      <c r="D3190" s="58"/>
      <c r="F3190" s="60"/>
      <c r="N3190" s="58"/>
      <c r="O3190" s="58"/>
      <c r="P3190" s="58"/>
      <c r="T3190" s="58"/>
    </row>
    <row r="3191">
      <c r="D3191" s="58"/>
      <c r="F3191" s="60"/>
      <c r="N3191" s="58"/>
      <c r="O3191" s="58"/>
      <c r="P3191" s="58"/>
      <c r="T3191" s="58"/>
    </row>
    <row r="3192">
      <c r="D3192" s="58"/>
      <c r="F3192" s="60"/>
      <c r="N3192" s="58"/>
      <c r="O3192" s="58"/>
      <c r="P3192" s="58"/>
      <c r="T3192" s="58"/>
    </row>
    <row r="3193">
      <c r="D3193" s="58"/>
      <c r="F3193" s="60"/>
      <c r="N3193" s="58"/>
      <c r="O3193" s="58"/>
      <c r="P3193" s="58"/>
      <c r="T3193" s="58"/>
    </row>
    <row r="3194">
      <c r="D3194" s="58"/>
      <c r="F3194" s="60"/>
      <c r="N3194" s="58"/>
      <c r="O3194" s="58"/>
      <c r="P3194" s="58"/>
      <c r="T3194" s="58"/>
    </row>
    <row r="3195">
      <c r="D3195" s="58"/>
      <c r="F3195" s="60"/>
      <c r="N3195" s="58"/>
      <c r="O3195" s="58"/>
      <c r="P3195" s="58"/>
      <c r="T3195" s="58"/>
    </row>
    <row r="3196">
      <c r="D3196" s="58"/>
      <c r="F3196" s="60"/>
      <c r="N3196" s="58"/>
      <c r="O3196" s="58"/>
      <c r="P3196" s="58"/>
      <c r="T3196" s="58"/>
    </row>
    <row r="3197">
      <c r="D3197" s="58"/>
      <c r="F3197" s="60"/>
      <c r="N3197" s="58"/>
      <c r="O3197" s="58"/>
      <c r="P3197" s="58"/>
      <c r="T3197" s="58"/>
    </row>
    <row r="3198">
      <c r="D3198" s="58"/>
      <c r="F3198" s="60"/>
      <c r="N3198" s="58"/>
      <c r="O3198" s="58"/>
      <c r="P3198" s="58"/>
      <c r="T3198" s="58"/>
    </row>
    <row r="3199">
      <c r="D3199" s="58"/>
      <c r="F3199" s="60"/>
      <c r="N3199" s="58"/>
      <c r="O3199" s="58"/>
      <c r="P3199" s="58"/>
      <c r="T3199" s="58"/>
    </row>
    <row r="3200">
      <c r="D3200" s="58"/>
      <c r="F3200" s="60"/>
      <c r="N3200" s="58"/>
      <c r="O3200" s="58"/>
      <c r="P3200" s="58"/>
      <c r="T3200" s="58"/>
    </row>
    <row r="3201">
      <c r="D3201" s="58"/>
      <c r="F3201" s="60"/>
      <c r="N3201" s="58"/>
      <c r="O3201" s="58"/>
      <c r="P3201" s="58"/>
      <c r="T3201" s="58"/>
    </row>
    <row r="3202">
      <c r="D3202" s="58"/>
      <c r="F3202" s="60"/>
      <c r="N3202" s="58"/>
      <c r="O3202" s="58"/>
      <c r="P3202" s="58"/>
      <c r="T3202" s="58"/>
    </row>
    <row r="3203">
      <c r="D3203" s="58"/>
      <c r="F3203" s="60"/>
      <c r="N3203" s="58"/>
      <c r="O3203" s="58"/>
      <c r="P3203" s="58"/>
      <c r="T3203" s="58"/>
    </row>
    <row r="3204">
      <c r="D3204" s="58"/>
      <c r="F3204" s="60"/>
      <c r="N3204" s="58"/>
      <c r="O3204" s="58"/>
      <c r="P3204" s="58"/>
      <c r="T3204" s="58"/>
    </row>
    <row r="3205">
      <c r="D3205" s="58"/>
      <c r="F3205" s="60"/>
      <c r="N3205" s="58"/>
      <c r="O3205" s="58"/>
      <c r="P3205" s="58"/>
      <c r="T3205" s="58"/>
    </row>
    <row r="3206">
      <c r="D3206" s="58"/>
      <c r="F3206" s="60"/>
      <c r="N3206" s="58"/>
      <c r="O3206" s="58"/>
      <c r="P3206" s="58"/>
      <c r="T3206" s="58"/>
    </row>
    <row r="3207">
      <c r="D3207" s="58"/>
      <c r="F3207" s="60"/>
      <c r="N3207" s="58"/>
      <c r="O3207" s="58"/>
      <c r="P3207" s="58"/>
      <c r="T3207" s="58"/>
    </row>
    <row r="3208">
      <c r="D3208" s="58"/>
      <c r="F3208" s="60"/>
      <c r="N3208" s="58"/>
      <c r="O3208" s="58"/>
      <c r="P3208" s="58"/>
      <c r="T3208" s="58"/>
    </row>
    <row r="3209">
      <c r="D3209" s="58"/>
      <c r="F3209" s="60"/>
      <c r="N3209" s="58"/>
      <c r="O3209" s="58"/>
      <c r="P3209" s="58"/>
      <c r="T3209" s="58"/>
    </row>
    <row r="3210">
      <c r="D3210" s="58"/>
      <c r="F3210" s="60"/>
      <c r="N3210" s="58"/>
      <c r="O3210" s="58"/>
      <c r="P3210" s="58"/>
      <c r="T3210" s="58"/>
    </row>
    <row r="3211">
      <c r="D3211" s="58"/>
      <c r="F3211" s="60"/>
      <c r="N3211" s="58"/>
      <c r="O3211" s="58"/>
      <c r="P3211" s="58"/>
      <c r="T3211" s="58"/>
    </row>
    <row r="3212">
      <c r="D3212" s="58"/>
      <c r="F3212" s="60"/>
      <c r="N3212" s="58"/>
      <c r="O3212" s="58"/>
      <c r="P3212" s="58"/>
      <c r="T3212" s="58"/>
    </row>
    <row r="3213">
      <c r="D3213" s="58"/>
      <c r="F3213" s="60"/>
      <c r="N3213" s="58"/>
      <c r="O3213" s="58"/>
      <c r="P3213" s="58"/>
      <c r="T3213" s="58"/>
    </row>
    <row r="3214">
      <c r="D3214" s="58"/>
      <c r="F3214" s="60"/>
      <c r="N3214" s="58"/>
      <c r="O3214" s="58"/>
      <c r="P3214" s="58"/>
      <c r="T3214" s="58"/>
    </row>
    <row r="3215">
      <c r="D3215" s="58"/>
      <c r="F3215" s="60"/>
      <c r="N3215" s="58"/>
      <c r="O3215" s="58"/>
      <c r="P3215" s="58"/>
      <c r="T3215" s="58"/>
    </row>
    <row r="3216">
      <c r="D3216" s="58"/>
      <c r="F3216" s="60"/>
      <c r="N3216" s="58"/>
      <c r="O3216" s="58"/>
      <c r="P3216" s="58"/>
      <c r="T3216" s="58"/>
    </row>
    <row r="3217">
      <c r="D3217" s="58"/>
      <c r="F3217" s="60"/>
      <c r="N3217" s="58"/>
      <c r="O3217" s="58"/>
      <c r="P3217" s="58"/>
      <c r="T3217" s="58"/>
    </row>
    <row r="3218">
      <c r="D3218" s="58"/>
      <c r="F3218" s="60"/>
      <c r="N3218" s="58"/>
      <c r="O3218" s="58"/>
      <c r="P3218" s="58"/>
      <c r="T3218" s="58"/>
    </row>
    <row r="3219">
      <c r="D3219" s="58"/>
      <c r="F3219" s="60"/>
      <c r="N3219" s="58"/>
      <c r="O3219" s="58"/>
      <c r="P3219" s="58"/>
      <c r="T3219" s="58"/>
    </row>
    <row r="3220">
      <c r="D3220" s="58"/>
      <c r="F3220" s="60"/>
      <c r="N3220" s="58"/>
      <c r="O3220" s="58"/>
      <c r="P3220" s="58"/>
      <c r="T3220" s="58"/>
    </row>
    <row r="3221">
      <c r="D3221" s="58"/>
      <c r="F3221" s="60"/>
      <c r="N3221" s="58"/>
      <c r="O3221" s="58"/>
      <c r="P3221" s="58"/>
      <c r="T3221" s="58"/>
    </row>
    <row r="3222">
      <c r="D3222" s="58"/>
      <c r="F3222" s="60"/>
      <c r="N3222" s="58"/>
      <c r="O3222" s="58"/>
      <c r="P3222" s="58"/>
      <c r="T3222" s="58"/>
    </row>
    <row r="3223">
      <c r="D3223" s="58"/>
      <c r="F3223" s="60"/>
      <c r="N3223" s="58"/>
      <c r="O3223" s="58"/>
      <c r="P3223" s="58"/>
      <c r="T3223" s="58"/>
    </row>
    <row r="3224">
      <c r="D3224" s="58"/>
      <c r="F3224" s="60"/>
      <c r="N3224" s="58"/>
      <c r="O3224" s="58"/>
      <c r="P3224" s="58"/>
      <c r="T3224" s="58"/>
    </row>
    <row r="3225">
      <c r="D3225" s="58"/>
      <c r="F3225" s="60"/>
      <c r="N3225" s="58"/>
      <c r="O3225" s="58"/>
      <c r="P3225" s="58"/>
      <c r="T3225" s="58"/>
    </row>
    <row r="3226">
      <c r="D3226" s="58"/>
      <c r="F3226" s="60"/>
      <c r="N3226" s="58"/>
      <c r="O3226" s="58"/>
      <c r="P3226" s="58"/>
      <c r="T3226" s="58"/>
    </row>
    <row r="3227">
      <c r="D3227" s="58"/>
      <c r="F3227" s="60"/>
      <c r="N3227" s="58"/>
      <c r="O3227" s="58"/>
      <c r="P3227" s="58"/>
      <c r="T3227" s="58"/>
    </row>
    <row r="3228">
      <c r="D3228" s="58"/>
      <c r="F3228" s="60"/>
      <c r="N3228" s="58"/>
      <c r="O3228" s="58"/>
      <c r="P3228" s="58"/>
      <c r="T3228" s="58"/>
    </row>
    <row r="3229">
      <c r="D3229" s="58"/>
      <c r="F3229" s="60"/>
      <c r="N3229" s="58"/>
      <c r="O3229" s="58"/>
      <c r="P3229" s="58"/>
      <c r="T3229" s="58"/>
    </row>
    <row r="3230">
      <c r="D3230" s="58"/>
      <c r="F3230" s="60"/>
      <c r="N3230" s="58"/>
      <c r="O3230" s="58"/>
      <c r="P3230" s="58"/>
      <c r="T3230" s="58"/>
    </row>
    <row r="3231">
      <c r="D3231" s="58"/>
      <c r="F3231" s="60"/>
      <c r="N3231" s="58"/>
      <c r="O3231" s="58"/>
      <c r="P3231" s="58"/>
      <c r="T3231" s="58"/>
    </row>
    <row r="3232">
      <c r="D3232" s="58"/>
      <c r="F3232" s="60"/>
      <c r="N3232" s="58"/>
      <c r="O3232" s="58"/>
      <c r="P3232" s="58"/>
      <c r="T3232" s="58"/>
    </row>
    <row r="3233">
      <c r="D3233" s="58"/>
      <c r="F3233" s="60"/>
      <c r="N3233" s="58"/>
      <c r="O3233" s="58"/>
      <c r="P3233" s="58"/>
      <c r="T3233" s="58"/>
    </row>
    <row r="3234">
      <c r="D3234" s="58"/>
      <c r="F3234" s="60"/>
      <c r="N3234" s="58"/>
      <c r="O3234" s="58"/>
      <c r="P3234" s="58"/>
      <c r="T3234" s="58"/>
    </row>
    <row r="3235">
      <c r="D3235" s="58"/>
      <c r="F3235" s="60"/>
      <c r="N3235" s="58"/>
      <c r="O3235" s="58"/>
      <c r="P3235" s="58"/>
      <c r="T3235" s="58"/>
    </row>
    <row r="3236">
      <c r="D3236" s="58"/>
      <c r="F3236" s="60"/>
      <c r="N3236" s="58"/>
      <c r="O3236" s="58"/>
      <c r="P3236" s="58"/>
      <c r="T3236" s="58"/>
    </row>
    <row r="3237">
      <c r="D3237" s="58"/>
      <c r="F3237" s="60"/>
      <c r="N3237" s="58"/>
      <c r="O3237" s="58"/>
      <c r="P3237" s="58"/>
      <c r="T3237" s="58"/>
    </row>
    <row r="3238">
      <c r="D3238" s="58"/>
      <c r="F3238" s="60"/>
      <c r="N3238" s="58"/>
      <c r="O3238" s="58"/>
      <c r="P3238" s="58"/>
      <c r="T3238" s="58"/>
    </row>
    <row r="3239">
      <c r="D3239" s="58"/>
      <c r="F3239" s="60"/>
      <c r="N3239" s="58"/>
      <c r="O3239" s="58"/>
      <c r="P3239" s="58"/>
      <c r="T3239" s="58"/>
    </row>
    <row r="3240">
      <c r="D3240" s="58"/>
      <c r="F3240" s="60"/>
      <c r="N3240" s="58"/>
      <c r="O3240" s="58"/>
      <c r="P3240" s="58"/>
      <c r="T3240" s="58"/>
    </row>
    <row r="3241">
      <c r="D3241" s="58"/>
      <c r="F3241" s="60"/>
      <c r="N3241" s="58"/>
      <c r="O3241" s="58"/>
      <c r="P3241" s="58"/>
      <c r="T3241" s="58"/>
    </row>
    <row r="3242">
      <c r="D3242" s="58"/>
      <c r="F3242" s="60"/>
      <c r="N3242" s="58"/>
      <c r="O3242" s="58"/>
      <c r="P3242" s="58"/>
      <c r="T3242" s="58"/>
    </row>
    <row r="3243">
      <c r="D3243" s="58"/>
      <c r="F3243" s="60"/>
      <c r="N3243" s="58"/>
      <c r="O3243" s="58"/>
      <c r="P3243" s="58"/>
      <c r="T3243" s="58"/>
    </row>
    <row r="3244">
      <c r="D3244" s="58"/>
      <c r="F3244" s="60"/>
      <c r="N3244" s="58"/>
      <c r="O3244" s="58"/>
      <c r="P3244" s="58"/>
      <c r="T3244" s="58"/>
    </row>
    <row r="3245">
      <c r="D3245" s="58"/>
      <c r="F3245" s="60"/>
      <c r="N3245" s="58"/>
      <c r="O3245" s="58"/>
      <c r="P3245" s="58"/>
      <c r="T3245" s="58"/>
    </row>
    <row r="3246">
      <c r="D3246" s="58"/>
      <c r="F3246" s="60"/>
      <c r="N3246" s="58"/>
      <c r="O3246" s="58"/>
      <c r="P3246" s="58"/>
      <c r="T3246" s="58"/>
    </row>
    <row r="3247">
      <c r="D3247" s="58"/>
      <c r="F3247" s="60"/>
      <c r="N3247" s="58"/>
      <c r="O3247" s="58"/>
      <c r="P3247" s="58"/>
      <c r="T3247" s="58"/>
    </row>
    <row r="3248">
      <c r="D3248" s="58"/>
      <c r="F3248" s="60"/>
      <c r="N3248" s="58"/>
      <c r="O3248" s="58"/>
      <c r="P3248" s="58"/>
      <c r="T3248" s="58"/>
    </row>
    <row r="3249">
      <c r="D3249" s="58"/>
      <c r="F3249" s="60"/>
      <c r="N3249" s="58"/>
      <c r="O3249" s="58"/>
      <c r="P3249" s="58"/>
      <c r="T3249" s="58"/>
    </row>
    <row r="3250">
      <c r="D3250" s="58"/>
      <c r="F3250" s="60"/>
      <c r="N3250" s="58"/>
      <c r="O3250" s="58"/>
      <c r="P3250" s="58"/>
      <c r="T3250" s="58"/>
    </row>
    <row r="3251">
      <c r="D3251" s="58"/>
      <c r="F3251" s="60"/>
      <c r="N3251" s="58"/>
      <c r="O3251" s="58"/>
      <c r="P3251" s="58"/>
      <c r="T3251" s="58"/>
    </row>
    <row r="3252">
      <c r="D3252" s="58"/>
      <c r="F3252" s="60"/>
      <c r="N3252" s="58"/>
      <c r="O3252" s="58"/>
      <c r="P3252" s="58"/>
      <c r="T3252" s="58"/>
    </row>
    <row r="3253">
      <c r="D3253" s="58"/>
      <c r="F3253" s="60"/>
      <c r="N3253" s="58"/>
      <c r="O3253" s="58"/>
      <c r="P3253" s="58"/>
      <c r="T3253" s="58"/>
    </row>
    <row r="3254">
      <c r="D3254" s="58"/>
      <c r="F3254" s="60"/>
      <c r="N3254" s="58"/>
      <c r="O3254" s="58"/>
      <c r="P3254" s="58"/>
      <c r="T3254" s="58"/>
    </row>
    <row r="3255">
      <c r="D3255" s="58"/>
      <c r="F3255" s="60"/>
      <c r="N3255" s="58"/>
      <c r="O3255" s="58"/>
      <c r="P3255" s="58"/>
      <c r="T3255" s="58"/>
    </row>
    <row r="3256">
      <c r="D3256" s="58"/>
      <c r="F3256" s="60"/>
      <c r="N3256" s="58"/>
      <c r="O3256" s="58"/>
      <c r="P3256" s="58"/>
      <c r="T3256" s="58"/>
    </row>
    <row r="3257">
      <c r="D3257" s="58"/>
      <c r="F3257" s="60"/>
      <c r="N3257" s="58"/>
      <c r="O3257" s="58"/>
      <c r="P3257" s="58"/>
      <c r="T3257" s="58"/>
    </row>
    <row r="3258">
      <c r="D3258" s="58"/>
      <c r="F3258" s="60"/>
      <c r="N3258" s="58"/>
      <c r="O3258" s="58"/>
      <c r="P3258" s="58"/>
      <c r="T3258" s="58"/>
    </row>
    <row r="3259">
      <c r="D3259" s="58"/>
      <c r="F3259" s="60"/>
      <c r="N3259" s="58"/>
      <c r="O3259" s="58"/>
      <c r="P3259" s="58"/>
      <c r="T3259" s="58"/>
    </row>
    <row r="3260">
      <c r="D3260" s="58"/>
      <c r="F3260" s="60"/>
      <c r="N3260" s="58"/>
      <c r="O3260" s="58"/>
      <c r="P3260" s="58"/>
      <c r="T3260" s="58"/>
    </row>
    <row r="3261">
      <c r="D3261" s="58"/>
      <c r="F3261" s="60"/>
      <c r="N3261" s="58"/>
      <c r="O3261" s="58"/>
      <c r="P3261" s="58"/>
      <c r="T3261" s="58"/>
    </row>
    <row r="3262">
      <c r="D3262" s="58"/>
      <c r="F3262" s="60"/>
      <c r="N3262" s="58"/>
      <c r="O3262" s="58"/>
      <c r="P3262" s="58"/>
      <c r="T3262" s="58"/>
    </row>
    <row r="3263">
      <c r="D3263" s="58"/>
      <c r="F3263" s="60"/>
      <c r="N3263" s="58"/>
      <c r="O3263" s="58"/>
      <c r="P3263" s="58"/>
      <c r="T3263" s="58"/>
    </row>
    <row r="3264">
      <c r="D3264" s="58"/>
      <c r="F3264" s="60"/>
      <c r="N3264" s="58"/>
      <c r="O3264" s="58"/>
      <c r="P3264" s="58"/>
      <c r="T3264" s="58"/>
    </row>
    <row r="3265">
      <c r="D3265" s="58"/>
      <c r="F3265" s="60"/>
      <c r="N3265" s="58"/>
      <c r="O3265" s="58"/>
      <c r="P3265" s="58"/>
      <c r="T3265" s="58"/>
    </row>
    <row r="3266">
      <c r="D3266" s="58"/>
      <c r="F3266" s="60"/>
      <c r="N3266" s="58"/>
      <c r="O3266" s="58"/>
      <c r="P3266" s="58"/>
      <c r="T3266" s="58"/>
    </row>
    <row r="3267">
      <c r="D3267" s="58"/>
      <c r="F3267" s="60"/>
      <c r="N3267" s="58"/>
      <c r="O3267" s="58"/>
      <c r="P3267" s="58"/>
      <c r="T3267" s="58"/>
    </row>
    <row r="3268">
      <c r="D3268" s="58"/>
      <c r="F3268" s="60"/>
      <c r="N3268" s="58"/>
      <c r="O3268" s="58"/>
      <c r="P3268" s="58"/>
      <c r="T3268" s="58"/>
    </row>
    <row r="3269">
      <c r="D3269" s="58"/>
      <c r="F3269" s="60"/>
      <c r="N3269" s="58"/>
      <c r="O3269" s="58"/>
      <c r="P3269" s="58"/>
      <c r="T3269" s="58"/>
    </row>
    <row r="3270">
      <c r="D3270" s="58"/>
      <c r="F3270" s="60"/>
      <c r="N3270" s="58"/>
      <c r="O3270" s="58"/>
      <c r="P3270" s="58"/>
      <c r="T3270" s="58"/>
    </row>
    <row r="3271">
      <c r="D3271" s="58"/>
      <c r="F3271" s="60"/>
      <c r="N3271" s="58"/>
      <c r="O3271" s="58"/>
      <c r="P3271" s="58"/>
      <c r="T3271" s="58"/>
    </row>
    <row r="3272">
      <c r="D3272" s="58"/>
      <c r="F3272" s="60"/>
      <c r="N3272" s="58"/>
      <c r="O3272" s="58"/>
      <c r="P3272" s="58"/>
      <c r="T3272" s="58"/>
    </row>
    <row r="3273">
      <c r="D3273" s="58"/>
      <c r="F3273" s="60"/>
      <c r="N3273" s="58"/>
      <c r="O3273" s="58"/>
      <c r="P3273" s="58"/>
      <c r="T3273" s="58"/>
    </row>
    <row r="3274">
      <c r="D3274" s="58"/>
      <c r="F3274" s="60"/>
      <c r="N3274" s="58"/>
      <c r="O3274" s="58"/>
      <c r="P3274" s="58"/>
      <c r="T3274" s="58"/>
    </row>
    <row r="3275">
      <c r="D3275" s="58"/>
      <c r="F3275" s="60"/>
      <c r="N3275" s="58"/>
      <c r="O3275" s="58"/>
      <c r="P3275" s="58"/>
      <c r="T3275" s="58"/>
    </row>
    <row r="3276">
      <c r="D3276" s="58"/>
      <c r="F3276" s="60"/>
      <c r="N3276" s="58"/>
      <c r="O3276" s="58"/>
      <c r="P3276" s="58"/>
      <c r="T3276" s="58"/>
    </row>
    <row r="3277">
      <c r="D3277" s="58"/>
      <c r="F3277" s="60"/>
      <c r="N3277" s="58"/>
      <c r="O3277" s="58"/>
      <c r="P3277" s="58"/>
      <c r="T3277" s="58"/>
    </row>
    <row r="3278">
      <c r="D3278" s="58"/>
      <c r="F3278" s="60"/>
      <c r="N3278" s="58"/>
      <c r="O3278" s="58"/>
      <c r="P3278" s="58"/>
      <c r="T3278" s="58"/>
    </row>
    <row r="3279">
      <c r="D3279" s="58"/>
      <c r="F3279" s="60"/>
      <c r="N3279" s="58"/>
      <c r="O3279" s="58"/>
      <c r="P3279" s="58"/>
      <c r="T3279" s="58"/>
    </row>
    <row r="3280">
      <c r="D3280" s="58"/>
      <c r="F3280" s="60"/>
      <c r="N3280" s="58"/>
      <c r="O3280" s="58"/>
      <c r="P3280" s="58"/>
      <c r="T3280" s="58"/>
    </row>
    <row r="3281">
      <c r="D3281" s="58"/>
      <c r="F3281" s="60"/>
      <c r="N3281" s="58"/>
      <c r="O3281" s="58"/>
      <c r="P3281" s="58"/>
      <c r="T3281" s="58"/>
    </row>
    <row r="3282">
      <c r="D3282" s="58"/>
      <c r="F3282" s="60"/>
      <c r="N3282" s="58"/>
      <c r="O3282" s="58"/>
      <c r="P3282" s="58"/>
      <c r="T3282" s="58"/>
    </row>
    <row r="3283">
      <c r="D3283" s="58"/>
      <c r="F3283" s="60"/>
      <c r="N3283" s="58"/>
      <c r="O3283" s="58"/>
      <c r="P3283" s="58"/>
      <c r="T3283" s="58"/>
    </row>
    <row r="3284">
      <c r="D3284" s="58"/>
      <c r="F3284" s="60"/>
      <c r="N3284" s="58"/>
      <c r="O3284" s="58"/>
      <c r="P3284" s="58"/>
      <c r="T3284" s="58"/>
    </row>
    <row r="3285">
      <c r="D3285" s="58"/>
      <c r="F3285" s="60"/>
      <c r="N3285" s="58"/>
      <c r="O3285" s="58"/>
      <c r="P3285" s="58"/>
      <c r="T3285" s="58"/>
    </row>
    <row r="3286">
      <c r="D3286" s="58"/>
      <c r="F3286" s="60"/>
      <c r="N3286" s="58"/>
      <c r="O3286" s="58"/>
      <c r="P3286" s="58"/>
      <c r="T3286" s="58"/>
    </row>
    <row r="3287">
      <c r="D3287" s="58"/>
      <c r="F3287" s="60"/>
      <c r="N3287" s="58"/>
      <c r="O3287" s="58"/>
      <c r="P3287" s="58"/>
      <c r="T3287" s="58"/>
    </row>
    <row r="3288">
      <c r="D3288" s="58"/>
      <c r="F3288" s="60"/>
      <c r="N3288" s="58"/>
      <c r="O3288" s="58"/>
      <c r="P3288" s="58"/>
      <c r="T3288" s="58"/>
    </row>
    <row r="3289">
      <c r="D3289" s="58"/>
      <c r="F3289" s="60"/>
      <c r="N3289" s="58"/>
      <c r="O3289" s="58"/>
      <c r="P3289" s="58"/>
      <c r="T3289" s="58"/>
    </row>
    <row r="3290">
      <c r="D3290" s="58"/>
      <c r="F3290" s="60"/>
      <c r="N3290" s="58"/>
      <c r="O3290" s="58"/>
      <c r="P3290" s="58"/>
      <c r="T3290" s="58"/>
    </row>
    <row r="3291">
      <c r="D3291" s="58"/>
      <c r="F3291" s="60"/>
      <c r="N3291" s="58"/>
      <c r="O3291" s="58"/>
      <c r="P3291" s="58"/>
      <c r="T3291" s="58"/>
    </row>
    <row r="3292">
      <c r="D3292" s="58"/>
      <c r="F3292" s="60"/>
      <c r="N3292" s="58"/>
      <c r="O3292" s="58"/>
      <c r="P3292" s="58"/>
      <c r="T3292" s="58"/>
    </row>
    <row r="3293">
      <c r="D3293" s="58"/>
      <c r="F3293" s="60"/>
      <c r="N3293" s="58"/>
      <c r="O3293" s="58"/>
      <c r="P3293" s="58"/>
      <c r="T3293" s="58"/>
    </row>
    <row r="3294">
      <c r="D3294" s="58"/>
      <c r="F3294" s="60"/>
      <c r="N3294" s="58"/>
      <c r="O3294" s="58"/>
      <c r="P3294" s="58"/>
      <c r="T3294" s="58"/>
    </row>
    <row r="3295">
      <c r="D3295" s="58"/>
      <c r="F3295" s="60"/>
      <c r="N3295" s="58"/>
      <c r="O3295" s="58"/>
      <c r="P3295" s="58"/>
      <c r="T3295" s="58"/>
    </row>
    <row r="3296">
      <c r="D3296" s="58"/>
      <c r="F3296" s="60"/>
      <c r="N3296" s="58"/>
      <c r="O3296" s="58"/>
      <c r="P3296" s="58"/>
      <c r="T3296" s="58"/>
    </row>
    <row r="3297">
      <c r="D3297" s="58"/>
      <c r="F3297" s="60"/>
      <c r="N3297" s="58"/>
      <c r="O3297" s="58"/>
      <c r="P3297" s="58"/>
      <c r="T3297" s="58"/>
    </row>
    <row r="3298">
      <c r="D3298" s="58"/>
      <c r="F3298" s="60"/>
      <c r="N3298" s="58"/>
      <c r="O3298" s="58"/>
      <c r="P3298" s="58"/>
      <c r="T3298" s="58"/>
    </row>
    <row r="3299">
      <c r="D3299" s="58"/>
      <c r="F3299" s="60"/>
      <c r="N3299" s="58"/>
      <c r="O3299" s="58"/>
      <c r="P3299" s="58"/>
      <c r="T3299" s="58"/>
    </row>
    <row r="3300">
      <c r="D3300" s="58"/>
      <c r="F3300" s="60"/>
      <c r="N3300" s="58"/>
      <c r="O3300" s="58"/>
      <c r="P3300" s="58"/>
      <c r="T3300" s="58"/>
    </row>
    <row r="3301">
      <c r="D3301" s="58"/>
      <c r="F3301" s="60"/>
      <c r="N3301" s="58"/>
      <c r="O3301" s="58"/>
      <c r="P3301" s="58"/>
      <c r="T3301" s="58"/>
    </row>
    <row r="3302">
      <c r="D3302" s="58"/>
      <c r="F3302" s="60"/>
      <c r="N3302" s="58"/>
      <c r="O3302" s="58"/>
      <c r="P3302" s="58"/>
      <c r="T3302" s="58"/>
    </row>
    <row r="3303">
      <c r="D3303" s="58"/>
      <c r="F3303" s="60"/>
      <c r="N3303" s="58"/>
      <c r="O3303" s="58"/>
      <c r="P3303" s="58"/>
      <c r="T3303" s="58"/>
    </row>
    <row r="3304">
      <c r="D3304" s="58"/>
      <c r="F3304" s="60"/>
      <c r="N3304" s="58"/>
      <c r="O3304" s="58"/>
      <c r="P3304" s="58"/>
      <c r="T3304" s="58"/>
    </row>
    <row r="3305">
      <c r="D3305" s="58"/>
      <c r="F3305" s="60"/>
      <c r="N3305" s="58"/>
      <c r="O3305" s="58"/>
      <c r="P3305" s="58"/>
      <c r="T3305" s="58"/>
    </row>
    <row r="3306">
      <c r="D3306" s="58"/>
      <c r="F3306" s="60"/>
      <c r="N3306" s="58"/>
      <c r="O3306" s="58"/>
      <c r="P3306" s="58"/>
      <c r="T3306" s="58"/>
    </row>
    <row r="3307">
      <c r="D3307" s="58"/>
      <c r="F3307" s="60"/>
      <c r="N3307" s="58"/>
      <c r="O3307" s="58"/>
      <c r="P3307" s="58"/>
      <c r="T3307" s="58"/>
    </row>
    <row r="3308">
      <c r="D3308" s="58"/>
      <c r="F3308" s="60"/>
      <c r="N3308" s="58"/>
      <c r="O3308" s="58"/>
      <c r="P3308" s="58"/>
      <c r="T3308" s="58"/>
    </row>
    <row r="3309">
      <c r="D3309" s="58"/>
      <c r="F3309" s="60"/>
      <c r="N3309" s="58"/>
      <c r="O3309" s="58"/>
      <c r="P3309" s="58"/>
      <c r="T3309" s="58"/>
    </row>
    <row r="3310">
      <c r="D3310" s="58"/>
      <c r="F3310" s="60"/>
      <c r="N3310" s="58"/>
      <c r="O3310" s="58"/>
      <c r="P3310" s="58"/>
      <c r="T3310" s="58"/>
    </row>
    <row r="3311">
      <c r="D3311" s="58"/>
      <c r="F3311" s="60"/>
      <c r="N3311" s="58"/>
      <c r="O3311" s="58"/>
      <c r="P3311" s="58"/>
      <c r="T3311" s="58"/>
    </row>
    <row r="3312">
      <c r="D3312" s="58"/>
      <c r="F3312" s="60"/>
      <c r="N3312" s="58"/>
      <c r="O3312" s="58"/>
      <c r="P3312" s="58"/>
      <c r="T3312" s="58"/>
    </row>
    <row r="3313">
      <c r="D3313" s="58"/>
      <c r="F3313" s="60"/>
      <c r="N3313" s="58"/>
      <c r="O3313" s="58"/>
      <c r="P3313" s="58"/>
      <c r="T3313" s="58"/>
    </row>
    <row r="3314">
      <c r="D3314" s="58"/>
      <c r="F3314" s="60"/>
      <c r="N3314" s="58"/>
      <c r="O3314" s="58"/>
      <c r="P3314" s="58"/>
      <c r="T3314" s="58"/>
    </row>
    <row r="3315">
      <c r="D3315" s="58"/>
      <c r="F3315" s="60"/>
      <c r="N3315" s="58"/>
      <c r="O3315" s="58"/>
      <c r="P3315" s="58"/>
      <c r="T3315" s="58"/>
    </row>
    <row r="3316">
      <c r="D3316" s="58"/>
      <c r="F3316" s="60"/>
      <c r="N3316" s="58"/>
      <c r="O3316" s="58"/>
      <c r="P3316" s="58"/>
      <c r="T3316" s="58"/>
    </row>
    <row r="3317">
      <c r="D3317" s="58"/>
      <c r="F3317" s="60"/>
      <c r="N3317" s="58"/>
      <c r="O3317" s="58"/>
      <c r="P3317" s="58"/>
      <c r="T3317" s="58"/>
    </row>
    <row r="3318">
      <c r="D3318" s="58"/>
      <c r="F3318" s="60"/>
      <c r="N3318" s="58"/>
      <c r="O3318" s="58"/>
      <c r="P3318" s="58"/>
      <c r="T3318" s="58"/>
    </row>
    <row r="3319">
      <c r="D3319" s="58"/>
      <c r="F3319" s="60"/>
      <c r="N3319" s="58"/>
      <c r="O3319" s="58"/>
      <c r="P3319" s="58"/>
      <c r="T3319" s="58"/>
    </row>
    <row r="3320">
      <c r="D3320" s="58"/>
      <c r="F3320" s="60"/>
      <c r="N3320" s="58"/>
      <c r="O3320" s="58"/>
      <c r="P3320" s="58"/>
      <c r="T3320" s="58"/>
    </row>
    <row r="3321">
      <c r="D3321" s="58"/>
      <c r="F3321" s="60"/>
      <c r="N3321" s="58"/>
      <c r="O3321" s="58"/>
      <c r="P3321" s="58"/>
      <c r="T3321" s="58"/>
    </row>
    <row r="3322">
      <c r="D3322" s="58"/>
      <c r="F3322" s="60"/>
      <c r="N3322" s="58"/>
      <c r="O3322" s="58"/>
      <c r="P3322" s="58"/>
      <c r="T3322" s="58"/>
    </row>
    <row r="3323">
      <c r="D3323" s="58"/>
      <c r="F3323" s="60"/>
      <c r="N3323" s="58"/>
      <c r="O3323" s="58"/>
      <c r="P3323" s="58"/>
      <c r="T3323" s="58"/>
    </row>
    <row r="3324">
      <c r="D3324" s="58"/>
      <c r="F3324" s="60"/>
      <c r="N3324" s="58"/>
      <c r="O3324" s="58"/>
      <c r="P3324" s="58"/>
      <c r="T3324" s="58"/>
    </row>
    <row r="3325">
      <c r="D3325" s="58"/>
      <c r="F3325" s="60"/>
      <c r="N3325" s="58"/>
      <c r="O3325" s="58"/>
      <c r="P3325" s="58"/>
      <c r="T3325" s="58"/>
    </row>
    <row r="3326">
      <c r="D3326" s="58"/>
      <c r="F3326" s="60"/>
      <c r="N3326" s="58"/>
      <c r="O3326" s="58"/>
      <c r="P3326" s="58"/>
      <c r="T3326" s="58"/>
    </row>
    <row r="3327">
      <c r="D3327" s="58"/>
      <c r="F3327" s="60"/>
      <c r="N3327" s="58"/>
      <c r="O3327" s="58"/>
      <c r="P3327" s="58"/>
      <c r="T3327" s="58"/>
    </row>
    <row r="3328">
      <c r="D3328" s="58"/>
      <c r="F3328" s="60"/>
      <c r="N3328" s="58"/>
      <c r="O3328" s="58"/>
      <c r="P3328" s="58"/>
      <c r="T3328" s="58"/>
    </row>
    <row r="3329">
      <c r="D3329" s="58"/>
      <c r="F3329" s="60"/>
      <c r="N3329" s="58"/>
      <c r="O3329" s="58"/>
      <c r="P3329" s="58"/>
      <c r="T3329" s="58"/>
    </row>
    <row r="3330">
      <c r="D3330" s="58"/>
      <c r="F3330" s="60"/>
      <c r="N3330" s="58"/>
      <c r="O3330" s="58"/>
      <c r="P3330" s="58"/>
      <c r="T3330" s="58"/>
    </row>
    <row r="3331">
      <c r="D3331" s="58"/>
      <c r="F3331" s="60"/>
      <c r="N3331" s="58"/>
      <c r="O3331" s="58"/>
      <c r="P3331" s="58"/>
      <c r="T3331" s="58"/>
    </row>
    <row r="3332">
      <c r="D3332" s="58"/>
      <c r="F3332" s="60"/>
      <c r="N3332" s="58"/>
      <c r="O3332" s="58"/>
      <c r="P3332" s="58"/>
      <c r="T3332" s="58"/>
    </row>
    <row r="3333">
      <c r="D3333" s="58"/>
      <c r="F3333" s="60"/>
      <c r="N3333" s="58"/>
      <c r="O3333" s="58"/>
      <c r="P3333" s="58"/>
      <c r="T3333" s="58"/>
    </row>
    <row r="3334">
      <c r="D3334" s="58"/>
      <c r="F3334" s="60"/>
      <c r="N3334" s="58"/>
      <c r="O3334" s="58"/>
      <c r="P3334" s="58"/>
      <c r="T3334" s="58"/>
    </row>
    <row r="3335">
      <c r="D3335" s="58"/>
      <c r="F3335" s="60"/>
      <c r="N3335" s="58"/>
      <c r="O3335" s="58"/>
      <c r="P3335" s="58"/>
      <c r="T3335" s="58"/>
    </row>
    <row r="3336">
      <c r="D3336" s="58"/>
      <c r="F3336" s="60"/>
      <c r="N3336" s="58"/>
      <c r="O3336" s="58"/>
      <c r="P3336" s="58"/>
      <c r="T3336" s="58"/>
    </row>
    <row r="3337">
      <c r="D3337" s="58"/>
      <c r="F3337" s="60"/>
      <c r="N3337" s="58"/>
      <c r="O3337" s="58"/>
      <c r="P3337" s="58"/>
      <c r="T3337" s="58"/>
    </row>
    <row r="3338">
      <c r="D3338" s="58"/>
      <c r="F3338" s="60"/>
      <c r="N3338" s="58"/>
      <c r="O3338" s="58"/>
      <c r="P3338" s="58"/>
      <c r="T3338" s="58"/>
    </row>
    <row r="3339">
      <c r="D3339" s="58"/>
      <c r="F3339" s="60"/>
      <c r="N3339" s="58"/>
      <c r="O3339" s="58"/>
      <c r="P3339" s="58"/>
      <c r="T3339" s="58"/>
    </row>
    <row r="3340">
      <c r="D3340" s="58"/>
      <c r="F3340" s="60"/>
      <c r="N3340" s="58"/>
      <c r="O3340" s="58"/>
      <c r="P3340" s="58"/>
      <c r="T3340" s="58"/>
    </row>
    <row r="3341">
      <c r="D3341" s="58"/>
      <c r="F3341" s="60"/>
      <c r="N3341" s="58"/>
      <c r="O3341" s="58"/>
      <c r="P3341" s="58"/>
      <c r="T3341" s="58"/>
    </row>
    <row r="3342">
      <c r="D3342" s="58"/>
      <c r="F3342" s="60"/>
      <c r="N3342" s="58"/>
      <c r="O3342" s="58"/>
      <c r="P3342" s="58"/>
      <c r="T3342" s="58"/>
    </row>
    <row r="3343">
      <c r="D3343" s="58"/>
      <c r="F3343" s="60"/>
      <c r="N3343" s="58"/>
      <c r="O3343" s="58"/>
      <c r="P3343" s="58"/>
      <c r="T3343" s="58"/>
    </row>
    <row r="3344">
      <c r="D3344" s="58"/>
      <c r="F3344" s="60"/>
      <c r="N3344" s="58"/>
      <c r="O3344" s="58"/>
      <c r="P3344" s="58"/>
      <c r="T3344" s="58"/>
    </row>
    <row r="3345">
      <c r="D3345" s="58"/>
      <c r="F3345" s="60"/>
      <c r="N3345" s="58"/>
      <c r="O3345" s="58"/>
      <c r="P3345" s="58"/>
      <c r="T3345" s="58"/>
    </row>
    <row r="3346">
      <c r="D3346" s="58"/>
      <c r="F3346" s="60"/>
      <c r="N3346" s="58"/>
      <c r="O3346" s="58"/>
      <c r="P3346" s="58"/>
      <c r="T3346" s="58"/>
    </row>
    <row r="3347">
      <c r="D3347" s="58"/>
      <c r="F3347" s="60"/>
      <c r="N3347" s="58"/>
      <c r="O3347" s="58"/>
      <c r="P3347" s="58"/>
      <c r="T3347" s="58"/>
    </row>
    <row r="3348">
      <c r="D3348" s="58"/>
      <c r="F3348" s="60"/>
      <c r="N3348" s="58"/>
      <c r="O3348" s="58"/>
      <c r="P3348" s="58"/>
      <c r="T3348" s="58"/>
    </row>
    <row r="3349">
      <c r="D3349" s="58"/>
      <c r="F3349" s="60"/>
      <c r="N3349" s="58"/>
      <c r="O3349" s="58"/>
      <c r="P3349" s="58"/>
      <c r="T3349" s="58"/>
    </row>
    <row r="3350">
      <c r="D3350" s="58"/>
      <c r="F3350" s="60"/>
      <c r="N3350" s="58"/>
      <c r="O3350" s="58"/>
      <c r="P3350" s="58"/>
      <c r="T3350" s="58"/>
    </row>
    <row r="3351">
      <c r="D3351" s="58"/>
      <c r="F3351" s="60"/>
      <c r="N3351" s="58"/>
      <c r="O3351" s="58"/>
      <c r="P3351" s="58"/>
      <c r="T3351" s="58"/>
    </row>
    <row r="3352">
      <c r="D3352" s="58"/>
      <c r="F3352" s="60"/>
      <c r="N3352" s="58"/>
      <c r="O3352" s="58"/>
      <c r="P3352" s="58"/>
      <c r="T3352" s="58"/>
    </row>
    <row r="3353">
      <c r="D3353" s="58"/>
      <c r="F3353" s="60"/>
      <c r="N3353" s="58"/>
      <c r="O3353" s="58"/>
      <c r="P3353" s="58"/>
      <c r="T3353" s="58"/>
    </row>
    <row r="3354">
      <c r="D3354" s="58"/>
      <c r="F3354" s="60"/>
      <c r="N3354" s="58"/>
      <c r="O3354" s="58"/>
      <c r="P3354" s="58"/>
      <c r="T3354" s="58"/>
    </row>
    <row r="3355">
      <c r="D3355" s="58"/>
      <c r="F3355" s="60"/>
      <c r="N3355" s="58"/>
      <c r="O3355" s="58"/>
      <c r="P3355" s="58"/>
      <c r="T3355" s="58"/>
    </row>
    <row r="3356">
      <c r="D3356" s="58"/>
      <c r="F3356" s="60"/>
      <c r="N3356" s="58"/>
      <c r="O3356" s="58"/>
      <c r="P3356" s="58"/>
      <c r="T3356" s="58"/>
    </row>
    <row r="3357">
      <c r="D3357" s="58"/>
      <c r="F3357" s="60"/>
      <c r="N3357" s="58"/>
      <c r="O3357" s="58"/>
      <c r="P3357" s="58"/>
      <c r="T3357" s="58"/>
    </row>
    <row r="3358">
      <c r="D3358" s="58"/>
      <c r="F3358" s="60"/>
      <c r="N3358" s="58"/>
      <c r="O3358" s="58"/>
      <c r="P3358" s="58"/>
      <c r="T3358" s="58"/>
    </row>
    <row r="3359">
      <c r="D3359" s="58"/>
      <c r="F3359" s="60"/>
      <c r="N3359" s="58"/>
      <c r="O3359" s="58"/>
      <c r="P3359" s="58"/>
      <c r="T3359" s="58"/>
    </row>
    <row r="3360">
      <c r="D3360" s="58"/>
      <c r="F3360" s="60"/>
      <c r="N3360" s="58"/>
      <c r="O3360" s="58"/>
      <c r="P3360" s="58"/>
      <c r="T3360" s="58"/>
    </row>
    <row r="3361">
      <c r="D3361" s="58"/>
      <c r="F3361" s="60"/>
      <c r="N3361" s="58"/>
      <c r="O3361" s="58"/>
      <c r="P3361" s="58"/>
      <c r="T3361" s="58"/>
    </row>
    <row r="3362">
      <c r="D3362" s="58"/>
      <c r="F3362" s="60"/>
      <c r="N3362" s="58"/>
      <c r="O3362" s="58"/>
      <c r="P3362" s="58"/>
      <c r="T3362" s="58"/>
    </row>
    <row r="3363">
      <c r="D3363" s="58"/>
      <c r="F3363" s="60"/>
      <c r="N3363" s="58"/>
      <c r="O3363" s="58"/>
      <c r="P3363" s="58"/>
      <c r="T3363" s="58"/>
    </row>
    <row r="3364">
      <c r="D3364" s="58"/>
      <c r="F3364" s="60"/>
      <c r="N3364" s="58"/>
      <c r="O3364" s="58"/>
      <c r="P3364" s="58"/>
      <c r="T3364" s="58"/>
    </row>
    <row r="3365">
      <c r="D3365" s="58"/>
      <c r="F3365" s="60"/>
      <c r="N3365" s="58"/>
      <c r="O3365" s="58"/>
      <c r="P3365" s="58"/>
      <c r="T3365" s="58"/>
    </row>
    <row r="3366">
      <c r="D3366" s="58"/>
      <c r="F3366" s="60"/>
      <c r="N3366" s="58"/>
      <c r="O3366" s="58"/>
      <c r="P3366" s="58"/>
      <c r="T3366" s="58"/>
    </row>
    <row r="3367">
      <c r="D3367" s="58"/>
      <c r="F3367" s="60"/>
      <c r="N3367" s="58"/>
      <c r="O3367" s="58"/>
      <c r="P3367" s="58"/>
      <c r="T3367" s="58"/>
    </row>
    <row r="3368">
      <c r="D3368" s="58"/>
      <c r="F3368" s="60"/>
      <c r="N3368" s="58"/>
      <c r="O3368" s="58"/>
      <c r="P3368" s="58"/>
      <c r="T3368" s="58"/>
    </row>
    <row r="3369">
      <c r="D3369" s="58"/>
      <c r="F3369" s="60"/>
      <c r="N3369" s="58"/>
      <c r="O3369" s="58"/>
      <c r="P3369" s="58"/>
      <c r="T3369" s="58"/>
    </row>
    <row r="3370">
      <c r="D3370" s="58"/>
      <c r="F3370" s="60"/>
      <c r="N3370" s="58"/>
      <c r="O3370" s="58"/>
      <c r="P3370" s="58"/>
      <c r="T3370" s="58"/>
    </row>
    <row r="3371">
      <c r="D3371" s="58"/>
      <c r="F3371" s="60"/>
      <c r="N3371" s="58"/>
      <c r="O3371" s="58"/>
      <c r="P3371" s="58"/>
      <c r="T3371" s="58"/>
    </row>
    <row r="3372">
      <c r="D3372" s="58"/>
      <c r="F3372" s="60"/>
      <c r="N3372" s="58"/>
      <c r="O3372" s="58"/>
      <c r="P3372" s="58"/>
      <c r="T3372" s="58"/>
    </row>
    <row r="3373">
      <c r="D3373" s="58"/>
      <c r="F3373" s="60"/>
      <c r="N3373" s="58"/>
      <c r="O3373" s="58"/>
      <c r="P3373" s="58"/>
      <c r="T3373" s="58"/>
    </row>
    <row r="3374">
      <c r="D3374" s="58"/>
      <c r="F3374" s="60"/>
      <c r="N3374" s="58"/>
      <c r="O3374" s="58"/>
      <c r="P3374" s="58"/>
      <c r="T3374" s="58"/>
    </row>
    <row r="3375">
      <c r="D3375" s="58"/>
      <c r="F3375" s="60"/>
      <c r="N3375" s="58"/>
      <c r="O3375" s="58"/>
      <c r="P3375" s="58"/>
      <c r="T3375" s="58"/>
    </row>
    <row r="3376">
      <c r="D3376" s="58"/>
      <c r="F3376" s="60"/>
      <c r="N3376" s="58"/>
      <c r="O3376" s="58"/>
      <c r="P3376" s="58"/>
      <c r="T3376" s="58"/>
    </row>
    <row r="3377">
      <c r="D3377" s="58"/>
      <c r="F3377" s="60"/>
      <c r="N3377" s="58"/>
      <c r="O3377" s="58"/>
      <c r="P3377" s="58"/>
      <c r="T3377" s="58"/>
    </row>
    <row r="3378">
      <c r="D3378" s="58"/>
      <c r="F3378" s="60"/>
      <c r="N3378" s="58"/>
      <c r="O3378" s="58"/>
      <c r="P3378" s="58"/>
      <c r="T3378" s="58"/>
    </row>
    <row r="3379">
      <c r="D3379" s="58"/>
      <c r="F3379" s="60"/>
      <c r="N3379" s="58"/>
      <c r="O3379" s="58"/>
      <c r="P3379" s="58"/>
      <c r="T3379" s="58"/>
    </row>
    <row r="3380">
      <c r="D3380" s="58"/>
      <c r="F3380" s="60"/>
      <c r="N3380" s="58"/>
      <c r="O3380" s="58"/>
      <c r="P3380" s="58"/>
      <c r="T3380" s="58"/>
    </row>
    <row r="3381">
      <c r="D3381" s="58"/>
      <c r="F3381" s="60"/>
      <c r="N3381" s="58"/>
      <c r="O3381" s="58"/>
      <c r="P3381" s="58"/>
      <c r="T3381" s="58"/>
    </row>
    <row r="3382">
      <c r="D3382" s="58"/>
      <c r="F3382" s="60"/>
      <c r="N3382" s="58"/>
      <c r="O3382" s="58"/>
      <c r="P3382" s="58"/>
      <c r="T3382" s="58"/>
    </row>
    <row r="3383">
      <c r="D3383" s="58"/>
      <c r="F3383" s="60"/>
      <c r="N3383" s="58"/>
      <c r="O3383" s="58"/>
      <c r="P3383" s="58"/>
      <c r="T3383" s="58"/>
    </row>
    <row r="3384">
      <c r="D3384" s="58"/>
      <c r="F3384" s="60"/>
      <c r="N3384" s="58"/>
      <c r="O3384" s="58"/>
      <c r="P3384" s="58"/>
      <c r="T3384" s="58"/>
    </row>
    <row r="3385">
      <c r="D3385" s="58"/>
      <c r="F3385" s="60"/>
      <c r="N3385" s="58"/>
      <c r="O3385" s="58"/>
      <c r="P3385" s="58"/>
      <c r="T3385" s="58"/>
    </row>
    <row r="3386">
      <c r="D3386" s="58"/>
      <c r="F3386" s="60"/>
      <c r="N3386" s="58"/>
      <c r="O3386" s="58"/>
      <c r="P3386" s="58"/>
      <c r="T3386" s="58"/>
    </row>
    <row r="3387">
      <c r="D3387" s="58"/>
      <c r="F3387" s="60"/>
      <c r="N3387" s="58"/>
      <c r="O3387" s="58"/>
      <c r="P3387" s="58"/>
      <c r="T3387" s="58"/>
    </row>
    <row r="3388">
      <c r="D3388" s="58"/>
      <c r="F3388" s="60"/>
      <c r="N3388" s="58"/>
      <c r="O3388" s="58"/>
      <c r="P3388" s="58"/>
      <c r="T3388" s="58"/>
    </row>
    <row r="3389">
      <c r="D3389" s="58"/>
      <c r="F3389" s="60"/>
      <c r="N3389" s="58"/>
      <c r="O3389" s="58"/>
      <c r="P3389" s="58"/>
      <c r="T3389" s="58"/>
    </row>
    <row r="3390">
      <c r="D3390" s="58"/>
      <c r="F3390" s="60"/>
      <c r="N3390" s="58"/>
      <c r="O3390" s="58"/>
      <c r="P3390" s="58"/>
      <c r="T3390" s="58"/>
    </row>
    <row r="3391">
      <c r="D3391" s="58"/>
      <c r="F3391" s="60"/>
      <c r="N3391" s="58"/>
      <c r="O3391" s="58"/>
      <c r="P3391" s="58"/>
      <c r="T3391" s="58"/>
    </row>
    <row r="3392">
      <c r="D3392" s="58"/>
      <c r="F3392" s="60"/>
      <c r="N3392" s="58"/>
      <c r="O3392" s="58"/>
      <c r="P3392" s="58"/>
      <c r="T3392" s="58"/>
    </row>
    <row r="3393">
      <c r="D3393" s="58"/>
      <c r="F3393" s="60"/>
      <c r="N3393" s="58"/>
      <c r="O3393" s="58"/>
      <c r="P3393" s="58"/>
      <c r="T3393" s="58"/>
    </row>
    <row r="3394">
      <c r="D3394" s="58"/>
      <c r="F3394" s="60"/>
      <c r="N3394" s="58"/>
      <c r="O3394" s="58"/>
      <c r="P3394" s="58"/>
      <c r="T3394" s="58"/>
    </row>
    <row r="3395">
      <c r="D3395" s="58"/>
      <c r="F3395" s="60"/>
      <c r="N3395" s="58"/>
      <c r="O3395" s="58"/>
      <c r="P3395" s="58"/>
      <c r="T3395" s="58"/>
    </row>
    <row r="3396">
      <c r="D3396" s="58"/>
      <c r="F3396" s="60"/>
      <c r="N3396" s="58"/>
      <c r="O3396" s="58"/>
      <c r="P3396" s="58"/>
      <c r="T3396" s="58"/>
    </row>
    <row r="3397">
      <c r="D3397" s="58"/>
      <c r="F3397" s="60"/>
      <c r="N3397" s="58"/>
      <c r="O3397" s="58"/>
      <c r="P3397" s="58"/>
      <c r="T3397" s="58"/>
    </row>
    <row r="3398">
      <c r="D3398" s="58"/>
      <c r="F3398" s="60"/>
      <c r="N3398" s="58"/>
      <c r="O3398" s="58"/>
      <c r="P3398" s="58"/>
      <c r="T3398" s="58"/>
    </row>
    <row r="3399">
      <c r="D3399" s="58"/>
      <c r="F3399" s="60"/>
      <c r="N3399" s="58"/>
      <c r="O3399" s="58"/>
      <c r="P3399" s="58"/>
      <c r="T3399" s="58"/>
    </row>
    <row r="3400">
      <c r="D3400" s="58"/>
      <c r="F3400" s="60"/>
      <c r="N3400" s="58"/>
      <c r="O3400" s="58"/>
      <c r="P3400" s="58"/>
      <c r="T3400" s="58"/>
    </row>
    <row r="3401">
      <c r="D3401" s="58"/>
      <c r="F3401" s="60"/>
      <c r="N3401" s="58"/>
      <c r="O3401" s="58"/>
      <c r="P3401" s="58"/>
      <c r="T3401" s="58"/>
    </row>
    <row r="3402">
      <c r="D3402" s="58"/>
      <c r="F3402" s="60"/>
      <c r="N3402" s="58"/>
      <c r="O3402" s="58"/>
      <c r="P3402" s="58"/>
      <c r="T3402" s="58"/>
    </row>
    <row r="3403">
      <c r="D3403" s="58"/>
      <c r="F3403" s="60"/>
      <c r="N3403" s="58"/>
      <c r="O3403" s="58"/>
      <c r="P3403" s="58"/>
      <c r="T3403" s="58"/>
    </row>
    <row r="3404">
      <c r="D3404" s="58"/>
      <c r="F3404" s="60"/>
      <c r="N3404" s="58"/>
      <c r="O3404" s="58"/>
      <c r="P3404" s="58"/>
      <c r="T3404" s="58"/>
    </row>
    <row r="3405">
      <c r="D3405" s="58"/>
      <c r="F3405" s="60"/>
      <c r="N3405" s="58"/>
      <c r="O3405" s="58"/>
      <c r="P3405" s="58"/>
      <c r="T3405" s="58"/>
    </row>
    <row r="3406">
      <c r="D3406" s="58"/>
      <c r="F3406" s="60"/>
      <c r="N3406" s="58"/>
      <c r="O3406" s="58"/>
      <c r="P3406" s="58"/>
      <c r="T3406" s="58"/>
    </row>
    <row r="3407">
      <c r="D3407" s="58"/>
      <c r="F3407" s="60"/>
      <c r="N3407" s="58"/>
      <c r="O3407" s="58"/>
      <c r="P3407" s="58"/>
      <c r="T3407" s="58"/>
    </row>
    <row r="3408">
      <c r="D3408" s="58"/>
      <c r="F3408" s="60"/>
      <c r="N3408" s="58"/>
      <c r="O3408" s="58"/>
      <c r="P3408" s="58"/>
      <c r="T3408" s="58"/>
    </row>
    <row r="3409">
      <c r="D3409" s="58"/>
      <c r="F3409" s="60"/>
      <c r="N3409" s="58"/>
      <c r="O3409" s="58"/>
      <c r="P3409" s="58"/>
      <c r="T3409" s="58"/>
    </row>
    <row r="3410">
      <c r="D3410" s="58"/>
      <c r="F3410" s="60"/>
      <c r="N3410" s="58"/>
      <c r="O3410" s="58"/>
      <c r="P3410" s="58"/>
      <c r="T3410" s="58"/>
    </row>
    <row r="3411">
      <c r="D3411" s="58"/>
      <c r="F3411" s="60"/>
      <c r="N3411" s="58"/>
      <c r="O3411" s="58"/>
      <c r="P3411" s="58"/>
      <c r="T3411" s="58"/>
    </row>
    <row r="3412">
      <c r="D3412" s="58"/>
      <c r="F3412" s="60"/>
      <c r="N3412" s="58"/>
      <c r="O3412" s="58"/>
      <c r="P3412" s="58"/>
      <c r="T3412" s="58"/>
    </row>
    <row r="3413">
      <c r="D3413" s="58"/>
      <c r="F3413" s="60"/>
      <c r="N3413" s="58"/>
      <c r="O3413" s="58"/>
      <c r="P3413" s="58"/>
      <c r="T3413" s="58"/>
    </row>
    <row r="3414">
      <c r="D3414" s="58"/>
      <c r="F3414" s="60"/>
      <c r="N3414" s="58"/>
      <c r="O3414" s="58"/>
      <c r="P3414" s="58"/>
      <c r="T3414" s="58"/>
    </row>
    <row r="3415">
      <c r="D3415" s="58"/>
      <c r="F3415" s="60"/>
      <c r="N3415" s="58"/>
      <c r="O3415" s="58"/>
      <c r="P3415" s="58"/>
      <c r="T3415" s="58"/>
    </row>
    <row r="3416">
      <c r="D3416" s="58"/>
      <c r="F3416" s="60"/>
      <c r="N3416" s="58"/>
      <c r="O3416" s="58"/>
      <c r="P3416" s="58"/>
      <c r="T3416" s="58"/>
    </row>
    <row r="3417">
      <c r="D3417" s="58"/>
      <c r="F3417" s="60"/>
      <c r="N3417" s="58"/>
      <c r="O3417" s="58"/>
      <c r="P3417" s="58"/>
      <c r="T3417" s="58"/>
    </row>
    <row r="3418">
      <c r="D3418" s="58"/>
      <c r="F3418" s="60"/>
      <c r="N3418" s="58"/>
      <c r="O3418" s="58"/>
      <c r="P3418" s="58"/>
      <c r="T3418" s="58"/>
    </row>
    <row r="3419">
      <c r="D3419" s="58"/>
      <c r="F3419" s="60"/>
      <c r="N3419" s="58"/>
      <c r="O3419" s="58"/>
      <c r="P3419" s="58"/>
      <c r="T3419" s="58"/>
    </row>
    <row r="3420">
      <c r="D3420" s="58"/>
      <c r="F3420" s="60"/>
      <c r="N3420" s="58"/>
      <c r="O3420" s="58"/>
      <c r="P3420" s="58"/>
      <c r="T3420" s="58"/>
    </row>
    <row r="3421">
      <c r="D3421" s="58"/>
      <c r="F3421" s="60"/>
      <c r="N3421" s="58"/>
      <c r="O3421" s="58"/>
      <c r="P3421" s="58"/>
      <c r="T3421" s="58"/>
    </row>
    <row r="3422">
      <c r="D3422" s="58"/>
      <c r="F3422" s="60"/>
      <c r="N3422" s="58"/>
      <c r="O3422" s="58"/>
      <c r="P3422" s="58"/>
      <c r="T3422" s="58"/>
    </row>
    <row r="3423">
      <c r="D3423" s="58"/>
      <c r="F3423" s="60"/>
      <c r="N3423" s="58"/>
      <c r="O3423" s="58"/>
      <c r="P3423" s="58"/>
      <c r="T3423" s="58"/>
    </row>
    <row r="3424">
      <c r="D3424" s="58"/>
      <c r="F3424" s="60"/>
      <c r="N3424" s="58"/>
      <c r="O3424" s="58"/>
      <c r="P3424" s="58"/>
      <c r="T3424" s="58"/>
    </row>
    <row r="3425">
      <c r="D3425" s="58"/>
      <c r="F3425" s="60"/>
      <c r="N3425" s="58"/>
      <c r="O3425" s="58"/>
      <c r="P3425" s="58"/>
      <c r="T3425" s="58"/>
    </row>
    <row r="3426">
      <c r="D3426" s="58"/>
      <c r="F3426" s="60"/>
      <c r="N3426" s="58"/>
      <c r="O3426" s="58"/>
      <c r="P3426" s="58"/>
      <c r="T3426" s="58"/>
    </row>
    <row r="3427">
      <c r="D3427" s="58"/>
      <c r="F3427" s="60"/>
      <c r="N3427" s="58"/>
      <c r="O3427" s="58"/>
      <c r="P3427" s="58"/>
      <c r="T3427" s="58"/>
    </row>
    <row r="3428">
      <c r="D3428" s="58"/>
      <c r="F3428" s="60"/>
      <c r="N3428" s="58"/>
      <c r="O3428" s="58"/>
      <c r="P3428" s="58"/>
      <c r="T3428" s="58"/>
    </row>
    <row r="3429">
      <c r="D3429" s="58"/>
      <c r="F3429" s="60"/>
      <c r="N3429" s="58"/>
      <c r="O3429" s="58"/>
      <c r="P3429" s="58"/>
      <c r="T3429" s="58"/>
    </row>
    <row r="3430">
      <c r="D3430" s="58"/>
      <c r="F3430" s="60"/>
      <c r="N3430" s="58"/>
      <c r="O3430" s="58"/>
      <c r="P3430" s="58"/>
      <c r="T3430" s="58"/>
    </row>
    <row r="3431">
      <c r="D3431" s="58"/>
      <c r="F3431" s="60"/>
      <c r="N3431" s="58"/>
      <c r="O3431" s="58"/>
      <c r="P3431" s="58"/>
      <c r="T3431" s="58"/>
    </row>
    <row r="3432">
      <c r="D3432" s="58"/>
      <c r="F3432" s="60"/>
      <c r="N3432" s="58"/>
      <c r="O3432" s="58"/>
      <c r="P3432" s="58"/>
      <c r="T3432" s="58"/>
    </row>
    <row r="3433">
      <c r="D3433" s="58"/>
      <c r="F3433" s="60"/>
      <c r="N3433" s="58"/>
      <c r="O3433" s="58"/>
      <c r="P3433" s="58"/>
      <c r="T3433" s="58"/>
    </row>
    <row r="3434">
      <c r="D3434" s="58"/>
      <c r="F3434" s="60"/>
      <c r="N3434" s="58"/>
      <c r="O3434" s="58"/>
      <c r="P3434" s="58"/>
      <c r="T3434" s="58"/>
    </row>
    <row r="3435">
      <c r="D3435" s="58"/>
      <c r="F3435" s="60"/>
      <c r="N3435" s="58"/>
      <c r="O3435" s="58"/>
      <c r="P3435" s="58"/>
      <c r="T3435" s="58"/>
    </row>
    <row r="3436">
      <c r="D3436" s="58"/>
      <c r="F3436" s="60"/>
      <c r="N3436" s="58"/>
      <c r="O3436" s="58"/>
      <c r="P3436" s="58"/>
      <c r="T3436" s="58"/>
    </row>
    <row r="3437">
      <c r="D3437" s="58"/>
      <c r="F3437" s="60"/>
      <c r="N3437" s="58"/>
      <c r="O3437" s="58"/>
      <c r="P3437" s="58"/>
      <c r="T3437" s="58"/>
    </row>
    <row r="3438">
      <c r="D3438" s="58"/>
      <c r="F3438" s="60"/>
      <c r="N3438" s="58"/>
      <c r="O3438" s="58"/>
      <c r="P3438" s="58"/>
      <c r="T3438" s="58"/>
    </row>
    <row r="3439">
      <c r="D3439" s="58"/>
      <c r="F3439" s="60"/>
      <c r="N3439" s="58"/>
      <c r="O3439" s="58"/>
      <c r="P3439" s="58"/>
      <c r="T3439" s="58"/>
    </row>
    <row r="3440">
      <c r="D3440" s="58"/>
      <c r="F3440" s="60"/>
      <c r="N3440" s="58"/>
      <c r="O3440" s="58"/>
      <c r="P3440" s="58"/>
      <c r="T3440" s="58"/>
    </row>
    <row r="3441">
      <c r="D3441" s="58"/>
      <c r="F3441" s="60"/>
      <c r="N3441" s="58"/>
      <c r="O3441" s="58"/>
      <c r="P3441" s="58"/>
      <c r="T3441" s="58"/>
    </row>
    <row r="3442">
      <c r="D3442" s="58"/>
      <c r="F3442" s="60"/>
      <c r="N3442" s="58"/>
      <c r="O3442" s="58"/>
      <c r="P3442" s="58"/>
      <c r="T3442" s="58"/>
    </row>
    <row r="3443">
      <c r="D3443" s="58"/>
      <c r="F3443" s="60"/>
      <c r="N3443" s="58"/>
      <c r="O3443" s="58"/>
      <c r="P3443" s="58"/>
      <c r="T3443" s="58"/>
    </row>
    <row r="3444">
      <c r="D3444" s="58"/>
      <c r="F3444" s="60"/>
      <c r="N3444" s="58"/>
      <c r="O3444" s="58"/>
      <c r="P3444" s="58"/>
      <c r="T3444" s="58"/>
    </row>
    <row r="3445">
      <c r="D3445" s="58"/>
      <c r="F3445" s="60"/>
      <c r="N3445" s="58"/>
      <c r="O3445" s="58"/>
      <c r="P3445" s="58"/>
      <c r="T3445" s="58"/>
    </row>
    <row r="3446">
      <c r="D3446" s="58"/>
      <c r="F3446" s="60"/>
      <c r="N3446" s="58"/>
      <c r="O3446" s="58"/>
      <c r="P3446" s="58"/>
      <c r="T3446" s="58"/>
    </row>
    <row r="3447">
      <c r="D3447" s="58"/>
      <c r="F3447" s="60"/>
      <c r="N3447" s="58"/>
      <c r="O3447" s="58"/>
      <c r="P3447" s="58"/>
      <c r="T3447" s="58"/>
    </row>
    <row r="3448">
      <c r="D3448" s="58"/>
      <c r="F3448" s="60"/>
      <c r="N3448" s="58"/>
      <c r="O3448" s="58"/>
      <c r="P3448" s="58"/>
      <c r="T3448" s="58"/>
    </row>
    <row r="3449">
      <c r="D3449" s="58"/>
      <c r="F3449" s="60"/>
      <c r="N3449" s="58"/>
      <c r="O3449" s="58"/>
      <c r="P3449" s="58"/>
      <c r="T3449" s="58"/>
    </row>
    <row r="3450">
      <c r="D3450" s="58"/>
      <c r="F3450" s="60"/>
      <c r="N3450" s="58"/>
      <c r="O3450" s="58"/>
      <c r="P3450" s="58"/>
      <c r="T3450" s="58"/>
    </row>
    <row r="3451">
      <c r="D3451" s="58"/>
      <c r="F3451" s="60"/>
      <c r="N3451" s="58"/>
      <c r="O3451" s="58"/>
      <c r="P3451" s="58"/>
      <c r="T3451" s="58"/>
    </row>
    <row r="3452">
      <c r="D3452" s="58"/>
      <c r="F3452" s="60"/>
      <c r="N3452" s="58"/>
      <c r="O3452" s="58"/>
      <c r="P3452" s="58"/>
      <c r="T3452" s="58"/>
    </row>
    <row r="3453">
      <c r="D3453" s="58"/>
      <c r="F3453" s="60"/>
      <c r="N3453" s="58"/>
      <c r="O3453" s="58"/>
      <c r="P3453" s="58"/>
      <c r="T3453" s="58"/>
    </row>
    <row r="3454">
      <c r="D3454" s="58"/>
      <c r="F3454" s="60"/>
      <c r="N3454" s="58"/>
      <c r="O3454" s="58"/>
      <c r="P3454" s="58"/>
      <c r="T3454" s="58"/>
    </row>
    <row r="3455">
      <c r="D3455" s="58"/>
      <c r="F3455" s="60"/>
      <c r="N3455" s="58"/>
      <c r="O3455" s="58"/>
      <c r="P3455" s="58"/>
      <c r="T3455" s="58"/>
    </row>
    <row r="3456">
      <c r="D3456" s="58"/>
      <c r="F3456" s="60"/>
      <c r="N3456" s="58"/>
      <c r="O3456" s="58"/>
      <c r="P3456" s="58"/>
      <c r="T3456" s="58"/>
    </row>
    <row r="3457">
      <c r="D3457" s="58"/>
      <c r="F3457" s="60"/>
      <c r="N3457" s="58"/>
      <c r="O3457" s="58"/>
      <c r="P3457" s="58"/>
      <c r="T3457" s="58"/>
    </row>
    <row r="3458">
      <c r="D3458" s="58"/>
      <c r="F3458" s="60"/>
      <c r="N3458" s="58"/>
      <c r="O3458" s="58"/>
      <c r="P3458" s="58"/>
      <c r="T3458" s="58"/>
    </row>
    <row r="3459">
      <c r="D3459" s="58"/>
      <c r="F3459" s="60"/>
      <c r="N3459" s="58"/>
      <c r="O3459" s="58"/>
      <c r="P3459" s="58"/>
      <c r="T3459" s="58"/>
    </row>
    <row r="3460">
      <c r="D3460" s="58"/>
      <c r="F3460" s="60"/>
      <c r="N3460" s="58"/>
      <c r="O3460" s="58"/>
      <c r="P3460" s="58"/>
      <c r="T3460" s="58"/>
    </row>
    <row r="3461">
      <c r="D3461" s="58"/>
      <c r="F3461" s="60"/>
      <c r="N3461" s="58"/>
      <c r="O3461" s="58"/>
      <c r="P3461" s="58"/>
      <c r="T3461" s="58"/>
    </row>
    <row r="3462">
      <c r="D3462" s="58"/>
      <c r="F3462" s="60"/>
      <c r="N3462" s="58"/>
      <c r="O3462" s="58"/>
      <c r="P3462" s="58"/>
      <c r="T3462" s="58"/>
    </row>
    <row r="3463">
      <c r="D3463" s="58"/>
      <c r="F3463" s="60"/>
      <c r="N3463" s="58"/>
      <c r="O3463" s="58"/>
      <c r="P3463" s="58"/>
      <c r="T3463" s="58"/>
    </row>
    <row r="3464">
      <c r="D3464" s="58"/>
      <c r="F3464" s="60"/>
      <c r="N3464" s="58"/>
      <c r="O3464" s="58"/>
      <c r="P3464" s="58"/>
      <c r="T3464" s="58"/>
    </row>
    <row r="3465">
      <c r="D3465" s="58"/>
      <c r="F3465" s="60"/>
      <c r="N3465" s="58"/>
      <c r="O3465" s="58"/>
      <c r="P3465" s="58"/>
      <c r="T3465" s="58"/>
    </row>
    <row r="3466">
      <c r="D3466" s="58"/>
      <c r="F3466" s="60"/>
      <c r="N3466" s="58"/>
      <c r="O3466" s="58"/>
      <c r="P3466" s="58"/>
      <c r="T3466" s="58"/>
    </row>
    <row r="3467">
      <c r="D3467" s="58"/>
      <c r="F3467" s="60"/>
      <c r="N3467" s="58"/>
      <c r="O3467" s="58"/>
      <c r="P3467" s="58"/>
      <c r="T3467" s="58"/>
    </row>
    <row r="3468">
      <c r="D3468" s="58"/>
      <c r="F3468" s="60"/>
      <c r="N3468" s="58"/>
      <c r="O3468" s="58"/>
      <c r="P3468" s="58"/>
      <c r="T3468" s="58"/>
    </row>
    <row r="3469">
      <c r="D3469" s="58"/>
      <c r="F3469" s="60"/>
      <c r="N3469" s="58"/>
      <c r="O3469" s="58"/>
      <c r="P3469" s="58"/>
      <c r="T3469" s="58"/>
    </row>
    <row r="3470">
      <c r="D3470" s="58"/>
      <c r="F3470" s="60"/>
      <c r="N3470" s="58"/>
      <c r="O3470" s="58"/>
      <c r="P3470" s="58"/>
      <c r="T3470" s="58"/>
    </row>
    <row r="3471">
      <c r="D3471" s="58"/>
      <c r="F3471" s="60"/>
      <c r="N3471" s="58"/>
      <c r="O3471" s="58"/>
      <c r="P3471" s="58"/>
      <c r="T3471" s="58"/>
    </row>
    <row r="3472">
      <c r="D3472" s="58"/>
      <c r="F3472" s="60"/>
      <c r="N3472" s="58"/>
      <c r="O3472" s="58"/>
      <c r="P3472" s="58"/>
      <c r="T3472" s="58"/>
    </row>
    <row r="3473">
      <c r="D3473" s="58"/>
      <c r="F3473" s="60"/>
      <c r="N3473" s="58"/>
      <c r="O3473" s="58"/>
      <c r="P3473" s="58"/>
      <c r="T3473" s="58"/>
    </row>
    <row r="3474">
      <c r="D3474" s="58"/>
      <c r="F3474" s="60"/>
      <c r="N3474" s="58"/>
      <c r="O3474" s="58"/>
      <c r="P3474" s="58"/>
      <c r="T3474" s="58"/>
    </row>
    <row r="3475">
      <c r="D3475" s="58"/>
      <c r="F3475" s="60"/>
      <c r="N3475" s="58"/>
      <c r="O3475" s="58"/>
      <c r="P3475" s="58"/>
      <c r="T3475" s="58"/>
    </row>
    <row r="3476">
      <c r="D3476" s="58"/>
      <c r="F3476" s="60"/>
      <c r="N3476" s="58"/>
      <c r="O3476" s="58"/>
      <c r="P3476" s="58"/>
      <c r="T3476" s="58"/>
    </row>
    <row r="3477">
      <c r="D3477" s="58"/>
      <c r="F3477" s="60"/>
      <c r="N3477" s="58"/>
      <c r="O3477" s="58"/>
      <c r="P3477" s="58"/>
      <c r="T3477" s="58"/>
    </row>
    <row r="3478">
      <c r="D3478" s="58"/>
      <c r="F3478" s="60"/>
      <c r="N3478" s="58"/>
      <c r="O3478" s="58"/>
      <c r="P3478" s="58"/>
      <c r="T3478" s="58"/>
    </row>
    <row r="3479">
      <c r="D3479" s="58"/>
      <c r="F3479" s="60"/>
      <c r="N3479" s="58"/>
      <c r="O3479" s="58"/>
      <c r="P3479" s="58"/>
      <c r="T3479" s="58"/>
    </row>
    <row r="3480">
      <c r="D3480" s="58"/>
      <c r="F3480" s="60"/>
      <c r="N3480" s="58"/>
      <c r="O3480" s="58"/>
      <c r="P3480" s="58"/>
      <c r="T3480" s="58"/>
    </row>
    <row r="3481">
      <c r="D3481" s="58"/>
      <c r="F3481" s="60"/>
      <c r="N3481" s="58"/>
      <c r="O3481" s="58"/>
      <c r="P3481" s="58"/>
      <c r="T3481" s="58"/>
    </row>
    <row r="3482">
      <c r="D3482" s="58"/>
      <c r="F3482" s="60"/>
      <c r="N3482" s="58"/>
      <c r="O3482" s="58"/>
      <c r="P3482" s="58"/>
      <c r="T3482" s="58"/>
    </row>
    <row r="3483">
      <c r="D3483" s="58"/>
      <c r="F3483" s="60"/>
      <c r="N3483" s="58"/>
      <c r="O3483" s="58"/>
      <c r="P3483" s="58"/>
      <c r="T3483" s="58"/>
    </row>
    <row r="3484">
      <c r="D3484" s="58"/>
      <c r="F3484" s="60"/>
      <c r="N3484" s="58"/>
      <c r="O3484" s="58"/>
      <c r="P3484" s="58"/>
      <c r="T3484" s="58"/>
    </row>
    <row r="3485">
      <c r="D3485" s="58"/>
      <c r="F3485" s="60"/>
      <c r="N3485" s="58"/>
      <c r="O3485" s="58"/>
      <c r="P3485" s="58"/>
      <c r="T3485" s="58"/>
    </row>
    <row r="3486">
      <c r="D3486" s="58"/>
      <c r="F3486" s="60"/>
      <c r="N3486" s="58"/>
      <c r="O3486" s="58"/>
      <c r="P3486" s="58"/>
      <c r="T3486" s="58"/>
    </row>
    <row r="3487">
      <c r="D3487" s="58"/>
      <c r="F3487" s="60"/>
      <c r="N3487" s="58"/>
      <c r="O3487" s="58"/>
      <c r="P3487" s="58"/>
      <c r="T3487" s="58"/>
    </row>
    <row r="3488">
      <c r="D3488" s="58"/>
      <c r="F3488" s="60"/>
      <c r="N3488" s="58"/>
      <c r="O3488" s="58"/>
      <c r="P3488" s="58"/>
      <c r="T3488" s="58"/>
    </row>
    <row r="3489">
      <c r="D3489" s="58"/>
      <c r="F3489" s="60"/>
      <c r="N3489" s="58"/>
      <c r="O3489" s="58"/>
      <c r="P3489" s="58"/>
      <c r="T3489" s="58"/>
    </row>
    <row r="3490">
      <c r="D3490" s="58"/>
      <c r="F3490" s="60"/>
      <c r="N3490" s="58"/>
      <c r="O3490" s="58"/>
      <c r="P3490" s="58"/>
      <c r="T3490" s="58"/>
    </row>
    <row r="3491">
      <c r="D3491" s="58"/>
      <c r="F3491" s="60"/>
      <c r="N3491" s="58"/>
      <c r="O3491" s="58"/>
      <c r="P3491" s="58"/>
      <c r="T3491" s="58"/>
    </row>
    <row r="3492">
      <c r="D3492" s="58"/>
      <c r="F3492" s="60"/>
      <c r="N3492" s="58"/>
      <c r="O3492" s="58"/>
      <c r="P3492" s="58"/>
      <c r="T3492" s="58"/>
    </row>
    <row r="3493">
      <c r="D3493" s="58"/>
      <c r="F3493" s="60"/>
      <c r="N3493" s="58"/>
      <c r="O3493" s="58"/>
      <c r="P3493" s="58"/>
      <c r="T3493" s="58"/>
    </row>
    <row r="3494">
      <c r="D3494" s="58"/>
      <c r="F3494" s="60"/>
      <c r="N3494" s="58"/>
      <c r="O3494" s="58"/>
      <c r="P3494" s="58"/>
      <c r="T3494" s="58"/>
    </row>
    <row r="3495">
      <c r="D3495" s="58"/>
      <c r="F3495" s="60"/>
      <c r="N3495" s="58"/>
      <c r="O3495" s="58"/>
      <c r="P3495" s="58"/>
      <c r="T3495" s="58"/>
    </row>
    <row r="3496">
      <c r="D3496" s="58"/>
      <c r="F3496" s="60"/>
      <c r="N3496" s="58"/>
      <c r="O3496" s="58"/>
      <c r="P3496" s="58"/>
      <c r="T3496" s="58"/>
    </row>
    <row r="3497">
      <c r="D3497" s="58"/>
      <c r="F3497" s="60"/>
      <c r="N3497" s="58"/>
      <c r="O3497" s="58"/>
      <c r="P3497" s="58"/>
      <c r="T3497" s="58"/>
    </row>
    <row r="3498">
      <c r="D3498" s="58"/>
      <c r="F3498" s="60"/>
      <c r="N3498" s="58"/>
      <c r="O3498" s="58"/>
      <c r="P3498" s="58"/>
      <c r="T3498" s="58"/>
    </row>
    <row r="3499">
      <c r="D3499" s="58"/>
      <c r="F3499" s="60"/>
      <c r="N3499" s="58"/>
      <c r="O3499" s="58"/>
      <c r="P3499" s="58"/>
      <c r="T3499" s="58"/>
    </row>
    <row r="3500">
      <c r="D3500" s="58"/>
      <c r="F3500" s="60"/>
      <c r="N3500" s="58"/>
      <c r="O3500" s="58"/>
      <c r="P3500" s="58"/>
      <c r="T3500" s="58"/>
    </row>
    <row r="3501">
      <c r="D3501" s="58"/>
      <c r="F3501" s="60"/>
      <c r="N3501" s="58"/>
      <c r="O3501" s="58"/>
      <c r="P3501" s="58"/>
      <c r="T3501" s="58"/>
    </row>
    <row r="3502">
      <c r="D3502" s="58"/>
      <c r="F3502" s="60"/>
      <c r="N3502" s="58"/>
      <c r="O3502" s="58"/>
      <c r="P3502" s="58"/>
      <c r="T3502" s="58"/>
    </row>
    <row r="3503">
      <c r="D3503" s="58"/>
      <c r="F3503" s="60"/>
      <c r="N3503" s="58"/>
      <c r="O3503" s="58"/>
      <c r="P3503" s="58"/>
      <c r="T3503" s="58"/>
    </row>
    <row r="3504">
      <c r="D3504" s="58"/>
      <c r="F3504" s="60"/>
      <c r="N3504" s="58"/>
      <c r="O3504" s="58"/>
      <c r="P3504" s="58"/>
      <c r="T3504" s="58"/>
    </row>
    <row r="3505">
      <c r="D3505" s="58"/>
      <c r="F3505" s="60"/>
      <c r="N3505" s="58"/>
      <c r="O3505" s="58"/>
      <c r="P3505" s="58"/>
      <c r="T3505" s="58"/>
    </row>
    <row r="3506">
      <c r="D3506" s="58"/>
      <c r="F3506" s="60"/>
      <c r="N3506" s="58"/>
      <c r="O3506" s="58"/>
      <c r="P3506" s="58"/>
      <c r="T3506" s="58"/>
    </row>
    <row r="3507">
      <c r="D3507" s="58"/>
      <c r="F3507" s="60"/>
      <c r="N3507" s="58"/>
      <c r="O3507" s="58"/>
      <c r="P3507" s="58"/>
      <c r="T3507" s="58"/>
    </row>
    <row r="3508">
      <c r="D3508" s="58"/>
      <c r="F3508" s="60"/>
      <c r="N3508" s="58"/>
      <c r="O3508" s="58"/>
      <c r="P3508" s="58"/>
      <c r="T3508" s="58"/>
    </row>
    <row r="3509">
      <c r="D3509" s="58"/>
      <c r="F3509" s="60"/>
      <c r="N3509" s="58"/>
      <c r="O3509" s="58"/>
      <c r="P3509" s="58"/>
      <c r="T3509" s="58"/>
    </row>
    <row r="3510">
      <c r="D3510" s="58"/>
      <c r="F3510" s="60"/>
      <c r="N3510" s="58"/>
      <c r="O3510" s="58"/>
      <c r="P3510" s="58"/>
      <c r="T3510" s="58"/>
    </row>
    <row r="3511">
      <c r="D3511" s="58"/>
      <c r="F3511" s="60"/>
      <c r="N3511" s="58"/>
      <c r="O3511" s="58"/>
      <c r="P3511" s="58"/>
      <c r="T3511" s="58"/>
    </row>
    <row r="3512">
      <c r="D3512" s="58"/>
      <c r="F3512" s="60"/>
      <c r="N3512" s="58"/>
      <c r="O3512" s="58"/>
      <c r="P3512" s="58"/>
      <c r="T3512" s="58"/>
    </row>
    <row r="3513">
      <c r="D3513" s="58"/>
      <c r="F3513" s="60"/>
      <c r="N3513" s="58"/>
      <c r="O3513" s="58"/>
      <c r="P3513" s="58"/>
      <c r="T3513" s="58"/>
    </row>
    <row r="3514">
      <c r="D3514" s="58"/>
      <c r="F3514" s="60"/>
      <c r="N3514" s="58"/>
      <c r="O3514" s="58"/>
      <c r="P3514" s="58"/>
      <c r="T3514" s="58"/>
    </row>
    <row r="3515">
      <c r="D3515" s="58"/>
      <c r="F3515" s="60"/>
      <c r="N3515" s="58"/>
      <c r="O3515" s="58"/>
      <c r="P3515" s="58"/>
      <c r="T3515" s="58"/>
    </row>
    <row r="3516">
      <c r="D3516" s="58"/>
      <c r="F3516" s="60"/>
      <c r="N3516" s="58"/>
      <c r="O3516" s="58"/>
      <c r="P3516" s="58"/>
      <c r="T3516" s="58"/>
    </row>
    <row r="3517">
      <c r="D3517" s="58"/>
      <c r="F3517" s="60"/>
      <c r="N3517" s="58"/>
      <c r="O3517" s="58"/>
      <c r="P3517" s="58"/>
      <c r="T3517" s="58"/>
    </row>
    <row r="3518">
      <c r="D3518" s="58"/>
      <c r="F3518" s="60"/>
      <c r="N3518" s="58"/>
      <c r="O3518" s="58"/>
      <c r="P3518" s="58"/>
      <c r="T3518" s="58"/>
    </row>
    <row r="3519">
      <c r="D3519" s="58"/>
      <c r="F3519" s="60"/>
      <c r="N3519" s="58"/>
      <c r="O3519" s="58"/>
      <c r="P3519" s="58"/>
      <c r="T3519" s="58"/>
    </row>
    <row r="3520">
      <c r="D3520" s="58"/>
      <c r="F3520" s="60"/>
      <c r="N3520" s="58"/>
      <c r="O3520" s="58"/>
      <c r="P3520" s="58"/>
      <c r="T3520" s="58"/>
    </row>
    <row r="3521">
      <c r="D3521" s="58"/>
      <c r="F3521" s="60"/>
      <c r="N3521" s="58"/>
      <c r="O3521" s="58"/>
      <c r="P3521" s="58"/>
      <c r="T3521" s="58"/>
    </row>
    <row r="3522">
      <c r="D3522" s="58"/>
      <c r="F3522" s="60"/>
      <c r="N3522" s="58"/>
      <c r="O3522" s="58"/>
      <c r="P3522" s="58"/>
      <c r="T3522" s="58"/>
    </row>
    <row r="3523">
      <c r="D3523" s="58"/>
      <c r="F3523" s="60"/>
      <c r="N3523" s="58"/>
      <c r="O3523" s="58"/>
      <c r="P3523" s="58"/>
      <c r="T3523" s="58"/>
    </row>
    <row r="3524">
      <c r="D3524" s="58"/>
      <c r="F3524" s="60"/>
      <c r="N3524" s="58"/>
      <c r="O3524" s="58"/>
      <c r="P3524" s="58"/>
      <c r="T3524" s="58"/>
    </row>
    <row r="3525">
      <c r="D3525" s="58"/>
      <c r="F3525" s="60"/>
      <c r="N3525" s="58"/>
      <c r="O3525" s="58"/>
      <c r="P3525" s="58"/>
      <c r="T3525" s="58"/>
    </row>
    <row r="3526">
      <c r="D3526" s="58"/>
      <c r="F3526" s="60"/>
      <c r="N3526" s="58"/>
      <c r="O3526" s="58"/>
      <c r="P3526" s="58"/>
      <c r="T3526" s="58"/>
    </row>
    <row r="3527">
      <c r="D3527" s="58"/>
      <c r="F3527" s="60"/>
      <c r="N3527" s="58"/>
      <c r="O3527" s="58"/>
      <c r="P3527" s="58"/>
      <c r="T3527" s="58"/>
    </row>
    <row r="3528">
      <c r="D3528" s="58"/>
      <c r="F3528" s="60"/>
      <c r="N3528" s="58"/>
      <c r="O3528" s="58"/>
      <c r="P3528" s="58"/>
      <c r="T3528" s="58"/>
    </row>
    <row r="3529">
      <c r="D3529" s="58"/>
      <c r="F3529" s="60"/>
      <c r="N3529" s="58"/>
      <c r="O3529" s="58"/>
      <c r="P3529" s="58"/>
      <c r="T3529" s="58"/>
    </row>
    <row r="3530">
      <c r="D3530" s="58"/>
      <c r="F3530" s="60"/>
      <c r="N3530" s="58"/>
      <c r="O3530" s="58"/>
      <c r="P3530" s="58"/>
      <c r="T3530" s="58"/>
    </row>
    <row r="3531">
      <c r="D3531" s="58"/>
      <c r="F3531" s="60"/>
      <c r="N3531" s="58"/>
      <c r="O3531" s="58"/>
      <c r="P3531" s="58"/>
      <c r="T3531" s="58"/>
    </row>
    <row r="3532">
      <c r="D3532" s="58"/>
      <c r="F3532" s="60"/>
      <c r="N3532" s="58"/>
      <c r="O3532" s="58"/>
      <c r="P3532" s="58"/>
      <c r="T3532" s="58"/>
    </row>
    <row r="3533">
      <c r="D3533" s="58"/>
      <c r="F3533" s="60"/>
      <c r="N3533" s="58"/>
      <c r="O3533" s="58"/>
      <c r="P3533" s="58"/>
      <c r="T3533" s="58"/>
    </row>
    <row r="3534">
      <c r="D3534" s="58"/>
      <c r="F3534" s="60"/>
      <c r="N3534" s="58"/>
      <c r="O3534" s="58"/>
      <c r="P3534" s="58"/>
      <c r="T3534" s="58"/>
    </row>
    <row r="3535">
      <c r="D3535" s="58"/>
      <c r="F3535" s="60"/>
      <c r="N3535" s="58"/>
      <c r="O3535" s="58"/>
      <c r="P3535" s="58"/>
      <c r="T3535" s="58"/>
    </row>
    <row r="3536">
      <c r="D3536" s="58"/>
      <c r="F3536" s="60"/>
      <c r="N3536" s="58"/>
      <c r="O3536" s="58"/>
      <c r="P3536" s="58"/>
      <c r="T3536" s="58"/>
    </row>
    <row r="3537">
      <c r="D3537" s="58"/>
      <c r="F3537" s="60"/>
      <c r="N3537" s="58"/>
      <c r="O3537" s="58"/>
      <c r="P3537" s="58"/>
      <c r="T3537" s="58"/>
    </row>
    <row r="3538">
      <c r="D3538" s="58"/>
      <c r="F3538" s="60"/>
      <c r="N3538" s="58"/>
      <c r="O3538" s="58"/>
      <c r="P3538" s="58"/>
      <c r="T3538" s="58"/>
    </row>
    <row r="3539">
      <c r="D3539" s="58"/>
      <c r="F3539" s="60"/>
      <c r="N3539" s="58"/>
      <c r="O3539" s="58"/>
      <c r="P3539" s="58"/>
      <c r="T3539" s="58"/>
    </row>
    <row r="3540">
      <c r="D3540" s="58"/>
      <c r="F3540" s="60"/>
      <c r="N3540" s="58"/>
      <c r="O3540" s="58"/>
      <c r="P3540" s="58"/>
      <c r="T3540" s="58"/>
    </row>
    <row r="3541">
      <c r="D3541" s="58"/>
      <c r="F3541" s="60"/>
      <c r="N3541" s="58"/>
      <c r="O3541" s="58"/>
      <c r="P3541" s="58"/>
      <c r="T3541" s="58"/>
    </row>
    <row r="3542">
      <c r="D3542" s="58"/>
      <c r="F3542" s="60"/>
      <c r="N3542" s="58"/>
      <c r="O3542" s="58"/>
      <c r="P3542" s="58"/>
      <c r="T3542" s="58"/>
    </row>
    <row r="3543">
      <c r="D3543" s="58"/>
      <c r="F3543" s="60"/>
      <c r="N3543" s="58"/>
      <c r="O3543" s="58"/>
      <c r="P3543" s="58"/>
      <c r="T3543" s="58"/>
    </row>
    <row r="3544">
      <c r="D3544" s="58"/>
      <c r="F3544" s="60"/>
      <c r="N3544" s="58"/>
      <c r="O3544" s="58"/>
      <c r="P3544" s="58"/>
      <c r="T3544" s="58"/>
    </row>
    <row r="3545">
      <c r="D3545" s="58"/>
      <c r="F3545" s="60"/>
      <c r="N3545" s="58"/>
      <c r="O3545" s="58"/>
      <c r="P3545" s="58"/>
      <c r="T3545" s="58"/>
    </row>
    <row r="3546">
      <c r="D3546" s="58"/>
      <c r="F3546" s="60"/>
      <c r="N3546" s="58"/>
      <c r="O3546" s="58"/>
      <c r="P3546" s="58"/>
      <c r="T3546" s="58"/>
    </row>
    <row r="3547">
      <c r="D3547" s="58"/>
      <c r="F3547" s="60"/>
      <c r="N3547" s="58"/>
      <c r="O3547" s="58"/>
      <c r="P3547" s="58"/>
      <c r="T3547" s="58"/>
    </row>
    <row r="3548">
      <c r="D3548" s="58"/>
      <c r="F3548" s="60"/>
      <c r="N3548" s="58"/>
      <c r="O3548" s="58"/>
      <c r="P3548" s="58"/>
      <c r="T3548" s="58"/>
    </row>
    <row r="3549">
      <c r="D3549" s="58"/>
      <c r="F3549" s="60"/>
      <c r="N3549" s="58"/>
      <c r="O3549" s="58"/>
      <c r="P3549" s="58"/>
      <c r="T3549" s="58"/>
    </row>
    <row r="3550">
      <c r="D3550" s="58"/>
      <c r="F3550" s="60"/>
      <c r="N3550" s="58"/>
      <c r="O3550" s="58"/>
      <c r="P3550" s="58"/>
      <c r="T3550" s="58"/>
    </row>
    <row r="3551">
      <c r="D3551" s="58"/>
      <c r="F3551" s="60"/>
      <c r="N3551" s="58"/>
      <c r="O3551" s="58"/>
      <c r="P3551" s="58"/>
      <c r="T3551" s="58"/>
    </row>
    <row r="3552">
      <c r="D3552" s="58"/>
      <c r="F3552" s="60"/>
      <c r="N3552" s="58"/>
      <c r="O3552" s="58"/>
      <c r="P3552" s="58"/>
      <c r="T3552" s="58"/>
    </row>
    <row r="3553">
      <c r="D3553" s="58"/>
      <c r="F3553" s="60"/>
      <c r="N3553" s="58"/>
      <c r="O3553" s="58"/>
      <c r="P3553" s="58"/>
      <c r="T3553" s="58"/>
    </row>
    <row r="3554">
      <c r="D3554" s="58"/>
      <c r="F3554" s="60"/>
      <c r="N3554" s="58"/>
      <c r="O3554" s="58"/>
      <c r="P3554" s="58"/>
      <c r="T3554" s="58"/>
    </row>
    <row r="3555">
      <c r="D3555" s="58"/>
      <c r="F3555" s="60"/>
      <c r="N3555" s="58"/>
      <c r="O3555" s="58"/>
      <c r="P3555" s="58"/>
      <c r="T3555" s="58"/>
    </row>
    <row r="3556">
      <c r="D3556" s="58"/>
      <c r="F3556" s="60"/>
      <c r="N3556" s="58"/>
      <c r="O3556" s="58"/>
      <c r="P3556" s="58"/>
      <c r="T3556" s="58"/>
    </row>
    <row r="3557">
      <c r="D3557" s="58"/>
      <c r="F3557" s="60"/>
      <c r="N3557" s="58"/>
      <c r="O3557" s="58"/>
      <c r="P3557" s="58"/>
      <c r="T3557" s="58"/>
    </row>
    <row r="3558">
      <c r="D3558" s="58"/>
      <c r="F3558" s="60"/>
      <c r="N3558" s="58"/>
      <c r="O3558" s="58"/>
      <c r="P3558" s="58"/>
      <c r="T3558" s="58"/>
    </row>
    <row r="3559">
      <c r="D3559" s="58"/>
      <c r="F3559" s="60"/>
      <c r="N3559" s="58"/>
      <c r="O3559" s="58"/>
      <c r="P3559" s="58"/>
      <c r="T3559" s="58"/>
    </row>
    <row r="3560">
      <c r="D3560" s="58"/>
      <c r="F3560" s="60"/>
      <c r="N3560" s="58"/>
      <c r="O3560" s="58"/>
      <c r="P3560" s="58"/>
      <c r="T3560" s="58"/>
    </row>
    <row r="3561">
      <c r="D3561" s="58"/>
      <c r="F3561" s="60"/>
      <c r="N3561" s="58"/>
      <c r="O3561" s="58"/>
      <c r="P3561" s="58"/>
      <c r="T3561" s="58"/>
    </row>
    <row r="3562">
      <c r="D3562" s="58"/>
      <c r="F3562" s="60"/>
      <c r="N3562" s="58"/>
      <c r="O3562" s="58"/>
      <c r="P3562" s="58"/>
      <c r="T3562" s="58"/>
    </row>
    <row r="3563">
      <c r="D3563" s="58"/>
      <c r="F3563" s="60"/>
      <c r="N3563" s="58"/>
      <c r="O3563" s="58"/>
      <c r="P3563" s="58"/>
      <c r="T3563" s="58"/>
    </row>
    <row r="3564">
      <c r="D3564" s="58"/>
      <c r="F3564" s="60"/>
      <c r="N3564" s="58"/>
      <c r="O3564" s="58"/>
      <c r="P3564" s="58"/>
      <c r="T3564" s="58"/>
    </row>
    <row r="3565">
      <c r="D3565" s="58"/>
      <c r="F3565" s="60"/>
      <c r="N3565" s="58"/>
      <c r="O3565" s="58"/>
      <c r="P3565" s="58"/>
      <c r="T3565" s="58"/>
    </row>
    <row r="3566">
      <c r="D3566" s="58"/>
      <c r="F3566" s="60"/>
      <c r="N3566" s="58"/>
      <c r="O3566" s="58"/>
      <c r="P3566" s="58"/>
      <c r="T3566" s="58"/>
    </row>
    <row r="3567">
      <c r="D3567" s="58"/>
      <c r="F3567" s="60"/>
      <c r="N3567" s="58"/>
      <c r="O3567" s="58"/>
      <c r="P3567" s="58"/>
      <c r="T3567" s="58"/>
    </row>
    <row r="3568">
      <c r="D3568" s="58"/>
      <c r="F3568" s="60"/>
      <c r="N3568" s="58"/>
      <c r="O3568" s="58"/>
      <c r="P3568" s="58"/>
      <c r="T3568" s="58"/>
    </row>
    <row r="3569">
      <c r="D3569" s="58"/>
      <c r="F3569" s="60"/>
      <c r="N3569" s="58"/>
      <c r="O3569" s="58"/>
      <c r="P3569" s="58"/>
      <c r="T3569" s="58"/>
    </row>
    <row r="3570">
      <c r="D3570" s="58"/>
      <c r="F3570" s="60"/>
      <c r="N3570" s="58"/>
      <c r="O3570" s="58"/>
      <c r="P3570" s="58"/>
      <c r="T3570" s="58"/>
    </row>
    <row r="3571">
      <c r="D3571" s="58"/>
      <c r="F3571" s="60"/>
      <c r="N3571" s="58"/>
      <c r="O3571" s="58"/>
      <c r="P3571" s="58"/>
      <c r="T3571" s="58"/>
    </row>
    <row r="3572">
      <c r="D3572" s="58"/>
      <c r="F3572" s="60"/>
      <c r="N3572" s="58"/>
      <c r="O3572" s="58"/>
      <c r="P3572" s="58"/>
      <c r="T3572" s="58"/>
    </row>
    <row r="3573">
      <c r="D3573" s="58"/>
      <c r="F3573" s="60"/>
      <c r="N3573" s="58"/>
      <c r="O3573" s="58"/>
      <c r="P3573" s="58"/>
      <c r="T3573" s="58"/>
    </row>
    <row r="3574">
      <c r="D3574" s="58"/>
      <c r="F3574" s="60"/>
      <c r="N3574" s="58"/>
      <c r="O3574" s="58"/>
      <c r="P3574" s="58"/>
      <c r="T3574" s="58"/>
    </row>
    <row r="3575">
      <c r="D3575" s="58"/>
      <c r="F3575" s="60"/>
      <c r="N3575" s="58"/>
      <c r="O3575" s="58"/>
      <c r="P3575" s="58"/>
      <c r="T3575" s="58"/>
    </row>
    <row r="3576">
      <c r="D3576" s="58"/>
      <c r="F3576" s="60"/>
      <c r="N3576" s="58"/>
      <c r="O3576" s="58"/>
      <c r="P3576" s="58"/>
      <c r="T3576" s="58"/>
    </row>
    <row r="3577">
      <c r="D3577" s="58"/>
      <c r="F3577" s="60"/>
      <c r="N3577" s="58"/>
      <c r="O3577" s="58"/>
      <c r="P3577" s="58"/>
      <c r="T3577" s="58"/>
    </row>
    <row r="3578">
      <c r="D3578" s="58"/>
      <c r="F3578" s="60"/>
      <c r="N3578" s="58"/>
      <c r="O3578" s="58"/>
      <c r="P3578" s="58"/>
      <c r="T3578" s="58"/>
    </row>
    <row r="3579">
      <c r="D3579" s="58"/>
      <c r="F3579" s="60"/>
      <c r="N3579" s="58"/>
      <c r="O3579" s="58"/>
      <c r="P3579" s="58"/>
      <c r="T3579" s="58"/>
    </row>
    <row r="3580">
      <c r="D3580" s="58"/>
      <c r="F3580" s="60"/>
      <c r="N3580" s="58"/>
      <c r="O3580" s="58"/>
      <c r="P3580" s="58"/>
      <c r="T3580" s="58"/>
    </row>
    <row r="3581">
      <c r="D3581" s="58"/>
      <c r="F3581" s="60"/>
      <c r="N3581" s="58"/>
      <c r="O3581" s="58"/>
      <c r="P3581" s="58"/>
      <c r="T3581" s="58"/>
    </row>
    <row r="3582">
      <c r="D3582" s="58"/>
      <c r="F3582" s="60"/>
      <c r="N3582" s="58"/>
      <c r="O3582" s="58"/>
      <c r="P3582" s="58"/>
      <c r="T3582" s="58"/>
    </row>
    <row r="3583">
      <c r="D3583" s="58"/>
      <c r="F3583" s="60"/>
      <c r="N3583" s="58"/>
      <c r="O3583" s="58"/>
      <c r="P3583" s="58"/>
      <c r="T3583" s="58"/>
    </row>
    <row r="3584">
      <c r="D3584" s="58"/>
      <c r="F3584" s="60"/>
      <c r="N3584" s="58"/>
      <c r="O3584" s="58"/>
      <c r="P3584" s="58"/>
      <c r="T3584" s="58"/>
    </row>
    <row r="3585">
      <c r="D3585" s="58"/>
      <c r="F3585" s="60"/>
      <c r="N3585" s="58"/>
      <c r="O3585" s="58"/>
      <c r="P3585" s="58"/>
      <c r="T3585" s="58"/>
    </row>
    <row r="3586">
      <c r="D3586" s="58"/>
      <c r="F3586" s="60"/>
      <c r="N3586" s="58"/>
      <c r="O3586" s="58"/>
      <c r="P3586" s="58"/>
      <c r="T3586" s="58"/>
    </row>
    <row r="3587">
      <c r="D3587" s="58"/>
      <c r="F3587" s="60"/>
      <c r="N3587" s="58"/>
      <c r="O3587" s="58"/>
      <c r="P3587" s="58"/>
      <c r="T3587" s="58"/>
    </row>
    <row r="3588">
      <c r="D3588" s="58"/>
      <c r="F3588" s="60"/>
      <c r="N3588" s="58"/>
      <c r="O3588" s="58"/>
      <c r="P3588" s="58"/>
      <c r="T3588" s="58"/>
    </row>
    <row r="3589">
      <c r="D3589" s="58"/>
      <c r="F3589" s="60"/>
      <c r="N3589" s="58"/>
      <c r="O3589" s="58"/>
      <c r="P3589" s="58"/>
      <c r="T3589" s="58"/>
    </row>
    <row r="3590">
      <c r="D3590" s="58"/>
      <c r="F3590" s="60"/>
      <c r="N3590" s="58"/>
      <c r="O3590" s="58"/>
      <c r="P3590" s="58"/>
      <c r="T3590" s="58"/>
    </row>
    <row r="3591">
      <c r="D3591" s="58"/>
      <c r="F3591" s="60"/>
      <c r="N3591" s="58"/>
      <c r="O3591" s="58"/>
      <c r="P3591" s="58"/>
      <c r="T3591" s="58"/>
    </row>
    <row r="3592">
      <c r="D3592" s="58"/>
      <c r="F3592" s="60"/>
      <c r="N3592" s="58"/>
      <c r="O3592" s="58"/>
      <c r="P3592" s="58"/>
      <c r="T3592" s="58"/>
    </row>
    <row r="3593">
      <c r="D3593" s="58"/>
      <c r="F3593" s="60"/>
      <c r="N3593" s="58"/>
      <c r="O3593" s="58"/>
      <c r="P3593" s="58"/>
      <c r="T3593" s="58"/>
    </row>
    <row r="3594">
      <c r="D3594" s="58"/>
      <c r="F3594" s="60"/>
      <c r="N3594" s="58"/>
      <c r="O3594" s="58"/>
      <c r="P3594" s="58"/>
      <c r="T3594" s="58"/>
    </row>
    <row r="3595">
      <c r="D3595" s="58"/>
      <c r="F3595" s="60"/>
      <c r="N3595" s="58"/>
      <c r="O3595" s="58"/>
      <c r="P3595" s="58"/>
      <c r="T3595" s="58"/>
    </row>
    <row r="3596">
      <c r="D3596" s="58"/>
      <c r="F3596" s="60"/>
      <c r="N3596" s="58"/>
      <c r="O3596" s="58"/>
      <c r="P3596" s="58"/>
      <c r="T3596" s="58"/>
    </row>
    <row r="3597">
      <c r="D3597" s="58"/>
      <c r="F3597" s="60"/>
      <c r="N3597" s="58"/>
      <c r="O3597" s="58"/>
      <c r="P3597" s="58"/>
      <c r="T3597" s="58"/>
    </row>
    <row r="3598">
      <c r="D3598" s="58"/>
      <c r="F3598" s="60"/>
      <c r="N3598" s="58"/>
      <c r="O3598" s="58"/>
      <c r="P3598" s="58"/>
      <c r="T3598" s="58"/>
    </row>
    <row r="3599">
      <c r="D3599" s="58"/>
      <c r="F3599" s="60"/>
      <c r="N3599" s="58"/>
      <c r="O3599" s="58"/>
      <c r="P3599" s="58"/>
      <c r="T3599" s="58"/>
    </row>
    <row r="3600">
      <c r="D3600" s="58"/>
      <c r="F3600" s="60"/>
      <c r="N3600" s="58"/>
      <c r="O3600" s="58"/>
      <c r="P3600" s="58"/>
      <c r="T3600" s="58"/>
    </row>
    <row r="3601">
      <c r="D3601" s="58"/>
      <c r="F3601" s="60"/>
      <c r="N3601" s="58"/>
      <c r="O3601" s="58"/>
      <c r="P3601" s="58"/>
      <c r="T3601" s="58"/>
    </row>
    <row r="3602">
      <c r="D3602" s="58"/>
      <c r="F3602" s="60"/>
      <c r="N3602" s="58"/>
      <c r="O3602" s="58"/>
      <c r="P3602" s="58"/>
      <c r="T3602" s="58"/>
    </row>
    <row r="3603">
      <c r="D3603" s="58"/>
      <c r="F3603" s="60"/>
      <c r="N3603" s="58"/>
      <c r="O3603" s="58"/>
      <c r="P3603" s="58"/>
      <c r="T3603" s="58"/>
    </row>
    <row r="3604">
      <c r="D3604" s="58"/>
      <c r="F3604" s="60"/>
      <c r="N3604" s="58"/>
      <c r="O3604" s="58"/>
      <c r="P3604" s="58"/>
      <c r="T3604" s="58"/>
    </row>
    <row r="3605">
      <c r="D3605" s="58"/>
      <c r="F3605" s="60"/>
      <c r="N3605" s="58"/>
      <c r="O3605" s="58"/>
      <c r="P3605" s="58"/>
      <c r="T3605" s="58"/>
    </row>
    <row r="3606">
      <c r="D3606" s="58"/>
      <c r="F3606" s="60"/>
      <c r="N3606" s="58"/>
      <c r="O3606" s="58"/>
      <c r="P3606" s="58"/>
      <c r="T3606" s="58"/>
    </row>
    <row r="3607">
      <c r="D3607" s="58"/>
      <c r="F3607" s="60"/>
      <c r="N3607" s="58"/>
      <c r="O3607" s="58"/>
      <c r="P3607" s="58"/>
      <c r="T3607" s="58"/>
    </row>
    <row r="3608">
      <c r="D3608" s="58"/>
      <c r="F3608" s="60"/>
      <c r="N3608" s="58"/>
      <c r="O3608" s="58"/>
      <c r="P3608" s="58"/>
      <c r="T3608" s="58"/>
    </row>
    <row r="3609">
      <c r="D3609" s="58"/>
      <c r="F3609" s="60"/>
      <c r="N3609" s="58"/>
      <c r="O3609" s="58"/>
      <c r="P3609" s="58"/>
      <c r="T3609" s="58"/>
    </row>
    <row r="3610">
      <c r="D3610" s="58"/>
      <c r="F3610" s="60"/>
      <c r="N3610" s="58"/>
      <c r="O3610" s="58"/>
      <c r="P3610" s="58"/>
      <c r="T3610" s="58"/>
    </row>
    <row r="3611">
      <c r="D3611" s="58"/>
      <c r="F3611" s="60"/>
      <c r="N3611" s="58"/>
      <c r="O3611" s="58"/>
      <c r="P3611" s="58"/>
      <c r="T3611" s="58"/>
    </row>
    <row r="3612">
      <c r="D3612" s="58"/>
      <c r="F3612" s="60"/>
      <c r="N3612" s="58"/>
      <c r="O3612" s="58"/>
      <c r="P3612" s="58"/>
      <c r="T3612" s="58"/>
    </row>
    <row r="3613">
      <c r="D3613" s="58"/>
      <c r="F3613" s="60"/>
      <c r="N3613" s="58"/>
      <c r="O3613" s="58"/>
      <c r="P3613" s="58"/>
      <c r="T3613" s="58"/>
    </row>
    <row r="3614">
      <c r="D3614" s="58"/>
      <c r="F3614" s="60"/>
      <c r="N3614" s="58"/>
      <c r="O3614" s="58"/>
      <c r="P3614" s="58"/>
      <c r="T3614" s="58"/>
    </row>
    <row r="3615">
      <c r="D3615" s="58"/>
      <c r="F3615" s="60"/>
      <c r="N3615" s="58"/>
      <c r="O3615" s="58"/>
      <c r="P3615" s="58"/>
      <c r="T3615" s="58"/>
    </row>
    <row r="3616">
      <c r="D3616" s="58"/>
      <c r="F3616" s="60"/>
      <c r="N3616" s="58"/>
      <c r="O3616" s="58"/>
      <c r="P3616" s="58"/>
      <c r="T3616" s="58"/>
    </row>
    <row r="3617">
      <c r="D3617" s="58"/>
      <c r="F3617" s="60"/>
      <c r="N3617" s="58"/>
      <c r="O3617" s="58"/>
      <c r="P3617" s="58"/>
      <c r="T3617" s="58"/>
    </row>
    <row r="3618">
      <c r="D3618" s="58"/>
      <c r="F3618" s="60"/>
      <c r="N3618" s="58"/>
      <c r="O3618" s="58"/>
      <c r="P3618" s="58"/>
      <c r="T3618" s="58"/>
    </row>
    <row r="3619">
      <c r="D3619" s="58"/>
      <c r="F3619" s="60"/>
      <c r="N3619" s="58"/>
      <c r="O3619" s="58"/>
      <c r="P3619" s="58"/>
      <c r="T3619" s="58"/>
    </row>
    <row r="3620">
      <c r="D3620" s="58"/>
      <c r="F3620" s="60"/>
      <c r="N3620" s="58"/>
      <c r="O3620" s="58"/>
      <c r="P3620" s="58"/>
      <c r="T3620" s="58"/>
    </row>
    <row r="3621">
      <c r="D3621" s="58"/>
      <c r="F3621" s="60"/>
      <c r="N3621" s="58"/>
      <c r="O3621" s="58"/>
      <c r="P3621" s="58"/>
      <c r="T3621" s="58"/>
    </row>
    <row r="3622">
      <c r="D3622" s="58"/>
      <c r="F3622" s="60"/>
      <c r="N3622" s="58"/>
      <c r="O3622" s="58"/>
      <c r="P3622" s="58"/>
      <c r="T3622" s="58"/>
    </row>
    <row r="3623">
      <c r="D3623" s="58"/>
      <c r="F3623" s="60"/>
      <c r="N3623" s="58"/>
      <c r="O3623" s="58"/>
      <c r="P3623" s="58"/>
      <c r="T3623" s="58"/>
    </row>
    <row r="3624">
      <c r="D3624" s="58"/>
      <c r="F3624" s="60"/>
      <c r="N3624" s="58"/>
      <c r="O3624" s="58"/>
      <c r="P3624" s="58"/>
      <c r="T3624" s="58"/>
    </row>
    <row r="3625">
      <c r="D3625" s="58"/>
      <c r="F3625" s="60"/>
      <c r="N3625" s="58"/>
      <c r="O3625" s="58"/>
      <c r="P3625" s="58"/>
      <c r="T3625" s="58"/>
    </row>
    <row r="3626">
      <c r="D3626" s="58"/>
      <c r="F3626" s="60"/>
      <c r="N3626" s="58"/>
      <c r="O3626" s="58"/>
      <c r="P3626" s="58"/>
      <c r="T3626" s="58"/>
    </row>
    <row r="3627">
      <c r="D3627" s="58"/>
      <c r="F3627" s="60"/>
      <c r="N3627" s="58"/>
      <c r="O3627" s="58"/>
      <c r="P3627" s="58"/>
      <c r="T3627" s="58"/>
    </row>
    <row r="3628">
      <c r="D3628" s="58"/>
      <c r="F3628" s="60"/>
      <c r="N3628" s="58"/>
      <c r="O3628" s="58"/>
      <c r="P3628" s="58"/>
      <c r="T3628" s="58"/>
    </row>
    <row r="3629">
      <c r="D3629" s="58"/>
      <c r="F3629" s="60"/>
      <c r="N3629" s="58"/>
      <c r="O3629" s="58"/>
      <c r="P3629" s="58"/>
      <c r="T3629" s="58"/>
    </row>
    <row r="3630">
      <c r="D3630" s="58"/>
      <c r="F3630" s="60"/>
      <c r="N3630" s="58"/>
      <c r="O3630" s="58"/>
      <c r="P3630" s="58"/>
      <c r="T3630" s="58"/>
    </row>
    <row r="3631">
      <c r="D3631" s="58"/>
      <c r="F3631" s="60"/>
      <c r="N3631" s="58"/>
      <c r="O3631" s="58"/>
      <c r="P3631" s="58"/>
      <c r="T3631" s="58"/>
    </row>
    <row r="3632">
      <c r="D3632" s="58"/>
      <c r="F3632" s="60"/>
      <c r="N3632" s="58"/>
      <c r="O3632" s="58"/>
      <c r="P3632" s="58"/>
      <c r="T3632" s="58"/>
    </row>
    <row r="3633">
      <c r="D3633" s="58"/>
      <c r="F3633" s="60"/>
      <c r="N3633" s="58"/>
      <c r="O3633" s="58"/>
      <c r="P3633" s="58"/>
      <c r="T3633" s="58"/>
    </row>
    <row r="3634">
      <c r="D3634" s="58"/>
      <c r="F3634" s="60"/>
      <c r="N3634" s="58"/>
      <c r="O3634" s="58"/>
      <c r="P3634" s="58"/>
      <c r="T3634" s="58"/>
    </row>
    <row r="3635">
      <c r="D3635" s="58"/>
      <c r="F3635" s="60"/>
      <c r="N3635" s="58"/>
      <c r="O3635" s="58"/>
      <c r="P3635" s="58"/>
      <c r="T3635" s="58"/>
    </row>
    <row r="3636">
      <c r="D3636" s="58"/>
      <c r="F3636" s="60"/>
      <c r="N3636" s="58"/>
      <c r="O3636" s="58"/>
      <c r="P3636" s="58"/>
      <c r="T3636" s="58"/>
    </row>
    <row r="3637">
      <c r="D3637" s="58"/>
      <c r="F3637" s="60"/>
      <c r="N3637" s="58"/>
      <c r="O3637" s="58"/>
      <c r="P3637" s="58"/>
      <c r="T3637" s="58"/>
    </row>
    <row r="3638">
      <c r="D3638" s="58"/>
      <c r="F3638" s="60"/>
      <c r="N3638" s="58"/>
      <c r="O3638" s="58"/>
      <c r="P3638" s="58"/>
      <c r="T3638" s="58"/>
    </row>
    <row r="3639">
      <c r="D3639" s="58"/>
      <c r="F3639" s="60"/>
      <c r="N3639" s="58"/>
      <c r="O3639" s="58"/>
      <c r="P3639" s="58"/>
      <c r="T3639" s="58"/>
    </row>
    <row r="3640">
      <c r="D3640" s="58"/>
      <c r="F3640" s="60"/>
      <c r="N3640" s="58"/>
      <c r="O3640" s="58"/>
      <c r="P3640" s="58"/>
      <c r="T3640" s="58"/>
    </row>
    <row r="3641">
      <c r="D3641" s="58"/>
      <c r="F3641" s="60"/>
      <c r="N3641" s="58"/>
      <c r="O3641" s="58"/>
      <c r="P3641" s="58"/>
      <c r="T3641" s="58"/>
    </row>
    <row r="3642">
      <c r="D3642" s="58"/>
      <c r="F3642" s="60"/>
      <c r="N3642" s="58"/>
      <c r="O3642" s="58"/>
      <c r="P3642" s="58"/>
      <c r="T3642" s="58"/>
    </row>
    <row r="3643">
      <c r="D3643" s="58"/>
      <c r="F3643" s="60"/>
      <c r="N3643" s="58"/>
      <c r="O3643" s="58"/>
      <c r="P3643" s="58"/>
      <c r="T3643" s="58"/>
    </row>
    <row r="3644">
      <c r="D3644" s="58"/>
      <c r="F3644" s="60"/>
      <c r="N3644" s="58"/>
      <c r="O3644" s="58"/>
      <c r="P3644" s="58"/>
      <c r="T3644" s="58"/>
    </row>
    <row r="3645">
      <c r="D3645" s="58"/>
      <c r="F3645" s="60"/>
      <c r="N3645" s="58"/>
      <c r="O3645" s="58"/>
      <c r="P3645" s="58"/>
      <c r="T3645" s="58"/>
    </row>
    <row r="3646">
      <c r="D3646" s="58"/>
      <c r="F3646" s="60"/>
      <c r="N3646" s="58"/>
      <c r="O3646" s="58"/>
      <c r="P3646" s="58"/>
      <c r="T3646" s="58"/>
    </row>
    <row r="3647">
      <c r="D3647" s="58"/>
      <c r="F3647" s="60"/>
      <c r="N3647" s="58"/>
      <c r="O3647" s="58"/>
      <c r="P3647" s="58"/>
      <c r="T3647" s="58"/>
    </row>
    <row r="3648">
      <c r="D3648" s="58"/>
      <c r="F3648" s="60"/>
      <c r="N3648" s="58"/>
      <c r="O3648" s="58"/>
      <c r="P3648" s="58"/>
      <c r="T3648" s="58"/>
    </row>
    <row r="3649">
      <c r="D3649" s="58"/>
      <c r="F3649" s="60"/>
      <c r="N3649" s="58"/>
      <c r="O3649" s="58"/>
      <c r="P3649" s="58"/>
      <c r="T3649" s="58"/>
    </row>
    <row r="3650">
      <c r="D3650" s="58"/>
      <c r="F3650" s="60"/>
      <c r="N3650" s="58"/>
      <c r="O3650" s="58"/>
      <c r="P3650" s="58"/>
      <c r="T3650" s="58"/>
    </row>
    <row r="3651">
      <c r="D3651" s="58"/>
      <c r="F3651" s="60"/>
      <c r="N3651" s="58"/>
      <c r="O3651" s="58"/>
      <c r="P3651" s="58"/>
      <c r="T3651" s="58"/>
    </row>
    <row r="3652">
      <c r="D3652" s="58"/>
      <c r="F3652" s="60"/>
      <c r="N3652" s="58"/>
      <c r="O3652" s="58"/>
      <c r="P3652" s="58"/>
      <c r="T3652" s="58"/>
    </row>
    <row r="3653">
      <c r="D3653" s="58"/>
      <c r="F3653" s="60"/>
      <c r="N3653" s="58"/>
      <c r="O3653" s="58"/>
      <c r="P3653" s="58"/>
      <c r="T3653" s="58"/>
    </row>
    <row r="3654">
      <c r="D3654" s="58"/>
      <c r="F3654" s="60"/>
      <c r="N3654" s="58"/>
      <c r="O3654" s="58"/>
      <c r="P3654" s="58"/>
      <c r="T3654" s="58"/>
    </row>
    <row r="3655">
      <c r="D3655" s="58"/>
      <c r="F3655" s="60"/>
      <c r="N3655" s="58"/>
      <c r="O3655" s="58"/>
      <c r="P3655" s="58"/>
      <c r="T3655" s="58"/>
    </row>
    <row r="3656">
      <c r="D3656" s="58"/>
      <c r="F3656" s="60"/>
      <c r="N3656" s="58"/>
      <c r="O3656" s="58"/>
      <c r="P3656" s="58"/>
      <c r="T3656" s="58"/>
    </row>
    <row r="3657">
      <c r="D3657" s="58"/>
      <c r="F3657" s="60"/>
      <c r="N3657" s="58"/>
      <c r="O3657" s="58"/>
      <c r="P3657" s="58"/>
      <c r="T3657" s="58"/>
    </row>
    <row r="3658">
      <c r="D3658" s="58"/>
      <c r="F3658" s="60"/>
      <c r="N3658" s="58"/>
      <c r="O3658" s="58"/>
      <c r="P3658" s="58"/>
      <c r="T3658" s="58"/>
    </row>
    <row r="3659">
      <c r="D3659" s="58"/>
      <c r="F3659" s="60"/>
      <c r="N3659" s="58"/>
      <c r="O3659" s="58"/>
      <c r="P3659" s="58"/>
      <c r="T3659" s="58"/>
    </row>
    <row r="3660">
      <c r="D3660" s="58"/>
      <c r="F3660" s="60"/>
      <c r="N3660" s="58"/>
      <c r="O3660" s="58"/>
      <c r="P3660" s="58"/>
      <c r="T3660" s="58"/>
    </row>
    <row r="3661">
      <c r="D3661" s="58"/>
      <c r="F3661" s="60"/>
      <c r="N3661" s="58"/>
      <c r="O3661" s="58"/>
      <c r="P3661" s="58"/>
      <c r="T3661" s="58"/>
    </row>
    <row r="3662">
      <c r="D3662" s="58"/>
      <c r="F3662" s="60"/>
      <c r="N3662" s="58"/>
      <c r="O3662" s="58"/>
      <c r="P3662" s="58"/>
      <c r="T3662" s="58"/>
    </row>
    <row r="3663">
      <c r="D3663" s="58"/>
      <c r="F3663" s="60"/>
      <c r="N3663" s="58"/>
      <c r="O3663" s="58"/>
      <c r="P3663" s="58"/>
      <c r="T3663" s="58"/>
    </row>
    <row r="3664">
      <c r="D3664" s="58"/>
      <c r="F3664" s="60"/>
      <c r="N3664" s="58"/>
      <c r="O3664" s="58"/>
      <c r="P3664" s="58"/>
      <c r="T3664" s="58"/>
    </row>
    <row r="3665">
      <c r="D3665" s="58"/>
      <c r="F3665" s="60"/>
      <c r="N3665" s="58"/>
      <c r="O3665" s="58"/>
      <c r="P3665" s="58"/>
      <c r="T3665" s="58"/>
    </row>
    <row r="3666">
      <c r="D3666" s="58"/>
      <c r="F3666" s="60"/>
      <c r="N3666" s="58"/>
      <c r="O3666" s="58"/>
      <c r="P3666" s="58"/>
      <c r="T3666" s="58"/>
    </row>
    <row r="3667">
      <c r="D3667" s="58"/>
      <c r="F3667" s="60"/>
      <c r="N3667" s="58"/>
      <c r="O3667" s="58"/>
      <c r="P3667" s="58"/>
      <c r="T3667" s="58"/>
    </row>
    <row r="3668">
      <c r="D3668" s="58"/>
      <c r="F3668" s="60"/>
      <c r="N3668" s="58"/>
      <c r="O3668" s="58"/>
      <c r="P3668" s="58"/>
      <c r="T3668" s="58"/>
    </row>
    <row r="3669">
      <c r="D3669" s="58"/>
      <c r="F3669" s="60"/>
      <c r="N3669" s="58"/>
      <c r="O3669" s="58"/>
      <c r="P3669" s="58"/>
      <c r="T3669" s="58"/>
    </row>
    <row r="3670">
      <c r="D3670" s="58"/>
      <c r="F3670" s="60"/>
      <c r="N3670" s="58"/>
      <c r="O3670" s="58"/>
      <c r="P3670" s="58"/>
      <c r="T3670" s="58"/>
    </row>
    <row r="3671">
      <c r="D3671" s="58"/>
      <c r="F3671" s="60"/>
      <c r="N3671" s="58"/>
      <c r="O3671" s="58"/>
      <c r="P3671" s="58"/>
      <c r="T3671" s="58"/>
    </row>
    <row r="3672">
      <c r="D3672" s="58"/>
      <c r="F3672" s="60"/>
      <c r="N3672" s="58"/>
      <c r="O3672" s="58"/>
      <c r="P3672" s="58"/>
      <c r="T3672" s="58"/>
    </row>
    <row r="3673">
      <c r="D3673" s="58"/>
      <c r="F3673" s="60"/>
      <c r="N3673" s="58"/>
      <c r="O3673" s="58"/>
      <c r="P3673" s="58"/>
      <c r="T3673" s="58"/>
    </row>
    <row r="3674">
      <c r="D3674" s="58"/>
      <c r="F3674" s="60"/>
      <c r="N3674" s="58"/>
      <c r="O3674" s="58"/>
      <c r="P3674" s="58"/>
      <c r="T3674" s="58"/>
    </row>
    <row r="3675">
      <c r="D3675" s="58"/>
      <c r="F3675" s="60"/>
      <c r="N3675" s="58"/>
      <c r="O3675" s="58"/>
      <c r="P3675" s="58"/>
      <c r="T3675" s="58"/>
    </row>
    <row r="3676">
      <c r="D3676" s="58"/>
      <c r="F3676" s="60"/>
      <c r="N3676" s="58"/>
      <c r="O3676" s="58"/>
      <c r="P3676" s="58"/>
      <c r="T3676" s="58"/>
    </row>
    <row r="3677">
      <c r="D3677" s="58"/>
      <c r="F3677" s="60"/>
      <c r="N3677" s="58"/>
      <c r="O3677" s="58"/>
      <c r="P3677" s="58"/>
      <c r="T3677" s="58"/>
    </row>
    <row r="3678">
      <c r="D3678" s="58"/>
      <c r="F3678" s="60"/>
      <c r="N3678" s="58"/>
      <c r="O3678" s="58"/>
      <c r="P3678" s="58"/>
      <c r="T3678" s="58"/>
    </row>
    <row r="3679">
      <c r="D3679" s="58"/>
      <c r="F3679" s="60"/>
      <c r="N3679" s="58"/>
      <c r="O3679" s="58"/>
      <c r="P3679" s="58"/>
      <c r="T3679" s="58"/>
    </row>
    <row r="3680">
      <c r="D3680" s="58"/>
      <c r="F3680" s="60"/>
      <c r="N3680" s="58"/>
      <c r="O3680" s="58"/>
      <c r="P3680" s="58"/>
      <c r="T3680" s="58"/>
    </row>
    <row r="3681">
      <c r="D3681" s="58"/>
      <c r="F3681" s="60"/>
      <c r="N3681" s="58"/>
      <c r="O3681" s="58"/>
      <c r="P3681" s="58"/>
      <c r="T3681" s="58"/>
    </row>
    <row r="3682">
      <c r="D3682" s="58"/>
      <c r="F3682" s="60"/>
      <c r="N3682" s="58"/>
      <c r="O3682" s="58"/>
      <c r="P3682" s="58"/>
      <c r="T3682" s="58"/>
    </row>
    <row r="3683">
      <c r="D3683" s="58"/>
      <c r="F3683" s="60"/>
      <c r="N3683" s="58"/>
      <c r="O3683" s="58"/>
      <c r="P3683" s="58"/>
      <c r="T3683" s="58"/>
    </row>
    <row r="3684">
      <c r="D3684" s="58"/>
      <c r="F3684" s="60"/>
      <c r="N3684" s="58"/>
      <c r="O3684" s="58"/>
      <c r="P3684" s="58"/>
      <c r="T3684" s="58"/>
    </row>
    <row r="3685">
      <c r="D3685" s="58"/>
      <c r="F3685" s="60"/>
      <c r="N3685" s="58"/>
      <c r="O3685" s="58"/>
      <c r="P3685" s="58"/>
      <c r="T3685" s="58"/>
    </row>
    <row r="3686">
      <c r="D3686" s="58"/>
      <c r="F3686" s="60"/>
      <c r="N3686" s="58"/>
      <c r="O3686" s="58"/>
      <c r="P3686" s="58"/>
      <c r="T3686" s="58"/>
    </row>
    <row r="3687">
      <c r="D3687" s="58"/>
      <c r="F3687" s="60"/>
      <c r="N3687" s="58"/>
      <c r="O3687" s="58"/>
      <c r="P3687" s="58"/>
      <c r="T3687" s="58"/>
    </row>
    <row r="3688">
      <c r="D3688" s="58"/>
      <c r="F3688" s="60"/>
      <c r="N3688" s="58"/>
      <c r="O3688" s="58"/>
      <c r="P3688" s="58"/>
      <c r="T3688" s="58"/>
    </row>
    <row r="3689">
      <c r="D3689" s="58"/>
      <c r="F3689" s="60"/>
      <c r="N3689" s="58"/>
      <c r="O3689" s="58"/>
      <c r="P3689" s="58"/>
      <c r="T3689" s="58"/>
    </row>
    <row r="3690">
      <c r="D3690" s="58"/>
      <c r="F3690" s="60"/>
      <c r="N3690" s="58"/>
      <c r="O3690" s="58"/>
      <c r="P3690" s="58"/>
      <c r="T3690" s="58"/>
    </row>
    <row r="3691">
      <c r="D3691" s="58"/>
      <c r="F3691" s="60"/>
      <c r="N3691" s="58"/>
      <c r="O3691" s="58"/>
      <c r="P3691" s="58"/>
      <c r="T3691" s="58"/>
    </row>
    <row r="3692">
      <c r="D3692" s="58"/>
      <c r="F3692" s="60"/>
      <c r="N3692" s="58"/>
      <c r="O3692" s="58"/>
      <c r="P3692" s="58"/>
      <c r="T3692" s="58"/>
    </row>
    <row r="3693">
      <c r="D3693" s="58"/>
      <c r="F3693" s="60"/>
      <c r="N3693" s="58"/>
      <c r="O3693" s="58"/>
      <c r="P3693" s="58"/>
      <c r="T3693" s="58"/>
    </row>
    <row r="3694">
      <c r="D3694" s="58"/>
      <c r="F3694" s="60"/>
      <c r="N3694" s="58"/>
      <c r="O3694" s="58"/>
      <c r="P3694" s="58"/>
      <c r="T3694" s="58"/>
    </row>
    <row r="3695">
      <c r="D3695" s="58"/>
      <c r="F3695" s="60"/>
      <c r="N3695" s="58"/>
      <c r="O3695" s="58"/>
      <c r="P3695" s="58"/>
      <c r="T3695" s="58"/>
    </row>
    <row r="3696">
      <c r="D3696" s="58"/>
      <c r="F3696" s="60"/>
      <c r="N3696" s="58"/>
      <c r="O3696" s="58"/>
      <c r="P3696" s="58"/>
      <c r="T3696" s="58"/>
    </row>
    <row r="3697">
      <c r="D3697" s="58"/>
      <c r="F3697" s="60"/>
      <c r="N3697" s="58"/>
      <c r="O3697" s="58"/>
      <c r="P3697" s="58"/>
      <c r="T3697" s="58"/>
    </row>
    <row r="3698">
      <c r="D3698" s="58"/>
      <c r="F3698" s="60"/>
      <c r="N3698" s="58"/>
      <c r="O3698" s="58"/>
      <c r="P3698" s="58"/>
      <c r="T3698" s="58"/>
    </row>
    <row r="3699">
      <c r="D3699" s="58"/>
      <c r="F3699" s="60"/>
      <c r="N3699" s="58"/>
      <c r="O3699" s="58"/>
      <c r="P3699" s="58"/>
      <c r="T3699" s="58"/>
    </row>
    <row r="3700">
      <c r="D3700" s="58"/>
      <c r="F3700" s="60"/>
      <c r="N3700" s="58"/>
      <c r="O3700" s="58"/>
      <c r="P3700" s="58"/>
      <c r="T3700" s="58"/>
    </row>
    <row r="3701">
      <c r="D3701" s="58"/>
      <c r="F3701" s="60"/>
      <c r="N3701" s="58"/>
      <c r="O3701" s="58"/>
      <c r="P3701" s="58"/>
      <c r="T3701" s="58"/>
    </row>
    <row r="3702">
      <c r="D3702" s="58"/>
      <c r="F3702" s="60"/>
      <c r="N3702" s="58"/>
      <c r="O3702" s="58"/>
      <c r="P3702" s="58"/>
      <c r="T3702" s="58"/>
    </row>
    <row r="3703">
      <c r="D3703" s="58"/>
      <c r="F3703" s="60"/>
      <c r="N3703" s="58"/>
      <c r="O3703" s="58"/>
      <c r="P3703" s="58"/>
      <c r="T3703" s="58"/>
    </row>
    <row r="3704">
      <c r="D3704" s="58"/>
      <c r="F3704" s="60"/>
      <c r="N3704" s="58"/>
      <c r="O3704" s="58"/>
      <c r="P3704" s="58"/>
      <c r="T3704" s="58"/>
    </row>
    <row r="3705">
      <c r="D3705" s="58"/>
      <c r="F3705" s="60"/>
      <c r="N3705" s="58"/>
      <c r="O3705" s="58"/>
      <c r="P3705" s="58"/>
      <c r="T3705" s="58"/>
    </row>
    <row r="3706">
      <c r="D3706" s="58"/>
      <c r="F3706" s="60"/>
      <c r="N3706" s="58"/>
      <c r="O3706" s="58"/>
      <c r="P3706" s="58"/>
      <c r="T3706" s="58"/>
    </row>
    <row r="3707">
      <c r="D3707" s="58"/>
      <c r="F3707" s="60"/>
      <c r="N3707" s="58"/>
      <c r="O3707" s="58"/>
      <c r="P3707" s="58"/>
      <c r="T3707" s="58"/>
    </row>
    <row r="3708">
      <c r="D3708" s="58"/>
      <c r="F3708" s="60"/>
      <c r="N3708" s="58"/>
      <c r="O3708" s="58"/>
      <c r="P3708" s="58"/>
      <c r="T3708" s="58"/>
    </row>
    <row r="3709">
      <c r="D3709" s="58"/>
      <c r="F3709" s="60"/>
      <c r="N3709" s="58"/>
      <c r="O3709" s="58"/>
      <c r="P3709" s="58"/>
      <c r="T3709" s="58"/>
    </row>
    <row r="3710">
      <c r="D3710" s="58"/>
      <c r="F3710" s="60"/>
      <c r="N3710" s="58"/>
      <c r="O3710" s="58"/>
      <c r="P3710" s="58"/>
      <c r="T3710" s="58"/>
    </row>
    <row r="3711">
      <c r="D3711" s="58"/>
      <c r="F3711" s="60"/>
      <c r="N3711" s="58"/>
      <c r="O3711" s="58"/>
      <c r="P3711" s="58"/>
      <c r="T3711" s="58"/>
    </row>
    <row r="3712">
      <c r="D3712" s="58"/>
      <c r="F3712" s="60"/>
      <c r="N3712" s="58"/>
      <c r="O3712" s="58"/>
      <c r="P3712" s="58"/>
      <c r="T3712" s="58"/>
    </row>
    <row r="3713">
      <c r="D3713" s="58"/>
      <c r="F3713" s="60"/>
      <c r="N3713" s="58"/>
      <c r="O3713" s="58"/>
      <c r="P3713" s="58"/>
      <c r="T3713" s="58"/>
    </row>
    <row r="3714">
      <c r="D3714" s="58"/>
      <c r="F3714" s="60"/>
      <c r="N3714" s="58"/>
      <c r="O3714" s="58"/>
      <c r="P3714" s="58"/>
      <c r="T3714" s="58"/>
    </row>
    <row r="3715">
      <c r="D3715" s="58"/>
      <c r="F3715" s="60"/>
      <c r="N3715" s="58"/>
      <c r="O3715" s="58"/>
      <c r="P3715" s="58"/>
      <c r="T3715" s="58"/>
    </row>
    <row r="3716">
      <c r="D3716" s="58"/>
      <c r="F3716" s="60"/>
      <c r="N3716" s="58"/>
      <c r="O3716" s="58"/>
      <c r="P3716" s="58"/>
      <c r="T3716" s="58"/>
    </row>
    <row r="3717">
      <c r="D3717" s="58"/>
      <c r="F3717" s="60"/>
      <c r="N3717" s="58"/>
      <c r="O3717" s="58"/>
      <c r="P3717" s="58"/>
      <c r="T3717" s="58"/>
    </row>
    <row r="3718">
      <c r="D3718" s="58"/>
      <c r="F3718" s="60"/>
      <c r="N3718" s="58"/>
      <c r="O3718" s="58"/>
      <c r="P3718" s="58"/>
      <c r="T3718" s="58"/>
    </row>
    <row r="3719">
      <c r="D3719" s="58"/>
      <c r="F3719" s="60"/>
      <c r="N3719" s="58"/>
      <c r="O3719" s="58"/>
      <c r="P3719" s="58"/>
      <c r="T3719" s="58"/>
    </row>
    <row r="3720">
      <c r="D3720" s="58"/>
      <c r="F3720" s="60"/>
      <c r="N3720" s="58"/>
      <c r="O3720" s="58"/>
      <c r="P3720" s="58"/>
      <c r="T3720" s="58"/>
    </row>
    <row r="3721">
      <c r="D3721" s="58"/>
      <c r="F3721" s="60"/>
      <c r="N3721" s="58"/>
      <c r="O3721" s="58"/>
      <c r="P3721" s="58"/>
      <c r="T3721" s="58"/>
    </row>
    <row r="3722">
      <c r="D3722" s="58"/>
      <c r="F3722" s="60"/>
      <c r="N3722" s="58"/>
      <c r="O3722" s="58"/>
      <c r="P3722" s="58"/>
      <c r="T3722" s="58"/>
    </row>
    <row r="3723">
      <c r="D3723" s="58"/>
      <c r="F3723" s="60"/>
      <c r="N3723" s="58"/>
      <c r="O3723" s="58"/>
      <c r="P3723" s="58"/>
      <c r="T3723" s="58"/>
    </row>
    <row r="3724">
      <c r="D3724" s="58"/>
      <c r="F3724" s="60"/>
      <c r="N3724" s="58"/>
      <c r="O3724" s="58"/>
      <c r="P3724" s="58"/>
      <c r="T3724" s="58"/>
    </row>
    <row r="3725">
      <c r="D3725" s="58"/>
      <c r="F3725" s="60"/>
      <c r="N3725" s="58"/>
      <c r="O3725" s="58"/>
      <c r="P3725" s="58"/>
      <c r="T3725" s="58"/>
    </row>
    <row r="3726">
      <c r="D3726" s="58"/>
      <c r="F3726" s="60"/>
      <c r="N3726" s="58"/>
      <c r="O3726" s="58"/>
      <c r="P3726" s="58"/>
      <c r="T3726" s="58"/>
    </row>
    <row r="3727">
      <c r="D3727" s="58"/>
      <c r="F3727" s="60"/>
      <c r="N3727" s="58"/>
      <c r="O3727" s="58"/>
      <c r="P3727" s="58"/>
      <c r="T3727" s="58"/>
    </row>
    <row r="3728">
      <c r="D3728" s="58"/>
      <c r="F3728" s="60"/>
      <c r="N3728" s="58"/>
      <c r="O3728" s="58"/>
      <c r="P3728" s="58"/>
      <c r="T3728" s="58"/>
    </row>
    <row r="3729">
      <c r="D3729" s="58"/>
      <c r="F3729" s="60"/>
      <c r="N3729" s="58"/>
      <c r="O3729" s="58"/>
      <c r="P3729" s="58"/>
      <c r="T3729" s="58"/>
    </row>
    <row r="3730">
      <c r="D3730" s="58"/>
      <c r="F3730" s="60"/>
      <c r="N3730" s="58"/>
      <c r="O3730" s="58"/>
      <c r="P3730" s="58"/>
      <c r="T3730" s="58"/>
    </row>
    <row r="3731">
      <c r="D3731" s="58"/>
      <c r="F3731" s="60"/>
      <c r="N3731" s="58"/>
      <c r="O3731" s="58"/>
      <c r="P3731" s="58"/>
      <c r="T3731" s="58"/>
    </row>
    <row r="3732">
      <c r="D3732" s="58"/>
      <c r="F3732" s="60"/>
      <c r="N3732" s="58"/>
      <c r="O3732" s="58"/>
      <c r="P3732" s="58"/>
      <c r="T3732" s="58"/>
    </row>
    <row r="3733">
      <c r="D3733" s="58"/>
      <c r="F3733" s="60"/>
      <c r="N3733" s="58"/>
      <c r="O3733" s="58"/>
      <c r="P3733" s="58"/>
      <c r="T3733" s="58"/>
    </row>
    <row r="3734">
      <c r="D3734" s="58"/>
      <c r="F3734" s="60"/>
      <c r="N3734" s="58"/>
      <c r="O3734" s="58"/>
      <c r="P3734" s="58"/>
      <c r="T3734" s="58"/>
    </row>
    <row r="3735">
      <c r="D3735" s="58"/>
      <c r="F3735" s="60"/>
      <c r="N3735" s="58"/>
      <c r="O3735" s="58"/>
      <c r="P3735" s="58"/>
      <c r="T3735" s="58"/>
    </row>
    <row r="3736">
      <c r="D3736" s="58"/>
      <c r="F3736" s="60"/>
      <c r="N3736" s="58"/>
      <c r="O3736" s="58"/>
      <c r="P3736" s="58"/>
      <c r="T3736" s="58"/>
    </row>
    <row r="3737">
      <c r="D3737" s="58"/>
      <c r="F3737" s="60"/>
      <c r="N3737" s="58"/>
      <c r="O3737" s="58"/>
      <c r="P3737" s="58"/>
      <c r="T3737" s="58"/>
    </row>
    <row r="3738">
      <c r="D3738" s="58"/>
      <c r="F3738" s="60"/>
      <c r="N3738" s="58"/>
      <c r="O3738" s="58"/>
      <c r="P3738" s="58"/>
      <c r="T3738" s="58"/>
    </row>
    <row r="3739">
      <c r="D3739" s="58"/>
      <c r="F3739" s="60"/>
      <c r="N3739" s="58"/>
      <c r="O3739" s="58"/>
      <c r="P3739" s="58"/>
      <c r="T3739" s="58"/>
    </row>
    <row r="3740">
      <c r="D3740" s="58"/>
      <c r="F3740" s="60"/>
      <c r="N3740" s="58"/>
      <c r="O3740" s="58"/>
      <c r="P3740" s="58"/>
      <c r="T3740" s="58"/>
    </row>
    <row r="3741">
      <c r="D3741" s="58"/>
      <c r="F3741" s="60"/>
      <c r="N3741" s="58"/>
      <c r="O3741" s="58"/>
      <c r="P3741" s="58"/>
      <c r="T3741" s="58"/>
    </row>
    <row r="3742">
      <c r="D3742" s="58"/>
      <c r="F3742" s="60"/>
      <c r="N3742" s="58"/>
      <c r="O3742" s="58"/>
      <c r="P3742" s="58"/>
      <c r="T3742" s="58"/>
    </row>
    <row r="3743">
      <c r="D3743" s="58"/>
      <c r="F3743" s="60"/>
      <c r="N3743" s="58"/>
      <c r="O3743" s="58"/>
      <c r="P3743" s="58"/>
      <c r="T3743" s="58"/>
    </row>
    <row r="3744">
      <c r="D3744" s="58"/>
      <c r="F3744" s="60"/>
      <c r="N3744" s="58"/>
      <c r="O3744" s="58"/>
      <c r="P3744" s="58"/>
      <c r="T3744" s="58"/>
    </row>
    <row r="3745">
      <c r="D3745" s="58"/>
      <c r="F3745" s="60"/>
      <c r="N3745" s="58"/>
      <c r="O3745" s="58"/>
      <c r="P3745" s="58"/>
      <c r="T3745" s="58"/>
    </row>
    <row r="3746">
      <c r="D3746" s="58"/>
      <c r="F3746" s="60"/>
      <c r="N3746" s="58"/>
      <c r="O3746" s="58"/>
      <c r="P3746" s="58"/>
      <c r="T3746" s="58"/>
    </row>
    <row r="3747">
      <c r="D3747" s="58"/>
      <c r="F3747" s="60"/>
      <c r="N3747" s="58"/>
      <c r="O3747" s="58"/>
      <c r="P3747" s="58"/>
      <c r="T3747" s="58"/>
    </row>
    <row r="3748">
      <c r="D3748" s="58"/>
      <c r="F3748" s="60"/>
      <c r="N3748" s="58"/>
      <c r="O3748" s="58"/>
      <c r="P3748" s="58"/>
      <c r="T3748" s="58"/>
    </row>
    <row r="3749">
      <c r="D3749" s="58"/>
      <c r="F3749" s="60"/>
      <c r="N3749" s="58"/>
      <c r="O3749" s="58"/>
      <c r="P3749" s="58"/>
      <c r="T3749" s="58"/>
    </row>
    <row r="3750">
      <c r="D3750" s="58"/>
      <c r="F3750" s="60"/>
      <c r="N3750" s="58"/>
      <c r="O3750" s="58"/>
      <c r="P3750" s="58"/>
      <c r="T3750" s="58"/>
    </row>
    <row r="3751">
      <c r="D3751" s="58"/>
      <c r="F3751" s="60"/>
      <c r="N3751" s="58"/>
      <c r="O3751" s="58"/>
      <c r="P3751" s="58"/>
      <c r="T3751" s="58"/>
    </row>
    <row r="3752">
      <c r="D3752" s="58"/>
      <c r="F3752" s="60"/>
      <c r="N3752" s="58"/>
      <c r="O3752" s="58"/>
      <c r="P3752" s="58"/>
      <c r="T3752" s="58"/>
    </row>
    <row r="3753">
      <c r="D3753" s="58"/>
      <c r="F3753" s="60"/>
      <c r="N3753" s="58"/>
      <c r="O3753" s="58"/>
      <c r="P3753" s="58"/>
      <c r="T3753" s="58"/>
    </row>
    <row r="3754">
      <c r="D3754" s="58"/>
      <c r="F3754" s="60"/>
      <c r="N3754" s="58"/>
      <c r="O3754" s="58"/>
      <c r="P3754" s="58"/>
      <c r="T3754" s="58"/>
    </row>
    <row r="3755">
      <c r="D3755" s="58"/>
      <c r="F3755" s="60"/>
      <c r="N3755" s="58"/>
      <c r="O3755" s="58"/>
      <c r="P3755" s="58"/>
      <c r="T3755" s="58"/>
    </row>
    <row r="3756">
      <c r="D3756" s="58"/>
      <c r="F3756" s="60"/>
      <c r="N3756" s="58"/>
      <c r="O3756" s="58"/>
      <c r="P3756" s="58"/>
      <c r="T3756" s="58"/>
    </row>
    <row r="3757">
      <c r="D3757" s="58"/>
      <c r="F3757" s="60"/>
      <c r="N3757" s="58"/>
      <c r="O3757" s="58"/>
      <c r="P3757" s="58"/>
      <c r="T3757" s="58"/>
    </row>
    <row r="3758">
      <c r="D3758" s="58"/>
      <c r="F3758" s="60"/>
      <c r="N3758" s="58"/>
      <c r="O3758" s="58"/>
      <c r="P3758" s="58"/>
      <c r="T3758" s="58"/>
    </row>
    <row r="3759">
      <c r="D3759" s="58"/>
      <c r="F3759" s="60"/>
      <c r="N3759" s="58"/>
      <c r="O3759" s="58"/>
      <c r="P3759" s="58"/>
      <c r="T3759" s="58"/>
    </row>
    <row r="3760">
      <c r="D3760" s="58"/>
      <c r="F3760" s="60"/>
      <c r="N3760" s="58"/>
      <c r="O3760" s="58"/>
      <c r="P3760" s="58"/>
      <c r="T3760" s="58"/>
    </row>
    <row r="3761">
      <c r="D3761" s="58"/>
      <c r="F3761" s="60"/>
      <c r="N3761" s="58"/>
      <c r="O3761" s="58"/>
      <c r="P3761" s="58"/>
      <c r="T3761" s="58"/>
    </row>
    <row r="3762">
      <c r="D3762" s="58"/>
      <c r="F3762" s="60"/>
      <c r="N3762" s="58"/>
      <c r="O3762" s="58"/>
      <c r="P3762" s="58"/>
      <c r="T3762" s="58"/>
    </row>
    <row r="3763">
      <c r="D3763" s="58"/>
      <c r="F3763" s="60"/>
      <c r="N3763" s="58"/>
      <c r="O3763" s="58"/>
      <c r="P3763" s="58"/>
      <c r="T3763" s="58"/>
    </row>
    <row r="3764">
      <c r="D3764" s="58"/>
      <c r="F3764" s="60"/>
      <c r="N3764" s="58"/>
      <c r="O3764" s="58"/>
      <c r="P3764" s="58"/>
      <c r="T3764" s="58"/>
    </row>
    <row r="3765">
      <c r="D3765" s="58"/>
      <c r="F3765" s="60"/>
      <c r="N3765" s="58"/>
      <c r="O3765" s="58"/>
      <c r="P3765" s="58"/>
      <c r="T3765" s="58"/>
    </row>
    <row r="3766">
      <c r="D3766" s="58"/>
      <c r="F3766" s="60"/>
      <c r="N3766" s="58"/>
      <c r="O3766" s="58"/>
      <c r="P3766" s="58"/>
      <c r="T3766" s="58"/>
    </row>
    <row r="3767">
      <c r="D3767" s="58"/>
      <c r="F3767" s="60"/>
      <c r="N3767" s="58"/>
      <c r="O3767" s="58"/>
      <c r="P3767" s="58"/>
      <c r="T3767" s="58"/>
    </row>
    <row r="3768">
      <c r="D3768" s="58"/>
      <c r="F3768" s="60"/>
      <c r="N3768" s="58"/>
      <c r="O3768" s="58"/>
      <c r="P3768" s="58"/>
      <c r="T3768" s="58"/>
    </row>
    <row r="3769">
      <c r="D3769" s="58"/>
      <c r="F3769" s="60"/>
      <c r="N3769" s="58"/>
      <c r="O3769" s="58"/>
      <c r="P3769" s="58"/>
      <c r="T3769" s="58"/>
    </row>
    <row r="3770">
      <c r="D3770" s="58"/>
      <c r="F3770" s="60"/>
      <c r="N3770" s="58"/>
      <c r="O3770" s="58"/>
      <c r="P3770" s="58"/>
      <c r="T3770" s="58"/>
    </row>
    <row r="3771">
      <c r="D3771" s="58"/>
      <c r="F3771" s="60"/>
      <c r="N3771" s="58"/>
      <c r="O3771" s="58"/>
      <c r="P3771" s="58"/>
      <c r="T3771" s="58"/>
    </row>
    <row r="3772">
      <c r="D3772" s="58"/>
      <c r="F3772" s="60"/>
      <c r="N3772" s="58"/>
      <c r="O3772" s="58"/>
      <c r="P3772" s="58"/>
      <c r="T3772" s="58"/>
    </row>
    <row r="3773">
      <c r="D3773" s="58"/>
      <c r="F3773" s="60"/>
      <c r="N3773" s="58"/>
      <c r="O3773" s="58"/>
      <c r="P3773" s="58"/>
      <c r="T3773" s="58"/>
    </row>
    <row r="3774">
      <c r="D3774" s="58"/>
      <c r="F3774" s="60"/>
      <c r="N3774" s="58"/>
      <c r="O3774" s="58"/>
      <c r="P3774" s="58"/>
      <c r="T3774" s="58"/>
    </row>
    <row r="3775">
      <c r="D3775" s="58"/>
      <c r="F3775" s="60"/>
      <c r="N3775" s="58"/>
      <c r="O3775" s="58"/>
      <c r="P3775" s="58"/>
      <c r="T3775" s="58"/>
    </row>
    <row r="3776">
      <c r="D3776" s="58"/>
      <c r="F3776" s="60"/>
      <c r="N3776" s="58"/>
      <c r="O3776" s="58"/>
      <c r="P3776" s="58"/>
      <c r="T3776" s="58"/>
    </row>
    <row r="3777">
      <c r="D3777" s="58"/>
      <c r="F3777" s="60"/>
      <c r="N3777" s="58"/>
      <c r="O3777" s="58"/>
      <c r="P3777" s="58"/>
      <c r="T3777" s="58"/>
    </row>
    <row r="3778">
      <c r="D3778" s="58"/>
      <c r="F3778" s="60"/>
      <c r="N3778" s="58"/>
      <c r="O3778" s="58"/>
      <c r="P3778" s="58"/>
      <c r="T3778" s="58"/>
    </row>
    <row r="3779">
      <c r="D3779" s="58"/>
      <c r="F3779" s="60"/>
      <c r="N3779" s="58"/>
      <c r="O3779" s="58"/>
      <c r="P3779" s="58"/>
      <c r="T3779" s="58"/>
    </row>
    <row r="3780">
      <c r="D3780" s="58"/>
      <c r="F3780" s="60"/>
      <c r="N3780" s="58"/>
      <c r="O3780" s="58"/>
      <c r="P3780" s="58"/>
      <c r="T3780" s="58"/>
    </row>
    <row r="3781">
      <c r="D3781" s="58"/>
      <c r="F3781" s="60"/>
      <c r="N3781" s="58"/>
      <c r="O3781" s="58"/>
      <c r="P3781" s="58"/>
      <c r="T3781" s="58"/>
    </row>
    <row r="3782">
      <c r="D3782" s="58"/>
      <c r="F3782" s="60"/>
      <c r="N3782" s="58"/>
      <c r="O3782" s="58"/>
      <c r="P3782" s="58"/>
      <c r="T3782" s="58"/>
    </row>
    <row r="3783">
      <c r="D3783" s="58"/>
      <c r="F3783" s="60"/>
      <c r="N3783" s="58"/>
      <c r="O3783" s="58"/>
      <c r="P3783" s="58"/>
      <c r="T3783" s="58"/>
    </row>
    <row r="3784">
      <c r="D3784" s="58"/>
      <c r="F3784" s="60"/>
      <c r="N3784" s="58"/>
      <c r="O3784" s="58"/>
      <c r="P3784" s="58"/>
      <c r="T3784" s="58"/>
    </row>
    <row r="3785">
      <c r="D3785" s="58"/>
      <c r="F3785" s="60"/>
      <c r="N3785" s="58"/>
      <c r="O3785" s="58"/>
      <c r="P3785" s="58"/>
      <c r="T3785" s="58"/>
    </row>
    <row r="3786">
      <c r="D3786" s="58"/>
      <c r="F3786" s="60"/>
      <c r="N3786" s="58"/>
      <c r="O3786" s="58"/>
      <c r="P3786" s="58"/>
      <c r="T3786" s="58"/>
    </row>
    <row r="3787">
      <c r="D3787" s="58"/>
      <c r="F3787" s="60"/>
      <c r="N3787" s="58"/>
      <c r="O3787" s="58"/>
      <c r="P3787" s="58"/>
      <c r="T3787" s="58"/>
    </row>
    <row r="3788">
      <c r="D3788" s="58"/>
      <c r="F3788" s="60"/>
      <c r="N3788" s="58"/>
      <c r="O3788" s="58"/>
      <c r="P3788" s="58"/>
      <c r="T3788" s="58"/>
    </row>
    <row r="3789">
      <c r="D3789" s="58"/>
      <c r="F3789" s="60"/>
      <c r="N3789" s="58"/>
      <c r="O3789" s="58"/>
      <c r="P3789" s="58"/>
      <c r="T3789" s="58"/>
    </row>
    <row r="3790">
      <c r="D3790" s="58"/>
      <c r="F3790" s="60"/>
      <c r="N3790" s="58"/>
      <c r="O3790" s="58"/>
      <c r="P3790" s="58"/>
      <c r="T3790" s="58"/>
    </row>
    <row r="3791">
      <c r="D3791" s="58"/>
      <c r="F3791" s="60"/>
      <c r="N3791" s="58"/>
      <c r="O3791" s="58"/>
      <c r="P3791" s="58"/>
      <c r="T3791" s="58"/>
    </row>
    <row r="3792">
      <c r="D3792" s="58"/>
      <c r="F3792" s="60"/>
      <c r="N3792" s="58"/>
      <c r="O3792" s="58"/>
      <c r="P3792" s="58"/>
      <c r="T3792" s="58"/>
    </row>
    <row r="3793">
      <c r="D3793" s="58"/>
      <c r="F3793" s="60"/>
      <c r="N3793" s="58"/>
      <c r="O3793" s="58"/>
      <c r="P3793" s="58"/>
      <c r="T3793" s="58"/>
    </row>
    <row r="3794">
      <c r="D3794" s="58"/>
      <c r="F3794" s="60"/>
      <c r="N3794" s="58"/>
      <c r="O3794" s="58"/>
      <c r="P3794" s="58"/>
      <c r="T3794" s="58"/>
    </row>
    <row r="3795">
      <c r="D3795" s="58"/>
      <c r="F3795" s="60"/>
      <c r="N3795" s="58"/>
      <c r="O3795" s="58"/>
      <c r="P3795" s="58"/>
      <c r="T3795" s="58"/>
    </row>
    <row r="3796">
      <c r="D3796" s="58"/>
      <c r="F3796" s="60"/>
      <c r="N3796" s="58"/>
      <c r="O3796" s="58"/>
      <c r="P3796" s="58"/>
      <c r="T3796" s="58"/>
    </row>
    <row r="3797">
      <c r="D3797" s="58"/>
      <c r="F3797" s="60"/>
      <c r="N3797" s="58"/>
      <c r="O3797" s="58"/>
      <c r="P3797" s="58"/>
      <c r="T3797" s="58"/>
    </row>
    <row r="3798">
      <c r="D3798" s="58"/>
      <c r="F3798" s="60"/>
      <c r="N3798" s="58"/>
      <c r="O3798" s="58"/>
      <c r="P3798" s="58"/>
      <c r="T3798" s="58"/>
    </row>
    <row r="3799">
      <c r="D3799" s="58"/>
      <c r="F3799" s="60"/>
      <c r="N3799" s="58"/>
      <c r="O3799" s="58"/>
      <c r="P3799" s="58"/>
      <c r="T3799" s="58"/>
    </row>
    <row r="3800">
      <c r="D3800" s="58"/>
      <c r="F3800" s="60"/>
      <c r="N3800" s="58"/>
      <c r="O3800" s="58"/>
      <c r="P3800" s="58"/>
      <c r="T3800" s="58"/>
    </row>
    <row r="3801">
      <c r="D3801" s="58"/>
      <c r="F3801" s="60"/>
      <c r="N3801" s="58"/>
      <c r="O3801" s="58"/>
      <c r="P3801" s="58"/>
      <c r="T3801" s="58"/>
    </row>
    <row r="3802">
      <c r="D3802" s="58"/>
      <c r="F3802" s="60"/>
      <c r="N3802" s="58"/>
      <c r="O3802" s="58"/>
      <c r="P3802" s="58"/>
      <c r="T3802" s="58"/>
    </row>
    <row r="3803">
      <c r="D3803" s="58"/>
      <c r="F3803" s="60"/>
      <c r="N3803" s="58"/>
      <c r="O3803" s="58"/>
      <c r="P3803" s="58"/>
      <c r="T3803" s="58"/>
    </row>
    <row r="3804">
      <c r="D3804" s="58"/>
      <c r="F3804" s="60"/>
      <c r="N3804" s="58"/>
      <c r="O3804" s="58"/>
      <c r="P3804" s="58"/>
      <c r="T3804" s="58"/>
    </row>
    <row r="3805">
      <c r="D3805" s="58"/>
      <c r="F3805" s="60"/>
      <c r="N3805" s="58"/>
      <c r="O3805" s="58"/>
      <c r="P3805" s="58"/>
      <c r="T3805" s="58"/>
    </row>
    <row r="3806">
      <c r="D3806" s="58"/>
      <c r="F3806" s="60"/>
      <c r="N3806" s="58"/>
      <c r="O3806" s="58"/>
      <c r="P3806" s="58"/>
      <c r="T3806" s="58"/>
    </row>
    <row r="3807">
      <c r="D3807" s="58"/>
      <c r="F3807" s="60"/>
      <c r="N3807" s="58"/>
      <c r="O3807" s="58"/>
      <c r="P3807" s="58"/>
      <c r="T3807" s="58"/>
    </row>
    <row r="3808">
      <c r="D3808" s="58"/>
      <c r="F3808" s="60"/>
      <c r="N3808" s="58"/>
      <c r="O3808" s="58"/>
      <c r="P3808" s="58"/>
      <c r="T3808" s="58"/>
    </row>
    <row r="3809">
      <c r="D3809" s="58"/>
      <c r="F3809" s="60"/>
      <c r="N3809" s="58"/>
      <c r="O3809" s="58"/>
      <c r="P3809" s="58"/>
      <c r="T3809" s="58"/>
    </row>
    <row r="3810">
      <c r="D3810" s="58"/>
      <c r="F3810" s="60"/>
      <c r="N3810" s="58"/>
      <c r="O3810" s="58"/>
      <c r="P3810" s="58"/>
      <c r="T3810" s="58"/>
    </row>
    <row r="3811">
      <c r="D3811" s="58"/>
      <c r="F3811" s="60"/>
      <c r="N3811" s="58"/>
      <c r="O3811" s="58"/>
      <c r="P3811" s="58"/>
      <c r="T3811" s="58"/>
    </row>
    <row r="3812">
      <c r="D3812" s="58"/>
      <c r="F3812" s="60"/>
      <c r="N3812" s="58"/>
      <c r="O3812" s="58"/>
      <c r="P3812" s="58"/>
      <c r="T3812" s="58"/>
    </row>
    <row r="3813">
      <c r="D3813" s="58"/>
      <c r="F3813" s="60"/>
      <c r="N3813" s="58"/>
      <c r="O3813" s="58"/>
      <c r="P3813" s="58"/>
      <c r="T3813" s="58"/>
    </row>
    <row r="3814">
      <c r="D3814" s="58"/>
      <c r="F3814" s="60"/>
      <c r="N3814" s="58"/>
      <c r="O3814" s="58"/>
      <c r="P3814" s="58"/>
      <c r="T3814" s="58"/>
    </row>
    <row r="3815">
      <c r="D3815" s="58"/>
      <c r="F3815" s="60"/>
      <c r="N3815" s="58"/>
      <c r="O3815" s="58"/>
      <c r="P3815" s="58"/>
      <c r="T3815" s="58"/>
    </row>
    <row r="3816">
      <c r="D3816" s="58"/>
      <c r="F3816" s="60"/>
      <c r="N3816" s="58"/>
      <c r="O3816" s="58"/>
      <c r="P3816" s="58"/>
      <c r="T3816" s="58"/>
    </row>
    <row r="3817">
      <c r="D3817" s="58"/>
      <c r="F3817" s="60"/>
      <c r="N3817" s="58"/>
      <c r="O3817" s="58"/>
      <c r="P3817" s="58"/>
      <c r="T3817" s="58"/>
    </row>
    <row r="3818">
      <c r="D3818" s="58"/>
      <c r="F3818" s="60"/>
      <c r="N3818" s="58"/>
      <c r="O3818" s="58"/>
      <c r="P3818" s="58"/>
      <c r="T3818" s="58"/>
    </row>
    <row r="3819">
      <c r="D3819" s="58"/>
      <c r="F3819" s="60"/>
      <c r="N3819" s="58"/>
      <c r="O3819" s="58"/>
      <c r="P3819" s="58"/>
      <c r="T3819" s="58"/>
    </row>
    <row r="3820">
      <c r="D3820" s="58"/>
      <c r="F3820" s="60"/>
      <c r="N3820" s="58"/>
      <c r="O3820" s="58"/>
      <c r="P3820" s="58"/>
      <c r="T3820" s="58"/>
    </row>
    <row r="3821">
      <c r="D3821" s="58"/>
      <c r="F3821" s="60"/>
      <c r="N3821" s="58"/>
      <c r="O3821" s="58"/>
      <c r="P3821" s="58"/>
      <c r="T3821" s="58"/>
    </row>
    <row r="3822">
      <c r="D3822" s="58"/>
      <c r="F3822" s="60"/>
      <c r="N3822" s="58"/>
      <c r="O3822" s="58"/>
      <c r="P3822" s="58"/>
      <c r="T3822" s="58"/>
    </row>
    <row r="3823">
      <c r="D3823" s="58"/>
      <c r="F3823" s="60"/>
      <c r="N3823" s="58"/>
      <c r="O3823" s="58"/>
      <c r="P3823" s="58"/>
      <c r="T3823" s="58"/>
    </row>
    <row r="3824">
      <c r="D3824" s="58"/>
      <c r="F3824" s="60"/>
      <c r="N3824" s="58"/>
      <c r="O3824" s="58"/>
      <c r="P3824" s="58"/>
      <c r="T3824" s="58"/>
    </row>
    <row r="3825">
      <c r="D3825" s="58"/>
      <c r="F3825" s="60"/>
      <c r="N3825" s="58"/>
      <c r="O3825" s="58"/>
      <c r="P3825" s="58"/>
      <c r="T3825" s="58"/>
    </row>
    <row r="3826">
      <c r="D3826" s="58"/>
      <c r="F3826" s="60"/>
      <c r="N3826" s="58"/>
      <c r="O3826" s="58"/>
      <c r="P3826" s="58"/>
      <c r="T3826" s="58"/>
    </row>
    <row r="3827">
      <c r="D3827" s="58"/>
      <c r="F3827" s="60"/>
      <c r="N3827" s="58"/>
      <c r="O3827" s="58"/>
      <c r="P3827" s="58"/>
      <c r="T3827" s="58"/>
    </row>
    <row r="3828">
      <c r="D3828" s="58"/>
      <c r="F3828" s="60"/>
      <c r="N3828" s="58"/>
      <c r="O3828" s="58"/>
      <c r="P3828" s="58"/>
      <c r="T3828" s="58"/>
    </row>
    <row r="3829">
      <c r="D3829" s="58"/>
      <c r="F3829" s="60"/>
      <c r="N3829" s="58"/>
      <c r="O3829" s="58"/>
      <c r="P3829" s="58"/>
      <c r="T3829" s="58"/>
    </row>
    <row r="3830">
      <c r="D3830" s="58"/>
      <c r="F3830" s="60"/>
      <c r="N3830" s="58"/>
      <c r="O3830" s="58"/>
      <c r="P3830" s="58"/>
      <c r="T3830" s="58"/>
    </row>
    <row r="3831">
      <c r="D3831" s="58"/>
      <c r="F3831" s="60"/>
      <c r="N3831" s="58"/>
      <c r="O3831" s="58"/>
      <c r="P3831" s="58"/>
      <c r="T3831" s="58"/>
    </row>
    <row r="3832">
      <c r="D3832" s="58"/>
      <c r="F3832" s="60"/>
      <c r="N3832" s="58"/>
      <c r="O3832" s="58"/>
      <c r="P3832" s="58"/>
      <c r="T3832" s="58"/>
    </row>
    <row r="3833">
      <c r="D3833" s="58"/>
      <c r="F3833" s="60"/>
      <c r="N3833" s="58"/>
      <c r="O3833" s="58"/>
      <c r="P3833" s="58"/>
      <c r="T3833" s="58"/>
    </row>
    <row r="3834">
      <c r="D3834" s="58"/>
      <c r="F3834" s="60"/>
      <c r="N3834" s="58"/>
      <c r="O3834" s="58"/>
      <c r="P3834" s="58"/>
      <c r="T3834" s="58"/>
    </row>
    <row r="3835">
      <c r="D3835" s="58"/>
      <c r="F3835" s="60"/>
      <c r="N3835" s="58"/>
      <c r="O3835" s="58"/>
      <c r="P3835" s="58"/>
      <c r="T3835" s="58"/>
    </row>
    <row r="3836">
      <c r="D3836" s="58"/>
      <c r="F3836" s="60"/>
      <c r="N3836" s="58"/>
      <c r="O3836" s="58"/>
      <c r="P3836" s="58"/>
      <c r="T3836" s="58"/>
    </row>
    <row r="3837">
      <c r="D3837" s="58"/>
      <c r="F3837" s="60"/>
      <c r="N3837" s="58"/>
      <c r="O3837" s="58"/>
      <c r="P3837" s="58"/>
      <c r="T3837" s="58"/>
    </row>
    <row r="3838">
      <c r="D3838" s="58"/>
      <c r="F3838" s="60"/>
      <c r="N3838" s="58"/>
      <c r="O3838" s="58"/>
      <c r="P3838" s="58"/>
      <c r="T3838" s="58"/>
    </row>
    <row r="3839">
      <c r="D3839" s="58"/>
      <c r="F3839" s="60"/>
      <c r="N3839" s="58"/>
      <c r="O3839" s="58"/>
      <c r="P3839" s="58"/>
      <c r="T3839" s="58"/>
    </row>
    <row r="3840">
      <c r="D3840" s="58"/>
      <c r="F3840" s="60"/>
      <c r="N3840" s="58"/>
      <c r="O3840" s="58"/>
      <c r="P3840" s="58"/>
      <c r="T3840" s="58"/>
    </row>
    <row r="3841">
      <c r="D3841" s="58"/>
      <c r="F3841" s="60"/>
      <c r="N3841" s="58"/>
      <c r="O3841" s="58"/>
      <c r="P3841" s="58"/>
      <c r="T3841" s="58"/>
    </row>
    <row r="3842">
      <c r="D3842" s="58"/>
      <c r="F3842" s="60"/>
      <c r="N3842" s="58"/>
      <c r="O3842" s="58"/>
      <c r="P3842" s="58"/>
      <c r="T3842" s="58"/>
    </row>
    <row r="3843">
      <c r="D3843" s="58"/>
      <c r="F3843" s="60"/>
      <c r="N3843" s="58"/>
      <c r="O3843" s="58"/>
      <c r="P3843" s="58"/>
      <c r="T3843" s="58"/>
    </row>
    <row r="3844">
      <c r="D3844" s="58"/>
      <c r="F3844" s="60"/>
      <c r="N3844" s="58"/>
      <c r="O3844" s="58"/>
      <c r="P3844" s="58"/>
      <c r="T3844" s="58"/>
    </row>
    <row r="3845">
      <c r="D3845" s="58"/>
      <c r="F3845" s="60"/>
      <c r="N3845" s="58"/>
      <c r="O3845" s="58"/>
      <c r="P3845" s="58"/>
      <c r="T3845" s="58"/>
    </row>
    <row r="3846">
      <c r="D3846" s="58"/>
      <c r="F3846" s="60"/>
      <c r="N3846" s="58"/>
      <c r="O3846" s="58"/>
      <c r="P3846" s="58"/>
      <c r="T3846" s="58"/>
    </row>
    <row r="3847">
      <c r="D3847" s="58"/>
      <c r="F3847" s="60"/>
      <c r="N3847" s="58"/>
      <c r="O3847" s="58"/>
      <c r="P3847" s="58"/>
      <c r="T3847" s="58"/>
    </row>
    <row r="3848">
      <c r="D3848" s="58"/>
      <c r="F3848" s="60"/>
      <c r="N3848" s="58"/>
      <c r="O3848" s="58"/>
      <c r="P3848" s="58"/>
      <c r="T3848" s="58"/>
    </row>
    <row r="3849">
      <c r="D3849" s="58"/>
      <c r="F3849" s="60"/>
      <c r="N3849" s="58"/>
      <c r="O3849" s="58"/>
      <c r="P3849" s="58"/>
      <c r="T3849" s="58"/>
    </row>
    <row r="3850">
      <c r="D3850" s="58"/>
      <c r="F3850" s="60"/>
      <c r="N3850" s="58"/>
      <c r="O3850" s="58"/>
      <c r="P3850" s="58"/>
      <c r="T3850" s="58"/>
    </row>
    <row r="3851">
      <c r="D3851" s="58"/>
      <c r="F3851" s="60"/>
      <c r="N3851" s="58"/>
      <c r="O3851" s="58"/>
      <c r="P3851" s="58"/>
      <c r="T3851" s="58"/>
    </row>
    <row r="3852">
      <c r="D3852" s="58"/>
      <c r="F3852" s="60"/>
      <c r="N3852" s="58"/>
      <c r="O3852" s="58"/>
      <c r="P3852" s="58"/>
      <c r="T3852" s="58"/>
    </row>
    <row r="3853">
      <c r="D3853" s="58"/>
      <c r="F3853" s="60"/>
      <c r="N3853" s="58"/>
      <c r="O3853" s="58"/>
      <c r="P3853" s="58"/>
      <c r="T3853" s="58"/>
    </row>
    <row r="3854">
      <c r="D3854" s="58"/>
      <c r="F3854" s="60"/>
      <c r="N3854" s="58"/>
      <c r="O3854" s="58"/>
      <c r="P3854" s="58"/>
      <c r="T3854" s="58"/>
    </row>
    <row r="3855">
      <c r="D3855" s="58"/>
      <c r="F3855" s="60"/>
      <c r="N3855" s="58"/>
      <c r="O3855" s="58"/>
      <c r="P3855" s="58"/>
      <c r="T3855" s="58"/>
    </row>
    <row r="3856">
      <c r="D3856" s="58"/>
      <c r="F3856" s="60"/>
      <c r="N3856" s="58"/>
      <c r="O3856" s="58"/>
      <c r="P3856" s="58"/>
      <c r="T3856" s="58"/>
    </row>
    <row r="3857">
      <c r="D3857" s="58"/>
      <c r="F3857" s="60"/>
      <c r="N3857" s="58"/>
      <c r="O3857" s="58"/>
      <c r="P3857" s="58"/>
      <c r="T3857" s="58"/>
    </row>
    <row r="3858">
      <c r="D3858" s="58"/>
      <c r="F3858" s="60"/>
      <c r="N3858" s="58"/>
      <c r="O3858" s="58"/>
      <c r="P3858" s="58"/>
      <c r="T3858" s="58"/>
    </row>
    <row r="3859">
      <c r="D3859" s="58"/>
      <c r="F3859" s="60"/>
      <c r="N3859" s="58"/>
      <c r="O3859" s="58"/>
      <c r="P3859" s="58"/>
      <c r="T3859" s="58"/>
    </row>
    <row r="3860">
      <c r="D3860" s="58"/>
      <c r="F3860" s="60"/>
      <c r="N3860" s="58"/>
      <c r="O3860" s="58"/>
      <c r="P3860" s="58"/>
      <c r="T3860" s="58"/>
    </row>
    <row r="3861">
      <c r="D3861" s="58"/>
      <c r="F3861" s="60"/>
      <c r="N3861" s="58"/>
      <c r="O3861" s="58"/>
      <c r="P3861" s="58"/>
      <c r="T3861" s="58"/>
    </row>
    <row r="3862">
      <c r="D3862" s="58"/>
      <c r="F3862" s="60"/>
      <c r="N3862" s="58"/>
      <c r="O3862" s="58"/>
      <c r="P3862" s="58"/>
      <c r="T3862" s="58"/>
    </row>
    <row r="3863">
      <c r="D3863" s="58"/>
      <c r="F3863" s="60"/>
      <c r="N3863" s="58"/>
      <c r="O3863" s="58"/>
      <c r="P3863" s="58"/>
      <c r="T3863" s="58"/>
    </row>
    <row r="3864">
      <c r="D3864" s="58"/>
      <c r="F3864" s="60"/>
      <c r="N3864" s="58"/>
      <c r="O3864" s="58"/>
      <c r="P3864" s="58"/>
      <c r="T3864" s="58"/>
    </row>
    <row r="3865">
      <c r="D3865" s="58"/>
      <c r="F3865" s="60"/>
      <c r="N3865" s="58"/>
      <c r="O3865" s="58"/>
      <c r="P3865" s="58"/>
      <c r="T3865" s="58"/>
    </row>
    <row r="3866">
      <c r="D3866" s="58"/>
      <c r="F3866" s="60"/>
      <c r="N3866" s="58"/>
      <c r="O3866" s="58"/>
      <c r="P3866" s="58"/>
      <c r="T3866" s="58"/>
    </row>
    <row r="3867">
      <c r="D3867" s="58"/>
      <c r="F3867" s="60"/>
      <c r="N3867" s="58"/>
      <c r="O3867" s="58"/>
      <c r="P3867" s="58"/>
      <c r="T3867" s="58"/>
    </row>
    <row r="3868">
      <c r="D3868" s="58"/>
      <c r="F3868" s="60"/>
      <c r="N3868" s="58"/>
      <c r="O3868" s="58"/>
      <c r="P3868" s="58"/>
      <c r="T3868" s="58"/>
    </row>
    <row r="3869">
      <c r="D3869" s="58"/>
      <c r="F3869" s="60"/>
      <c r="N3869" s="58"/>
      <c r="O3869" s="58"/>
      <c r="P3869" s="58"/>
      <c r="T3869" s="58"/>
    </row>
    <row r="3870">
      <c r="D3870" s="58"/>
      <c r="F3870" s="60"/>
      <c r="N3870" s="58"/>
      <c r="O3870" s="58"/>
      <c r="P3870" s="58"/>
      <c r="T3870" s="58"/>
    </row>
    <row r="3871">
      <c r="D3871" s="58"/>
      <c r="F3871" s="60"/>
      <c r="N3871" s="58"/>
      <c r="O3871" s="58"/>
      <c r="P3871" s="58"/>
      <c r="T3871" s="58"/>
    </row>
    <row r="3872">
      <c r="D3872" s="58"/>
      <c r="F3872" s="60"/>
      <c r="N3872" s="58"/>
      <c r="O3872" s="58"/>
      <c r="P3872" s="58"/>
      <c r="T3872" s="58"/>
    </row>
    <row r="3873">
      <c r="D3873" s="58"/>
      <c r="F3873" s="60"/>
      <c r="N3873" s="58"/>
      <c r="O3873" s="58"/>
      <c r="P3873" s="58"/>
      <c r="T3873" s="58"/>
    </row>
    <row r="3874">
      <c r="D3874" s="58"/>
      <c r="F3874" s="60"/>
      <c r="N3874" s="58"/>
      <c r="O3874" s="58"/>
      <c r="P3874" s="58"/>
      <c r="T3874" s="58"/>
    </row>
    <row r="3875">
      <c r="D3875" s="58"/>
      <c r="F3875" s="60"/>
      <c r="N3875" s="58"/>
      <c r="O3875" s="58"/>
      <c r="P3875" s="58"/>
      <c r="T3875" s="58"/>
    </row>
    <row r="3876">
      <c r="D3876" s="58"/>
      <c r="F3876" s="60"/>
      <c r="N3876" s="58"/>
      <c r="O3876" s="58"/>
      <c r="P3876" s="58"/>
      <c r="T3876" s="58"/>
    </row>
    <row r="3877">
      <c r="D3877" s="58"/>
      <c r="F3877" s="60"/>
      <c r="N3877" s="58"/>
      <c r="O3877" s="58"/>
      <c r="P3877" s="58"/>
      <c r="T3877" s="58"/>
    </row>
    <row r="3878">
      <c r="D3878" s="58"/>
      <c r="F3878" s="60"/>
      <c r="N3878" s="58"/>
      <c r="O3878" s="58"/>
      <c r="P3878" s="58"/>
      <c r="T3878" s="58"/>
    </row>
    <row r="3879">
      <c r="D3879" s="58"/>
      <c r="F3879" s="60"/>
      <c r="N3879" s="58"/>
      <c r="O3879" s="58"/>
      <c r="P3879" s="58"/>
      <c r="T3879" s="58"/>
    </row>
    <row r="3880">
      <c r="D3880" s="58"/>
      <c r="F3880" s="60"/>
      <c r="N3880" s="58"/>
      <c r="O3880" s="58"/>
      <c r="P3880" s="58"/>
      <c r="T3880" s="58"/>
    </row>
    <row r="3881">
      <c r="D3881" s="58"/>
      <c r="F3881" s="60"/>
      <c r="N3881" s="58"/>
      <c r="O3881" s="58"/>
      <c r="P3881" s="58"/>
      <c r="T3881" s="58"/>
    </row>
    <row r="3882">
      <c r="D3882" s="58"/>
      <c r="F3882" s="60"/>
      <c r="N3882" s="58"/>
      <c r="O3882" s="58"/>
      <c r="P3882" s="58"/>
      <c r="T3882" s="58"/>
    </row>
    <row r="3883">
      <c r="D3883" s="58"/>
      <c r="F3883" s="60"/>
      <c r="N3883" s="58"/>
      <c r="O3883" s="58"/>
      <c r="P3883" s="58"/>
      <c r="T3883" s="58"/>
    </row>
    <row r="3884">
      <c r="D3884" s="58"/>
      <c r="F3884" s="60"/>
      <c r="N3884" s="58"/>
      <c r="O3884" s="58"/>
      <c r="P3884" s="58"/>
      <c r="T3884" s="58"/>
    </row>
    <row r="3885">
      <c r="D3885" s="58"/>
      <c r="F3885" s="60"/>
      <c r="N3885" s="58"/>
      <c r="O3885" s="58"/>
      <c r="P3885" s="58"/>
      <c r="T3885" s="58"/>
    </row>
    <row r="3886">
      <c r="D3886" s="58"/>
      <c r="F3886" s="60"/>
      <c r="N3886" s="58"/>
      <c r="O3886" s="58"/>
      <c r="P3886" s="58"/>
      <c r="T3886" s="58"/>
    </row>
    <row r="3887">
      <c r="D3887" s="58"/>
      <c r="F3887" s="60"/>
      <c r="N3887" s="58"/>
      <c r="O3887" s="58"/>
      <c r="P3887" s="58"/>
      <c r="T3887" s="58"/>
    </row>
    <row r="3888">
      <c r="D3888" s="58"/>
      <c r="F3888" s="60"/>
      <c r="N3888" s="58"/>
      <c r="O3888" s="58"/>
      <c r="P3888" s="58"/>
      <c r="T3888" s="58"/>
    </row>
    <row r="3889">
      <c r="D3889" s="58"/>
      <c r="F3889" s="60"/>
      <c r="N3889" s="58"/>
      <c r="O3889" s="58"/>
      <c r="P3889" s="58"/>
      <c r="T3889" s="58"/>
    </row>
    <row r="3890">
      <c r="D3890" s="58"/>
      <c r="F3890" s="60"/>
      <c r="N3890" s="58"/>
      <c r="O3890" s="58"/>
      <c r="P3890" s="58"/>
      <c r="T3890" s="58"/>
    </row>
    <row r="3891">
      <c r="D3891" s="58"/>
      <c r="F3891" s="60"/>
      <c r="N3891" s="58"/>
      <c r="O3891" s="58"/>
      <c r="P3891" s="58"/>
      <c r="T3891" s="58"/>
    </row>
    <row r="3892">
      <c r="D3892" s="58"/>
      <c r="F3892" s="60"/>
      <c r="N3892" s="58"/>
      <c r="O3892" s="58"/>
      <c r="P3892" s="58"/>
      <c r="T3892" s="58"/>
    </row>
    <row r="3893">
      <c r="D3893" s="58"/>
      <c r="F3893" s="60"/>
      <c r="N3893" s="58"/>
      <c r="O3893" s="58"/>
      <c r="P3893" s="58"/>
      <c r="T3893" s="58"/>
    </row>
    <row r="3894">
      <c r="D3894" s="58"/>
      <c r="F3894" s="60"/>
      <c r="N3894" s="58"/>
      <c r="O3894" s="58"/>
      <c r="P3894" s="58"/>
      <c r="T3894" s="58"/>
    </row>
    <row r="3895">
      <c r="D3895" s="58"/>
      <c r="F3895" s="60"/>
      <c r="N3895" s="58"/>
      <c r="O3895" s="58"/>
      <c r="P3895" s="58"/>
      <c r="T3895" s="58"/>
    </row>
    <row r="3896">
      <c r="D3896" s="58"/>
      <c r="F3896" s="60"/>
      <c r="N3896" s="58"/>
      <c r="O3896" s="58"/>
      <c r="P3896" s="58"/>
      <c r="T3896" s="58"/>
    </row>
    <row r="3897">
      <c r="D3897" s="58"/>
      <c r="F3897" s="60"/>
      <c r="N3897" s="58"/>
      <c r="O3897" s="58"/>
      <c r="P3897" s="58"/>
      <c r="T3897" s="58"/>
    </row>
    <row r="3898">
      <c r="D3898" s="58"/>
      <c r="F3898" s="60"/>
      <c r="N3898" s="58"/>
      <c r="O3898" s="58"/>
      <c r="P3898" s="58"/>
      <c r="T3898" s="58"/>
    </row>
    <row r="3899">
      <c r="D3899" s="58"/>
      <c r="F3899" s="60"/>
      <c r="N3899" s="58"/>
      <c r="O3899" s="58"/>
      <c r="P3899" s="58"/>
      <c r="T3899" s="58"/>
    </row>
    <row r="3900">
      <c r="D3900" s="58"/>
      <c r="F3900" s="60"/>
      <c r="N3900" s="58"/>
      <c r="O3900" s="58"/>
      <c r="P3900" s="58"/>
      <c r="T3900" s="58"/>
    </row>
    <row r="3901">
      <c r="D3901" s="58"/>
      <c r="F3901" s="60"/>
      <c r="N3901" s="58"/>
      <c r="O3901" s="58"/>
      <c r="P3901" s="58"/>
      <c r="T3901" s="58"/>
    </row>
    <row r="3902">
      <c r="D3902" s="58"/>
      <c r="F3902" s="60"/>
      <c r="N3902" s="58"/>
      <c r="O3902" s="58"/>
      <c r="P3902" s="58"/>
      <c r="T3902" s="58"/>
    </row>
    <row r="3903">
      <c r="D3903" s="58"/>
      <c r="F3903" s="60"/>
      <c r="N3903" s="58"/>
      <c r="O3903" s="58"/>
      <c r="P3903" s="58"/>
      <c r="T3903" s="58"/>
    </row>
    <row r="3904">
      <c r="D3904" s="58"/>
      <c r="F3904" s="60"/>
      <c r="N3904" s="58"/>
      <c r="O3904" s="58"/>
      <c r="P3904" s="58"/>
      <c r="T3904" s="58"/>
    </row>
    <row r="3905">
      <c r="D3905" s="58"/>
      <c r="F3905" s="60"/>
      <c r="N3905" s="58"/>
      <c r="O3905" s="58"/>
      <c r="P3905" s="58"/>
      <c r="T3905" s="58"/>
    </row>
    <row r="3906">
      <c r="D3906" s="58"/>
      <c r="F3906" s="60"/>
      <c r="N3906" s="58"/>
      <c r="O3906" s="58"/>
      <c r="P3906" s="58"/>
      <c r="T3906" s="58"/>
    </row>
    <row r="3907">
      <c r="D3907" s="58"/>
      <c r="F3907" s="60"/>
      <c r="N3907" s="58"/>
      <c r="O3907" s="58"/>
      <c r="P3907" s="58"/>
      <c r="T3907" s="58"/>
    </row>
    <row r="3908">
      <c r="D3908" s="58"/>
      <c r="F3908" s="60"/>
      <c r="N3908" s="58"/>
      <c r="O3908" s="58"/>
      <c r="P3908" s="58"/>
      <c r="T3908" s="58"/>
    </row>
    <row r="3909">
      <c r="D3909" s="58"/>
      <c r="F3909" s="60"/>
      <c r="N3909" s="58"/>
      <c r="O3909" s="58"/>
      <c r="P3909" s="58"/>
      <c r="T3909" s="58"/>
    </row>
    <row r="3910">
      <c r="D3910" s="58"/>
      <c r="F3910" s="60"/>
      <c r="N3910" s="58"/>
      <c r="O3910" s="58"/>
      <c r="P3910" s="58"/>
      <c r="T3910" s="58"/>
    </row>
    <row r="3911">
      <c r="D3911" s="58"/>
      <c r="F3911" s="60"/>
      <c r="N3911" s="58"/>
      <c r="O3911" s="58"/>
      <c r="P3911" s="58"/>
      <c r="T3911" s="58"/>
    </row>
    <row r="3912">
      <c r="D3912" s="58"/>
      <c r="F3912" s="60"/>
      <c r="N3912" s="58"/>
      <c r="O3912" s="58"/>
      <c r="P3912" s="58"/>
      <c r="T3912" s="58"/>
    </row>
    <row r="3913">
      <c r="D3913" s="58"/>
      <c r="F3913" s="60"/>
      <c r="N3913" s="58"/>
      <c r="O3913" s="58"/>
      <c r="P3913" s="58"/>
      <c r="T3913" s="58"/>
    </row>
    <row r="3914">
      <c r="D3914" s="58"/>
      <c r="F3914" s="60"/>
      <c r="N3914" s="58"/>
      <c r="O3914" s="58"/>
      <c r="P3914" s="58"/>
      <c r="T3914" s="58"/>
    </row>
    <row r="3915">
      <c r="D3915" s="58"/>
      <c r="F3915" s="60"/>
      <c r="N3915" s="58"/>
      <c r="O3915" s="58"/>
      <c r="P3915" s="58"/>
      <c r="T3915" s="58"/>
    </row>
    <row r="3916">
      <c r="D3916" s="58"/>
      <c r="F3916" s="60"/>
      <c r="N3916" s="58"/>
      <c r="O3916" s="58"/>
      <c r="P3916" s="58"/>
      <c r="T3916" s="58"/>
    </row>
    <row r="3917">
      <c r="D3917" s="58"/>
      <c r="F3917" s="60"/>
      <c r="N3917" s="58"/>
      <c r="O3917" s="58"/>
      <c r="P3917" s="58"/>
      <c r="T3917" s="58"/>
    </row>
    <row r="3918">
      <c r="D3918" s="58"/>
      <c r="F3918" s="60"/>
      <c r="N3918" s="58"/>
      <c r="O3918" s="58"/>
      <c r="P3918" s="58"/>
      <c r="T3918" s="58"/>
    </row>
    <row r="3919">
      <c r="D3919" s="58"/>
      <c r="F3919" s="60"/>
      <c r="N3919" s="58"/>
      <c r="O3919" s="58"/>
      <c r="P3919" s="58"/>
      <c r="T3919" s="58"/>
    </row>
    <row r="3920">
      <c r="D3920" s="58"/>
      <c r="F3920" s="60"/>
      <c r="N3920" s="58"/>
      <c r="O3920" s="58"/>
      <c r="P3920" s="58"/>
      <c r="T3920" s="58"/>
    </row>
    <row r="3921">
      <c r="D3921" s="58"/>
      <c r="F3921" s="60"/>
      <c r="N3921" s="58"/>
      <c r="O3921" s="58"/>
      <c r="P3921" s="58"/>
      <c r="T3921" s="58"/>
    </row>
    <row r="3922">
      <c r="D3922" s="58"/>
      <c r="F3922" s="60"/>
      <c r="N3922" s="58"/>
      <c r="O3922" s="58"/>
      <c r="P3922" s="58"/>
      <c r="T3922" s="58"/>
    </row>
    <row r="3923">
      <c r="D3923" s="58"/>
      <c r="F3923" s="60"/>
      <c r="N3923" s="58"/>
      <c r="O3923" s="58"/>
      <c r="P3923" s="58"/>
      <c r="T3923" s="58"/>
    </row>
    <row r="3924">
      <c r="D3924" s="58"/>
      <c r="F3924" s="60"/>
      <c r="N3924" s="58"/>
      <c r="O3924" s="58"/>
      <c r="P3924" s="58"/>
      <c r="T3924" s="58"/>
    </row>
    <row r="3925">
      <c r="D3925" s="58"/>
      <c r="F3925" s="60"/>
      <c r="N3925" s="58"/>
      <c r="O3925" s="58"/>
      <c r="P3925" s="58"/>
      <c r="T3925" s="58"/>
    </row>
    <row r="3926">
      <c r="D3926" s="58"/>
      <c r="F3926" s="60"/>
      <c r="N3926" s="58"/>
      <c r="O3926" s="58"/>
      <c r="P3926" s="58"/>
      <c r="T3926" s="58"/>
    </row>
    <row r="3927">
      <c r="D3927" s="58"/>
      <c r="F3927" s="60"/>
      <c r="N3927" s="58"/>
      <c r="O3927" s="58"/>
      <c r="P3927" s="58"/>
      <c r="T3927" s="58"/>
    </row>
    <row r="3928">
      <c r="D3928" s="58"/>
      <c r="F3928" s="60"/>
      <c r="N3928" s="58"/>
      <c r="O3928" s="58"/>
      <c r="P3928" s="58"/>
      <c r="T3928" s="58"/>
    </row>
    <row r="3929">
      <c r="D3929" s="58"/>
      <c r="F3929" s="60"/>
      <c r="N3929" s="58"/>
      <c r="O3929" s="58"/>
      <c r="P3929" s="58"/>
      <c r="T3929" s="58"/>
    </row>
    <row r="3930">
      <c r="D3930" s="58"/>
      <c r="F3930" s="60"/>
      <c r="N3930" s="58"/>
      <c r="O3930" s="58"/>
      <c r="P3930" s="58"/>
      <c r="T3930" s="58"/>
    </row>
    <row r="3931">
      <c r="D3931" s="58"/>
      <c r="F3931" s="60"/>
      <c r="N3931" s="58"/>
      <c r="O3931" s="58"/>
      <c r="P3931" s="58"/>
      <c r="T3931" s="58"/>
    </row>
    <row r="3932">
      <c r="D3932" s="58"/>
      <c r="F3932" s="60"/>
      <c r="N3932" s="58"/>
      <c r="O3932" s="58"/>
      <c r="P3932" s="58"/>
      <c r="T3932" s="58"/>
    </row>
    <row r="3933">
      <c r="D3933" s="58"/>
      <c r="F3933" s="60"/>
      <c r="N3933" s="58"/>
      <c r="O3933" s="58"/>
      <c r="P3933" s="58"/>
      <c r="T3933" s="58"/>
    </row>
    <row r="3934">
      <c r="D3934" s="58"/>
      <c r="F3934" s="60"/>
      <c r="N3934" s="58"/>
      <c r="O3934" s="58"/>
      <c r="P3934" s="58"/>
      <c r="T3934" s="58"/>
    </row>
    <row r="3935">
      <c r="D3935" s="58"/>
      <c r="F3935" s="60"/>
      <c r="N3935" s="58"/>
      <c r="O3935" s="58"/>
      <c r="P3935" s="58"/>
      <c r="T3935" s="58"/>
    </row>
    <row r="3936">
      <c r="D3936" s="58"/>
      <c r="F3936" s="60"/>
      <c r="N3936" s="58"/>
      <c r="O3936" s="58"/>
      <c r="P3936" s="58"/>
      <c r="T3936" s="58"/>
    </row>
    <row r="3937">
      <c r="D3937" s="58"/>
      <c r="F3937" s="60"/>
      <c r="N3937" s="58"/>
      <c r="O3937" s="58"/>
      <c r="P3937" s="58"/>
      <c r="T3937" s="58"/>
    </row>
    <row r="3938">
      <c r="D3938" s="58"/>
      <c r="F3938" s="60"/>
      <c r="N3938" s="58"/>
      <c r="O3938" s="58"/>
      <c r="P3938" s="58"/>
      <c r="T3938" s="58"/>
    </row>
    <row r="3939">
      <c r="D3939" s="58"/>
      <c r="F3939" s="60"/>
      <c r="N3939" s="58"/>
      <c r="O3939" s="58"/>
      <c r="P3939" s="58"/>
      <c r="T3939" s="58"/>
    </row>
    <row r="3940">
      <c r="D3940" s="58"/>
      <c r="F3940" s="60"/>
      <c r="N3940" s="58"/>
      <c r="O3940" s="58"/>
      <c r="P3940" s="58"/>
      <c r="T3940" s="58"/>
    </row>
    <row r="3941">
      <c r="D3941" s="58"/>
      <c r="F3941" s="60"/>
      <c r="N3941" s="58"/>
      <c r="O3941" s="58"/>
      <c r="P3941" s="58"/>
      <c r="T3941" s="58"/>
    </row>
    <row r="3942">
      <c r="D3942" s="58"/>
      <c r="F3942" s="60"/>
      <c r="N3942" s="58"/>
      <c r="O3942" s="58"/>
      <c r="P3942" s="58"/>
      <c r="T3942" s="58"/>
    </row>
    <row r="3943">
      <c r="D3943" s="58"/>
      <c r="F3943" s="60"/>
      <c r="N3943" s="58"/>
      <c r="O3943" s="58"/>
      <c r="P3943" s="58"/>
      <c r="T3943" s="58"/>
    </row>
    <row r="3944">
      <c r="D3944" s="58"/>
      <c r="F3944" s="60"/>
      <c r="N3944" s="58"/>
      <c r="O3944" s="58"/>
      <c r="P3944" s="58"/>
      <c r="T3944" s="58"/>
    </row>
    <row r="3945">
      <c r="D3945" s="58"/>
      <c r="F3945" s="60"/>
      <c r="N3945" s="58"/>
      <c r="O3945" s="58"/>
      <c r="P3945" s="58"/>
      <c r="T3945" s="58"/>
    </row>
    <row r="3946">
      <c r="D3946" s="58"/>
      <c r="F3946" s="60"/>
      <c r="N3946" s="58"/>
      <c r="O3946" s="58"/>
      <c r="P3946" s="58"/>
      <c r="T3946" s="58"/>
    </row>
    <row r="3947">
      <c r="D3947" s="58"/>
      <c r="F3947" s="60"/>
      <c r="N3947" s="58"/>
      <c r="O3947" s="58"/>
      <c r="P3947" s="58"/>
      <c r="T3947" s="58"/>
    </row>
    <row r="3948">
      <c r="D3948" s="58"/>
      <c r="F3948" s="60"/>
      <c r="N3948" s="58"/>
      <c r="O3948" s="58"/>
      <c r="P3948" s="58"/>
      <c r="T3948" s="58"/>
    </row>
    <row r="3949">
      <c r="D3949" s="58"/>
      <c r="F3949" s="60"/>
      <c r="N3949" s="58"/>
      <c r="O3949" s="58"/>
      <c r="P3949" s="58"/>
      <c r="T3949" s="58"/>
    </row>
    <row r="3950">
      <c r="D3950" s="58"/>
      <c r="F3950" s="60"/>
      <c r="N3950" s="58"/>
      <c r="O3950" s="58"/>
      <c r="P3950" s="58"/>
      <c r="T3950" s="58"/>
    </row>
    <row r="3951">
      <c r="D3951" s="58"/>
      <c r="F3951" s="60"/>
      <c r="N3951" s="58"/>
      <c r="O3951" s="58"/>
      <c r="P3951" s="58"/>
      <c r="T3951" s="58"/>
    </row>
    <row r="3952">
      <c r="D3952" s="58"/>
      <c r="F3952" s="60"/>
      <c r="N3952" s="58"/>
      <c r="O3952" s="58"/>
      <c r="P3952" s="58"/>
      <c r="T3952" s="58"/>
    </row>
    <row r="3953">
      <c r="D3953" s="58"/>
      <c r="F3953" s="60"/>
      <c r="N3953" s="58"/>
      <c r="O3953" s="58"/>
      <c r="P3953" s="58"/>
      <c r="T3953" s="58"/>
    </row>
    <row r="3954">
      <c r="D3954" s="58"/>
      <c r="F3954" s="60"/>
      <c r="N3954" s="58"/>
      <c r="O3954" s="58"/>
      <c r="P3954" s="58"/>
      <c r="T3954" s="58"/>
    </row>
    <row r="3955">
      <c r="D3955" s="58"/>
      <c r="F3955" s="60"/>
      <c r="N3955" s="58"/>
      <c r="O3955" s="58"/>
      <c r="P3955" s="58"/>
      <c r="T3955" s="58"/>
    </row>
    <row r="3956">
      <c r="D3956" s="58"/>
      <c r="F3956" s="60"/>
      <c r="N3956" s="58"/>
      <c r="O3956" s="58"/>
      <c r="P3956" s="58"/>
      <c r="T3956" s="58"/>
    </row>
    <row r="3957">
      <c r="D3957" s="58"/>
      <c r="F3957" s="60"/>
      <c r="N3957" s="58"/>
      <c r="O3957" s="58"/>
      <c r="P3957" s="58"/>
      <c r="T3957" s="58"/>
    </row>
    <row r="3958">
      <c r="D3958" s="58"/>
      <c r="F3958" s="60"/>
      <c r="N3958" s="58"/>
      <c r="O3958" s="58"/>
      <c r="P3958" s="58"/>
      <c r="T3958" s="58"/>
    </row>
    <row r="3959">
      <c r="D3959" s="58"/>
      <c r="F3959" s="60"/>
      <c r="N3959" s="58"/>
      <c r="O3959" s="58"/>
      <c r="P3959" s="58"/>
      <c r="T3959" s="58"/>
    </row>
    <row r="3960">
      <c r="D3960" s="58"/>
      <c r="F3960" s="60"/>
      <c r="N3960" s="58"/>
      <c r="O3960" s="58"/>
      <c r="P3960" s="58"/>
      <c r="T3960" s="58"/>
    </row>
    <row r="3961">
      <c r="D3961" s="58"/>
      <c r="F3961" s="60"/>
      <c r="N3961" s="58"/>
      <c r="O3961" s="58"/>
      <c r="P3961" s="58"/>
      <c r="T3961" s="58"/>
    </row>
    <row r="3962">
      <c r="D3962" s="58"/>
      <c r="F3962" s="60"/>
      <c r="N3962" s="58"/>
      <c r="O3962" s="58"/>
      <c r="P3962" s="58"/>
      <c r="T3962" s="58"/>
    </row>
    <row r="3963">
      <c r="D3963" s="58"/>
      <c r="F3963" s="60"/>
      <c r="N3963" s="58"/>
      <c r="O3963" s="58"/>
      <c r="P3963" s="58"/>
      <c r="T3963" s="58"/>
    </row>
    <row r="3964">
      <c r="D3964" s="58"/>
      <c r="F3964" s="60"/>
      <c r="N3964" s="58"/>
      <c r="O3964" s="58"/>
      <c r="P3964" s="58"/>
      <c r="T3964" s="58"/>
    </row>
    <row r="3965">
      <c r="D3965" s="58"/>
      <c r="F3965" s="60"/>
      <c r="N3965" s="58"/>
      <c r="O3965" s="58"/>
      <c r="P3965" s="58"/>
      <c r="T3965" s="58"/>
    </row>
    <row r="3966">
      <c r="D3966" s="58"/>
      <c r="F3966" s="60"/>
      <c r="N3966" s="58"/>
      <c r="O3966" s="58"/>
      <c r="P3966" s="58"/>
      <c r="T3966" s="58"/>
    </row>
    <row r="3967">
      <c r="D3967" s="58"/>
      <c r="F3967" s="60"/>
      <c r="N3967" s="58"/>
      <c r="O3967" s="58"/>
      <c r="P3967" s="58"/>
      <c r="T3967" s="58"/>
    </row>
    <row r="3968">
      <c r="D3968" s="58"/>
      <c r="F3968" s="60"/>
      <c r="N3968" s="58"/>
      <c r="O3968" s="58"/>
      <c r="P3968" s="58"/>
      <c r="T3968" s="58"/>
    </row>
    <row r="3969">
      <c r="D3969" s="58"/>
      <c r="F3969" s="60"/>
      <c r="N3969" s="58"/>
      <c r="O3969" s="58"/>
      <c r="P3969" s="58"/>
      <c r="T3969" s="58"/>
    </row>
    <row r="3970">
      <c r="D3970" s="58"/>
      <c r="F3970" s="60"/>
      <c r="N3970" s="58"/>
      <c r="O3970" s="58"/>
      <c r="P3970" s="58"/>
      <c r="T3970" s="58"/>
    </row>
    <row r="3971">
      <c r="D3971" s="58"/>
      <c r="F3971" s="60"/>
      <c r="N3971" s="58"/>
      <c r="O3971" s="58"/>
      <c r="P3971" s="58"/>
      <c r="T3971" s="58"/>
    </row>
    <row r="3972">
      <c r="D3972" s="58"/>
      <c r="F3972" s="60"/>
      <c r="N3972" s="58"/>
      <c r="O3972" s="58"/>
      <c r="P3972" s="58"/>
      <c r="T3972" s="58"/>
    </row>
    <row r="3973">
      <c r="D3973" s="58"/>
      <c r="F3973" s="60"/>
      <c r="N3973" s="58"/>
      <c r="O3973" s="58"/>
      <c r="P3973" s="58"/>
      <c r="T3973" s="58"/>
    </row>
    <row r="3974">
      <c r="D3974" s="58"/>
      <c r="F3974" s="60"/>
      <c r="N3974" s="58"/>
      <c r="O3974" s="58"/>
      <c r="P3974" s="58"/>
      <c r="T3974" s="58"/>
    </row>
    <row r="3975">
      <c r="D3975" s="58"/>
      <c r="F3975" s="60"/>
      <c r="N3975" s="58"/>
      <c r="O3975" s="58"/>
      <c r="P3975" s="58"/>
      <c r="T3975" s="58"/>
    </row>
    <row r="3976">
      <c r="D3976" s="58"/>
      <c r="F3976" s="60"/>
      <c r="N3976" s="58"/>
      <c r="O3976" s="58"/>
      <c r="P3976" s="58"/>
      <c r="T3976" s="58"/>
    </row>
    <row r="3977">
      <c r="D3977" s="58"/>
      <c r="F3977" s="60"/>
      <c r="N3977" s="58"/>
      <c r="O3977" s="58"/>
      <c r="P3977" s="58"/>
      <c r="T3977" s="58"/>
    </row>
    <row r="3978">
      <c r="D3978" s="58"/>
      <c r="F3978" s="60"/>
      <c r="N3978" s="58"/>
      <c r="O3978" s="58"/>
      <c r="P3978" s="58"/>
      <c r="T3978" s="58"/>
    </row>
    <row r="3979">
      <c r="D3979" s="58"/>
      <c r="F3979" s="60"/>
      <c r="N3979" s="58"/>
      <c r="O3979" s="58"/>
      <c r="P3979" s="58"/>
      <c r="T3979" s="58"/>
    </row>
    <row r="3980">
      <c r="D3980" s="58"/>
      <c r="F3980" s="60"/>
      <c r="N3980" s="58"/>
      <c r="O3980" s="58"/>
      <c r="P3980" s="58"/>
      <c r="T3980" s="58"/>
    </row>
    <row r="3981">
      <c r="D3981" s="58"/>
      <c r="F3981" s="60"/>
      <c r="N3981" s="58"/>
      <c r="O3981" s="58"/>
      <c r="P3981" s="58"/>
      <c r="T3981" s="58"/>
    </row>
    <row r="3982">
      <c r="D3982" s="58"/>
      <c r="F3982" s="60"/>
      <c r="N3982" s="58"/>
      <c r="O3982" s="58"/>
      <c r="P3982" s="58"/>
      <c r="T3982" s="58"/>
    </row>
    <row r="3983">
      <c r="D3983" s="58"/>
      <c r="F3983" s="60"/>
      <c r="N3983" s="58"/>
      <c r="O3983" s="58"/>
      <c r="P3983" s="58"/>
      <c r="T3983" s="58"/>
    </row>
    <row r="3984">
      <c r="D3984" s="58"/>
      <c r="F3984" s="60"/>
      <c r="N3984" s="58"/>
      <c r="O3984" s="58"/>
      <c r="P3984" s="58"/>
      <c r="T3984" s="58"/>
    </row>
    <row r="3985">
      <c r="D3985" s="58"/>
      <c r="F3985" s="60"/>
      <c r="N3985" s="58"/>
      <c r="O3985" s="58"/>
      <c r="P3985" s="58"/>
      <c r="T3985" s="58"/>
    </row>
    <row r="3986">
      <c r="D3986" s="58"/>
      <c r="F3986" s="60"/>
      <c r="N3986" s="58"/>
      <c r="O3986" s="58"/>
      <c r="P3986" s="58"/>
      <c r="T3986" s="58"/>
    </row>
    <row r="3987">
      <c r="D3987" s="58"/>
      <c r="F3987" s="60"/>
      <c r="N3987" s="58"/>
      <c r="O3987" s="58"/>
      <c r="P3987" s="58"/>
      <c r="T3987" s="58"/>
    </row>
    <row r="3988">
      <c r="D3988" s="58"/>
      <c r="F3988" s="60"/>
      <c r="N3988" s="58"/>
      <c r="O3988" s="58"/>
      <c r="P3988" s="58"/>
      <c r="T3988" s="58"/>
    </row>
    <row r="3989">
      <c r="D3989" s="58"/>
      <c r="F3989" s="60"/>
      <c r="N3989" s="58"/>
      <c r="O3989" s="58"/>
      <c r="P3989" s="58"/>
      <c r="T3989" s="58"/>
    </row>
    <row r="3990">
      <c r="D3990" s="58"/>
      <c r="F3990" s="60"/>
      <c r="N3990" s="58"/>
      <c r="O3990" s="58"/>
      <c r="P3990" s="58"/>
      <c r="T3990" s="58"/>
    </row>
    <row r="3991">
      <c r="D3991" s="58"/>
      <c r="F3991" s="60"/>
      <c r="N3991" s="58"/>
      <c r="O3991" s="58"/>
      <c r="P3991" s="58"/>
      <c r="T3991" s="58"/>
    </row>
    <row r="3992">
      <c r="D3992" s="58"/>
      <c r="F3992" s="60"/>
      <c r="N3992" s="58"/>
      <c r="O3992" s="58"/>
      <c r="P3992" s="58"/>
      <c r="T3992" s="58"/>
    </row>
    <row r="3993">
      <c r="D3993" s="58"/>
      <c r="F3993" s="60"/>
      <c r="N3993" s="58"/>
      <c r="O3993" s="58"/>
      <c r="P3993" s="58"/>
      <c r="T3993" s="58"/>
    </row>
    <row r="3994">
      <c r="D3994" s="58"/>
      <c r="F3994" s="60"/>
      <c r="N3994" s="58"/>
      <c r="O3994" s="58"/>
      <c r="P3994" s="58"/>
      <c r="T3994" s="58"/>
    </row>
    <row r="3995">
      <c r="D3995" s="58"/>
      <c r="F3995" s="60"/>
      <c r="N3995" s="58"/>
      <c r="O3995" s="58"/>
      <c r="P3995" s="58"/>
      <c r="T3995" s="58"/>
    </row>
    <row r="3996">
      <c r="D3996" s="58"/>
      <c r="F3996" s="60"/>
      <c r="N3996" s="58"/>
      <c r="O3996" s="58"/>
      <c r="P3996" s="58"/>
      <c r="T3996" s="58"/>
    </row>
    <row r="3997">
      <c r="D3997" s="58"/>
      <c r="F3997" s="60"/>
      <c r="N3997" s="58"/>
      <c r="O3997" s="58"/>
      <c r="P3997" s="58"/>
      <c r="T3997" s="58"/>
    </row>
    <row r="3998">
      <c r="D3998" s="58"/>
      <c r="F3998" s="60"/>
      <c r="N3998" s="58"/>
      <c r="O3998" s="58"/>
      <c r="P3998" s="58"/>
      <c r="T3998" s="58"/>
    </row>
    <row r="3999">
      <c r="D3999" s="58"/>
      <c r="F3999" s="60"/>
      <c r="N3999" s="58"/>
      <c r="O3999" s="58"/>
      <c r="P3999" s="58"/>
      <c r="T3999" s="58"/>
    </row>
    <row r="4000">
      <c r="D4000" s="58"/>
      <c r="F4000" s="60"/>
      <c r="N4000" s="58"/>
      <c r="O4000" s="58"/>
      <c r="P4000" s="58"/>
      <c r="T4000" s="58"/>
    </row>
    <row r="4001">
      <c r="D4001" s="58"/>
      <c r="F4001" s="60"/>
      <c r="N4001" s="58"/>
      <c r="O4001" s="58"/>
      <c r="P4001" s="58"/>
      <c r="T4001" s="58"/>
    </row>
    <row r="4002">
      <c r="D4002" s="58"/>
      <c r="F4002" s="60"/>
      <c r="N4002" s="58"/>
      <c r="O4002" s="58"/>
      <c r="P4002" s="58"/>
      <c r="T4002" s="58"/>
    </row>
    <row r="4003">
      <c r="D4003" s="58"/>
      <c r="F4003" s="60"/>
      <c r="N4003" s="58"/>
      <c r="O4003" s="58"/>
      <c r="P4003" s="58"/>
      <c r="T4003" s="58"/>
    </row>
    <row r="4004">
      <c r="D4004" s="58"/>
      <c r="F4004" s="60"/>
      <c r="N4004" s="58"/>
      <c r="O4004" s="58"/>
      <c r="P4004" s="58"/>
      <c r="T4004" s="58"/>
    </row>
    <row r="4005">
      <c r="D4005" s="58"/>
      <c r="F4005" s="60"/>
      <c r="N4005" s="58"/>
      <c r="O4005" s="58"/>
      <c r="P4005" s="58"/>
      <c r="T4005" s="58"/>
    </row>
    <row r="4006">
      <c r="D4006" s="58"/>
      <c r="F4006" s="60"/>
      <c r="N4006" s="58"/>
      <c r="O4006" s="58"/>
      <c r="P4006" s="58"/>
      <c r="T4006" s="58"/>
    </row>
    <row r="4007">
      <c r="D4007" s="58"/>
      <c r="F4007" s="60"/>
      <c r="N4007" s="58"/>
      <c r="O4007" s="58"/>
      <c r="P4007" s="58"/>
      <c r="T4007" s="58"/>
    </row>
    <row r="4008">
      <c r="D4008" s="58"/>
      <c r="F4008" s="60"/>
      <c r="N4008" s="58"/>
      <c r="O4008" s="58"/>
      <c r="P4008" s="58"/>
      <c r="T4008" s="58"/>
    </row>
    <row r="4009">
      <c r="D4009" s="58"/>
      <c r="F4009" s="60"/>
      <c r="N4009" s="58"/>
      <c r="O4009" s="58"/>
      <c r="P4009" s="58"/>
      <c r="T4009" s="58"/>
    </row>
    <row r="4010">
      <c r="D4010" s="58"/>
      <c r="F4010" s="60"/>
      <c r="N4010" s="58"/>
      <c r="O4010" s="58"/>
      <c r="P4010" s="58"/>
      <c r="T4010" s="58"/>
    </row>
    <row r="4011">
      <c r="D4011" s="58"/>
      <c r="F4011" s="60"/>
      <c r="N4011" s="58"/>
      <c r="O4011" s="58"/>
      <c r="P4011" s="58"/>
      <c r="T4011" s="58"/>
    </row>
    <row r="4012">
      <c r="D4012" s="58"/>
      <c r="F4012" s="60"/>
      <c r="N4012" s="58"/>
      <c r="O4012" s="58"/>
      <c r="P4012" s="58"/>
      <c r="T4012" s="58"/>
    </row>
    <row r="4013">
      <c r="D4013" s="58"/>
      <c r="F4013" s="60"/>
      <c r="N4013" s="58"/>
      <c r="O4013" s="58"/>
      <c r="P4013" s="58"/>
      <c r="T4013" s="58"/>
    </row>
    <row r="4014">
      <c r="D4014" s="58"/>
      <c r="F4014" s="60"/>
      <c r="N4014" s="58"/>
      <c r="O4014" s="58"/>
      <c r="P4014" s="58"/>
      <c r="T4014" s="58"/>
    </row>
    <row r="4015">
      <c r="D4015" s="58"/>
      <c r="F4015" s="60"/>
      <c r="N4015" s="58"/>
      <c r="O4015" s="58"/>
      <c r="P4015" s="58"/>
      <c r="T4015" s="58"/>
    </row>
    <row r="4016">
      <c r="D4016" s="58"/>
      <c r="F4016" s="60"/>
      <c r="N4016" s="58"/>
      <c r="O4016" s="58"/>
      <c r="P4016" s="58"/>
      <c r="T4016" s="58"/>
    </row>
    <row r="4017">
      <c r="D4017" s="58"/>
      <c r="F4017" s="60"/>
      <c r="N4017" s="58"/>
      <c r="O4017" s="58"/>
      <c r="P4017" s="58"/>
      <c r="T4017" s="58"/>
    </row>
    <row r="4018">
      <c r="D4018" s="58"/>
      <c r="F4018" s="60"/>
      <c r="N4018" s="58"/>
      <c r="O4018" s="58"/>
      <c r="P4018" s="58"/>
      <c r="T4018" s="58"/>
    </row>
    <row r="4019">
      <c r="D4019" s="58"/>
      <c r="F4019" s="60"/>
      <c r="N4019" s="58"/>
      <c r="O4019" s="58"/>
      <c r="P4019" s="58"/>
      <c r="T4019" s="58"/>
    </row>
    <row r="4020">
      <c r="D4020" s="58"/>
      <c r="F4020" s="60"/>
      <c r="N4020" s="58"/>
      <c r="O4020" s="58"/>
      <c r="P4020" s="58"/>
      <c r="T4020" s="58"/>
    </row>
    <row r="4021">
      <c r="D4021" s="58"/>
      <c r="F4021" s="60"/>
      <c r="N4021" s="58"/>
      <c r="O4021" s="58"/>
      <c r="P4021" s="58"/>
      <c r="T4021" s="58"/>
    </row>
    <row r="4022">
      <c r="D4022" s="58"/>
      <c r="F4022" s="60"/>
      <c r="N4022" s="58"/>
      <c r="O4022" s="58"/>
      <c r="P4022" s="58"/>
      <c r="T4022" s="58"/>
    </row>
    <row r="4023">
      <c r="D4023" s="58"/>
      <c r="F4023" s="60"/>
      <c r="N4023" s="58"/>
      <c r="O4023" s="58"/>
      <c r="P4023" s="58"/>
      <c r="T4023" s="58"/>
    </row>
    <row r="4024">
      <c r="D4024" s="58"/>
      <c r="F4024" s="60"/>
      <c r="N4024" s="58"/>
      <c r="O4024" s="58"/>
      <c r="P4024" s="58"/>
      <c r="T4024" s="58"/>
    </row>
    <row r="4025">
      <c r="D4025" s="58"/>
      <c r="F4025" s="60"/>
      <c r="N4025" s="58"/>
      <c r="O4025" s="58"/>
      <c r="P4025" s="58"/>
      <c r="T4025" s="58"/>
    </row>
    <row r="4026">
      <c r="D4026" s="58"/>
      <c r="F4026" s="60"/>
      <c r="N4026" s="58"/>
      <c r="O4026" s="58"/>
      <c r="P4026" s="58"/>
      <c r="T4026" s="58"/>
    </row>
    <row r="4027">
      <c r="D4027" s="58"/>
      <c r="F4027" s="60"/>
      <c r="N4027" s="58"/>
      <c r="O4027" s="58"/>
      <c r="P4027" s="58"/>
      <c r="T4027" s="58"/>
    </row>
    <row r="4028">
      <c r="D4028" s="58"/>
      <c r="F4028" s="60"/>
      <c r="N4028" s="58"/>
      <c r="O4028" s="58"/>
      <c r="P4028" s="58"/>
      <c r="T4028" s="58"/>
    </row>
    <row r="4029">
      <c r="D4029" s="58"/>
      <c r="F4029" s="60"/>
      <c r="N4029" s="58"/>
      <c r="O4029" s="58"/>
      <c r="P4029" s="58"/>
      <c r="T4029" s="58"/>
    </row>
    <row r="4030">
      <c r="D4030" s="58"/>
      <c r="F4030" s="60"/>
      <c r="N4030" s="58"/>
      <c r="O4030" s="58"/>
      <c r="P4030" s="58"/>
      <c r="T4030" s="58"/>
    </row>
    <row r="4031">
      <c r="D4031" s="58"/>
      <c r="F4031" s="60"/>
      <c r="N4031" s="58"/>
      <c r="O4031" s="58"/>
      <c r="P4031" s="58"/>
      <c r="T4031" s="58"/>
    </row>
    <row r="4032">
      <c r="D4032" s="58"/>
      <c r="F4032" s="60"/>
      <c r="N4032" s="58"/>
      <c r="O4032" s="58"/>
      <c r="P4032" s="58"/>
      <c r="T4032" s="58"/>
    </row>
    <row r="4033">
      <c r="D4033" s="58"/>
      <c r="F4033" s="60"/>
      <c r="N4033" s="58"/>
      <c r="O4033" s="58"/>
      <c r="P4033" s="58"/>
      <c r="T4033" s="58"/>
    </row>
    <row r="4034">
      <c r="D4034" s="58"/>
      <c r="F4034" s="60"/>
      <c r="N4034" s="58"/>
      <c r="O4034" s="58"/>
      <c r="P4034" s="58"/>
      <c r="T4034" s="58"/>
    </row>
    <row r="4035">
      <c r="D4035" s="58"/>
      <c r="F4035" s="60"/>
      <c r="N4035" s="58"/>
      <c r="O4035" s="58"/>
      <c r="P4035" s="58"/>
      <c r="T4035" s="58"/>
    </row>
    <row r="4036">
      <c r="D4036" s="58"/>
      <c r="F4036" s="60"/>
      <c r="N4036" s="58"/>
      <c r="O4036" s="58"/>
      <c r="P4036" s="58"/>
      <c r="T4036" s="58"/>
    </row>
    <row r="4037">
      <c r="D4037" s="58"/>
      <c r="F4037" s="60"/>
      <c r="N4037" s="58"/>
      <c r="O4037" s="58"/>
      <c r="P4037" s="58"/>
      <c r="T4037" s="58"/>
    </row>
    <row r="4038">
      <c r="D4038" s="58"/>
      <c r="F4038" s="60"/>
      <c r="N4038" s="58"/>
      <c r="O4038" s="58"/>
      <c r="P4038" s="58"/>
      <c r="T4038" s="58"/>
    </row>
    <row r="4039">
      <c r="D4039" s="58"/>
      <c r="F4039" s="60"/>
      <c r="N4039" s="58"/>
      <c r="O4039" s="58"/>
      <c r="P4039" s="58"/>
      <c r="T4039" s="58"/>
    </row>
    <row r="4040">
      <c r="D4040" s="58"/>
      <c r="F4040" s="60"/>
      <c r="N4040" s="58"/>
      <c r="O4040" s="58"/>
      <c r="P4040" s="58"/>
      <c r="T4040" s="58"/>
    </row>
    <row r="4041">
      <c r="D4041" s="58"/>
      <c r="F4041" s="60"/>
      <c r="N4041" s="58"/>
      <c r="O4041" s="58"/>
      <c r="P4041" s="58"/>
      <c r="T4041" s="58"/>
    </row>
    <row r="4042">
      <c r="D4042" s="58"/>
      <c r="F4042" s="60"/>
      <c r="N4042" s="58"/>
      <c r="O4042" s="58"/>
      <c r="P4042" s="58"/>
      <c r="T4042" s="58"/>
    </row>
    <row r="4043">
      <c r="D4043" s="58"/>
      <c r="F4043" s="60"/>
      <c r="N4043" s="58"/>
      <c r="O4043" s="58"/>
      <c r="P4043" s="58"/>
      <c r="T4043" s="58"/>
    </row>
    <row r="4044">
      <c r="D4044" s="58"/>
      <c r="F4044" s="60"/>
      <c r="N4044" s="58"/>
      <c r="O4044" s="58"/>
      <c r="P4044" s="58"/>
      <c r="T4044" s="58"/>
    </row>
    <row r="4045">
      <c r="D4045" s="58"/>
      <c r="F4045" s="60"/>
      <c r="N4045" s="58"/>
      <c r="O4045" s="58"/>
      <c r="P4045" s="58"/>
      <c r="T4045" s="58"/>
    </row>
    <row r="4046">
      <c r="D4046" s="58"/>
      <c r="F4046" s="60"/>
      <c r="N4046" s="58"/>
      <c r="O4046" s="58"/>
      <c r="P4046" s="58"/>
      <c r="T4046" s="58"/>
    </row>
    <row r="4047">
      <c r="D4047" s="58"/>
      <c r="F4047" s="60"/>
      <c r="N4047" s="58"/>
      <c r="O4047" s="58"/>
      <c r="P4047" s="58"/>
      <c r="T4047" s="58"/>
    </row>
    <row r="4048">
      <c r="D4048" s="58"/>
      <c r="F4048" s="60"/>
      <c r="N4048" s="58"/>
      <c r="O4048" s="58"/>
      <c r="P4048" s="58"/>
      <c r="T4048" s="58"/>
    </row>
    <row r="4049">
      <c r="D4049" s="58"/>
      <c r="F4049" s="60"/>
      <c r="N4049" s="58"/>
      <c r="O4049" s="58"/>
      <c r="P4049" s="58"/>
      <c r="T4049" s="58"/>
    </row>
    <row r="4050">
      <c r="D4050" s="58"/>
      <c r="F4050" s="60"/>
      <c r="N4050" s="58"/>
      <c r="O4050" s="58"/>
      <c r="P4050" s="58"/>
      <c r="T4050" s="58"/>
    </row>
    <row r="4051">
      <c r="D4051" s="58"/>
      <c r="F4051" s="60"/>
      <c r="N4051" s="58"/>
      <c r="O4051" s="58"/>
      <c r="P4051" s="58"/>
      <c r="T4051" s="58"/>
    </row>
    <row r="4052">
      <c r="D4052" s="58"/>
      <c r="F4052" s="60"/>
      <c r="N4052" s="58"/>
      <c r="O4052" s="58"/>
      <c r="P4052" s="58"/>
      <c r="T4052" s="58"/>
    </row>
    <row r="4053">
      <c r="D4053" s="58"/>
      <c r="F4053" s="60"/>
      <c r="N4053" s="58"/>
      <c r="O4053" s="58"/>
      <c r="P4053" s="58"/>
      <c r="T4053" s="58"/>
    </row>
    <row r="4054">
      <c r="D4054" s="58"/>
      <c r="F4054" s="60"/>
      <c r="N4054" s="58"/>
      <c r="O4054" s="58"/>
      <c r="P4054" s="58"/>
      <c r="T4054" s="58"/>
    </row>
    <row r="4055">
      <c r="D4055" s="58"/>
      <c r="F4055" s="60"/>
      <c r="N4055" s="58"/>
      <c r="O4055" s="58"/>
      <c r="P4055" s="58"/>
      <c r="T4055" s="58"/>
    </row>
    <row r="4056">
      <c r="D4056" s="58"/>
      <c r="F4056" s="60"/>
      <c r="N4056" s="58"/>
      <c r="O4056" s="58"/>
      <c r="P4056" s="58"/>
      <c r="T4056" s="58"/>
    </row>
    <row r="4057">
      <c r="D4057" s="58"/>
      <c r="F4057" s="60"/>
      <c r="N4057" s="58"/>
      <c r="O4057" s="58"/>
      <c r="P4057" s="58"/>
      <c r="T4057" s="58"/>
    </row>
    <row r="4058">
      <c r="D4058" s="58"/>
      <c r="F4058" s="60"/>
      <c r="N4058" s="58"/>
      <c r="O4058" s="58"/>
      <c r="P4058" s="58"/>
      <c r="T4058" s="58"/>
    </row>
    <row r="4059">
      <c r="D4059" s="58"/>
      <c r="F4059" s="60"/>
      <c r="N4059" s="58"/>
      <c r="O4059" s="58"/>
      <c r="P4059" s="58"/>
      <c r="T4059" s="58"/>
    </row>
    <row r="4060">
      <c r="D4060" s="58"/>
      <c r="F4060" s="60"/>
      <c r="N4060" s="58"/>
      <c r="O4060" s="58"/>
      <c r="P4060" s="58"/>
      <c r="T4060" s="58"/>
    </row>
    <row r="4061">
      <c r="D4061" s="58"/>
      <c r="F4061" s="60"/>
      <c r="N4061" s="58"/>
      <c r="O4061" s="58"/>
      <c r="P4061" s="58"/>
      <c r="T4061" s="58"/>
    </row>
    <row r="4062">
      <c r="D4062" s="58"/>
      <c r="F4062" s="60"/>
      <c r="N4062" s="58"/>
      <c r="O4062" s="58"/>
      <c r="P4062" s="58"/>
      <c r="T4062" s="58"/>
    </row>
    <row r="4063">
      <c r="D4063" s="58"/>
      <c r="F4063" s="60"/>
      <c r="N4063" s="58"/>
      <c r="O4063" s="58"/>
      <c r="P4063" s="58"/>
      <c r="T4063" s="58"/>
    </row>
    <row r="4064">
      <c r="D4064" s="58"/>
      <c r="F4064" s="60"/>
      <c r="N4064" s="58"/>
      <c r="O4064" s="58"/>
      <c r="P4064" s="58"/>
      <c r="T4064" s="58"/>
    </row>
    <row r="4065">
      <c r="D4065" s="58"/>
      <c r="F4065" s="60"/>
      <c r="N4065" s="58"/>
      <c r="O4065" s="58"/>
      <c r="P4065" s="58"/>
      <c r="T4065" s="58"/>
    </row>
    <row r="4066">
      <c r="D4066" s="58"/>
      <c r="F4066" s="60"/>
      <c r="N4066" s="58"/>
      <c r="O4066" s="58"/>
      <c r="P4066" s="58"/>
      <c r="T4066" s="58"/>
    </row>
    <row r="4067">
      <c r="D4067" s="58"/>
      <c r="F4067" s="60"/>
      <c r="N4067" s="58"/>
      <c r="O4067" s="58"/>
      <c r="P4067" s="58"/>
      <c r="T4067" s="58"/>
    </row>
    <row r="4068">
      <c r="D4068" s="58"/>
      <c r="F4068" s="60"/>
      <c r="N4068" s="58"/>
      <c r="O4068" s="58"/>
      <c r="P4068" s="58"/>
      <c r="T4068" s="58"/>
    </row>
    <row r="4069">
      <c r="D4069" s="58"/>
      <c r="F4069" s="60"/>
      <c r="N4069" s="58"/>
      <c r="O4069" s="58"/>
      <c r="P4069" s="58"/>
      <c r="T4069" s="58"/>
    </row>
    <row r="4070">
      <c r="D4070" s="58"/>
      <c r="F4070" s="60"/>
      <c r="N4070" s="58"/>
      <c r="O4070" s="58"/>
      <c r="P4070" s="58"/>
      <c r="T4070" s="58"/>
    </row>
    <row r="4071">
      <c r="D4071" s="58"/>
      <c r="F4071" s="60"/>
      <c r="N4071" s="58"/>
      <c r="O4071" s="58"/>
      <c r="P4071" s="58"/>
      <c r="T4071" s="58"/>
    </row>
    <row r="4072">
      <c r="D4072" s="58"/>
      <c r="F4072" s="60"/>
      <c r="N4072" s="58"/>
      <c r="O4072" s="58"/>
      <c r="P4072" s="58"/>
      <c r="T4072" s="58"/>
    </row>
    <row r="4073">
      <c r="D4073" s="58"/>
      <c r="F4073" s="60"/>
      <c r="N4073" s="58"/>
      <c r="O4073" s="58"/>
      <c r="P4073" s="58"/>
      <c r="T4073" s="58"/>
    </row>
    <row r="4074">
      <c r="D4074" s="58"/>
      <c r="F4074" s="60"/>
      <c r="N4074" s="58"/>
      <c r="O4074" s="58"/>
      <c r="P4074" s="58"/>
      <c r="T4074" s="58"/>
    </row>
    <row r="4075">
      <c r="D4075" s="58"/>
      <c r="F4075" s="60"/>
      <c r="N4075" s="58"/>
      <c r="O4075" s="58"/>
      <c r="P4075" s="58"/>
      <c r="T4075" s="58"/>
    </row>
    <row r="4076">
      <c r="D4076" s="58"/>
      <c r="F4076" s="60"/>
      <c r="N4076" s="58"/>
      <c r="O4076" s="58"/>
      <c r="P4076" s="58"/>
      <c r="T4076" s="58"/>
    </row>
    <row r="4077">
      <c r="D4077" s="58"/>
      <c r="F4077" s="60"/>
      <c r="N4077" s="58"/>
      <c r="O4077" s="58"/>
      <c r="P4077" s="58"/>
      <c r="T4077" s="58"/>
    </row>
    <row r="4078">
      <c r="D4078" s="58"/>
      <c r="F4078" s="60"/>
      <c r="N4078" s="58"/>
      <c r="O4078" s="58"/>
      <c r="P4078" s="58"/>
      <c r="T4078" s="58"/>
    </row>
    <row r="4079">
      <c r="D4079" s="58"/>
      <c r="F4079" s="60"/>
      <c r="N4079" s="58"/>
      <c r="O4079" s="58"/>
      <c r="P4079" s="58"/>
      <c r="T4079" s="58"/>
    </row>
    <row r="4080">
      <c r="D4080" s="58"/>
      <c r="F4080" s="60"/>
      <c r="N4080" s="58"/>
      <c r="O4080" s="58"/>
      <c r="P4080" s="58"/>
      <c r="T4080" s="58"/>
    </row>
    <row r="4081">
      <c r="D4081" s="58"/>
      <c r="F4081" s="60"/>
      <c r="N4081" s="58"/>
      <c r="O4081" s="58"/>
      <c r="P4081" s="58"/>
      <c r="T4081" s="58"/>
    </row>
    <row r="4082">
      <c r="D4082" s="58"/>
      <c r="F4082" s="60"/>
      <c r="N4082" s="58"/>
      <c r="O4082" s="58"/>
      <c r="P4082" s="58"/>
      <c r="T4082" s="58"/>
    </row>
    <row r="4083">
      <c r="D4083" s="58"/>
      <c r="F4083" s="60"/>
      <c r="N4083" s="58"/>
      <c r="O4083" s="58"/>
      <c r="P4083" s="58"/>
      <c r="T4083" s="58"/>
    </row>
    <row r="4084">
      <c r="D4084" s="58"/>
      <c r="F4084" s="60"/>
      <c r="N4084" s="58"/>
      <c r="O4084" s="58"/>
      <c r="P4084" s="58"/>
      <c r="T4084" s="58"/>
    </row>
    <row r="4085">
      <c r="D4085" s="58"/>
      <c r="F4085" s="60"/>
      <c r="N4085" s="58"/>
      <c r="O4085" s="58"/>
      <c r="P4085" s="58"/>
      <c r="T4085" s="58"/>
    </row>
    <row r="4086">
      <c r="D4086" s="58"/>
      <c r="F4086" s="60"/>
      <c r="N4086" s="58"/>
      <c r="O4086" s="58"/>
      <c r="P4086" s="58"/>
      <c r="T4086" s="58"/>
    </row>
    <row r="4087">
      <c r="D4087" s="58"/>
      <c r="F4087" s="60"/>
      <c r="N4087" s="58"/>
      <c r="O4087" s="58"/>
      <c r="P4087" s="58"/>
      <c r="T4087" s="58"/>
    </row>
    <row r="4088">
      <c r="D4088" s="58"/>
      <c r="F4088" s="60"/>
      <c r="N4088" s="58"/>
      <c r="O4088" s="58"/>
      <c r="P4088" s="58"/>
      <c r="T4088" s="58"/>
    </row>
    <row r="4089">
      <c r="D4089" s="58"/>
      <c r="F4089" s="60"/>
      <c r="N4089" s="58"/>
      <c r="O4089" s="58"/>
      <c r="P4089" s="58"/>
      <c r="T4089" s="58"/>
    </row>
    <row r="4090">
      <c r="D4090" s="58"/>
      <c r="F4090" s="60"/>
      <c r="N4090" s="58"/>
      <c r="O4090" s="58"/>
      <c r="P4090" s="58"/>
      <c r="T4090" s="58"/>
    </row>
    <row r="4091">
      <c r="D4091" s="58"/>
      <c r="F4091" s="60"/>
      <c r="N4091" s="58"/>
      <c r="O4091" s="58"/>
      <c r="P4091" s="58"/>
      <c r="T4091" s="58"/>
    </row>
    <row r="4092">
      <c r="D4092" s="58"/>
      <c r="F4092" s="60"/>
      <c r="N4092" s="58"/>
      <c r="O4092" s="58"/>
      <c r="P4092" s="58"/>
      <c r="T4092" s="58"/>
    </row>
    <row r="4093">
      <c r="D4093" s="58"/>
      <c r="F4093" s="60"/>
      <c r="N4093" s="58"/>
      <c r="O4093" s="58"/>
      <c r="P4093" s="58"/>
      <c r="T4093" s="58"/>
    </row>
    <row r="4094">
      <c r="D4094" s="58"/>
      <c r="F4094" s="60"/>
      <c r="N4094" s="58"/>
      <c r="O4094" s="58"/>
      <c r="P4094" s="58"/>
      <c r="T4094" s="58"/>
    </row>
    <row r="4095">
      <c r="D4095" s="58"/>
      <c r="F4095" s="60"/>
      <c r="N4095" s="58"/>
      <c r="O4095" s="58"/>
      <c r="P4095" s="58"/>
      <c r="T4095" s="58"/>
    </row>
    <row r="4096">
      <c r="D4096" s="58"/>
      <c r="F4096" s="60"/>
      <c r="N4096" s="58"/>
      <c r="O4096" s="58"/>
      <c r="P4096" s="58"/>
      <c r="T4096" s="58"/>
    </row>
    <row r="4097">
      <c r="D4097" s="58"/>
      <c r="F4097" s="60"/>
      <c r="N4097" s="58"/>
      <c r="O4097" s="58"/>
      <c r="P4097" s="58"/>
      <c r="T4097" s="58"/>
    </row>
    <row r="4098">
      <c r="D4098" s="58"/>
      <c r="F4098" s="60"/>
      <c r="N4098" s="58"/>
      <c r="O4098" s="58"/>
      <c r="P4098" s="58"/>
      <c r="T4098" s="58"/>
    </row>
    <row r="4099">
      <c r="D4099" s="58"/>
      <c r="F4099" s="60"/>
      <c r="N4099" s="58"/>
      <c r="O4099" s="58"/>
      <c r="P4099" s="58"/>
      <c r="T4099" s="58"/>
    </row>
    <row r="4100">
      <c r="D4100" s="58"/>
      <c r="F4100" s="60"/>
      <c r="N4100" s="58"/>
      <c r="O4100" s="58"/>
      <c r="P4100" s="58"/>
      <c r="T4100" s="58"/>
    </row>
    <row r="4101">
      <c r="D4101" s="58"/>
      <c r="F4101" s="60"/>
      <c r="N4101" s="58"/>
      <c r="O4101" s="58"/>
      <c r="P4101" s="58"/>
      <c r="T4101" s="58"/>
    </row>
    <row r="4102">
      <c r="D4102" s="58"/>
      <c r="F4102" s="60"/>
      <c r="N4102" s="58"/>
      <c r="O4102" s="58"/>
      <c r="P4102" s="58"/>
      <c r="T4102" s="58"/>
    </row>
    <row r="4103">
      <c r="D4103" s="58"/>
      <c r="F4103" s="60"/>
      <c r="N4103" s="58"/>
      <c r="O4103" s="58"/>
      <c r="P4103" s="58"/>
      <c r="T4103" s="58"/>
    </row>
    <row r="4104">
      <c r="D4104" s="58"/>
      <c r="F4104" s="60"/>
      <c r="N4104" s="58"/>
      <c r="O4104" s="58"/>
      <c r="P4104" s="58"/>
      <c r="T4104" s="58"/>
    </row>
    <row r="4105">
      <c r="D4105" s="58"/>
      <c r="F4105" s="60"/>
      <c r="N4105" s="58"/>
      <c r="O4105" s="58"/>
      <c r="P4105" s="58"/>
      <c r="T4105" s="58"/>
    </row>
    <row r="4106">
      <c r="D4106" s="58"/>
      <c r="F4106" s="60"/>
      <c r="N4106" s="58"/>
      <c r="O4106" s="58"/>
      <c r="P4106" s="58"/>
      <c r="T4106" s="58"/>
    </row>
    <row r="4107">
      <c r="D4107" s="58"/>
      <c r="F4107" s="60"/>
      <c r="N4107" s="58"/>
      <c r="O4107" s="58"/>
      <c r="P4107" s="58"/>
      <c r="T4107" s="58"/>
    </row>
    <row r="4108">
      <c r="D4108" s="58"/>
      <c r="F4108" s="60"/>
      <c r="N4108" s="58"/>
      <c r="O4108" s="58"/>
      <c r="P4108" s="58"/>
      <c r="T4108" s="58"/>
    </row>
    <row r="4109">
      <c r="D4109" s="58"/>
      <c r="F4109" s="60"/>
      <c r="N4109" s="58"/>
      <c r="O4109" s="58"/>
      <c r="P4109" s="58"/>
      <c r="T4109" s="58"/>
    </row>
    <row r="4110">
      <c r="D4110" s="58"/>
      <c r="F4110" s="60"/>
      <c r="N4110" s="58"/>
      <c r="O4110" s="58"/>
      <c r="P4110" s="58"/>
      <c r="T4110" s="58"/>
    </row>
    <row r="4111">
      <c r="D4111" s="58"/>
      <c r="F4111" s="60"/>
      <c r="N4111" s="58"/>
      <c r="O4111" s="58"/>
      <c r="P4111" s="58"/>
      <c r="T4111" s="58"/>
    </row>
    <row r="4112">
      <c r="D4112" s="58"/>
      <c r="F4112" s="60"/>
      <c r="N4112" s="58"/>
      <c r="O4112" s="58"/>
      <c r="P4112" s="58"/>
      <c r="T4112" s="58"/>
    </row>
    <row r="4113">
      <c r="D4113" s="58"/>
      <c r="F4113" s="60"/>
      <c r="N4113" s="58"/>
      <c r="O4113" s="58"/>
      <c r="P4113" s="58"/>
      <c r="T4113" s="58"/>
    </row>
    <row r="4114">
      <c r="D4114" s="58"/>
      <c r="F4114" s="60"/>
      <c r="N4114" s="58"/>
      <c r="O4114" s="58"/>
      <c r="P4114" s="58"/>
      <c r="T4114" s="58"/>
    </row>
    <row r="4115">
      <c r="D4115" s="58"/>
      <c r="F4115" s="60"/>
      <c r="N4115" s="58"/>
      <c r="O4115" s="58"/>
      <c r="P4115" s="58"/>
      <c r="T4115" s="58"/>
    </row>
    <row r="4116">
      <c r="D4116" s="58"/>
      <c r="F4116" s="60"/>
      <c r="N4116" s="58"/>
      <c r="O4116" s="58"/>
      <c r="P4116" s="58"/>
      <c r="T4116" s="58"/>
    </row>
    <row r="4117">
      <c r="D4117" s="58"/>
      <c r="F4117" s="60"/>
      <c r="N4117" s="58"/>
      <c r="O4117" s="58"/>
      <c r="P4117" s="58"/>
      <c r="T4117" s="58"/>
    </row>
    <row r="4118">
      <c r="D4118" s="58"/>
      <c r="F4118" s="60"/>
      <c r="N4118" s="58"/>
      <c r="O4118" s="58"/>
      <c r="P4118" s="58"/>
      <c r="T4118" s="58"/>
    </row>
    <row r="4119">
      <c r="D4119" s="58"/>
      <c r="F4119" s="60"/>
      <c r="N4119" s="58"/>
      <c r="O4119" s="58"/>
      <c r="P4119" s="58"/>
      <c r="T4119" s="58"/>
    </row>
    <row r="4120">
      <c r="D4120" s="58"/>
      <c r="F4120" s="60"/>
      <c r="N4120" s="58"/>
      <c r="O4120" s="58"/>
      <c r="P4120" s="58"/>
      <c r="T4120" s="58"/>
    </row>
    <row r="4121">
      <c r="D4121" s="58"/>
      <c r="F4121" s="60"/>
      <c r="N4121" s="58"/>
      <c r="O4121" s="58"/>
      <c r="P4121" s="58"/>
      <c r="T4121" s="58"/>
    </row>
    <row r="4122">
      <c r="D4122" s="58"/>
      <c r="F4122" s="60"/>
      <c r="N4122" s="58"/>
      <c r="O4122" s="58"/>
      <c r="P4122" s="58"/>
      <c r="T4122" s="58"/>
    </row>
    <row r="4123">
      <c r="D4123" s="58"/>
      <c r="F4123" s="60"/>
      <c r="N4123" s="58"/>
      <c r="O4123" s="58"/>
      <c r="P4123" s="58"/>
      <c r="T4123" s="58"/>
    </row>
    <row r="4124">
      <c r="D4124" s="58"/>
      <c r="F4124" s="60"/>
      <c r="N4124" s="58"/>
      <c r="O4124" s="58"/>
      <c r="P4124" s="58"/>
      <c r="T4124" s="58"/>
    </row>
    <row r="4125">
      <c r="D4125" s="58"/>
      <c r="F4125" s="60"/>
      <c r="N4125" s="58"/>
      <c r="O4125" s="58"/>
      <c r="P4125" s="58"/>
      <c r="T4125" s="58"/>
    </row>
    <row r="4126">
      <c r="D4126" s="58"/>
      <c r="F4126" s="60"/>
      <c r="N4126" s="58"/>
      <c r="O4126" s="58"/>
      <c r="P4126" s="58"/>
      <c r="T4126" s="58"/>
    </row>
    <row r="4127">
      <c r="D4127" s="58"/>
      <c r="F4127" s="60"/>
      <c r="N4127" s="58"/>
      <c r="O4127" s="58"/>
      <c r="P4127" s="58"/>
      <c r="T4127" s="58"/>
    </row>
    <row r="4128">
      <c r="D4128" s="58"/>
      <c r="F4128" s="60"/>
      <c r="N4128" s="58"/>
      <c r="O4128" s="58"/>
      <c r="P4128" s="58"/>
      <c r="T4128" s="58"/>
    </row>
    <row r="4129">
      <c r="D4129" s="58"/>
      <c r="F4129" s="60"/>
      <c r="N4129" s="58"/>
      <c r="O4129" s="58"/>
      <c r="P4129" s="58"/>
      <c r="T4129" s="58"/>
    </row>
    <row r="4130">
      <c r="D4130" s="58"/>
      <c r="F4130" s="60"/>
      <c r="N4130" s="58"/>
      <c r="O4130" s="58"/>
      <c r="P4130" s="58"/>
      <c r="T4130" s="58"/>
    </row>
    <row r="4131">
      <c r="D4131" s="58"/>
      <c r="F4131" s="60"/>
      <c r="N4131" s="58"/>
      <c r="O4131" s="58"/>
      <c r="P4131" s="58"/>
      <c r="T4131" s="58"/>
    </row>
    <row r="4132">
      <c r="D4132" s="58"/>
      <c r="F4132" s="60"/>
      <c r="N4132" s="58"/>
      <c r="O4132" s="58"/>
      <c r="P4132" s="58"/>
      <c r="T4132" s="58"/>
    </row>
    <row r="4133">
      <c r="D4133" s="58"/>
      <c r="F4133" s="60"/>
      <c r="N4133" s="58"/>
      <c r="O4133" s="58"/>
      <c r="P4133" s="58"/>
      <c r="T4133" s="58"/>
    </row>
    <row r="4134">
      <c r="D4134" s="58"/>
      <c r="F4134" s="60"/>
      <c r="N4134" s="58"/>
      <c r="O4134" s="58"/>
      <c r="P4134" s="58"/>
      <c r="T4134" s="58"/>
    </row>
    <row r="4135">
      <c r="D4135" s="58"/>
      <c r="F4135" s="60"/>
      <c r="N4135" s="58"/>
      <c r="O4135" s="58"/>
      <c r="P4135" s="58"/>
      <c r="T4135" s="58"/>
    </row>
    <row r="4136">
      <c r="D4136" s="58"/>
      <c r="F4136" s="60"/>
      <c r="N4136" s="58"/>
      <c r="O4136" s="58"/>
      <c r="P4136" s="58"/>
      <c r="T4136" s="58"/>
    </row>
    <row r="4137">
      <c r="D4137" s="58"/>
      <c r="F4137" s="60"/>
      <c r="N4137" s="58"/>
      <c r="O4137" s="58"/>
      <c r="P4137" s="58"/>
      <c r="T4137" s="58"/>
    </row>
    <row r="4138">
      <c r="D4138" s="58"/>
      <c r="F4138" s="60"/>
      <c r="N4138" s="58"/>
      <c r="O4138" s="58"/>
      <c r="P4138" s="58"/>
      <c r="T4138" s="58"/>
    </row>
    <row r="4139">
      <c r="D4139" s="58"/>
      <c r="F4139" s="60"/>
      <c r="N4139" s="58"/>
      <c r="O4139" s="58"/>
      <c r="P4139" s="58"/>
      <c r="T4139" s="58"/>
    </row>
    <row r="4140">
      <c r="D4140" s="58"/>
      <c r="F4140" s="60"/>
      <c r="N4140" s="58"/>
      <c r="O4140" s="58"/>
      <c r="P4140" s="58"/>
      <c r="T4140" s="58"/>
    </row>
    <row r="4141">
      <c r="D4141" s="58"/>
      <c r="F4141" s="60"/>
      <c r="N4141" s="58"/>
      <c r="O4141" s="58"/>
      <c r="P4141" s="58"/>
      <c r="T4141" s="58"/>
    </row>
    <row r="4142">
      <c r="D4142" s="58"/>
      <c r="F4142" s="60"/>
      <c r="N4142" s="58"/>
      <c r="O4142" s="58"/>
      <c r="P4142" s="58"/>
      <c r="T4142" s="58"/>
    </row>
    <row r="4143">
      <c r="D4143" s="58"/>
      <c r="F4143" s="60"/>
      <c r="N4143" s="58"/>
      <c r="O4143" s="58"/>
      <c r="P4143" s="58"/>
      <c r="T4143" s="58"/>
    </row>
    <row r="4144">
      <c r="D4144" s="58"/>
      <c r="F4144" s="60"/>
      <c r="N4144" s="58"/>
      <c r="O4144" s="58"/>
      <c r="P4144" s="58"/>
      <c r="T4144" s="58"/>
    </row>
    <row r="4145">
      <c r="D4145" s="58"/>
      <c r="F4145" s="60"/>
      <c r="N4145" s="58"/>
      <c r="O4145" s="58"/>
      <c r="P4145" s="58"/>
      <c r="T4145" s="58"/>
    </row>
    <row r="4146">
      <c r="D4146" s="58"/>
      <c r="F4146" s="60"/>
      <c r="N4146" s="58"/>
      <c r="O4146" s="58"/>
      <c r="P4146" s="58"/>
      <c r="T4146" s="58"/>
    </row>
    <row r="4147">
      <c r="D4147" s="58"/>
      <c r="F4147" s="60"/>
      <c r="N4147" s="58"/>
      <c r="O4147" s="58"/>
      <c r="P4147" s="58"/>
      <c r="T4147" s="58"/>
    </row>
    <row r="4148">
      <c r="D4148" s="58"/>
      <c r="F4148" s="60"/>
      <c r="N4148" s="58"/>
      <c r="O4148" s="58"/>
      <c r="P4148" s="58"/>
      <c r="T4148" s="58"/>
    </row>
    <row r="4149">
      <c r="D4149" s="58"/>
      <c r="F4149" s="60"/>
      <c r="N4149" s="58"/>
      <c r="O4149" s="58"/>
      <c r="P4149" s="58"/>
      <c r="T4149" s="58"/>
    </row>
    <row r="4150">
      <c r="D4150" s="58"/>
      <c r="F4150" s="60"/>
      <c r="N4150" s="58"/>
      <c r="O4150" s="58"/>
      <c r="P4150" s="58"/>
      <c r="T4150" s="58"/>
    </row>
    <row r="4151">
      <c r="D4151" s="58"/>
      <c r="F4151" s="60"/>
      <c r="N4151" s="58"/>
      <c r="O4151" s="58"/>
      <c r="P4151" s="58"/>
      <c r="T4151" s="58"/>
    </row>
    <row r="4152">
      <c r="D4152" s="58"/>
      <c r="F4152" s="60"/>
      <c r="N4152" s="58"/>
      <c r="O4152" s="58"/>
      <c r="P4152" s="58"/>
      <c r="T4152" s="58"/>
    </row>
    <row r="4153">
      <c r="D4153" s="58"/>
      <c r="F4153" s="60"/>
      <c r="N4153" s="58"/>
      <c r="O4153" s="58"/>
      <c r="P4153" s="58"/>
      <c r="T4153" s="58"/>
    </row>
    <row r="4154">
      <c r="D4154" s="58"/>
      <c r="F4154" s="60"/>
      <c r="N4154" s="58"/>
      <c r="O4154" s="58"/>
      <c r="P4154" s="58"/>
      <c r="T4154" s="58"/>
    </row>
    <row r="4155">
      <c r="D4155" s="58"/>
      <c r="F4155" s="60"/>
      <c r="N4155" s="58"/>
      <c r="O4155" s="58"/>
      <c r="P4155" s="58"/>
      <c r="T4155" s="58"/>
    </row>
    <row r="4156">
      <c r="D4156" s="58"/>
      <c r="F4156" s="60"/>
      <c r="N4156" s="58"/>
      <c r="O4156" s="58"/>
      <c r="P4156" s="58"/>
      <c r="T4156" s="58"/>
    </row>
    <row r="4157">
      <c r="D4157" s="58"/>
      <c r="F4157" s="60"/>
      <c r="N4157" s="58"/>
      <c r="O4157" s="58"/>
      <c r="P4157" s="58"/>
      <c r="T4157" s="58"/>
    </row>
    <row r="4158">
      <c r="D4158" s="58"/>
      <c r="F4158" s="60"/>
      <c r="N4158" s="58"/>
      <c r="O4158" s="58"/>
      <c r="P4158" s="58"/>
      <c r="T4158" s="58"/>
    </row>
    <row r="4159">
      <c r="D4159" s="58"/>
      <c r="F4159" s="60"/>
      <c r="N4159" s="58"/>
      <c r="O4159" s="58"/>
      <c r="P4159" s="58"/>
      <c r="T4159" s="58"/>
    </row>
    <row r="4160">
      <c r="D4160" s="58"/>
      <c r="F4160" s="60"/>
      <c r="N4160" s="58"/>
      <c r="O4160" s="58"/>
      <c r="P4160" s="58"/>
      <c r="T4160" s="58"/>
    </row>
    <row r="4161">
      <c r="D4161" s="58"/>
      <c r="F4161" s="60"/>
      <c r="N4161" s="58"/>
      <c r="O4161" s="58"/>
      <c r="P4161" s="58"/>
      <c r="T4161" s="58"/>
    </row>
    <row r="4162">
      <c r="D4162" s="58"/>
      <c r="F4162" s="60"/>
      <c r="N4162" s="58"/>
      <c r="O4162" s="58"/>
      <c r="P4162" s="58"/>
      <c r="T4162" s="58"/>
    </row>
    <row r="4163">
      <c r="D4163" s="58"/>
      <c r="F4163" s="60"/>
      <c r="N4163" s="58"/>
      <c r="O4163" s="58"/>
      <c r="P4163" s="58"/>
      <c r="T4163" s="58"/>
    </row>
    <row r="4164">
      <c r="D4164" s="58"/>
      <c r="F4164" s="60"/>
      <c r="N4164" s="58"/>
      <c r="O4164" s="58"/>
      <c r="P4164" s="58"/>
      <c r="T4164" s="58"/>
    </row>
    <row r="4165">
      <c r="D4165" s="58"/>
      <c r="F4165" s="60"/>
      <c r="N4165" s="58"/>
      <c r="O4165" s="58"/>
      <c r="P4165" s="58"/>
      <c r="T4165" s="58"/>
    </row>
    <row r="4166">
      <c r="D4166" s="58"/>
      <c r="F4166" s="60"/>
      <c r="N4166" s="58"/>
      <c r="O4166" s="58"/>
      <c r="P4166" s="58"/>
      <c r="T4166" s="58"/>
    </row>
    <row r="4167">
      <c r="D4167" s="58"/>
      <c r="F4167" s="60"/>
      <c r="N4167" s="58"/>
      <c r="O4167" s="58"/>
      <c r="P4167" s="58"/>
      <c r="T4167" s="58"/>
    </row>
    <row r="4168">
      <c r="D4168" s="58"/>
      <c r="F4168" s="60"/>
      <c r="N4168" s="58"/>
      <c r="O4168" s="58"/>
      <c r="P4168" s="58"/>
      <c r="T4168" s="58"/>
    </row>
    <row r="4169">
      <c r="D4169" s="58"/>
      <c r="F4169" s="60"/>
      <c r="N4169" s="58"/>
      <c r="O4169" s="58"/>
      <c r="P4169" s="58"/>
      <c r="T4169" s="58"/>
    </row>
    <row r="4170">
      <c r="D4170" s="58"/>
      <c r="F4170" s="60"/>
      <c r="N4170" s="58"/>
      <c r="O4170" s="58"/>
      <c r="P4170" s="58"/>
      <c r="T4170" s="58"/>
    </row>
    <row r="4171">
      <c r="D4171" s="58"/>
      <c r="F4171" s="60"/>
      <c r="N4171" s="58"/>
      <c r="O4171" s="58"/>
      <c r="P4171" s="58"/>
      <c r="T4171" s="58"/>
    </row>
    <row r="4172">
      <c r="D4172" s="58"/>
      <c r="F4172" s="60"/>
      <c r="N4172" s="58"/>
      <c r="O4172" s="58"/>
      <c r="P4172" s="58"/>
      <c r="T4172" s="58"/>
    </row>
    <row r="4173">
      <c r="D4173" s="58"/>
      <c r="F4173" s="60"/>
      <c r="N4173" s="58"/>
      <c r="O4173" s="58"/>
      <c r="P4173" s="58"/>
      <c r="T4173" s="58"/>
    </row>
    <row r="4174">
      <c r="D4174" s="58"/>
      <c r="F4174" s="60"/>
      <c r="N4174" s="58"/>
      <c r="O4174" s="58"/>
      <c r="P4174" s="58"/>
      <c r="T4174" s="58"/>
    </row>
    <row r="4175">
      <c r="D4175" s="58"/>
      <c r="F4175" s="60"/>
      <c r="N4175" s="58"/>
      <c r="O4175" s="58"/>
      <c r="P4175" s="58"/>
      <c r="T4175" s="58"/>
    </row>
    <row r="4176">
      <c r="D4176" s="58"/>
      <c r="F4176" s="60"/>
      <c r="N4176" s="58"/>
      <c r="O4176" s="58"/>
      <c r="P4176" s="58"/>
      <c r="T4176" s="58"/>
    </row>
    <row r="4177">
      <c r="D4177" s="58"/>
      <c r="F4177" s="60"/>
      <c r="N4177" s="58"/>
      <c r="O4177" s="58"/>
      <c r="P4177" s="58"/>
      <c r="T4177" s="58"/>
    </row>
    <row r="4178">
      <c r="D4178" s="58"/>
      <c r="F4178" s="60"/>
      <c r="N4178" s="58"/>
      <c r="O4178" s="58"/>
      <c r="P4178" s="58"/>
      <c r="T4178" s="58"/>
    </row>
    <row r="4179">
      <c r="D4179" s="58"/>
      <c r="F4179" s="60"/>
      <c r="N4179" s="58"/>
      <c r="O4179" s="58"/>
      <c r="P4179" s="58"/>
      <c r="T4179" s="58"/>
    </row>
    <row r="4180">
      <c r="D4180" s="58"/>
      <c r="F4180" s="60"/>
      <c r="N4180" s="58"/>
      <c r="O4180" s="58"/>
      <c r="P4180" s="58"/>
      <c r="T4180" s="58"/>
    </row>
    <row r="4181">
      <c r="D4181" s="58"/>
      <c r="F4181" s="60"/>
      <c r="N4181" s="58"/>
      <c r="O4181" s="58"/>
      <c r="P4181" s="58"/>
      <c r="T4181" s="58"/>
    </row>
    <row r="4182">
      <c r="D4182" s="58"/>
      <c r="F4182" s="60"/>
      <c r="N4182" s="58"/>
      <c r="O4182" s="58"/>
      <c r="P4182" s="58"/>
      <c r="T4182" s="58"/>
    </row>
    <row r="4183">
      <c r="D4183" s="58"/>
      <c r="F4183" s="60"/>
      <c r="N4183" s="58"/>
      <c r="O4183" s="58"/>
      <c r="P4183" s="58"/>
      <c r="T4183" s="58"/>
    </row>
    <row r="4184">
      <c r="D4184" s="58"/>
      <c r="F4184" s="60"/>
      <c r="N4184" s="58"/>
      <c r="O4184" s="58"/>
      <c r="P4184" s="58"/>
      <c r="T4184" s="58"/>
    </row>
    <row r="4185">
      <c r="D4185" s="58"/>
      <c r="F4185" s="60"/>
      <c r="N4185" s="58"/>
      <c r="O4185" s="58"/>
      <c r="P4185" s="58"/>
      <c r="T4185" s="58"/>
    </row>
    <row r="4186">
      <c r="D4186" s="58"/>
      <c r="F4186" s="60"/>
      <c r="N4186" s="58"/>
      <c r="O4186" s="58"/>
      <c r="P4186" s="58"/>
      <c r="T4186" s="58"/>
    </row>
    <row r="4187">
      <c r="D4187" s="58"/>
      <c r="F4187" s="60"/>
      <c r="N4187" s="58"/>
      <c r="O4187" s="58"/>
      <c r="P4187" s="58"/>
      <c r="T4187" s="58"/>
    </row>
    <row r="4188">
      <c r="D4188" s="58"/>
      <c r="F4188" s="60"/>
      <c r="N4188" s="58"/>
      <c r="O4188" s="58"/>
      <c r="P4188" s="58"/>
      <c r="T4188" s="58"/>
    </row>
    <row r="4189">
      <c r="D4189" s="58"/>
      <c r="F4189" s="60"/>
      <c r="N4189" s="58"/>
      <c r="O4189" s="58"/>
      <c r="P4189" s="58"/>
      <c r="T4189" s="58"/>
    </row>
    <row r="4190">
      <c r="D4190" s="58"/>
      <c r="F4190" s="60"/>
      <c r="N4190" s="58"/>
      <c r="O4190" s="58"/>
      <c r="P4190" s="58"/>
      <c r="T4190" s="58"/>
    </row>
    <row r="4191">
      <c r="D4191" s="58"/>
      <c r="F4191" s="60"/>
      <c r="N4191" s="58"/>
      <c r="O4191" s="58"/>
      <c r="P4191" s="58"/>
      <c r="T4191" s="58"/>
    </row>
    <row r="4192">
      <c r="D4192" s="58"/>
      <c r="F4192" s="60"/>
      <c r="N4192" s="58"/>
      <c r="O4192" s="58"/>
      <c r="P4192" s="58"/>
      <c r="T4192" s="58"/>
    </row>
    <row r="4193">
      <c r="D4193" s="58"/>
      <c r="F4193" s="60"/>
      <c r="N4193" s="58"/>
      <c r="O4193" s="58"/>
      <c r="P4193" s="58"/>
      <c r="T4193" s="58"/>
    </row>
    <row r="4194">
      <c r="D4194" s="58"/>
      <c r="F4194" s="60"/>
      <c r="N4194" s="58"/>
      <c r="O4194" s="58"/>
      <c r="P4194" s="58"/>
      <c r="T4194" s="58"/>
    </row>
    <row r="4195">
      <c r="D4195" s="58"/>
      <c r="F4195" s="60"/>
      <c r="N4195" s="58"/>
      <c r="O4195" s="58"/>
      <c r="P4195" s="58"/>
      <c r="T4195" s="58"/>
    </row>
    <row r="4196">
      <c r="D4196" s="58"/>
      <c r="F4196" s="60"/>
      <c r="N4196" s="58"/>
      <c r="O4196" s="58"/>
      <c r="P4196" s="58"/>
      <c r="T4196" s="58"/>
    </row>
    <row r="4197">
      <c r="D4197" s="58"/>
      <c r="F4197" s="60"/>
      <c r="N4197" s="58"/>
      <c r="O4197" s="58"/>
      <c r="P4197" s="58"/>
      <c r="T4197" s="58"/>
    </row>
    <row r="4198">
      <c r="D4198" s="58"/>
      <c r="F4198" s="60"/>
      <c r="N4198" s="58"/>
      <c r="O4198" s="58"/>
      <c r="P4198" s="58"/>
      <c r="T4198" s="58"/>
    </row>
    <row r="4199">
      <c r="D4199" s="58"/>
      <c r="F4199" s="60"/>
      <c r="N4199" s="58"/>
      <c r="O4199" s="58"/>
      <c r="P4199" s="58"/>
      <c r="T4199" s="58"/>
    </row>
    <row r="4200">
      <c r="D4200" s="58"/>
      <c r="F4200" s="60"/>
      <c r="N4200" s="58"/>
      <c r="O4200" s="58"/>
      <c r="P4200" s="58"/>
      <c r="T4200" s="58"/>
    </row>
    <row r="4201">
      <c r="D4201" s="58"/>
      <c r="F4201" s="60"/>
      <c r="N4201" s="58"/>
      <c r="O4201" s="58"/>
      <c r="P4201" s="58"/>
      <c r="T4201" s="58"/>
    </row>
    <row r="4202">
      <c r="D4202" s="58"/>
      <c r="F4202" s="60"/>
      <c r="N4202" s="58"/>
      <c r="O4202" s="58"/>
      <c r="P4202" s="58"/>
      <c r="T4202" s="58"/>
    </row>
    <row r="4203">
      <c r="D4203" s="58"/>
      <c r="F4203" s="60"/>
      <c r="N4203" s="58"/>
      <c r="O4203" s="58"/>
      <c r="P4203" s="58"/>
      <c r="T4203" s="58"/>
    </row>
    <row r="4204">
      <c r="D4204" s="58"/>
      <c r="F4204" s="60"/>
      <c r="N4204" s="58"/>
      <c r="O4204" s="58"/>
      <c r="P4204" s="58"/>
      <c r="T4204" s="58"/>
    </row>
    <row r="4205">
      <c r="D4205" s="58"/>
      <c r="F4205" s="60"/>
      <c r="N4205" s="58"/>
      <c r="O4205" s="58"/>
      <c r="P4205" s="58"/>
      <c r="T4205" s="58"/>
    </row>
    <row r="4206">
      <c r="D4206" s="58"/>
      <c r="F4206" s="60"/>
      <c r="N4206" s="58"/>
      <c r="O4206" s="58"/>
      <c r="P4206" s="58"/>
      <c r="T4206" s="58"/>
    </row>
    <row r="4207">
      <c r="D4207" s="58"/>
      <c r="F4207" s="60"/>
      <c r="N4207" s="58"/>
      <c r="O4207" s="58"/>
      <c r="P4207" s="58"/>
      <c r="T4207" s="58"/>
    </row>
    <row r="4208">
      <c r="D4208" s="58"/>
      <c r="F4208" s="60"/>
      <c r="N4208" s="58"/>
      <c r="O4208" s="58"/>
      <c r="P4208" s="58"/>
      <c r="T4208" s="58"/>
    </row>
    <row r="4209">
      <c r="D4209" s="58"/>
      <c r="F4209" s="60"/>
      <c r="N4209" s="58"/>
      <c r="O4209" s="58"/>
      <c r="P4209" s="58"/>
      <c r="T4209" s="58"/>
    </row>
    <row r="4210">
      <c r="D4210" s="58"/>
      <c r="F4210" s="60"/>
      <c r="N4210" s="58"/>
      <c r="O4210" s="58"/>
      <c r="P4210" s="58"/>
      <c r="T4210" s="58"/>
    </row>
    <row r="4211">
      <c r="D4211" s="58"/>
      <c r="F4211" s="60"/>
      <c r="N4211" s="58"/>
      <c r="O4211" s="58"/>
      <c r="P4211" s="58"/>
      <c r="T4211" s="58"/>
    </row>
    <row r="4212">
      <c r="D4212" s="58"/>
      <c r="F4212" s="60"/>
      <c r="N4212" s="58"/>
      <c r="O4212" s="58"/>
      <c r="P4212" s="58"/>
      <c r="T4212" s="58"/>
    </row>
    <row r="4213">
      <c r="D4213" s="58"/>
      <c r="F4213" s="60"/>
      <c r="N4213" s="58"/>
      <c r="O4213" s="58"/>
      <c r="P4213" s="58"/>
      <c r="T4213" s="58"/>
    </row>
    <row r="4214">
      <c r="D4214" s="58"/>
      <c r="F4214" s="60"/>
      <c r="N4214" s="58"/>
      <c r="O4214" s="58"/>
      <c r="P4214" s="58"/>
      <c r="T4214" s="58"/>
    </row>
    <row r="4215">
      <c r="D4215" s="58"/>
      <c r="F4215" s="60"/>
      <c r="N4215" s="58"/>
      <c r="O4215" s="58"/>
      <c r="P4215" s="58"/>
      <c r="T4215" s="58"/>
    </row>
    <row r="4216">
      <c r="D4216" s="58"/>
      <c r="F4216" s="60"/>
      <c r="N4216" s="58"/>
      <c r="O4216" s="58"/>
      <c r="P4216" s="58"/>
      <c r="T4216" s="58"/>
    </row>
    <row r="4217">
      <c r="D4217" s="58"/>
      <c r="F4217" s="60"/>
      <c r="N4217" s="58"/>
      <c r="O4217" s="58"/>
      <c r="P4217" s="58"/>
      <c r="T4217" s="58"/>
    </row>
    <row r="4218">
      <c r="D4218" s="58"/>
      <c r="F4218" s="60"/>
      <c r="N4218" s="58"/>
      <c r="O4218" s="58"/>
      <c r="P4218" s="58"/>
      <c r="T4218" s="58"/>
    </row>
    <row r="4219">
      <c r="D4219" s="58"/>
      <c r="F4219" s="60"/>
      <c r="N4219" s="58"/>
      <c r="O4219" s="58"/>
      <c r="P4219" s="58"/>
      <c r="T4219" s="58"/>
    </row>
    <row r="4220">
      <c r="D4220" s="58"/>
      <c r="F4220" s="60"/>
      <c r="N4220" s="58"/>
      <c r="O4220" s="58"/>
      <c r="P4220" s="58"/>
      <c r="T4220" s="58"/>
    </row>
    <row r="4221">
      <c r="D4221" s="58"/>
      <c r="F4221" s="60"/>
      <c r="N4221" s="58"/>
      <c r="O4221" s="58"/>
      <c r="P4221" s="58"/>
      <c r="T4221" s="58"/>
    </row>
    <row r="4222">
      <c r="D4222" s="58"/>
      <c r="F4222" s="60"/>
      <c r="N4222" s="58"/>
      <c r="O4222" s="58"/>
      <c r="P4222" s="58"/>
      <c r="T4222" s="58"/>
    </row>
    <row r="4223">
      <c r="D4223" s="58"/>
      <c r="F4223" s="60"/>
      <c r="N4223" s="58"/>
      <c r="O4223" s="58"/>
      <c r="P4223" s="58"/>
      <c r="T4223" s="58"/>
    </row>
    <row r="4224">
      <c r="D4224" s="58"/>
      <c r="F4224" s="60"/>
      <c r="N4224" s="58"/>
      <c r="O4224" s="58"/>
      <c r="P4224" s="58"/>
      <c r="T4224" s="58"/>
    </row>
    <row r="4225">
      <c r="D4225" s="58"/>
      <c r="F4225" s="60"/>
      <c r="N4225" s="58"/>
      <c r="O4225" s="58"/>
      <c r="P4225" s="58"/>
      <c r="T4225" s="58"/>
    </row>
    <row r="4226">
      <c r="D4226" s="58"/>
      <c r="F4226" s="60"/>
      <c r="N4226" s="58"/>
      <c r="O4226" s="58"/>
      <c r="P4226" s="58"/>
      <c r="T4226" s="58"/>
    </row>
    <row r="4227">
      <c r="D4227" s="58"/>
      <c r="F4227" s="60"/>
      <c r="N4227" s="58"/>
      <c r="O4227" s="58"/>
      <c r="P4227" s="58"/>
      <c r="T4227" s="58"/>
    </row>
    <row r="4228">
      <c r="D4228" s="58"/>
      <c r="F4228" s="60"/>
      <c r="N4228" s="58"/>
      <c r="O4228" s="58"/>
      <c r="P4228" s="58"/>
      <c r="T4228" s="58"/>
    </row>
    <row r="4229">
      <c r="D4229" s="58"/>
      <c r="F4229" s="60"/>
      <c r="N4229" s="58"/>
      <c r="O4229" s="58"/>
      <c r="P4229" s="58"/>
      <c r="T4229" s="58"/>
    </row>
    <row r="4230">
      <c r="D4230" s="58"/>
      <c r="F4230" s="60"/>
      <c r="N4230" s="58"/>
      <c r="O4230" s="58"/>
      <c r="P4230" s="58"/>
      <c r="T4230" s="58"/>
    </row>
    <row r="4231">
      <c r="D4231" s="58"/>
      <c r="F4231" s="60"/>
      <c r="N4231" s="58"/>
      <c r="O4231" s="58"/>
      <c r="P4231" s="58"/>
      <c r="T4231" s="58"/>
    </row>
    <row r="4232">
      <c r="D4232" s="58"/>
      <c r="F4232" s="60"/>
      <c r="N4232" s="58"/>
      <c r="O4232" s="58"/>
      <c r="P4232" s="58"/>
      <c r="T4232" s="58"/>
    </row>
    <row r="4233">
      <c r="D4233" s="58"/>
      <c r="F4233" s="60"/>
      <c r="N4233" s="58"/>
      <c r="O4233" s="58"/>
      <c r="P4233" s="58"/>
      <c r="T4233" s="58"/>
    </row>
    <row r="4234">
      <c r="D4234" s="58"/>
      <c r="F4234" s="60"/>
      <c r="N4234" s="58"/>
      <c r="O4234" s="58"/>
      <c r="P4234" s="58"/>
      <c r="T4234" s="58"/>
    </row>
    <row r="4235">
      <c r="D4235" s="58"/>
      <c r="F4235" s="60"/>
      <c r="N4235" s="58"/>
      <c r="O4235" s="58"/>
      <c r="P4235" s="58"/>
      <c r="T4235" s="58"/>
    </row>
    <row r="4236">
      <c r="D4236" s="58"/>
      <c r="F4236" s="60"/>
      <c r="N4236" s="58"/>
      <c r="O4236" s="58"/>
      <c r="P4236" s="58"/>
      <c r="T4236" s="58"/>
    </row>
    <row r="4237">
      <c r="D4237" s="58"/>
      <c r="F4237" s="60"/>
      <c r="N4237" s="58"/>
      <c r="O4237" s="58"/>
      <c r="P4237" s="58"/>
      <c r="T4237" s="58"/>
    </row>
    <row r="4238">
      <c r="D4238" s="58"/>
      <c r="F4238" s="60"/>
      <c r="N4238" s="58"/>
      <c r="O4238" s="58"/>
      <c r="P4238" s="58"/>
      <c r="T4238" s="58"/>
    </row>
    <row r="4239">
      <c r="D4239" s="58"/>
      <c r="F4239" s="60"/>
      <c r="N4239" s="58"/>
      <c r="O4239" s="58"/>
      <c r="P4239" s="58"/>
      <c r="T4239" s="58"/>
    </row>
    <row r="4240">
      <c r="D4240" s="58"/>
      <c r="F4240" s="60"/>
      <c r="N4240" s="58"/>
      <c r="O4240" s="58"/>
      <c r="P4240" s="58"/>
      <c r="T4240" s="58"/>
    </row>
    <row r="4241">
      <c r="D4241" s="58"/>
      <c r="F4241" s="60"/>
      <c r="N4241" s="58"/>
      <c r="O4241" s="58"/>
      <c r="P4241" s="58"/>
      <c r="T4241" s="58"/>
    </row>
    <row r="4242">
      <c r="D4242" s="58"/>
      <c r="F4242" s="60"/>
      <c r="N4242" s="58"/>
      <c r="O4242" s="58"/>
      <c r="P4242" s="58"/>
      <c r="T4242" s="58"/>
    </row>
    <row r="4243">
      <c r="D4243" s="58"/>
      <c r="F4243" s="60"/>
      <c r="N4243" s="58"/>
      <c r="O4243" s="58"/>
      <c r="P4243" s="58"/>
      <c r="T4243" s="58"/>
    </row>
    <row r="4244">
      <c r="D4244" s="58"/>
      <c r="F4244" s="60"/>
      <c r="N4244" s="58"/>
      <c r="O4244" s="58"/>
      <c r="P4244" s="58"/>
      <c r="T4244" s="58"/>
    </row>
    <row r="4245">
      <c r="D4245" s="58"/>
      <c r="F4245" s="60"/>
      <c r="N4245" s="58"/>
      <c r="O4245" s="58"/>
      <c r="P4245" s="58"/>
      <c r="T4245" s="58"/>
    </row>
    <row r="4246">
      <c r="D4246" s="58"/>
      <c r="F4246" s="60"/>
      <c r="N4246" s="58"/>
      <c r="O4246" s="58"/>
      <c r="P4246" s="58"/>
      <c r="T4246" s="58"/>
    </row>
    <row r="4247">
      <c r="D4247" s="58"/>
      <c r="F4247" s="60"/>
      <c r="N4247" s="58"/>
      <c r="O4247" s="58"/>
      <c r="P4247" s="58"/>
      <c r="T4247" s="58"/>
    </row>
    <row r="4248">
      <c r="D4248" s="58"/>
      <c r="F4248" s="60"/>
      <c r="N4248" s="58"/>
      <c r="O4248" s="58"/>
      <c r="P4248" s="58"/>
      <c r="T4248" s="58"/>
    </row>
    <row r="4249">
      <c r="D4249" s="58"/>
      <c r="F4249" s="60"/>
      <c r="N4249" s="58"/>
      <c r="O4249" s="58"/>
      <c r="P4249" s="58"/>
      <c r="T4249" s="58"/>
    </row>
    <row r="4250">
      <c r="D4250" s="58"/>
      <c r="F4250" s="60"/>
      <c r="N4250" s="58"/>
      <c r="O4250" s="58"/>
      <c r="P4250" s="58"/>
      <c r="T4250" s="58"/>
    </row>
    <row r="4251">
      <c r="D4251" s="58"/>
      <c r="F4251" s="60"/>
      <c r="N4251" s="58"/>
      <c r="O4251" s="58"/>
      <c r="P4251" s="58"/>
      <c r="T4251" s="58"/>
    </row>
    <row r="4252">
      <c r="D4252" s="58"/>
      <c r="F4252" s="60"/>
      <c r="N4252" s="58"/>
      <c r="O4252" s="58"/>
      <c r="P4252" s="58"/>
      <c r="T4252" s="58"/>
    </row>
    <row r="4253">
      <c r="D4253" s="58"/>
      <c r="F4253" s="60"/>
      <c r="N4253" s="58"/>
      <c r="O4253" s="58"/>
      <c r="P4253" s="58"/>
      <c r="T4253" s="58"/>
    </row>
    <row r="4254">
      <c r="D4254" s="58"/>
      <c r="F4254" s="60"/>
      <c r="N4254" s="58"/>
      <c r="O4254" s="58"/>
      <c r="P4254" s="58"/>
      <c r="T4254" s="58"/>
    </row>
    <row r="4255">
      <c r="D4255" s="58"/>
      <c r="F4255" s="60"/>
      <c r="N4255" s="58"/>
      <c r="O4255" s="58"/>
      <c r="P4255" s="58"/>
      <c r="T4255" s="58"/>
    </row>
    <row r="4256">
      <c r="D4256" s="58"/>
      <c r="F4256" s="60"/>
      <c r="N4256" s="58"/>
      <c r="O4256" s="58"/>
      <c r="P4256" s="58"/>
      <c r="T4256" s="58"/>
    </row>
    <row r="4257">
      <c r="D4257" s="58"/>
      <c r="F4257" s="60"/>
      <c r="N4257" s="58"/>
      <c r="O4257" s="58"/>
      <c r="P4257" s="58"/>
      <c r="T4257" s="58"/>
    </row>
    <row r="4258">
      <c r="D4258" s="58"/>
      <c r="F4258" s="60"/>
      <c r="N4258" s="58"/>
      <c r="O4258" s="58"/>
      <c r="P4258" s="58"/>
      <c r="T4258" s="58"/>
    </row>
    <row r="4259">
      <c r="D4259" s="58"/>
      <c r="F4259" s="60"/>
      <c r="N4259" s="58"/>
      <c r="O4259" s="58"/>
      <c r="P4259" s="58"/>
      <c r="T4259" s="58"/>
    </row>
    <row r="4260">
      <c r="D4260" s="58"/>
      <c r="F4260" s="60"/>
      <c r="N4260" s="58"/>
      <c r="O4260" s="58"/>
      <c r="P4260" s="58"/>
      <c r="T4260" s="58"/>
    </row>
    <row r="4261">
      <c r="D4261" s="58"/>
      <c r="F4261" s="60"/>
      <c r="N4261" s="58"/>
      <c r="O4261" s="58"/>
      <c r="P4261" s="58"/>
      <c r="T4261" s="58"/>
    </row>
    <row r="4262">
      <c r="D4262" s="58"/>
      <c r="F4262" s="60"/>
      <c r="N4262" s="58"/>
      <c r="O4262" s="58"/>
      <c r="P4262" s="58"/>
      <c r="T4262" s="58"/>
    </row>
    <row r="4263">
      <c r="D4263" s="58"/>
      <c r="F4263" s="60"/>
      <c r="N4263" s="58"/>
      <c r="O4263" s="58"/>
      <c r="P4263" s="58"/>
      <c r="T4263" s="58"/>
    </row>
    <row r="4264">
      <c r="D4264" s="58"/>
      <c r="F4264" s="60"/>
      <c r="N4264" s="58"/>
      <c r="O4264" s="58"/>
      <c r="P4264" s="58"/>
      <c r="T4264" s="58"/>
    </row>
    <row r="4265">
      <c r="D4265" s="58"/>
      <c r="F4265" s="60"/>
      <c r="N4265" s="58"/>
      <c r="O4265" s="58"/>
      <c r="P4265" s="58"/>
      <c r="T4265" s="58"/>
    </row>
    <row r="4266">
      <c r="D4266" s="58"/>
      <c r="F4266" s="60"/>
      <c r="N4266" s="58"/>
      <c r="O4266" s="58"/>
      <c r="P4266" s="58"/>
      <c r="T4266" s="58"/>
    </row>
    <row r="4267">
      <c r="D4267" s="58"/>
      <c r="F4267" s="60"/>
      <c r="N4267" s="58"/>
      <c r="O4267" s="58"/>
      <c r="P4267" s="58"/>
      <c r="T4267" s="58"/>
    </row>
    <row r="4268">
      <c r="D4268" s="58"/>
      <c r="F4268" s="60"/>
      <c r="N4268" s="58"/>
      <c r="O4268" s="58"/>
      <c r="P4268" s="58"/>
      <c r="T4268" s="58"/>
    </row>
    <row r="4269">
      <c r="D4269" s="58"/>
      <c r="F4269" s="60"/>
      <c r="N4269" s="58"/>
      <c r="O4269" s="58"/>
      <c r="P4269" s="58"/>
      <c r="T4269" s="58"/>
    </row>
    <row r="4270">
      <c r="D4270" s="58"/>
      <c r="F4270" s="60"/>
      <c r="N4270" s="58"/>
      <c r="O4270" s="58"/>
      <c r="P4270" s="58"/>
      <c r="T4270" s="58"/>
    </row>
    <row r="4271">
      <c r="D4271" s="58"/>
      <c r="F4271" s="60"/>
      <c r="N4271" s="58"/>
      <c r="O4271" s="58"/>
      <c r="P4271" s="58"/>
      <c r="T4271" s="58"/>
    </row>
    <row r="4272">
      <c r="D4272" s="58"/>
      <c r="F4272" s="60"/>
      <c r="N4272" s="58"/>
      <c r="O4272" s="58"/>
      <c r="P4272" s="58"/>
      <c r="T4272" s="58"/>
    </row>
    <row r="4273">
      <c r="D4273" s="58"/>
      <c r="F4273" s="60"/>
      <c r="N4273" s="58"/>
      <c r="O4273" s="58"/>
      <c r="P4273" s="58"/>
      <c r="T4273" s="58"/>
    </row>
    <row r="4274">
      <c r="D4274" s="58"/>
      <c r="F4274" s="60"/>
      <c r="N4274" s="58"/>
      <c r="O4274" s="58"/>
      <c r="P4274" s="58"/>
      <c r="T4274" s="58"/>
    </row>
    <row r="4275">
      <c r="D4275" s="58"/>
      <c r="F4275" s="60"/>
      <c r="N4275" s="58"/>
      <c r="O4275" s="58"/>
      <c r="P4275" s="58"/>
      <c r="T4275" s="58"/>
    </row>
    <row r="4276">
      <c r="D4276" s="58"/>
      <c r="F4276" s="60"/>
      <c r="N4276" s="58"/>
      <c r="O4276" s="58"/>
      <c r="P4276" s="58"/>
      <c r="T4276" s="58"/>
    </row>
    <row r="4277">
      <c r="D4277" s="58"/>
      <c r="F4277" s="60"/>
      <c r="N4277" s="58"/>
      <c r="O4277" s="58"/>
      <c r="P4277" s="58"/>
      <c r="T4277" s="58"/>
    </row>
    <row r="4278">
      <c r="D4278" s="58"/>
      <c r="F4278" s="60"/>
      <c r="N4278" s="58"/>
      <c r="O4278" s="58"/>
      <c r="P4278" s="58"/>
      <c r="T4278" s="58"/>
    </row>
    <row r="4279">
      <c r="D4279" s="58"/>
      <c r="F4279" s="60"/>
      <c r="N4279" s="58"/>
      <c r="O4279" s="58"/>
      <c r="P4279" s="58"/>
      <c r="T4279" s="58"/>
    </row>
    <row r="4280">
      <c r="D4280" s="58"/>
      <c r="F4280" s="60"/>
      <c r="N4280" s="58"/>
      <c r="O4280" s="58"/>
      <c r="P4280" s="58"/>
      <c r="T4280" s="58"/>
    </row>
    <row r="4281">
      <c r="D4281" s="58"/>
      <c r="F4281" s="60"/>
      <c r="N4281" s="58"/>
      <c r="O4281" s="58"/>
      <c r="P4281" s="58"/>
      <c r="T4281" s="58"/>
    </row>
    <row r="4282">
      <c r="D4282" s="58"/>
      <c r="F4282" s="60"/>
      <c r="N4282" s="58"/>
      <c r="O4282" s="58"/>
      <c r="P4282" s="58"/>
      <c r="T4282" s="58"/>
    </row>
    <row r="4283">
      <c r="D4283" s="58"/>
      <c r="F4283" s="60"/>
      <c r="N4283" s="58"/>
      <c r="O4283" s="58"/>
      <c r="P4283" s="58"/>
      <c r="T4283" s="58"/>
    </row>
    <row r="4284">
      <c r="D4284" s="58"/>
      <c r="F4284" s="60"/>
      <c r="N4284" s="58"/>
      <c r="O4284" s="58"/>
      <c r="P4284" s="58"/>
      <c r="T4284" s="58"/>
    </row>
    <row r="4285">
      <c r="D4285" s="58"/>
      <c r="F4285" s="60"/>
      <c r="N4285" s="58"/>
      <c r="O4285" s="58"/>
      <c r="P4285" s="58"/>
      <c r="T4285" s="58"/>
    </row>
    <row r="4286">
      <c r="D4286" s="58"/>
      <c r="F4286" s="60"/>
      <c r="N4286" s="58"/>
      <c r="O4286" s="58"/>
      <c r="P4286" s="58"/>
      <c r="T4286" s="58"/>
    </row>
    <row r="4287">
      <c r="D4287" s="58"/>
      <c r="F4287" s="60"/>
      <c r="N4287" s="58"/>
      <c r="O4287" s="58"/>
      <c r="P4287" s="58"/>
      <c r="T4287" s="58"/>
    </row>
    <row r="4288">
      <c r="D4288" s="58"/>
      <c r="F4288" s="60"/>
      <c r="N4288" s="58"/>
      <c r="O4288" s="58"/>
      <c r="P4288" s="58"/>
      <c r="T4288" s="58"/>
    </row>
    <row r="4289">
      <c r="D4289" s="58"/>
      <c r="F4289" s="60"/>
      <c r="N4289" s="58"/>
      <c r="O4289" s="58"/>
      <c r="P4289" s="58"/>
      <c r="T4289" s="58"/>
    </row>
    <row r="4290">
      <c r="D4290" s="58"/>
      <c r="F4290" s="60"/>
      <c r="N4290" s="58"/>
      <c r="O4290" s="58"/>
      <c r="P4290" s="58"/>
      <c r="T4290" s="58"/>
    </row>
    <row r="4291">
      <c r="D4291" s="58"/>
      <c r="F4291" s="60"/>
      <c r="N4291" s="58"/>
      <c r="O4291" s="58"/>
      <c r="P4291" s="58"/>
      <c r="T4291" s="58"/>
    </row>
    <row r="4292">
      <c r="D4292" s="58"/>
      <c r="F4292" s="60"/>
      <c r="N4292" s="58"/>
      <c r="O4292" s="58"/>
      <c r="P4292" s="58"/>
      <c r="T4292" s="58"/>
    </row>
    <row r="4293">
      <c r="D4293" s="58"/>
      <c r="F4293" s="60"/>
      <c r="N4293" s="58"/>
      <c r="O4293" s="58"/>
      <c r="P4293" s="58"/>
      <c r="T4293" s="58"/>
    </row>
    <row r="4294">
      <c r="D4294" s="58"/>
      <c r="F4294" s="60"/>
      <c r="N4294" s="58"/>
      <c r="O4294" s="58"/>
      <c r="P4294" s="58"/>
      <c r="T4294" s="58"/>
    </row>
    <row r="4295">
      <c r="D4295" s="58"/>
      <c r="F4295" s="60"/>
      <c r="N4295" s="58"/>
      <c r="O4295" s="58"/>
      <c r="P4295" s="58"/>
      <c r="T4295" s="58"/>
    </row>
    <row r="4296">
      <c r="D4296" s="58"/>
      <c r="F4296" s="60"/>
      <c r="N4296" s="58"/>
      <c r="O4296" s="58"/>
      <c r="P4296" s="58"/>
      <c r="T4296" s="58"/>
    </row>
    <row r="4297">
      <c r="D4297" s="58"/>
      <c r="F4297" s="60"/>
      <c r="N4297" s="58"/>
      <c r="O4297" s="58"/>
      <c r="P4297" s="58"/>
      <c r="T4297" s="58"/>
    </row>
    <row r="4298">
      <c r="D4298" s="58"/>
      <c r="F4298" s="60"/>
      <c r="N4298" s="58"/>
      <c r="O4298" s="58"/>
      <c r="P4298" s="58"/>
      <c r="T4298" s="58"/>
    </row>
    <row r="4299">
      <c r="D4299" s="58"/>
      <c r="F4299" s="60"/>
      <c r="N4299" s="58"/>
      <c r="O4299" s="58"/>
      <c r="P4299" s="58"/>
      <c r="T4299" s="58"/>
    </row>
    <row r="4300">
      <c r="D4300" s="58"/>
      <c r="F4300" s="60"/>
      <c r="N4300" s="58"/>
      <c r="O4300" s="58"/>
      <c r="P4300" s="58"/>
      <c r="T4300" s="58"/>
    </row>
    <row r="4301">
      <c r="D4301" s="58"/>
      <c r="F4301" s="60"/>
      <c r="N4301" s="58"/>
      <c r="O4301" s="58"/>
      <c r="P4301" s="58"/>
      <c r="T4301" s="58"/>
    </row>
    <row r="4302">
      <c r="D4302" s="58"/>
      <c r="F4302" s="60"/>
      <c r="N4302" s="58"/>
      <c r="O4302" s="58"/>
      <c r="P4302" s="58"/>
      <c r="T4302" s="58"/>
    </row>
    <row r="4303">
      <c r="D4303" s="58"/>
      <c r="F4303" s="60"/>
      <c r="N4303" s="58"/>
      <c r="O4303" s="58"/>
      <c r="P4303" s="58"/>
      <c r="T4303" s="58"/>
    </row>
    <row r="4304">
      <c r="D4304" s="58"/>
      <c r="F4304" s="60"/>
      <c r="N4304" s="58"/>
      <c r="O4304" s="58"/>
      <c r="P4304" s="58"/>
      <c r="T4304" s="58"/>
    </row>
    <row r="4305">
      <c r="D4305" s="58"/>
      <c r="F4305" s="60"/>
      <c r="N4305" s="58"/>
      <c r="O4305" s="58"/>
      <c r="P4305" s="58"/>
      <c r="T4305" s="58"/>
    </row>
    <row r="4306">
      <c r="D4306" s="58"/>
      <c r="F4306" s="60"/>
      <c r="N4306" s="58"/>
      <c r="O4306" s="58"/>
      <c r="P4306" s="58"/>
      <c r="T4306" s="58"/>
    </row>
    <row r="4307">
      <c r="D4307" s="58"/>
      <c r="F4307" s="60"/>
      <c r="N4307" s="58"/>
      <c r="O4307" s="58"/>
      <c r="P4307" s="58"/>
      <c r="T4307" s="58"/>
    </row>
    <row r="4308">
      <c r="D4308" s="58"/>
      <c r="F4308" s="60"/>
      <c r="N4308" s="58"/>
      <c r="O4308" s="58"/>
      <c r="P4308" s="58"/>
      <c r="T4308" s="58"/>
    </row>
    <row r="4309">
      <c r="D4309" s="58"/>
      <c r="F4309" s="60"/>
      <c r="N4309" s="58"/>
      <c r="O4309" s="58"/>
      <c r="P4309" s="58"/>
      <c r="T4309" s="58"/>
    </row>
    <row r="4310">
      <c r="D4310" s="58"/>
      <c r="F4310" s="60"/>
      <c r="N4310" s="58"/>
      <c r="O4310" s="58"/>
      <c r="P4310" s="58"/>
      <c r="T4310" s="58"/>
    </row>
    <row r="4311">
      <c r="D4311" s="58"/>
      <c r="F4311" s="60"/>
      <c r="N4311" s="58"/>
      <c r="O4311" s="58"/>
      <c r="P4311" s="58"/>
      <c r="T4311" s="58"/>
    </row>
    <row r="4312">
      <c r="D4312" s="58"/>
      <c r="F4312" s="60"/>
      <c r="N4312" s="58"/>
      <c r="O4312" s="58"/>
      <c r="P4312" s="58"/>
      <c r="T4312" s="58"/>
    </row>
    <row r="4313">
      <c r="D4313" s="58"/>
      <c r="F4313" s="60"/>
      <c r="N4313" s="58"/>
      <c r="O4313" s="58"/>
      <c r="P4313" s="58"/>
      <c r="T4313" s="58"/>
    </row>
    <row r="4314">
      <c r="D4314" s="58"/>
      <c r="F4314" s="60"/>
      <c r="N4314" s="58"/>
      <c r="O4314" s="58"/>
      <c r="P4314" s="58"/>
      <c r="T4314" s="58"/>
    </row>
    <row r="4315">
      <c r="D4315" s="58"/>
      <c r="F4315" s="60"/>
      <c r="N4315" s="58"/>
      <c r="O4315" s="58"/>
      <c r="P4315" s="58"/>
      <c r="T4315" s="58"/>
    </row>
    <row r="4316">
      <c r="D4316" s="58"/>
      <c r="F4316" s="60"/>
      <c r="N4316" s="58"/>
      <c r="O4316" s="58"/>
      <c r="P4316" s="58"/>
      <c r="T4316" s="58"/>
    </row>
    <row r="4317">
      <c r="D4317" s="58"/>
      <c r="F4317" s="60"/>
      <c r="N4317" s="58"/>
      <c r="O4317" s="58"/>
      <c r="P4317" s="58"/>
      <c r="T4317" s="58"/>
    </row>
    <row r="4318">
      <c r="D4318" s="58"/>
      <c r="F4318" s="60"/>
      <c r="N4318" s="58"/>
      <c r="O4318" s="58"/>
      <c r="P4318" s="58"/>
      <c r="T4318" s="58"/>
    </row>
    <row r="4319">
      <c r="D4319" s="58"/>
      <c r="F4319" s="60"/>
      <c r="N4319" s="58"/>
      <c r="O4319" s="58"/>
      <c r="P4319" s="58"/>
      <c r="T4319" s="58"/>
    </row>
    <row r="4320">
      <c r="D4320" s="58"/>
      <c r="F4320" s="60"/>
      <c r="N4320" s="58"/>
      <c r="O4320" s="58"/>
      <c r="P4320" s="58"/>
      <c r="T4320" s="58"/>
    </row>
    <row r="4321">
      <c r="D4321" s="58"/>
      <c r="F4321" s="60"/>
      <c r="N4321" s="58"/>
      <c r="O4321" s="58"/>
      <c r="P4321" s="58"/>
      <c r="T4321" s="58"/>
    </row>
    <row r="4322">
      <c r="D4322" s="58"/>
      <c r="F4322" s="60"/>
      <c r="N4322" s="58"/>
      <c r="O4322" s="58"/>
      <c r="P4322" s="58"/>
      <c r="T4322" s="58"/>
    </row>
    <row r="4323">
      <c r="D4323" s="58"/>
      <c r="F4323" s="60"/>
      <c r="N4323" s="58"/>
      <c r="O4323" s="58"/>
      <c r="P4323" s="58"/>
      <c r="T4323" s="58"/>
    </row>
    <row r="4324">
      <c r="D4324" s="58"/>
      <c r="F4324" s="60"/>
      <c r="N4324" s="58"/>
      <c r="O4324" s="58"/>
      <c r="P4324" s="58"/>
      <c r="T4324" s="58"/>
    </row>
    <row r="4325">
      <c r="D4325" s="58"/>
      <c r="F4325" s="60"/>
      <c r="N4325" s="58"/>
      <c r="O4325" s="58"/>
      <c r="P4325" s="58"/>
      <c r="T4325" s="58"/>
    </row>
    <row r="4326">
      <c r="D4326" s="58"/>
      <c r="F4326" s="60"/>
      <c r="N4326" s="58"/>
      <c r="O4326" s="58"/>
      <c r="P4326" s="58"/>
      <c r="T4326" s="58"/>
    </row>
    <row r="4327">
      <c r="D4327" s="58"/>
      <c r="F4327" s="60"/>
      <c r="N4327" s="58"/>
      <c r="O4327" s="58"/>
      <c r="P4327" s="58"/>
      <c r="T4327" s="58"/>
    </row>
    <row r="4328">
      <c r="D4328" s="58"/>
      <c r="F4328" s="60"/>
      <c r="N4328" s="58"/>
      <c r="O4328" s="58"/>
      <c r="P4328" s="58"/>
      <c r="T4328" s="58"/>
    </row>
    <row r="4329">
      <c r="D4329" s="58"/>
      <c r="F4329" s="60"/>
      <c r="N4329" s="58"/>
      <c r="O4329" s="58"/>
      <c r="P4329" s="58"/>
      <c r="T4329" s="58"/>
    </row>
    <row r="4330">
      <c r="D4330" s="58"/>
      <c r="F4330" s="60"/>
      <c r="N4330" s="58"/>
      <c r="O4330" s="58"/>
      <c r="P4330" s="58"/>
      <c r="T4330" s="58"/>
    </row>
    <row r="4331">
      <c r="D4331" s="58"/>
      <c r="F4331" s="60"/>
      <c r="N4331" s="58"/>
      <c r="O4331" s="58"/>
      <c r="P4331" s="58"/>
      <c r="T4331" s="58"/>
    </row>
    <row r="4332">
      <c r="D4332" s="58"/>
      <c r="F4332" s="60"/>
      <c r="N4332" s="58"/>
      <c r="O4332" s="58"/>
      <c r="P4332" s="58"/>
      <c r="T4332" s="58"/>
    </row>
    <row r="4333">
      <c r="D4333" s="58"/>
      <c r="F4333" s="60"/>
      <c r="N4333" s="58"/>
      <c r="O4333" s="58"/>
      <c r="P4333" s="58"/>
      <c r="T4333" s="58"/>
    </row>
    <row r="4334">
      <c r="D4334" s="58"/>
      <c r="F4334" s="60"/>
      <c r="N4334" s="58"/>
      <c r="O4334" s="58"/>
      <c r="P4334" s="58"/>
      <c r="T4334" s="58"/>
    </row>
    <row r="4335">
      <c r="D4335" s="58"/>
      <c r="F4335" s="60"/>
      <c r="N4335" s="58"/>
      <c r="O4335" s="58"/>
      <c r="P4335" s="58"/>
      <c r="T4335" s="58"/>
    </row>
    <row r="4336">
      <c r="D4336" s="58"/>
      <c r="F4336" s="60"/>
      <c r="N4336" s="58"/>
      <c r="O4336" s="58"/>
      <c r="P4336" s="58"/>
      <c r="T4336" s="58"/>
    </row>
    <row r="4337">
      <c r="D4337" s="58"/>
      <c r="F4337" s="60"/>
      <c r="N4337" s="58"/>
      <c r="O4337" s="58"/>
      <c r="P4337" s="58"/>
      <c r="T4337" s="58"/>
    </row>
    <row r="4338">
      <c r="D4338" s="58"/>
      <c r="F4338" s="60"/>
      <c r="N4338" s="58"/>
      <c r="O4338" s="58"/>
      <c r="P4338" s="58"/>
      <c r="T4338" s="58"/>
    </row>
    <row r="4339">
      <c r="D4339" s="58"/>
      <c r="F4339" s="60"/>
      <c r="N4339" s="58"/>
      <c r="O4339" s="58"/>
      <c r="P4339" s="58"/>
      <c r="T4339" s="58"/>
    </row>
    <row r="4340">
      <c r="D4340" s="58"/>
      <c r="F4340" s="60"/>
      <c r="N4340" s="58"/>
      <c r="O4340" s="58"/>
      <c r="P4340" s="58"/>
      <c r="T4340" s="58"/>
    </row>
    <row r="4341">
      <c r="D4341" s="58"/>
      <c r="F4341" s="60"/>
      <c r="N4341" s="58"/>
      <c r="O4341" s="58"/>
      <c r="P4341" s="58"/>
      <c r="T4341" s="58"/>
    </row>
    <row r="4342">
      <c r="D4342" s="58"/>
      <c r="F4342" s="60"/>
      <c r="N4342" s="58"/>
      <c r="O4342" s="58"/>
      <c r="P4342" s="58"/>
      <c r="T4342" s="58"/>
    </row>
    <row r="4343">
      <c r="D4343" s="58"/>
      <c r="F4343" s="60"/>
      <c r="N4343" s="58"/>
      <c r="O4343" s="58"/>
      <c r="P4343" s="58"/>
      <c r="T4343" s="58"/>
    </row>
    <row r="4344">
      <c r="D4344" s="58"/>
      <c r="F4344" s="60"/>
      <c r="N4344" s="58"/>
      <c r="O4344" s="58"/>
      <c r="P4344" s="58"/>
      <c r="T4344" s="58"/>
    </row>
    <row r="4345">
      <c r="D4345" s="58"/>
      <c r="F4345" s="60"/>
      <c r="N4345" s="58"/>
      <c r="O4345" s="58"/>
      <c r="P4345" s="58"/>
      <c r="T4345" s="58"/>
    </row>
    <row r="4346">
      <c r="D4346" s="58"/>
      <c r="F4346" s="60"/>
      <c r="N4346" s="58"/>
      <c r="O4346" s="58"/>
      <c r="P4346" s="58"/>
      <c r="T4346" s="58"/>
    </row>
    <row r="4347">
      <c r="D4347" s="58"/>
      <c r="F4347" s="60"/>
      <c r="N4347" s="58"/>
      <c r="O4347" s="58"/>
      <c r="P4347" s="58"/>
      <c r="T4347" s="58"/>
    </row>
    <row r="4348">
      <c r="D4348" s="58"/>
      <c r="F4348" s="60"/>
      <c r="N4348" s="58"/>
      <c r="O4348" s="58"/>
      <c r="P4348" s="58"/>
      <c r="T4348" s="58"/>
    </row>
    <row r="4349">
      <c r="D4349" s="58"/>
      <c r="F4349" s="60"/>
      <c r="N4349" s="58"/>
      <c r="O4349" s="58"/>
      <c r="P4349" s="58"/>
      <c r="T4349" s="58"/>
    </row>
    <row r="4350">
      <c r="D4350" s="58"/>
      <c r="F4350" s="60"/>
      <c r="N4350" s="58"/>
      <c r="O4350" s="58"/>
      <c r="P4350" s="58"/>
      <c r="T4350" s="58"/>
    </row>
    <row r="4351">
      <c r="D4351" s="58"/>
      <c r="F4351" s="60"/>
      <c r="N4351" s="58"/>
      <c r="O4351" s="58"/>
      <c r="P4351" s="58"/>
      <c r="T4351" s="58"/>
    </row>
    <row r="4352">
      <c r="D4352" s="58"/>
      <c r="F4352" s="60"/>
      <c r="N4352" s="58"/>
      <c r="O4352" s="58"/>
      <c r="P4352" s="58"/>
      <c r="T4352" s="58"/>
    </row>
    <row r="4353">
      <c r="D4353" s="58"/>
      <c r="F4353" s="60"/>
      <c r="N4353" s="58"/>
      <c r="O4353" s="58"/>
      <c r="P4353" s="58"/>
      <c r="T4353" s="58"/>
    </row>
    <row r="4354">
      <c r="D4354" s="58"/>
      <c r="F4354" s="60"/>
      <c r="N4354" s="58"/>
      <c r="O4354" s="58"/>
      <c r="P4354" s="58"/>
      <c r="T4354" s="58"/>
    </row>
    <row r="4355">
      <c r="D4355" s="58"/>
      <c r="F4355" s="60"/>
      <c r="N4355" s="58"/>
      <c r="O4355" s="58"/>
      <c r="P4355" s="58"/>
      <c r="T4355" s="58"/>
    </row>
    <row r="4356">
      <c r="D4356" s="58"/>
      <c r="F4356" s="60"/>
      <c r="N4356" s="58"/>
      <c r="O4356" s="58"/>
      <c r="P4356" s="58"/>
      <c r="T4356" s="58"/>
    </row>
    <row r="4357">
      <c r="D4357" s="58"/>
      <c r="F4357" s="60"/>
      <c r="N4357" s="58"/>
      <c r="O4357" s="58"/>
      <c r="P4357" s="58"/>
      <c r="T4357" s="58"/>
    </row>
    <row r="4358">
      <c r="D4358" s="58"/>
      <c r="F4358" s="60"/>
      <c r="N4358" s="58"/>
      <c r="O4358" s="58"/>
      <c r="P4358" s="58"/>
      <c r="T4358" s="58"/>
    </row>
    <row r="4359">
      <c r="D4359" s="58"/>
      <c r="F4359" s="60"/>
      <c r="N4359" s="58"/>
      <c r="O4359" s="58"/>
      <c r="P4359" s="58"/>
      <c r="T4359" s="58"/>
    </row>
    <row r="4360">
      <c r="D4360" s="58"/>
      <c r="F4360" s="60"/>
      <c r="N4360" s="58"/>
      <c r="O4360" s="58"/>
      <c r="P4360" s="58"/>
      <c r="T4360" s="58"/>
    </row>
    <row r="4361">
      <c r="D4361" s="58"/>
      <c r="F4361" s="60"/>
      <c r="N4361" s="58"/>
      <c r="O4361" s="58"/>
      <c r="P4361" s="58"/>
      <c r="T4361" s="58"/>
    </row>
    <row r="4362">
      <c r="D4362" s="58"/>
      <c r="F4362" s="60"/>
      <c r="N4362" s="58"/>
      <c r="O4362" s="58"/>
      <c r="P4362" s="58"/>
      <c r="T4362" s="58"/>
    </row>
    <row r="4363">
      <c r="D4363" s="58"/>
      <c r="F4363" s="60"/>
      <c r="N4363" s="58"/>
      <c r="O4363" s="58"/>
      <c r="P4363" s="58"/>
      <c r="T4363" s="58"/>
    </row>
    <row r="4364">
      <c r="D4364" s="58"/>
      <c r="F4364" s="60"/>
      <c r="N4364" s="58"/>
      <c r="O4364" s="58"/>
      <c r="P4364" s="58"/>
      <c r="T4364" s="58"/>
    </row>
    <row r="4365">
      <c r="D4365" s="58"/>
      <c r="F4365" s="60"/>
      <c r="N4365" s="58"/>
      <c r="O4365" s="58"/>
      <c r="P4365" s="58"/>
      <c r="T4365" s="58"/>
    </row>
    <row r="4366">
      <c r="D4366" s="58"/>
      <c r="F4366" s="60"/>
      <c r="N4366" s="58"/>
      <c r="O4366" s="58"/>
      <c r="P4366" s="58"/>
      <c r="T4366" s="58"/>
    </row>
    <row r="4367">
      <c r="D4367" s="58"/>
      <c r="F4367" s="60"/>
      <c r="N4367" s="58"/>
      <c r="O4367" s="58"/>
      <c r="P4367" s="58"/>
      <c r="T4367" s="58"/>
    </row>
    <row r="4368">
      <c r="D4368" s="58"/>
      <c r="F4368" s="60"/>
      <c r="N4368" s="58"/>
      <c r="O4368" s="58"/>
      <c r="P4368" s="58"/>
      <c r="T4368" s="58"/>
    </row>
    <row r="4369">
      <c r="D4369" s="58"/>
      <c r="F4369" s="60"/>
      <c r="N4369" s="58"/>
      <c r="O4369" s="58"/>
      <c r="P4369" s="58"/>
      <c r="T4369" s="58"/>
    </row>
    <row r="4370">
      <c r="D4370" s="58"/>
      <c r="F4370" s="60"/>
      <c r="N4370" s="58"/>
      <c r="O4370" s="58"/>
      <c r="P4370" s="58"/>
      <c r="T4370" s="58"/>
    </row>
    <row r="4371">
      <c r="D4371" s="58"/>
      <c r="F4371" s="60"/>
      <c r="N4371" s="58"/>
      <c r="O4371" s="58"/>
      <c r="P4371" s="58"/>
      <c r="T4371" s="58"/>
    </row>
    <row r="4372">
      <c r="D4372" s="58"/>
      <c r="F4372" s="60"/>
      <c r="N4372" s="58"/>
      <c r="O4372" s="58"/>
      <c r="P4372" s="58"/>
      <c r="T4372" s="58"/>
    </row>
    <row r="4373">
      <c r="D4373" s="58"/>
      <c r="F4373" s="60"/>
      <c r="N4373" s="58"/>
      <c r="O4373" s="58"/>
      <c r="P4373" s="58"/>
      <c r="T4373" s="58"/>
    </row>
    <row r="4374">
      <c r="D4374" s="58"/>
      <c r="F4374" s="60"/>
      <c r="N4374" s="58"/>
      <c r="O4374" s="58"/>
      <c r="P4374" s="58"/>
      <c r="T4374" s="58"/>
    </row>
    <row r="4375">
      <c r="D4375" s="58"/>
      <c r="F4375" s="60"/>
      <c r="N4375" s="58"/>
      <c r="O4375" s="58"/>
      <c r="P4375" s="58"/>
      <c r="T4375" s="58"/>
    </row>
    <row r="4376">
      <c r="D4376" s="58"/>
      <c r="F4376" s="60"/>
      <c r="N4376" s="58"/>
      <c r="O4376" s="58"/>
      <c r="P4376" s="58"/>
      <c r="T4376" s="58"/>
    </row>
    <row r="4377">
      <c r="D4377" s="58"/>
      <c r="F4377" s="60"/>
      <c r="N4377" s="58"/>
      <c r="O4377" s="58"/>
      <c r="P4377" s="58"/>
      <c r="T4377" s="58"/>
    </row>
    <row r="4378">
      <c r="D4378" s="58"/>
      <c r="F4378" s="60"/>
      <c r="N4378" s="58"/>
      <c r="O4378" s="58"/>
      <c r="P4378" s="58"/>
      <c r="T4378" s="58"/>
    </row>
    <row r="4379">
      <c r="D4379" s="58"/>
      <c r="F4379" s="60"/>
      <c r="N4379" s="58"/>
      <c r="O4379" s="58"/>
      <c r="P4379" s="58"/>
      <c r="T4379" s="58"/>
    </row>
    <row r="4380">
      <c r="D4380" s="58"/>
      <c r="F4380" s="60"/>
      <c r="N4380" s="58"/>
      <c r="O4380" s="58"/>
      <c r="P4380" s="58"/>
      <c r="T4380" s="58"/>
    </row>
    <row r="4381">
      <c r="D4381" s="58"/>
      <c r="F4381" s="60"/>
      <c r="N4381" s="58"/>
      <c r="O4381" s="58"/>
      <c r="P4381" s="58"/>
      <c r="T4381" s="58"/>
    </row>
    <row r="4382">
      <c r="D4382" s="58"/>
      <c r="F4382" s="60"/>
      <c r="N4382" s="58"/>
      <c r="O4382" s="58"/>
      <c r="P4382" s="58"/>
      <c r="T4382" s="58"/>
    </row>
    <row r="4383">
      <c r="D4383" s="58"/>
      <c r="F4383" s="60"/>
      <c r="N4383" s="58"/>
      <c r="O4383" s="58"/>
      <c r="P4383" s="58"/>
      <c r="T4383" s="58"/>
    </row>
    <row r="4384">
      <c r="D4384" s="58"/>
      <c r="F4384" s="60"/>
      <c r="N4384" s="58"/>
      <c r="O4384" s="58"/>
      <c r="P4384" s="58"/>
      <c r="T4384" s="58"/>
    </row>
    <row r="4385">
      <c r="D4385" s="58"/>
      <c r="F4385" s="60"/>
      <c r="N4385" s="58"/>
      <c r="O4385" s="58"/>
      <c r="P4385" s="58"/>
      <c r="T4385" s="58"/>
    </row>
    <row r="4386">
      <c r="D4386" s="58"/>
      <c r="F4386" s="60"/>
      <c r="N4386" s="58"/>
      <c r="O4386" s="58"/>
      <c r="P4386" s="58"/>
      <c r="T4386" s="58"/>
    </row>
    <row r="4387">
      <c r="D4387" s="58"/>
      <c r="F4387" s="60"/>
      <c r="N4387" s="58"/>
      <c r="O4387" s="58"/>
      <c r="P4387" s="58"/>
      <c r="T4387" s="58"/>
    </row>
    <row r="4388">
      <c r="D4388" s="58"/>
      <c r="F4388" s="60"/>
      <c r="N4388" s="58"/>
      <c r="O4388" s="58"/>
      <c r="P4388" s="58"/>
      <c r="T4388" s="58"/>
    </row>
    <row r="4389">
      <c r="D4389" s="58"/>
      <c r="F4389" s="60"/>
      <c r="N4389" s="58"/>
      <c r="O4389" s="58"/>
      <c r="P4389" s="58"/>
      <c r="T4389" s="58"/>
    </row>
    <row r="4390">
      <c r="D4390" s="58"/>
      <c r="F4390" s="60"/>
      <c r="N4390" s="58"/>
      <c r="O4390" s="58"/>
      <c r="P4390" s="58"/>
      <c r="T4390" s="58"/>
    </row>
    <row r="4391">
      <c r="D4391" s="58"/>
      <c r="F4391" s="60"/>
      <c r="N4391" s="58"/>
      <c r="O4391" s="58"/>
      <c r="P4391" s="58"/>
      <c r="T4391" s="58"/>
    </row>
    <row r="4392">
      <c r="D4392" s="58"/>
      <c r="F4392" s="60"/>
      <c r="N4392" s="58"/>
      <c r="O4392" s="58"/>
      <c r="P4392" s="58"/>
      <c r="T4392" s="58"/>
    </row>
    <row r="4393">
      <c r="D4393" s="58"/>
      <c r="F4393" s="60"/>
      <c r="N4393" s="58"/>
      <c r="O4393" s="58"/>
      <c r="P4393" s="58"/>
      <c r="T4393" s="58"/>
    </row>
    <row r="4394">
      <c r="D4394" s="58"/>
      <c r="F4394" s="60"/>
      <c r="N4394" s="58"/>
      <c r="O4394" s="58"/>
      <c r="P4394" s="58"/>
      <c r="T4394" s="58"/>
    </row>
    <row r="4395">
      <c r="D4395" s="58"/>
      <c r="F4395" s="60"/>
      <c r="N4395" s="58"/>
      <c r="O4395" s="58"/>
      <c r="P4395" s="58"/>
      <c r="T4395" s="58"/>
    </row>
    <row r="4396">
      <c r="D4396" s="58"/>
      <c r="F4396" s="60"/>
      <c r="N4396" s="58"/>
      <c r="O4396" s="58"/>
      <c r="P4396" s="58"/>
      <c r="T4396" s="58"/>
    </row>
    <row r="4397">
      <c r="D4397" s="58"/>
      <c r="F4397" s="60"/>
      <c r="N4397" s="58"/>
      <c r="O4397" s="58"/>
      <c r="P4397" s="58"/>
      <c r="T4397" s="58"/>
    </row>
    <row r="4398">
      <c r="D4398" s="58"/>
      <c r="F4398" s="60"/>
      <c r="N4398" s="58"/>
      <c r="O4398" s="58"/>
      <c r="P4398" s="58"/>
      <c r="T4398" s="58"/>
    </row>
    <row r="4399">
      <c r="D4399" s="58"/>
      <c r="F4399" s="60"/>
      <c r="N4399" s="58"/>
      <c r="O4399" s="58"/>
      <c r="P4399" s="58"/>
      <c r="T4399" s="58"/>
    </row>
    <row r="4400">
      <c r="D4400" s="58"/>
      <c r="F4400" s="60"/>
      <c r="N4400" s="58"/>
      <c r="O4400" s="58"/>
      <c r="P4400" s="58"/>
      <c r="T4400" s="58"/>
    </row>
    <row r="4401">
      <c r="D4401" s="58"/>
      <c r="F4401" s="60"/>
      <c r="N4401" s="58"/>
      <c r="O4401" s="58"/>
      <c r="P4401" s="58"/>
      <c r="T4401" s="58"/>
    </row>
    <row r="4402">
      <c r="D4402" s="58"/>
      <c r="F4402" s="60"/>
      <c r="N4402" s="58"/>
      <c r="O4402" s="58"/>
      <c r="P4402" s="58"/>
      <c r="T4402" s="58"/>
    </row>
    <row r="4403">
      <c r="D4403" s="58"/>
      <c r="F4403" s="60"/>
      <c r="N4403" s="58"/>
      <c r="O4403" s="58"/>
      <c r="P4403" s="58"/>
      <c r="T4403" s="58"/>
    </row>
    <row r="4404">
      <c r="D4404" s="58"/>
      <c r="F4404" s="60"/>
      <c r="N4404" s="58"/>
      <c r="O4404" s="58"/>
      <c r="P4404" s="58"/>
      <c r="T4404" s="58"/>
    </row>
    <row r="4405">
      <c r="D4405" s="58"/>
      <c r="F4405" s="60"/>
      <c r="N4405" s="58"/>
      <c r="O4405" s="58"/>
      <c r="P4405" s="58"/>
      <c r="T4405" s="58"/>
    </row>
    <row r="4406">
      <c r="D4406" s="58"/>
      <c r="F4406" s="60"/>
      <c r="N4406" s="58"/>
      <c r="O4406" s="58"/>
      <c r="P4406" s="58"/>
      <c r="T4406" s="58"/>
    </row>
    <row r="4407">
      <c r="D4407" s="58"/>
      <c r="F4407" s="60"/>
      <c r="N4407" s="58"/>
      <c r="O4407" s="58"/>
      <c r="P4407" s="58"/>
      <c r="T4407" s="58"/>
    </row>
    <row r="4408">
      <c r="D4408" s="58"/>
      <c r="F4408" s="60"/>
      <c r="N4408" s="58"/>
      <c r="O4408" s="58"/>
      <c r="P4408" s="58"/>
      <c r="T4408" s="58"/>
    </row>
    <row r="4409">
      <c r="D4409" s="58"/>
      <c r="F4409" s="60"/>
      <c r="N4409" s="58"/>
      <c r="O4409" s="58"/>
      <c r="P4409" s="58"/>
      <c r="T4409" s="58"/>
    </row>
    <row r="4410">
      <c r="D4410" s="58"/>
      <c r="F4410" s="60"/>
      <c r="N4410" s="58"/>
      <c r="O4410" s="58"/>
      <c r="P4410" s="58"/>
      <c r="T4410" s="58"/>
    </row>
    <row r="4411">
      <c r="D4411" s="58"/>
      <c r="F4411" s="60"/>
      <c r="N4411" s="58"/>
      <c r="O4411" s="58"/>
      <c r="P4411" s="58"/>
      <c r="T4411" s="58"/>
    </row>
    <row r="4412">
      <c r="D4412" s="58"/>
      <c r="F4412" s="60"/>
      <c r="N4412" s="58"/>
      <c r="O4412" s="58"/>
      <c r="P4412" s="58"/>
      <c r="T4412" s="58"/>
    </row>
    <row r="4413">
      <c r="D4413" s="58"/>
      <c r="F4413" s="60"/>
      <c r="N4413" s="58"/>
      <c r="O4413" s="58"/>
      <c r="P4413" s="58"/>
      <c r="T4413" s="58"/>
    </row>
    <row r="4414">
      <c r="D4414" s="58"/>
      <c r="F4414" s="60"/>
      <c r="N4414" s="58"/>
      <c r="O4414" s="58"/>
      <c r="P4414" s="58"/>
      <c r="T4414" s="58"/>
    </row>
    <row r="4415">
      <c r="D4415" s="58"/>
      <c r="F4415" s="60"/>
      <c r="N4415" s="58"/>
      <c r="O4415" s="58"/>
      <c r="P4415" s="58"/>
      <c r="T4415" s="58"/>
    </row>
    <row r="4416">
      <c r="D4416" s="58"/>
      <c r="F4416" s="60"/>
      <c r="N4416" s="58"/>
      <c r="O4416" s="58"/>
      <c r="P4416" s="58"/>
      <c r="T4416" s="58"/>
    </row>
    <row r="4417">
      <c r="D4417" s="58"/>
      <c r="F4417" s="60"/>
      <c r="N4417" s="58"/>
      <c r="O4417" s="58"/>
      <c r="P4417" s="58"/>
      <c r="T4417" s="58"/>
    </row>
    <row r="4418">
      <c r="D4418" s="58"/>
      <c r="F4418" s="60"/>
      <c r="N4418" s="58"/>
      <c r="O4418" s="58"/>
      <c r="P4418" s="58"/>
      <c r="T4418" s="58"/>
    </row>
    <row r="4419">
      <c r="D4419" s="58"/>
      <c r="F4419" s="60"/>
      <c r="N4419" s="58"/>
      <c r="O4419" s="58"/>
      <c r="P4419" s="58"/>
      <c r="T4419" s="58"/>
    </row>
    <row r="4420">
      <c r="D4420" s="58"/>
      <c r="F4420" s="60"/>
      <c r="N4420" s="58"/>
      <c r="O4420" s="58"/>
      <c r="P4420" s="58"/>
      <c r="T4420" s="58"/>
    </row>
    <row r="4421">
      <c r="D4421" s="58"/>
      <c r="F4421" s="60"/>
      <c r="N4421" s="58"/>
      <c r="O4421" s="58"/>
      <c r="P4421" s="58"/>
      <c r="T4421" s="58"/>
    </row>
    <row r="4422">
      <c r="D4422" s="58"/>
      <c r="F4422" s="60"/>
      <c r="N4422" s="58"/>
      <c r="O4422" s="58"/>
      <c r="P4422" s="58"/>
      <c r="T4422" s="58"/>
    </row>
    <row r="4423">
      <c r="D4423" s="58"/>
      <c r="F4423" s="60"/>
      <c r="N4423" s="58"/>
      <c r="O4423" s="58"/>
      <c r="P4423" s="58"/>
      <c r="T4423" s="58"/>
    </row>
    <row r="4424">
      <c r="D4424" s="58"/>
      <c r="F4424" s="60"/>
      <c r="N4424" s="58"/>
      <c r="O4424" s="58"/>
      <c r="P4424" s="58"/>
      <c r="T4424" s="58"/>
    </row>
    <row r="4425">
      <c r="D4425" s="58"/>
      <c r="F4425" s="60"/>
      <c r="N4425" s="58"/>
      <c r="O4425" s="58"/>
      <c r="P4425" s="58"/>
      <c r="T4425" s="58"/>
    </row>
    <row r="4426">
      <c r="D4426" s="58"/>
      <c r="F4426" s="60"/>
      <c r="N4426" s="58"/>
      <c r="O4426" s="58"/>
      <c r="P4426" s="58"/>
      <c r="T4426" s="58"/>
    </row>
    <row r="4427">
      <c r="D4427" s="58"/>
      <c r="F4427" s="60"/>
      <c r="N4427" s="58"/>
      <c r="O4427" s="58"/>
      <c r="P4427" s="58"/>
      <c r="T4427" s="58"/>
    </row>
    <row r="4428">
      <c r="D4428" s="58"/>
      <c r="F4428" s="60"/>
      <c r="N4428" s="58"/>
      <c r="O4428" s="58"/>
      <c r="P4428" s="58"/>
      <c r="T4428" s="58"/>
    </row>
    <row r="4429">
      <c r="D4429" s="58"/>
      <c r="F4429" s="60"/>
      <c r="N4429" s="58"/>
      <c r="O4429" s="58"/>
      <c r="P4429" s="58"/>
      <c r="T4429" s="58"/>
    </row>
    <row r="4430">
      <c r="D4430" s="58"/>
      <c r="F4430" s="60"/>
      <c r="N4430" s="58"/>
      <c r="O4430" s="58"/>
      <c r="P4430" s="58"/>
      <c r="T4430" s="58"/>
    </row>
    <row r="4431">
      <c r="D4431" s="58"/>
      <c r="F4431" s="60"/>
      <c r="N4431" s="58"/>
      <c r="O4431" s="58"/>
      <c r="P4431" s="58"/>
      <c r="T4431" s="58"/>
    </row>
    <row r="4432">
      <c r="D4432" s="58"/>
      <c r="F4432" s="60"/>
      <c r="N4432" s="58"/>
      <c r="O4432" s="58"/>
      <c r="P4432" s="58"/>
      <c r="T4432" s="58"/>
    </row>
    <row r="4433">
      <c r="D4433" s="58"/>
      <c r="F4433" s="60"/>
      <c r="N4433" s="58"/>
      <c r="O4433" s="58"/>
      <c r="P4433" s="58"/>
      <c r="T4433" s="58"/>
    </row>
    <row r="4434">
      <c r="D4434" s="58"/>
      <c r="F4434" s="60"/>
      <c r="N4434" s="58"/>
      <c r="O4434" s="58"/>
      <c r="P4434" s="58"/>
      <c r="T4434" s="58"/>
    </row>
    <row r="4435">
      <c r="D4435" s="58"/>
      <c r="F4435" s="60"/>
      <c r="N4435" s="58"/>
      <c r="O4435" s="58"/>
      <c r="P4435" s="58"/>
      <c r="T4435" s="58"/>
    </row>
    <row r="4436">
      <c r="D4436" s="58"/>
      <c r="F4436" s="60"/>
      <c r="N4436" s="58"/>
      <c r="O4436" s="58"/>
      <c r="P4436" s="58"/>
      <c r="T4436" s="58"/>
    </row>
    <row r="4437">
      <c r="D4437" s="58"/>
      <c r="F4437" s="60"/>
      <c r="N4437" s="58"/>
      <c r="O4437" s="58"/>
      <c r="P4437" s="58"/>
      <c r="T4437" s="58"/>
    </row>
    <row r="4438">
      <c r="D4438" s="58"/>
      <c r="F4438" s="60"/>
      <c r="N4438" s="58"/>
      <c r="O4438" s="58"/>
      <c r="P4438" s="58"/>
      <c r="T4438" s="58"/>
    </row>
    <row r="4439">
      <c r="D4439" s="58"/>
      <c r="F4439" s="60"/>
      <c r="N4439" s="58"/>
      <c r="O4439" s="58"/>
      <c r="P4439" s="58"/>
      <c r="T4439" s="58"/>
    </row>
    <row r="4440">
      <c r="D4440" s="58"/>
      <c r="F4440" s="60"/>
      <c r="N4440" s="58"/>
      <c r="O4440" s="58"/>
      <c r="P4440" s="58"/>
      <c r="T4440" s="58"/>
    </row>
    <row r="4441">
      <c r="D4441" s="58"/>
      <c r="F4441" s="60"/>
      <c r="N4441" s="58"/>
      <c r="O4441" s="58"/>
      <c r="P4441" s="58"/>
      <c r="T4441" s="58"/>
    </row>
    <row r="4442">
      <c r="D4442" s="58"/>
      <c r="F4442" s="60"/>
      <c r="N4442" s="58"/>
      <c r="O4442" s="58"/>
      <c r="P4442" s="58"/>
      <c r="T4442" s="58"/>
    </row>
    <row r="4443">
      <c r="D4443" s="58"/>
      <c r="F4443" s="60"/>
      <c r="N4443" s="58"/>
      <c r="O4443" s="58"/>
      <c r="P4443" s="58"/>
      <c r="T4443" s="58"/>
    </row>
    <row r="4444">
      <c r="D4444" s="58"/>
      <c r="F4444" s="60"/>
      <c r="N4444" s="58"/>
      <c r="O4444" s="58"/>
      <c r="P4444" s="58"/>
      <c r="T4444" s="58"/>
    </row>
    <row r="4445">
      <c r="D4445" s="58"/>
      <c r="F4445" s="60"/>
      <c r="N4445" s="58"/>
      <c r="O4445" s="58"/>
      <c r="P4445" s="58"/>
      <c r="T4445" s="58"/>
    </row>
    <row r="4446">
      <c r="D4446" s="58"/>
      <c r="F4446" s="60"/>
      <c r="N4446" s="58"/>
      <c r="O4446" s="58"/>
      <c r="P4446" s="58"/>
      <c r="T4446" s="58"/>
    </row>
    <row r="4447">
      <c r="D4447" s="58"/>
      <c r="F4447" s="60"/>
      <c r="N4447" s="58"/>
      <c r="O4447" s="58"/>
      <c r="P4447" s="58"/>
      <c r="T4447" s="58"/>
    </row>
    <row r="4448">
      <c r="D4448" s="58"/>
      <c r="F4448" s="60"/>
      <c r="N4448" s="58"/>
      <c r="O4448" s="58"/>
      <c r="P4448" s="58"/>
      <c r="T4448" s="58"/>
    </row>
    <row r="4449">
      <c r="D4449" s="58"/>
      <c r="F4449" s="60"/>
      <c r="N4449" s="58"/>
      <c r="O4449" s="58"/>
      <c r="P4449" s="58"/>
      <c r="T4449" s="58"/>
    </row>
    <row r="4450">
      <c r="D4450" s="58"/>
      <c r="F4450" s="60"/>
      <c r="N4450" s="58"/>
      <c r="O4450" s="58"/>
      <c r="P4450" s="58"/>
      <c r="T4450" s="58"/>
    </row>
    <row r="4451">
      <c r="D4451" s="58"/>
      <c r="F4451" s="60"/>
      <c r="N4451" s="58"/>
      <c r="O4451" s="58"/>
      <c r="P4451" s="58"/>
      <c r="T4451" s="58"/>
    </row>
    <row r="4452">
      <c r="D4452" s="58"/>
      <c r="F4452" s="60"/>
      <c r="N4452" s="58"/>
      <c r="O4452" s="58"/>
      <c r="P4452" s="58"/>
      <c r="T4452" s="58"/>
    </row>
    <row r="4453">
      <c r="D4453" s="58"/>
      <c r="F4453" s="60"/>
      <c r="N4453" s="58"/>
      <c r="O4453" s="58"/>
      <c r="P4453" s="58"/>
      <c r="T4453" s="58"/>
    </row>
    <row r="4454">
      <c r="D4454" s="58"/>
      <c r="F4454" s="60"/>
      <c r="N4454" s="58"/>
      <c r="O4454" s="58"/>
      <c r="P4454" s="58"/>
      <c r="T4454" s="58"/>
    </row>
    <row r="4455">
      <c r="D4455" s="58"/>
      <c r="F4455" s="60"/>
      <c r="N4455" s="58"/>
      <c r="O4455" s="58"/>
      <c r="P4455" s="58"/>
      <c r="T4455" s="58"/>
    </row>
    <row r="4456">
      <c r="D4456" s="58"/>
      <c r="F4456" s="60"/>
      <c r="N4456" s="58"/>
      <c r="O4456" s="58"/>
      <c r="P4456" s="58"/>
      <c r="T4456" s="58"/>
    </row>
    <row r="4457">
      <c r="D4457" s="58"/>
      <c r="F4457" s="60"/>
      <c r="N4457" s="58"/>
      <c r="O4457" s="58"/>
      <c r="P4457" s="58"/>
      <c r="T4457" s="58"/>
    </row>
    <row r="4458">
      <c r="D4458" s="58"/>
      <c r="F4458" s="60"/>
      <c r="N4458" s="58"/>
      <c r="O4458" s="58"/>
      <c r="P4458" s="58"/>
      <c r="T4458" s="58"/>
    </row>
    <row r="4459">
      <c r="D4459" s="58"/>
      <c r="F4459" s="60"/>
      <c r="N4459" s="58"/>
      <c r="O4459" s="58"/>
      <c r="P4459" s="58"/>
      <c r="T4459" s="58"/>
    </row>
    <row r="4460">
      <c r="D4460" s="58"/>
      <c r="F4460" s="60"/>
      <c r="N4460" s="58"/>
      <c r="O4460" s="58"/>
      <c r="P4460" s="58"/>
      <c r="T4460" s="58"/>
    </row>
    <row r="4461">
      <c r="D4461" s="58"/>
      <c r="F4461" s="60"/>
      <c r="N4461" s="58"/>
      <c r="O4461" s="58"/>
      <c r="P4461" s="58"/>
      <c r="T4461" s="58"/>
    </row>
    <row r="4462">
      <c r="D4462" s="58"/>
      <c r="F4462" s="60"/>
      <c r="N4462" s="58"/>
      <c r="O4462" s="58"/>
      <c r="P4462" s="58"/>
      <c r="T4462" s="58"/>
    </row>
    <row r="4463">
      <c r="D4463" s="58"/>
      <c r="F4463" s="60"/>
      <c r="N4463" s="58"/>
      <c r="O4463" s="58"/>
      <c r="P4463" s="58"/>
      <c r="T4463" s="58"/>
    </row>
    <row r="4464">
      <c r="D4464" s="58"/>
      <c r="F4464" s="60"/>
      <c r="N4464" s="58"/>
      <c r="O4464" s="58"/>
      <c r="P4464" s="58"/>
      <c r="T4464" s="58"/>
    </row>
    <row r="4465">
      <c r="D4465" s="58"/>
      <c r="F4465" s="60"/>
      <c r="N4465" s="58"/>
      <c r="O4465" s="58"/>
      <c r="P4465" s="58"/>
      <c r="T4465" s="58"/>
    </row>
    <row r="4466">
      <c r="D4466" s="58"/>
      <c r="F4466" s="60"/>
      <c r="N4466" s="58"/>
      <c r="O4466" s="58"/>
      <c r="P4466" s="58"/>
      <c r="T4466" s="58"/>
    </row>
    <row r="4467">
      <c r="D4467" s="58"/>
      <c r="F4467" s="60"/>
      <c r="N4467" s="58"/>
      <c r="O4467" s="58"/>
      <c r="P4467" s="58"/>
      <c r="T4467" s="58"/>
    </row>
    <row r="4468">
      <c r="D4468" s="58"/>
      <c r="F4468" s="60"/>
      <c r="N4468" s="58"/>
      <c r="O4468" s="58"/>
      <c r="P4468" s="58"/>
      <c r="T4468" s="58"/>
    </row>
    <row r="4469">
      <c r="D4469" s="58"/>
      <c r="F4469" s="60"/>
      <c r="N4469" s="58"/>
      <c r="O4469" s="58"/>
      <c r="P4469" s="58"/>
      <c r="T4469" s="58"/>
    </row>
    <row r="4470">
      <c r="D4470" s="58"/>
      <c r="F4470" s="60"/>
      <c r="N4470" s="58"/>
      <c r="O4470" s="58"/>
      <c r="P4470" s="58"/>
      <c r="T4470" s="58"/>
    </row>
    <row r="4471">
      <c r="D4471" s="58"/>
      <c r="F4471" s="60"/>
      <c r="N4471" s="58"/>
      <c r="O4471" s="58"/>
      <c r="P4471" s="58"/>
      <c r="T4471" s="58"/>
    </row>
    <row r="4472">
      <c r="D4472" s="58"/>
      <c r="F4472" s="60"/>
      <c r="N4472" s="58"/>
      <c r="O4472" s="58"/>
      <c r="P4472" s="58"/>
      <c r="T4472" s="58"/>
    </row>
    <row r="4473">
      <c r="D4473" s="58"/>
      <c r="F4473" s="60"/>
      <c r="N4473" s="58"/>
      <c r="O4473" s="58"/>
      <c r="P4473" s="58"/>
      <c r="T4473" s="58"/>
    </row>
    <row r="4474">
      <c r="D4474" s="58"/>
      <c r="F4474" s="60"/>
      <c r="N4474" s="58"/>
      <c r="O4474" s="58"/>
      <c r="P4474" s="58"/>
      <c r="T4474" s="58"/>
    </row>
    <row r="4475">
      <c r="D4475" s="58"/>
      <c r="F4475" s="60"/>
      <c r="N4475" s="58"/>
      <c r="O4475" s="58"/>
      <c r="P4475" s="58"/>
      <c r="T4475" s="58"/>
    </row>
    <row r="4476">
      <c r="D4476" s="58"/>
      <c r="F4476" s="60"/>
      <c r="N4476" s="58"/>
      <c r="O4476" s="58"/>
      <c r="P4476" s="58"/>
      <c r="T4476" s="58"/>
    </row>
    <row r="4477">
      <c r="D4477" s="58"/>
      <c r="F4477" s="60"/>
      <c r="N4477" s="58"/>
      <c r="O4477" s="58"/>
      <c r="P4477" s="58"/>
      <c r="T4477" s="58"/>
    </row>
    <row r="4478">
      <c r="D4478" s="58"/>
      <c r="F4478" s="60"/>
      <c r="N4478" s="58"/>
      <c r="O4478" s="58"/>
      <c r="P4478" s="58"/>
      <c r="T4478" s="58"/>
    </row>
    <row r="4479">
      <c r="D4479" s="58"/>
      <c r="F4479" s="60"/>
      <c r="N4479" s="58"/>
      <c r="O4479" s="58"/>
      <c r="P4479" s="58"/>
      <c r="T4479" s="58"/>
    </row>
    <row r="4480">
      <c r="D4480" s="58"/>
      <c r="F4480" s="60"/>
      <c r="N4480" s="58"/>
      <c r="O4480" s="58"/>
      <c r="P4480" s="58"/>
      <c r="T4480" s="58"/>
    </row>
    <row r="4481">
      <c r="D4481" s="58"/>
      <c r="F4481" s="60"/>
      <c r="N4481" s="58"/>
      <c r="O4481" s="58"/>
      <c r="P4481" s="58"/>
      <c r="T4481" s="58"/>
    </row>
    <row r="4482">
      <c r="D4482" s="58"/>
      <c r="F4482" s="60"/>
      <c r="N4482" s="58"/>
      <c r="O4482" s="58"/>
      <c r="P4482" s="58"/>
      <c r="T4482" s="58"/>
    </row>
    <row r="4483">
      <c r="D4483" s="58"/>
      <c r="F4483" s="60"/>
      <c r="N4483" s="58"/>
      <c r="O4483" s="58"/>
      <c r="P4483" s="58"/>
      <c r="T4483" s="58"/>
    </row>
    <row r="4484">
      <c r="D4484" s="58"/>
      <c r="F4484" s="60"/>
      <c r="N4484" s="58"/>
      <c r="O4484" s="58"/>
      <c r="P4484" s="58"/>
      <c r="T4484" s="58"/>
    </row>
    <row r="4485">
      <c r="D4485" s="58"/>
      <c r="F4485" s="60"/>
      <c r="N4485" s="58"/>
      <c r="O4485" s="58"/>
      <c r="P4485" s="58"/>
      <c r="T4485" s="58"/>
    </row>
    <row r="4486">
      <c r="D4486" s="58"/>
      <c r="F4486" s="60"/>
      <c r="N4486" s="58"/>
      <c r="O4486" s="58"/>
      <c r="P4486" s="58"/>
      <c r="T4486" s="58"/>
    </row>
    <row r="4487">
      <c r="D4487" s="58"/>
      <c r="F4487" s="60"/>
      <c r="N4487" s="58"/>
      <c r="O4487" s="58"/>
      <c r="P4487" s="58"/>
      <c r="T4487" s="58"/>
    </row>
    <row r="4488">
      <c r="D4488" s="58"/>
      <c r="F4488" s="60"/>
      <c r="N4488" s="58"/>
      <c r="O4488" s="58"/>
      <c r="P4488" s="58"/>
      <c r="T4488" s="58"/>
    </row>
    <row r="4489">
      <c r="D4489" s="58"/>
      <c r="F4489" s="60"/>
      <c r="N4489" s="58"/>
      <c r="O4489" s="58"/>
      <c r="P4489" s="58"/>
      <c r="T4489" s="58"/>
    </row>
    <row r="4490">
      <c r="D4490" s="58"/>
      <c r="F4490" s="60"/>
      <c r="N4490" s="58"/>
      <c r="O4490" s="58"/>
      <c r="P4490" s="58"/>
      <c r="T4490" s="58"/>
    </row>
    <row r="4491">
      <c r="D4491" s="58"/>
      <c r="F4491" s="60"/>
      <c r="N4491" s="58"/>
      <c r="O4491" s="58"/>
      <c r="P4491" s="58"/>
      <c r="T4491" s="58"/>
    </row>
    <row r="4492">
      <c r="D4492" s="58"/>
      <c r="F4492" s="60"/>
      <c r="N4492" s="58"/>
      <c r="O4492" s="58"/>
      <c r="P4492" s="58"/>
      <c r="T4492" s="58"/>
    </row>
    <row r="4493">
      <c r="D4493" s="58"/>
      <c r="F4493" s="60"/>
      <c r="N4493" s="58"/>
      <c r="O4493" s="58"/>
      <c r="P4493" s="58"/>
      <c r="T4493" s="58"/>
    </row>
    <row r="4494">
      <c r="D4494" s="58"/>
      <c r="F4494" s="60"/>
      <c r="N4494" s="58"/>
      <c r="O4494" s="58"/>
      <c r="P4494" s="58"/>
      <c r="T4494" s="58"/>
    </row>
    <row r="4495">
      <c r="D4495" s="58"/>
      <c r="F4495" s="60"/>
      <c r="N4495" s="58"/>
      <c r="O4495" s="58"/>
      <c r="P4495" s="58"/>
      <c r="T4495" s="58"/>
    </row>
    <row r="4496">
      <c r="D4496" s="58"/>
      <c r="F4496" s="60"/>
      <c r="N4496" s="58"/>
      <c r="O4496" s="58"/>
      <c r="P4496" s="58"/>
      <c r="T4496" s="58"/>
    </row>
    <row r="4497">
      <c r="D4497" s="58"/>
      <c r="F4497" s="60"/>
      <c r="N4497" s="58"/>
      <c r="O4497" s="58"/>
      <c r="P4497" s="58"/>
      <c r="T4497" s="58"/>
    </row>
    <row r="4498">
      <c r="D4498" s="58"/>
      <c r="F4498" s="60"/>
      <c r="N4498" s="58"/>
      <c r="O4498" s="58"/>
      <c r="P4498" s="58"/>
      <c r="T4498" s="58"/>
    </row>
    <row r="4499">
      <c r="D4499" s="58"/>
      <c r="F4499" s="60"/>
      <c r="N4499" s="58"/>
      <c r="O4499" s="58"/>
      <c r="P4499" s="58"/>
      <c r="T4499" s="58"/>
    </row>
    <row r="4500">
      <c r="D4500" s="58"/>
      <c r="F4500" s="60"/>
      <c r="N4500" s="58"/>
      <c r="O4500" s="58"/>
      <c r="P4500" s="58"/>
      <c r="T4500" s="58"/>
    </row>
    <row r="4501">
      <c r="D4501" s="58"/>
      <c r="F4501" s="60"/>
      <c r="N4501" s="58"/>
      <c r="O4501" s="58"/>
      <c r="P4501" s="58"/>
      <c r="T4501" s="58"/>
    </row>
    <row r="4502">
      <c r="D4502" s="58"/>
      <c r="F4502" s="60"/>
      <c r="N4502" s="58"/>
      <c r="O4502" s="58"/>
      <c r="P4502" s="58"/>
      <c r="T4502" s="58"/>
    </row>
    <row r="4503">
      <c r="D4503" s="58"/>
      <c r="F4503" s="60"/>
      <c r="N4503" s="58"/>
      <c r="O4503" s="58"/>
      <c r="P4503" s="58"/>
      <c r="T4503" s="58"/>
    </row>
    <row r="4504">
      <c r="D4504" s="58"/>
      <c r="F4504" s="60"/>
      <c r="N4504" s="58"/>
      <c r="O4504" s="58"/>
      <c r="P4504" s="58"/>
      <c r="T4504" s="58"/>
    </row>
    <row r="4505">
      <c r="D4505" s="58"/>
      <c r="F4505" s="60"/>
      <c r="N4505" s="58"/>
      <c r="O4505" s="58"/>
      <c r="P4505" s="58"/>
      <c r="T4505" s="58"/>
    </row>
    <row r="4506">
      <c r="D4506" s="58"/>
      <c r="F4506" s="60"/>
      <c r="N4506" s="58"/>
      <c r="O4506" s="58"/>
      <c r="P4506" s="58"/>
      <c r="T4506" s="58"/>
    </row>
    <row r="4507">
      <c r="D4507" s="58"/>
      <c r="F4507" s="60"/>
      <c r="N4507" s="58"/>
      <c r="O4507" s="58"/>
      <c r="P4507" s="58"/>
      <c r="T4507" s="58"/>
    </row>
    <row r="4508">
      <c r="D4508" s="58"/>
      <c r="F4508" s="60"/>
      <c r="N4508" s="58"/>
      <c r="O4508" s="58"/>
      <c r="P4508" s="58"/>
      <c r="T4508" s="58"/>
    </row>
    <row r="4509">
      <c r="D4509" s="58"/>
      <c r="F4509" s="60"/>
      <c r="N4509" s="58"/>
      <c r="O4509" s="58"/>
      <c r="P4509" s="58"/>
      <c r="T4509" s="58"/>
    </row>
    <row r="4510">
      <c r="D4510" s="58"/>
      <c r="F4510" s="60"/>
      <c r="N4510" s="58"/>
      <c r="O4510" s="58"/>
      <c r="P4510" s="58"/>
      <c r="T4510" s="58"/>
    </row>
    <row r="4511">
      <c r="D4511" s="58"/>
      <c r="F4511" s="60"/>
      <c r="N4511" s="58"/>
      <c r="O4511" s="58"/>
      <c r="P4511" s="58"/>
      <c r="T4511" s="58"/>
    </row>
    <row r="4512">
      <c r="D4512" s="58"/>
      <c r="F4512" s="60"/>
      <c r="N4512" s="58"/>
      <c r="O4512" s="58"/>
      <c r="P4512" s="58"/>
      <c r="T4512" s="58"/>
    </row>
    <row r="4513">
      <c r="D4513" s="58"/>
      <c r="F4513" s="60"/>
      <c r="N4513" s="58"/>
      <c r="O4513" s="58"/>
      <c r="P4513" s="58"/>
      <c r="T4513" s="58"/>
    </row>
    <row r="4514">
      <c r="D4514" s="58"/>
      <c r="F4514" s="60"/>
      <c r="N4514" s="58"/>
      <c r="O4514" s="58"/>
      <c r="P4514" s="58"/>
      <c r="T4514" s="58"/>
    </row>
    <row r="4515">
      <c r="D4515" s="58"/>
      <c r="F4515" s="60"/>
      <c r="N4515" s="58"/>
      <c r="O4515" s="58"/>
      <c r="P4515" s="58"/>
      <c r="T4515" s="58"/>
    </row>
    <row r="4516">
      <c r="D4516" s="58"/>
      <c r="F4516" s="60"/>
      <c r="N4516" s="58"/>
      <c r="O4516" s="58"/>
      <c r="P4516" s="58"/>
      <c r="T4516" s="58"/>
    </row>
    <row r="4517">
      <c r="D4517" s="58"/>
      <c r="F4517" s="60"/>
      <c r="N4517" s="58"/>
      <c r="O4517" s="58"/>
      <c r="P4517" s="58"/>
      <c r="T4517" s="58"/>
    </row>
    <row r="4518">
      <c r="D4518" s="58"/>
      <c r="F4518" s="60"/>
      <c r="N4518" s="58"/>
      <c r="O4518" s="58"/>
      <c r="P4518" s="58"/>
      <c r="T4518" s="58"/>
    </row>
    <row r="4519">
      <c r="D4519" s="58"/>
      <c r="F4519" s="60"/>
      <c r="N4519" s="58"/>
      <c r="O4519" s="58"/>
      <c r="P4519" s="58"/>
      <c r="T4519" s="58"/>
    </row>
    <row r="4520">
      <c r="D4520" s="58"/>
      <c r="F4520" s="60"/>
      <c r="N4520" s="58"/>
      <c r="O4520" s="58"/>
      <c r="P4520" s="58"/>
      <c r="T4520" s="58"/>
    </row>
    <row r="4521">
      <c r="D4521" s="58"/>
      <c r="F4521" s="60"/>
      <c r="N4521" s="58"/>
      <c r="O4521" s="58"/>
      <c r="P4521" s="58"/>
      <c r="T4521" s="58"/>
    </row>
    <row r="4522">
      <c r="D4522" s="58"/>
      <c r="F4522" s="60"/>
      <c r="N4522" s="58"/>
      <c r="O4522" s="58"/>
      <c r="P4522" s="58"/>
      <c r="T4522" s="58"/>
    </row>
    <row r="4523">
      <c r="D4523" s="58"/>
      <c r="F4523" s="60"/>
      <c r="N4523" s="58"/>
      <c r="O4523" s="58"/>
      <c r="P4523" s="58"/>
      <c r="T4523" s="58"/>
    </row>
    <row r="4524">
      <c r="D4524" s="58"/>
      <c r="F4524" s="60"/>
      <c r="N4524" s="58"/>
      <c r="O4524" s="58"/>
      <c r="P4524" s="58"/>
      <c r="T4524" s="58"/>
    </row>
    <row r="4525">
      <c r="D4525" s="58"/>
      <c r="F4525" s="60"/>
      <c r="N4525" s="58"/>
      <c r="O4525" s="58"/>
      <c r="P4525" s="58"/>
      <c r="T4525" s="58"/>
    </row>
    <row r="4526">
      <c r="D4526" s="58"/>
      <c r="F4526" s="60"/>
      <c r="N4526" s="58"/>
      <c r="O4526" s="58"/>
      <c r="P4526" s="58"/>
      <c r="T4526" s="58"/>
    </row>
    <row r="4527">
      <c r="D4527" s="58"/>
      <c r="F4527" s="60"/>
      <c r="N4527" s="58"/>
      <c r="O4527" s="58"/>
      <c r="P4527" s="58"/>
      <c r="T4527" s="58"/>
    </row>
    <row r="4528">
      <c r="D4528" s="58"/>
      <c r="F4528" s="60"/>
      <c r="N4528" s="58"/>
      <c r="O4528" s="58"/>
      <c r="P4528" s="58"/>
      <c r="T4528" s="58"/>
    </row>
    <row r="4529">
      <c r="D4529" s="58"/>
      <c r="F4529" s="60"/>
      <c r="N4529" s="58"/>
      <c r="O4529" s="58"/>
      <c r="P4529" s="58"/>
      <c r="T4529" s="58"/>
    </row>
    <row r="4530">
      <c r="D4530" s="58"/>
      <c r="F4530" s="60"/>
      <c r="N4530" s="58"/>
      <c r="O4530" s="58"/>
      <c r="P4530" s="58"/>
      <c r="T4530" s="58"/>
    </row>
    <row r="4531">
      <c r="D4531" s="58"/>
      <c r="F4531" s="60"/>
      <c r="N4531" s="58"/>
      <c r="O4531" s="58"/>
      <c r="P4531" s="58"/>
      <c r="T4531" s="58"/>
    </row>
    <row r="4532">
      <c r="D4532" s="58"/>
      <c r="F4532" s="60"/>
      <c r="N4532" s="58"/>
      <c r="O4532" s="58"/>
      <c r="P4532" s="58"/>
      <c r="T4532" s="58"/>
    </row>
    <row r="4533">
      <c r="D4533" s="58"/>
      <c r="F4533" s="60"/>
      <c r="N4533" s="58"/>
      <c r="O4533" s="58"/>
      <c r="P4533" s="58"/>
      <c r="T4533" s="58"/>
    </row>
    <row r="4534">
      <c r="D4534" s="58"/>
      <c r="F4534" s="60"/>
      <c r="N4534" s="58"/>
      <c r="O4534" s="58"/>
      <c r="P4534" s="58"/>
      <c r="T4534" s="58"/>
    </row>
    <row r="4535">
      <c r="D4535" s="58"/>
      <c r="F4535" s="60"/>
      <c r="N4535" s="58"/>
      <c r="O4535" s="58"/>
      <c r="P4535" s="58"/>
      <c r="T4535" s="58"/>
    </row>
    <row r="4536">
      <c r="D4536" s="58"/>
      <c r="F4536" s="60"/>
      <c r="N4536" s="58"/>
      <c r="O4536" s="58"/>
      <c r="P4536" s="58"/>
      <c r="T4536" s="58"/>
    </row>
    <row r="4537">
      <c r="D4537" s="58"/>
      <c r="F4537" s="60"/>
      <c r="N4537" s="58"/>
      <c r="O4537" s="58"/>
      <c r="P4537" s="58"/>
      <c r="T4537" s="58"/>
    </row>
    <row r="4538">
      <c r="D4538" s="58"/>
      <c r="F4538" s="60"/>
      <c r="N4538" s="58"/>
      <c r="O4538" s="58"/>
      <c r="P4538" s="58"/>
      <c r="T4538" s="58"/>
    </row>
    <row r="4539">
      <c r="D4539" s="58"/>
      <c r="F4539" s="60"/>
      <c r="N4539" s="58"/>
      <c r="O4539" s="58"/>
      <c r="P4539" s="58"/>
      <c r="T4539" s="58"/>
    </row>
    <row r="4540">
      <c r="D4540" s="58"/>
      <c r="F4540" s="60"/>
      <c r="N4540" s="58"/>
      <c r="O4540" s="58"/>
      <c r="P4540" s="58"/>
      <c r="T4540" s="58"/>
    </row>
    <row r="4541">
      <c r="D4541" s="58"/>
      <c r="F4541" s="60"/>
      <c r="N4541" s="58"/>
      <c r="O4541" s="58"/>
      <c r="P4541" s="58"/>
      <c r="T4541" s="58"/>
    </row>
    <row r="4542">
      <c r="D4542" s="58"/>
      <c r="F4542" s="60"/>
      <c r="N4542" s="58"/>
      <c r="O4542" s="58"/>
      <c r="P4542" s="58"/>
      <c r="T4542" s="58"/>
    </row>
    <row r="4543">
      <c r="D4543" s="58"/>
      <c r="F4543" s="60"/>
      <c r="N4543" s="58"/>
      <c r="O4543" s="58"/>
      <c r="P4543" s="58"/>
      <c r="T4543" s="58"/>
    </row>
    <row r="4544">
      <c r="D4544" s="58"/>
      <c r="F4544" s="60"/>
      <c r="N4544" s="58"/>
      <c r="O4544" s="58"/>
      <c r="P4544" s="58"/>
      <c r="T4544" s="58"/>
    </row>
    <row r="4545">
      <c r="D4545" s="58"/>
      <c r="F4545" s="60"/>
      <c r="N4545" s="58"/>
      <c r="O4545" s="58"/>
      <c r="P4545" s="58"/>
      <c r="T4545" s="58"/>
    </row>
    <row r="4546">
      <c r="D4546" s="58"/>
      <c r="F4546" s="60"/>
      <c r="N4546" s="58"/>
      <c r="O4546" s="58"/>
      <c r="P4546" s="58"/>
      <c r="T4546" s="58"/>
    </row>
    <row r="4547">
      <c r="D4547" s="58"/>
      <c r="F4547" s="60"/>
      <c r="N4547" s="58"/>
      <c r="O4547" s="58"/>
      <c r="P4547" s="58"/>
      <c r="T4547" s="58"/>
    </row>
    <row r="4548">
      <c r="D4548" s="58"/>
      <c r="F4548" s="60"/>
      <c r="N4548" s="58"/>
      <c r="O4548" s="58"/>
      <c r="P4548" s="58"/>
      <c r="T4548" s="58"/>
    </row>
    <row r="4549">
      <c r="D4549" s="58"/>
      <c r="F4549" s="60"/>
      <c r="N4549" s="58"/>
      <c r="O4549" s="58"/>
      <c r="P4549" s="58"/>
      <c r="T4549" s="58"/>
    </row>
    <row r="4550">
      <c r="D4550" s="58"/>
      <c r="F4550" s="60"/>
      <c r="N4550" s="58"/>
      <c r="O4550" s="58"/>
      <c r="P4550" s="58"/>
      <c r="T4550" s="58"/>
    </row>
    <row r="4551">
      <c r="D4551" s="58"/>
      <c r="F4551" s="60"/>
      <c r="N4551" s="58"/>
      <c r="O4551" s="58"/>
      <c r="P4551" s="58"/>
      <c r="T4551" s="58"/>
    </row>
    <row r="4552">
      <c r="D4552" s="58"/>
      <c r="F4552" s="60"/>
      <c r="N4552" s="58"/>
      <c r="O4552" s="58"/>
      <c r="P4552" s="58"/>
      <c r="T4552" s="58"/>
    </row>
    <row r="4553">
      <c r="D4553" s="58"/>
      <c r="F4553" s="60"/>
      <c r="N4553" s="58"/>
      <c r="O4553" s="58"/>
      <c r="P4553" s="58"/>
      <c r="T4553" s="58"/>
    </row>
    <row r="4554">
      <c r="D4554" s="58"/>
      <c r="F4554" s="60"/>
      <c r="N4554" s="58"/>
      <c r="O4554" s="58"/>
      <c r="P4554" s="58"/>
      <c r="T4554" s="58"/>
    </row>
    <row r="4555">
      <c r="D4555" s="58"/>
      <c r="F4555" s="60"/>
      <c r="N4555" s="58"/>
      <c r="O4555" s="58"/>
      <c r="P4555" s="58"/>
      <c r="T4555" s="58"/>
    </row>
    <row r="4556">
      <c r="D4556" s="58"/>
      <c r="F4556" s="60"/>
      <c r="N4556" s="58"/>
      <c r="O4556" s="58"/>
      <c r="P4556" s="58"/>
      <c r="T4556" s="58"/>
    </row>
    <row r="4557">
      <c r="D4557" s="58"/>
      <c r="F4557" s="60"/>
      <c r="N4557" s="58"/>
      <c r="O4557" s="58"/>
      <c r="P4557" s="58"/>
      <c r="T4557" s="58"/>
    </row>
    <row r="4558">
      <c r="D4558" s="58"/>
      <c r="F4558" s="60"/>
      <c r="N4558" s="58"/>
      <c r="O4558" s="58"/>
      <c r="P4558" s="58"/>
      <c r="T4558" s="58"/>
    </row>
    <row r="4559">
      <c r="D4559" s="58"/>
      <c r="F4559" s="60"/>
      <c r="N4559" s="58"/>
      <c r="O4559" s="58"/>
      <c r="P4559" s="58"/>
      <c r="T4559" s="58"/>
    </row>
    <row r="4560">
      <c r="D4560" s="58"/>
      <c r="F4560" s="60"/>
      <c r="N4560" s="58"/>
      <c r="O4560" s="58"/>
      <c r="P4560" s="58"/>
      <c r="T4560" s="58"/>
    </row>
    <row r="4561">
      <c r="D4561" s="58"/>
      <c r="F4561" s="60"/>
      <c r="N4561" s="58"/>
      <c r="O4561" s="58"/>
      <c r="P4561" s="58"/>
      <c r="T4561" s="58"/>
    </row>
    <row r="4562">
      <c r="D4562" s="58"/>
      <c r="F4562" s="60"/>
      <c r="N4562" s="58"/>
      <c r="O4562" s="58"/>
      <c r="P4562" s="58"/>
      <c r="T4562" s="58"/>
    </row>
    <row r="4563">
      <c r="D4563" s="58"/>
      <c r="F4563" s="60"/>
      <c r="N4563" s="58"/>
      <c r="O4563" s="58"/>
      <c r="P4563" s="58"/>
      <c r="T4563" s="58"/>
    </row>
    <row r="4564">
      <c r="D4564" s="58"/>
      <c r="F4564" s="60"/>
      <c r="N4564" s="58"/>
      <c r="O4564" s="58"/>
      <c r="P4564" s="58"/>
      <c r="T4564" s="58"/>
    </row>
    <row r="4565">
      <c r="D4565" s="58"/>
      <c r="F4565" s="60"/>
      <c r="N4565" s="58"/>
      <c r="O4565" s="58"/>
      <c r="P4565" s="58"/>
      <c r="T4565" s="58"/>
    </row>
    <row r="4566">
      <c r="D4566" s="58"/>
      <c r="F4566" s="60"/>
      <c r="N4566" s="58"/>
      <c r="O4566" s="58"/>
      <c r="P4566" s="58"/>
      <c r="T4566" s="58"/>
    </row>
    <row r="4567">
      <c r="D4567" s="58"/>
      <c r="F4567" s="60"/>
      <c r="N4567" s="58"/>
      <c r="O4567" s="58"/>
      <c r="P4567" s="58"/>
      <c r="T4567" s="58"/>
    </row>
    <row r="4568">
      <c r="D4568" s="58"/>
      <c r="F4568" s="60"/>
      <c r="N4568" s="58"/>
      <c r="O4568" s="58"/>
      <c r="P4568" s="58"/>
      <c r="T4568" s="58"/>
    </row>
    <row r="4569">
      <c r="D4569" s="58"/>
      <c r="F4569" s="60"/>
      <c r="N4569" s="58"/>
      <c r="O4569" s="58"/>
      <c r="P4569" s="58"/>
      <c r="T4569" s="58"/>
    </row>
    <row r="4570">
      <c r="D4570" s="58"/>
      <c r="F4570" s="60"/>
      <c r="N4570" s="58"/>
      <c r="O4570" s="58"/>
      <c r="P4570" s="58"/>
      <c r="T4570" s="58"/>
    </row>
    <row r="4571">
      <c r="D4571" s="58"/>
      <c r="F4571" s="60"/>
      <c r="N4571" s="58"/>
      <c r="O4571" s="58"/>
      <c r="P4571" s="58"/>
      <c r="T4571" s="58"/>
    </row>
    <row r="4572">
      <c r="D4572" s="58"/>
      <c r="F4572" s="60"/>
      <c r="N4572" s="58"/>
      <c r="O4572" s="58"/>
      <c r="P4572" s="58"/>
      <c r="T4572" s="58"/>
    </row>
    <row r="4573">
      <c r="D4573" s="58"/>
      <c r="F4573" s="60"/>
      <c r="N4573" s="58"/>
      <c r="O4573" s="58"/>
      <c r="P4573" s="58"/>
      <c r="T4573" s="58"/>
    </row>
    <row r="4574">
      <c r="D4574" s="58"/>
      <c r="F4574" s="60"/>
      <c r="N4574" s="58"/>
      <c r="O4574" s="58"/>
      <c r="P4574" s="58"/>
      <c r="T4574" s="58"/>
    </row>
    <row r="4575">
      <c r="D4575" s="58"/>
      <c r="F4575" s="60"/>
      <c r="N4575" s="58"/>
      <c r="O4575" s="58"/>
      <c r="P4575" s="58"/>
      <c r="T4575" s="58"/>
    </row>
    <row r="4576">
      <c r="D4576" s="58"/>
      <c r="F4576" s="60"/>
      <c r="N4576" s="58"/>
      <c r="O4576" s="58"/>
      <c r="P4576" s="58"/>
      <c r="T4576" s="58"/>
    </row>
    <row r="4577">
      <c r="D4577" s="58"/>
      <c r="F4577" s="60"/>
      <c r="N4577" s="58"/>
      <c r="O4577" s="58"/>
      <c r="P4577" s="58"/>
      <c r="T4577" s="58"/>
    </row>
    <row r="4578">
      <c r="D4578" s="58"/>
      <c r="F4578" s="60"/>
      <c r="N4578" s="58"/>
      <c r="O4578" s="58"/>
      <c r="P4578" s="58"/>
      <c r="T4578" s="58"/>
    </row>
    <row r="4579">
      <c r="D4579" s="58"/>
      <c r="F4579" s="60"/>
      <c r="N4579" s="58"/>
      <c r="O4579" s="58"/>
      <c r="P4579" s="58"/>
      <c r="T4579" s="58"/>
    </row>
    <row r="4580">
      <c r="D4580" s="58"/>
      <c r="F4580" s="60"/>
      <c r="N4580" s="58"/>
      <c r="O4580" s="58"/>
      <c r="P4580" s="58"/>
      <c r="T4580" s="58"/>
    </row>
    <row r="4581">
      <c r="D4581" s="58"/>
      <c r="F4581" s="60"/>
      <c r="N4581" s="58"/>
      <c r="O4581" s="58"/>
      <c r="P4581" s="58"/>
      <c r="T4581" s="58"/>
    </row>
    <row r="4582">
      <c r="D4582" s="58"/>
      <c r="F4582" s="60"/>
      <c r="N4582" s="58"/>
      <c r="O4582" s="58"/>
      <c r="P4582" s="58"/>
      <c r="T4582" s="58"/>
    </row>
    <row r="4583">
      <c r="D4583" s="58"/>
      <c r="F4583" s="60"/>
      <c r="N4583" s="58"/>
      <c r="O4583" s="58"/>
      <c r="P4583" s="58"/>
      <c r="T4583" s="58"/>
    </row>
    <row r="4584">
      <c r="D4584" s="58"/>
      <c r="F4584" s="60"/>
      <c r="N4584" s="58"/>
      <c r="O4584" s="58"/>
      <c r="P4584" s="58"/>
      <c r="T4584" s="58"/>
    </row>
    <row r="4585">
      <c r="D4585" s="58"/>
      <c r="F4585" s="60"/>
      <c r="N4585" s="58"/>
      <c r="O4585" s="58"/>
      <c r="P4585" s="58"/>
      <c r="T4585" s="58"/>
    </row>
    <row r="4586">
      <c r="D4586" s="58"/>
      <c r="F4586" s="60"/>
      <c r="N4586" s="58"/>
      <c r="O4586" s="58"/>
      <c r="P4586" s="58"/>
      <c r="T4586" s="58"/>
    </row>
    <row r="4587">
      <c r="D4587" s="58"/>
      <c r="F4587" s="60"/>
      <c r="N4587" s="58"/>
      <c r="O4587" s="58"/>
      <c r="P4587" s="58"/>
      <c r="T4587" s="58"/>
    </row>
    <row r="4588">
      <c r="D4588" s="58"/>
      <c r="F4588" s="60"/>
      <c r="N4588" s="58"/>
      <c r="O4588" s="58"/>
      <c r="P4588" s="58"/>
      <c r="T4588" s="58"/>
    </row>
    <row r="4589">
      <c r="D4589" s="58"/>
      <c r="F4589" s="60"/>
      <c r="N4589" s="58"/>
      <c r="O4589" s="58"/>
      <c r="P4589" s="58"/>
      <c r="T4589" s="58"/>
    </row>
    <row r="4590">
      <c r="D4590" s="58"/>
      <c r="F4590" s="60"/>
      <c r="N4590" s="58"/>
      <c r="O4590" s="58"/>
      <c r="P4590" s="58"/>
      <c r="T4590" s="58"/>
    </row>
    <row r="4591">
      <c r="D4591" s="58"/>
      <c r="F4591" s="60"/>
      <c r="N4591" s="58"/>
      <c r="O4591" s="58"/>
      <c r="P4591" s="58"/>
      <c r="T4591" s="58"/>
    </row>
    <row r="4592">
      <c r="D4592" s="58"/>
      <c r="F4592" s="60"/>
      <c r="N4592" s="58"/>
      <c r="O4592" s="58"/>
      <c r="P4592" s="58"/>
      <c r="T4592" s="58"/>
    </row>
    <row r="4593">
      <c r="D4593" s="58"/>
      <c r="F4593" s="60"/>
      <c r="N4593" s="58"/>
      <c r="O4593" s="58"/>
      <c r="P4593" s="58"/>
      <c r="T4593" s="58"/>
    </row>
    <row r="4594">
      <c r="D4594" s="58"/>
      <c r="F4594" s="60"/>
      <c r="N4594" s="58"/>
      <c r="O4594" s="58"/>
      <c r="P4594" s="58"/>
      <c r="T4594" s="58"/>
    </row>
    <row r="4595">
      <c r="D4595" s="58"/>
      <c r="F4595" s="60"/>
      <c r="N4595" s="58"/>
      <c r="O4595" s="58"/>
      <c r="P4595" s="58"/>
      <c r="T4595" s="58"/>
    </row>
    <row r="4596">
      <c r="D4596" s="58"/>
      <c r="F4596" s="60"/>
      <c r="N4596" s="58"/>
      <c r="O4596" s="58"/>
      <c r="P4596" s="58"/>
      <c r="T4596" s="58"/>
    </row>
    <row r="4597">
      <c r="D4597" s="58"/>
      <c r="F4597" s="60"/>
      <c r="N4597" s="58"/>
      <c r="O4597" s="58"/>
      <c r="P4597" s="58"/>
      <c r="T4597" s="58"/>
    </row>
    <row r="4598">
      <c r="D4598" s="58"/>
      <c r="F4598" s="60"/>
      <c r="N4598" s="58"/>
      <c r="O4598" s="58"/>
      <c r="P4598" s="58"/>
      <c r="T4598" s="58"/>
    </row>
    <row r="4599">
      <c r="D4599" s="58"/>
      <c r="F4599" s="60"/>
      <c r="N4599" s="58"/>
      <c r="O4599" s="58"/>
      <c r="P4599" s="58"/>
      <c r="T4599" s="58"/>
    </row>
    <row r="4600">
      <c r="D4600" s="58"/>
      <c r="F4600" s="60"/>
      <c r="N4600" s="58"/>
      <c r="O4600" s="58"/>
      <c r="P4600" s="58"/>
      <c r="T4600" s="58"/>
    </row>
    <row r="4601">
      <c r="D4601" s="58"/>
      <c r="F4601" s="60"/>
      <c r="N4601" s="58"/>
      <c r="O4601" s="58"/>
      <c r="P4601" s="58"/>
      <c r="T4601" s="58"/>
    </row>
    <row r="4602">
      <c r="D4602" s="58"/>
      <c r="F4602" s="60"/>
      <c r="N4602" s="58"/>
      <c r="O4602" s="58"/>
      <c r="P4602" s="58"/>
      <c r="T4602" s="58"/>
    </row>
    <row r="4603">
      <c r="D4603" s="58"/>
      <c r="F4603" s="60"/>
      <c r="N4603" s="58"/>
      <c r="O4603" s="58"/>
      <c r="P4603" s="58"/>
      <c r="T4603" s="58"/>
    </row>
    <row r="4604">
      <c r="D4604" s="58"/>
      <c r="F4604" s="60"/>
      <c r="N4604" s="58"/>
      <c r="O4604" s="58"/>
      <c r="P4604" s="58"/>
      <c r="T4604" s="58"/>
    </row>
    <row r="4605">
      <c r="D4605" s="58"/>
      <c r="F4605" s="60"/>
      <c r="N4605" s="58"/>
      <c r="O4605" s="58"/>
      <c r="P4605" s="58"/>
      <c r="T4605" s="58"/>
    </row>
    <row r="4606">
      <c r="D4606" s="58"/>
      <c r="F4606" s="60"/>
      <c r="N4606" s="58"/>
      <c r="O4606" s="58"/>
      <c r="P4606" s="58"/>
      <c r="T4606" s="58"/>
    </row>
    <row r="4607">
      <c r="D4607" s="58"/>
      <c r="F4607" s="60"/>
      <c r="N4607" s="58"/>
      <c r="O4607" s="58"/>
      <c r="P4607" s="58"/>
      <c r="T4607" s="58"/>
    </row>
    <row r="4608">
      <c r="D4608" s="58"/>
      <c r="F4608" s="60"/>
      <c r="N4608" s="58"/>
      <c r="O4608" s="58"/>
      <c r="P4608" s="58"/>
      <c r="T4608" s="58"/>
    </row>
    <row r="4609">
      <c r="D4609" s="58"/>
      <c r="F4609" s="60"/>
      <c r="N4609" s="58"/>
      <c r="O4609" s="58"/>
      <c r="P4609" s="58"/>
      <c r="T4609" s="58"/>
    </row>
    <row r="4610">
      <c r="D4610" s="58"/>
      <c r="F4610" s="60"/>
      <c r="N4610" s="58"/>
      <c r="O4610" s="58"/>
      <c r="P4610" s="58"/>
      <c r="T4610" s="58"/>
    </row>
    <row r="4611">
      <c r="D4611" s="58"/>
      <c r="F4611" s="60"/>
      <c r="N4611" s="58"/>
      <c r="O4611" s="58"/>
      <c r="P4611" s="58"/>
      <c r="T4611" s="58"/>
    </row>
    <row r="4612">
      <c r="D4612" s="58"/>
      <c r="F4612" s="60"/>
      <c r="N4612" s="58"/>
      <c r="O4612" s="58"/>
      <c r="P4612" s="58"/>
      <c r="T4612" s="58"/>
    </row>
    <row r="4613">
      <c r="D4613" s="58"/>
      <c r="F4613" s="60"/>
      <c r="N4613" s="58"/>
      <c r="O4613" s="58"/>
      <c r="P4613" s="58"/>
      <c r="T4613" s="58"/>
    </row>
    <row r="4614">
      <c r="D4614" s="58"/>
      <c r="F4614" s="60"/>
      <c r="N4614" s="58"/>
      <c r="O4614" s="58"/>
      <c r="P4614" s="58"/>
      <c r="T4614" s="58"/>
    </row>
    <row r="4615">
      <c r="D4615" s="58"/>
      <c r="F4615" s="60"/>
      <c r="N4615" s="58"/>
      <c r="O4615" s="58"/>
      <c r="P4615" s="58"/>
      <c r="T4615" s="58"/>
    </row>
    <row r="4616">
      <c r="D4616" s="58"/>
      <c r="F4616" s="60"/>
      <c r="N4616" s="58"/>
      <c r="O4616" s="58"/>
      <c r="P4616" s="58"/>
      <c r="T4616" s="58"/>
    </row>
    <row r="4617">
      <c r="D4617" s="58"/>
      <c r="F4617" s="60"/>
      <c r="N4617" s="58"/>
      <c r="O4617" s="58"/>
      <c r="P4617" s="58"/>
      <c r="T4617" s="58"/>
    </row>
    <row r="4618">
      <c r="D4618" s="58"/>
      <c r="F4618" s="60"/>
      <c r="N4618" s="58"/>
      <c r="O4618" s="58"/>
      <c r="P4618" s="58"/>
      <c r="T4618" s="58"/>
    </row>
    <row r="4619">
      <c r="D4619" s="58"/>
      <c r="F4619" s="60"/>
      <c r="N4619" s="58"/>
      <c r="O4619" s="58"/>
      <c r="P4619" s="58"/>
      <c r="T4619" s="58"/>
    </row>
    <row r="4620">
      <c r="D4620" s="58"/>
      <c r="F4620" s="60"/>
      <c r="N4620" s="58"/>
      <c r="O4620" s="58"/>
      <c r="P4620" s="58"/>
      <c r="T4620" s="58"/>
    </row>
    <row r="4621">
      <c r="D4621" s="58"/>
      <c r="F4621" s="60"/>
      <c r="N4621" s="58"/>
      <c r="O4621" s="58"/>
      <c r="P4621" s="58"/>
      <c r="T4621" s="58"/>
    </row>
    <row r="4622">
      <c r="D4622" s="58"/>
      <c r="F4622" s="60"/>
      <c r="N4622" s="58"/>
      <c r="O4622" s="58"/>
      <c r="P4622" s="58"/>
      <c r="T4622" s="58"/>
    </row>
    <row r="4623">
      <c r="D4623" s="58"/>
      <c r="F4623" s="60"/>
      <c r="N4623" s="58"/>
      <c r="O4623" s="58"/>
      <c r="P4623" s="58"/>
      <c r="T4623" s="58"/>
    </row>
    <row r="4624">
      <c r="D4624" s="58"/>
      <c r="F4624" s="60"/>
      <c r="N4624" s="58"/>
      <c r="O4624" s="58"/>
      <c r="P4624" s="58"/>
      <c r="T4624" s="58"/>
    </row>
    <row r="4625">
      <c r="D4625" s="58"/>
      <c r="F4625" s="60"/>
      <c r="N4625" s="58"/>
      <c r="O4625" s="58"/>
      <c r="P4625" s="58"/>
      <c r="T4625" s="58"/>
    </row>
    <row r="4626">
      <c r="D4626" s="58"/>
      <c r="F4626" s="60"/>
      <c r="N4626" s="58"/>
      <c r="O4626" s="58"/>
      <c r="P4626" s="58"/>
      <c r="T4626" s="58"/>
    </row>
    <row r="4627">
      <c r="D4627" s="58"/>
      <c r="F4627" s="60"/>
      <c r="N4627" s="58"/>
      <c r="O4627" s="58"/>
      <c r="P4627" s="58"/>
      <c r="T4627" s="58"/>
    </row>
    <row r="4628">
      <c r="D4628" s="58"/>
      <c r="F4628" s="60"/>
      <c r="N4628" s="58"/>
      <c r="O4628" s="58"/>
      <c r="P4628" s="58"/>
      <c r="T4628" s="58"/>
    </row>
    <row r="4629">
      <c r="D4629" s="58"/>
      <c r="F4629" s="60"/>
      <c r="N4629" s="58"/>
      <c r="O4629" s="58"/>
      <c r="P4629" s="58"/>
      <c r="T4629" s="58"/>
    </row>
    <row r="4630">
      <c r="D4630" s="58"/>
      <c r="F4630" s="60"/>
      <c r="N4630" s="58"/>
      <c r="O4630" s="58"/>
      <c r="P4630" s="58"/>
      <c r="T4630" s="58"/>
    </row>
    <row r="4631">
      <c r="D4631" s="58"/>
      <c r="F4631" s="60"/>
      <c r="N4631" s="58"/>
      <c r="O4631" s="58"/>
      <c r="P4631" s="58"/>
      <c r="T4631" s="58"/>
    </row>
    <row r="4632">
      <c r="D4632" s="58"/>
      <c r="F4632" s="60"/>
      <c r="N4632" s="58"/>
      <c r="O4632" s="58"/>
      <c r="P4632" s="58"/>
      <c r="T4632" s="58"/>
    </row>
    <row r="4633">
      <c r="D4633" s="58"/>
      <c r="F4633" s="60"/>
      <c r="N4633" s="58"/>
      <c r="O4633" s="58"/>
      <c r="P4633" s="58"/>
      <c r="T4633" s="58"/>
    </row>
    <row r="4634">
      <c r="D4634" s="58"/>
      <c r="F4634" s="60"/>
      <c r="N4634" s="58"/>
      <c r="O4634" s="58"/>
      <c r="P4634" s="58"/>
      <c r="T4634" s="58"/>
    </row>
    <row r="4635">
      <c r="D4635" s="58"/>
      <c r="F4635" s="60"/>
      <c r="N4635" s="58"/>
      <c r="O4635" s="58"/>
      <c r="P4635" s="58"/>
      <c r="T4635" s="58"/>
    </row>
    <row r="4636">
      <c r="D4636" s="58"/>
      <c r="F4636" s="60"/>
      <c r="N4636" s="58"/>
      <c r="O4636" s="58"/>
      <c r="P4636" s="58"/>
      <c r="T4636" s="58"/>
    </row>
    <row r="4637">
      <c r="D4637" s="58"/>
      <c r="F4637" s="60"/>
      <c r="N4637" s="58"/>
      <c r="O4637" s="58"/>
      <c r="P4637" s="58"/>
      <c r="T4637" s="58"/>
    </row>
    <row r="4638">
      <c r="D4638" s="58"/>
      <c r="F4638" s="60"/>
      <c r="N4638" s="58"/>
      <c r="O4638" s="58"/>
      <c r="P4638" s="58"/>
      <c r="T4638" s="58"/>
    </row>
    <row r="4639">
      <c r="D4639" s="58"/>
      <c r="F4639" s="60"/>
      <c r="N4639" s="58"/>
      <c r="O4639" s="58"/>
      <c r="P4639" s="58"/>
      <c r="T4639" s="58"/>
    </row>
    <row r="4640">
      <c r="D4640" s="58"/>
      <c r="F4640" s="60"/>
      <c r="N4640" s="58"/>
      <c r="O4640" s="58"/>
      <c r="P4640" s="58"/>
      <c r="T4640" s="58"/>
    </row>
    <row r="4641">
      <c r="D4641" s="58"/>
      <c r="F4641" s="60"/>
      <c r="N4641" s="58"/>
      <c r="O4641" s="58"/>
      <c r="P4641" s="58"/>
      <c r="T4641" s="58"/>
    </row>
    <row r="4642">
      <c r="D4642" s="58"/>
      <c r="F4642" s="60"/>
      <c r="N4642" s="58"/>
      <c r="O4642" s="58"/>
      <c r="P4642" s="58"/>
      <c r="T4642" s="58"/>
    </row>
    <row r="4643">
      <c r="D4643" s="58"/>
      <c r="F4643" s="60"/>
      <c r="N4643" s="58"/>
      <c r="O4643" s="58"/>
      <c r="P4643" s="58"/>
      <c r="T4643" s="58"/>
    </row>
    <row r="4644">
      <c r="D4644" s="58"/>
      <c r="F4644" s="60"/>
      <c r="N4644" s="58"/>
      <c r="O4644" s="58"/>
      <c r="P4644" s="58"/>
      <c r="T4644" s="58"/>
    </row>
    <row r="4645">
      <c r="D4645" s="58"/>
      <c r="F4645" s="60"/>
      <c r="N4645" s="58"/>
      <c r="O4645" s="58"/>
      <c r="P4645" s="58"/>
      <c r="T4645" s="58"/>
    </row>
    <row r="4646">
      <c r="D4646" s="58"/>
      <c r="F4646" s="60"/>
      <c r="N4646" s="58"/>
      <c r="O4646" s="58"/>
      <c r="P4646" s="58"/>
      <c r="T4646" s="58"/>
    </row>
    <row r="4647">
      <c r="D4647" s="58"/>
      <c r="F4647" s="60"/>
      <c r="N4647" s="58"/>
      <c r="O4647" s="58"/>
      <c r="P4647" s="58"/>
      <c r="T4647" s="58"/>
    </row>
    <row r="4648">
      <c r="D4648" s="58"/>
      <c r="F4648" s="60"/>
      <c r="N4648" s="58"/>
      <c r="O4648" s="58"/>
      <c r="P4648" s="58"/>
      <c r="T4648" s="58"/>
    </row>
    <row r="4649">
      <c r="D4649" s="58"/>
      <c r="F4649" s="60"/>
      <c r="N4649" s="58"/>
      <c r="O4649" s="58"/>
      <c r="P4649" s="58"/>
      <c r="T4649" s="58"/>
    </row>
    <row r="4650">
      <c r="D4650" s="58"/>
      <c r="F4650" s="60"/>
      <c r="N4650" s="58"/>
      <c r="O4650" s="58"/>
      <c r="P4650" s="58"/>
      <c r="T4650" s="58"/>
    </row>
    <row r="4651">
      <c r="D4651" s="58"/>
      <c r="F4651" s="60"/>
      <c r="N4651" s="58"/>
      <c r="O4651" s="58"/>
      <c r="P4651" s="58"/>
      <c r="T4651" s="58"/>
    </row>
    <row r="4652">
      <c r="D4652" s="58"/>
      <c r="F4652" s="60"/>
      <c r="N4652" s="58"/>
      <c r="O4652" s="58"/>
      <c r="P4652" s="58"/>
      <c r="T4652" s="58"/>
    </row>
    <row r="4653">
      <c r="D4653" s="58"/>
      <c r="F4653" s="60"/>
      <c r="N4653" s="58"/>
      <c r="O4653" s="58"/>
      <c r="P4653" s="58"/>
      <c r="T4653" s="58"/>
    </row>
    <row r="4654">
      <c r="D4654" s="58"/>
      <c r="F4654" s="60"/>
      <c r="N4654" s="58"/>
      <c r="O4654" s="58"/>
      <c r="P4654" s="58"/>
      <c r="T4654" s="58"/>
    </row>
    <row r="4655">
      <c r="D4655" s="58"/>
      <c r="F4655" s="60"/>
      <c r="N4655" s="58"/>
      <c r="O4655" s="58"/>
      <c r="P4655" s="58"/>
      <c r="T4655" s="58"/>
    </row>
    <row r="4656">
      <c r="D4656" s="58"/>
      <c r="F4656" s="60"/>
      <c r="N4656" s="58"/>
      <c r="O4656" s="58"/>
      <c r="P4656" s="58"/>
      <c r="T4656" s="58"/>
    </row>
    <row r="4657">
      <c r="D4657" s="58"/>
      <c r="F4657" s="60"/>
      <c r="N4657" s="58"/>
      <c r="O4657" s="58"/>
      <c r="P4657" s="58"/>
      <c r="T4657" s="58"/>
    </row>
    <row r="4658">
      <c r="D4658" s="58"/>
      <c r="F4658" s="60"/>
      <c r="N4658" s="58"/>
      <c r="O4658" s="58"/>
      <c r="P4658" s="58"/>
      <c r="T4658" s="58"/>
    </row>
    <row r="4659">
      <c r="D4659" s="58"/>
      <c r="F4659" s="60"/>
      <c r="N4659" s="58"/>
      <c r="O4659" s="58"/>
      <c r="P4659" s="58"/>
      <c r="T4659" s="58"/>
    </row>
    <row r="4660">
      <c r="D4660" s="58"/>
      <c r="F4660" s="60"/>
      <c r="N4660" s="58"/>
      <c r="O4660" s="58"/>
      <c r="P4660" s="58"/>
      <c r="T4660" s="58"/>
    </row>
    <row r="4661">
      <c r="D4661" s="58"/>
      <c r="F4661" s="60"/>
      <c r="N4661" s="58"/>
      <c r="O4661" s="58"/>
      <c r="P4661" s="58"/>
      <c r="T4661" s="58"/>
    </row>
    <row r="4662">
      <c r="D4662" s="58"/>
      <c r="F4662" s="60"/>
      <c r="N4662" s="58"/>
      <c r="O4662" s="58"/>
      <c r="P4662" s="58"/>
      <c r="T4662" s="58"/>
    </row>
    <row r="4663">
      <c r="D4663" s="58"/>
      <c r="F4663" s="60"/>
      <c r="N4663" s="58"/>
      <c r="O4663" s="58"/>
      <c r="P4663" s="58"/>
      <c r="T4663" s="58"/>
    </row>
    <row r="4664">
      <c r="D4664" s="58"/>
      <c r="F4664" s="60"/>
      <c r="N4664" s="58"/>
      <c r="O4664" s="58"/>
      <c r="P4664" s="58"/>
      <c r="T4664" s="58"/>
    </row>
    <row r="4665">
      <c r="D4665" s="58"/>
      <c r="F4665" s="60"/>
      <c r="N4665" s="58"/>
      <c r="O4665" s="58"/>
      <c r="P4665" s="58"/>
      <c r="T4665" s="58"/>
    </row>
    <row r="4666">
      <c r="D4666" s="58"/>
      <c r="F4666" s="60"/>
      <c r="N4666" s="58"/>
      <c r="O4666" s="58"/>
      <c r="P4666" s="58"/>
      <c r="T4666" s="58"/>
    </row>
    <row r="4667">
      <c r="D4667" s="58"/>
      <c r="F4667" s="60"/>
      <c r="N4667" s="58"/>
      <c r="O4667" s="58"/>
      <c r="P4667" s="58"/>
      <c r="T4667" s="58"/>
    </row>
    <row r="4668">
      <c r="D4668" s="58"/>
      <c r="F4668" s="60"/>
      <c r="N4668" s="58"/>
      <c r="O4668" s="58"/>
      <c r="P4668" s="58"/>
      <c r="T4668" s="58"/>
    </row>
    <row r="4669">
      <c r="D4669" s="58"/>
      <c r="F4669" s="60"/>
      <c r="N4669" s="58"/>
      <c r="O4669" s="58"/>
      <c r="P4669" s="58"/>
      <c r="T4669" s="58"/>
    </row>
    <row r="4670">
      <c r="D4670" s="58"/>
      <c r="F4670" s="60"/>
      <c r="N4670" s="58"/>
      <c r="O4670" s="58"/>
      <c r="P4670" s="58"/>
      <c r="T4670" s="58"/>
    </row>
    <row r="4671">
      <c r="D4671" s="58"/>
      <c r="F4671" s="60"/>
      <c r="N4671" s="58"/>
      <c r="O4671" s="58"/>
      <c r="P4671" s="58"/>
      <c r="T4671" s="58"/>
    </row>
    <row r="4672">
      <c r="D4672" s="58"/>
      <c r="F4672" s="60"/>
      <c r="N4672" s="58"/>
      <c r="O4672" s="58"/>
      <c r="P4672" s="58"/>
      <c r="T4672" s="58"/>
    </row>
    <row r="4673">
      <c r="D4673" s="58"/>
      <c r="F4673" s="60"/>
      <c r="N4673" s="58"/>
      <c r="O4673" s="58"/>
      <c r="P4673" s="58"/>
      <c r="T4673" s="58"/>
    </row>
    <row r="4674">
      <c r="D4674" s="58"/>
      <c r="F4674" s="60"/>
      <c r="N4674" s="58"/>
      <c r="O4674" s="58"/>
      <c r="P4674" s="58"/>
      <c r="T4674" s="58"/>
    </row>
    <row r="4675">
      <c r="D4675" s="58"/>
      <c r="F4675" s="60"/>
      <c r="N4675" s="58"/>
      <c r="O4675" s="58"/>
      <c r="P4675" s="58"/>
      <c r="T4675" s="58"/>
    </row>
    <row r="4676">
      <c r="D4676" s="58"/>
      <c r="F4676" s="60"/>
      <c r="N4676" s="58"/>
      <c r="O4676" s="58"/>
      <c r="P4676" s="58"/>
      <c r="T4676" s="58"/>
    </row>
    <row r="4677">
      <c r="D4677" s="58"/>
      <c r="F4677" s="60"/>
      <c r="N4677" s="58"/>
      <c r="O4677" s="58"/>
      <c r="P4677" s="58"/>
      <c r="T4677" s="58"/>
    </row>
    <row r="4678">
      <c r="D4678" s="58"/>
      <c r="F4678" s="60"/>
      <c r="N4678" s="58"/>
      <c r="O4678" s="58"/>
      <c r="P4678" s="58"/>
      <c r="T4678" s="58"/>
    </row>
    <row r="4679">
      <c r="D4679" s="58"/>
      <c r="F4679" s="60"/>
      <c r="N4679" s="58"/>
      <c r="O4679" s="58"/>
      <c r="P4679" s="58"/>
      <c r="T4679" s="58"/>
    </row>
    <row r="4680">
      <c r="D4680" s="58"/>
      <c r="F4680" s="60"/>
      <c r="N4680" s="58"/>
      <c r="O4680" s="58"/>
      <c r="P4680" s="58"/>
      <c r="T4680" s="58"/>
    </row>
    <row r="4681">
      <c r="D4681" s="58"/>
      <c r="F4681" s="60"/>
      <c r="N4681" s="58"/>
      <c r="O4681" s="58"/>
      <c r="P4681" s="58"/>
      <c r="T4681" s="58"/>
    </row>
    <row r="4682">
      <c r="D4682" s="58"/>
      <c r="F4682" s="60"/>
      <c r="N4682" s="58"/>
      <c r="O4682" s="58"/>
      <c r="P4682" s="58"/>
      <c r="T4682" s="58"/>
    </row>
    <row r="4683">
      <c r="D4683" s="58"/>
      <c r="F4683" s="60"/>
      <c r="N4683" s="58"/>
      <c r="O4683" s="58"/>
      <c r="P4683" s="58"/>
      <c r="T4683" s="58"/>
    </row>
    <row r="4684">
      <c r="D4684" s="58"/>
      <c r="F4684" s="60"/>
      <c r="N4684" s="58"/>
      <c r="O4684" s="58"/>
      <c r="P4684" s="58"/>
      <c r="T4684" s="58"/>
    </row>
    <row r="4685">
      <c r="D4685" s="58"/>
      <c r="F4685" s="60"/>
      <c r="N4685" s="58"/>
      <c r="O4685" s="58"/>
      <c r="P4685" s="58"/>
      <c r="T4685" s="58"/>
    </row>
    <row r="4686">
      <c r="D4686" s="58"/>
      <c r="F4686" s="60"/>
      <c r="N4686" s="58"/>
      <c r="O4686" s="58"/>
      <c r="P4686" s="58"/>
      <c r="T4686" s="58"/>
    </row>
    <row r="4687">
      <c r="D4687" s="58"/>
      <c r="F4687" s="60"/>
      <c r="N4687" s="58"/>
      <c r="O4687" s="58"/>
      <c r="P4687" s="58"/>
      <c r="T4687" s="58"/>
    </row>
    <row r="4688">
      <c r="D4688" s="58"/>
      <c r="F4688" s="60"/>
      <c r="N4688" s="58"/>
      <c r="O4688" s="58"/>
      <c r="P4688" s="58"/>
      <c r="T4688" s="58"/>
    </row>
    <row r="4689">
      <c r="D4689" s="58"/>
      <c r="F4689" s="60"/>
      <c r="N4689" s="58"/>
      <c r="O4689" s="58"/>
      <c r="P4689" s="58"/>
      <c r="T4689" s="58"/>
    </row>
    <row r="4690">
      <c r="D4690" s="58"/>
      <c r="F4690" s="60"/>
      <c r="N4690" s="58"/>
      <c r="O4690" s="58"/>
      <c r="P4690" s="58"/>
      <c r="T4690" s="58"/>
    </row>
    <row r="4691">
      <c r="D4691" s="58"/>
      <c r="F4691" s="60"/>
      <c r="N4691" s="58"/>
      <c r="O4691" s="58"/>
      <c r="P4691" s="58"/>
      <c r="T4691" s="58"/>
    </row>
    <row r="4692">
      <c r="D4692" s="58"/>
      <c r="F4692" s="60"/>
      <c r="N4692" s="58"/>
      <c r="O4692" s="58"/>
      <c r="P4692" s="58"/>
      <c r="T4692" s="58"/>
    </row>
    <row r="4693">
      <c r="D4693" s="58"/>
      <c r="F4693" s="60"/>
      <c r="N4693" s="58"/>
      <c r="O4693" s="58"/>
      <c r="P4693" s="58"/>
      <c r="T4693" s="58"/>
    </row>
    <row r="4694">
      <c r="D4694" s="58"/>
      <c r="F4694" s="60"/>
      <c r="N4694" s="58"/>
      <c r="O4694" s="58"/>
      <c r="P4694" s="58"/>
      <c r="T4694" s="58"/>
    </row>
    <row r="4695">
      <c r="D4695" s="58"/>
      <c r="F4695" s="60"/>
      <c r="N4695" s="58"/>
      <c r="O4695" s="58"/>
      <c r="P4695" s="58"/>
      <c r="T4695" s="58"/>
    </row>
    <row r="4696">
      <c r="D4696" s="58"/>
      <c r="F4696" s="60"/>
      <c r="N4696" s="58"/>
      <c r="O4696" s="58"/>
      <c r="P4696" s="58"/>
      <c r="T4696" s="58"/>
    </row>
    <row r="4697">
      <c r="D4697" s="58"/>
      <c r="F4697" s="60"/>
      <c r="N4697" s="58"/>
      <c r="O4697" s="58"/>
      <c r="P4697" s="58"/>
      <c r="T4697" s="58"/>
    </row>
    <row r="4698">
      <c r="D4698" s="58"/>
      <c r="F4698" s="60"/>
      <c r="N4698" s="58"/>
      <c r="O4698" s="58"/>
      <c r="P4698" s="58"/>
      <c r="T4698" s="58"/>
    </row>
    <row r="4699">
      <c r="D4699" s="58"/>
      <c r="F4699" s="60"/>
      <c r="N4699" s="58"/>
      <c r="O4699" s="58"/>
      <c r="P4699" s="58"/>
      <c r="T4699" s="58"/>
    </row>
    <row r="4700">
      <c r="D4700" s="58"/>
      <c r="F4700" s="60"/>
      <c r="N4700" s="58"/>
      <c r="O4700" s="58"/>
      <c r="P4700" s="58"/>
      <c r="T4700" s="58"/>
    </row>
    <row r="4701">
      <c r="D4701" s="58"/>
      <c r="F4701" s="60"/>
      <c r="N4701" s="58"/>
      <c r="O4701" s="58"/>
      <c r="P4701" s="58"/>
      <c r="T4701" s="58"/>
    </row>
    <row r="4702">
      <c r="D4702" s="58"/>
      <c r="F4702" s="60"/>
      <c r="N4702" s="58"/>
      <c r="O4702" s="58"/>
      <c r="P4702" s="58"/>
      <c r="T4702" s="58"/>
    </row>
    <row r="4703">
      <c r="D4703" s="58"/>
      <c r="F4703" s="60"/>
      <c r="N4703" s="58"/>
      <c r="O4703" s="58"/>
      <c r="P4703" s="58"/>
      <c r="T4703" s="58"/>
    </row>
    <row r="4704">
      <c r="D4704" s="58"/>
      <c r="F4704" s="60"/>
      <c r="N4704" s="58"/>
      <c r="O4704" s="58"/>
      <c r="P4704" s="58"/>
      <c r="T4704" s="58"/>
    </row>
    <row r="4705">
      <c r="D4705" s="58"/>
      <c r="F4705" s="60"/>
      <c r="N4705" s="58"/>
      <c r="O4705" s="58"/>
      <c r="P4705" s="58"/>
      <c r="T4705" s="58"/>
    </row>
    <row r="4706">
      <c r="D4706" s="58"/>
      <c r="F4706" s="60"/>
      <c r="N4706" s="58"/>
      <c r="O4706" s="58"/>
      <c r="P4706" s="58"/>
      <c r="T4706" s="58"/>
    </row>
    <row r="4707">
      <c r="D4707" s="58"/>
      <c r="F4707" s="60"/>
      <c r="N4707" s="58"/>
      <c r="O4707" s="58"/>
      <c r="P4707" s="58"/>
      <c r="T4707" s="58"/>
    </row>
    <row r="4708">
      <c r="D4708" s="58"/>
      <c r="F4708" s="60"/>
      <c r="N4708" s="58"/>
      <c r="O4708" s="58"/>
      <c r="P4708" s="58"/>
      <c r="T4708" s="58"/>
    </row>
    <row r="4709">
      <c r="D4709" s="58"/>
      <c r="F4709" s="60"/>
      <c r="N4709" s="58"/>
      <c r="O4709" s="58"/>
      <c r="P4709" s="58"/>
      <c r="T4709" s="58"/>
    </row>
    <row r="4710">
      <c r="D4710" s="58"/>
      <c r="F4710" s="60"/>
      <c r="N4710" s="58"/>
      <c r="O4710" s="58"/>
      <c r="P4710" s="58"/>
      <c r="T4710" s="58"/>
    </row>
    <row r="4711">
      <c r="D4711" s="58"/>
      <c r="F4711" s="60"/>
      <c r="N4711" s="58"/>
      <c r="O4711" s="58"/>
      <c r="P4711" s="58"/>
      <c r="T4711" s="58"/>
    </row>
    <row r="4712">
      <c r="D4712" s="58"/>
      <c r="F4712" s="60"/>
      <c r="N4712" s="58"/>
      <c r="O4712" s="58"/>
      <c r="P4712" s="58"/>
      <c r="T4712" s="58"/>
    </row>
    <row r="4713">
      <c r="D4713" s="58"/>
      <c r="F4713" s="60"/>
      <c r="N4713" s="58"/>
      <c r="O4713" s="58"/>
      <c r="P4713" s="58"/>
      <c r="T4713" s="58"/>
    </row>
    <row r="4714">
      <c r="D4714" s="58"/>
      <c r="F4714" s="60"/>
      <c r="N4714" s="58"/>
      <c r="O4714" s="58"/>
      <c r="P4714" s="58"/>
      <c r="T4714" s="58"/>
    </row>
    <row r="4715">
      <c r="D4715" s="58"/>
      <c r="F4715" s="60"/>
      <c r="N4715" s="58"/>
      <c r="O4715" s="58"/>
      <c r="P4715" s="58"/>
      <c r="T4715" s="58"/>
    </row>
    <row r="4716">
      <c r="D4716" s="58"/>
      <c r="F4716" s="60"/>
      <c r="N4716" s="58"/>
      <c r="O4716" s="58"/>
      <c r="P4716" s="58"/>
      <c r="T4716" s="58"/>
    </row>
    <row r="4717">
      <c r="D4717" s="58"/>
      <c r="F4717" s="60"/>
      <c r="N4717" s="58"/>
      <c r="O4717" s="58"/>
      <c r="P4717" s="58"/>
      <c r="T4717" s="58"/>
    </row>
    <row r="4718">
      <c r="D4718" s="58"/>
      <c r="F4718" s="60"/>
      <c r="N4718" s="58"/>
      <c r="O4718" s="58"/>
      <c r="P4718" s="58"/>
      <c r="T4718" s="58"/>
    </row>
    <row r="4719">
      <c r="D4719" s="58"/>
      <c r="F4719" s="60"/>
      <c r="N4719" s="58"/>
      <c r="O4719" s="58"/>
      <c r="P4719" s="58"/>
      <c r="T4719" s="58"/>
    </row>
    <row r="4720">
      <c r="D4720" s="58"/>
      <c r="F4720" s="60"/>
      <c r="N4720" s="58"/>
      <c r="O4720" s="58"/>
      <c r="P4720" s="58"/>
      <c r="T4720" s="58"/>
    </row>
    <row r="4721">
      <c r="D4721" s="58"/>
      <c r="F4721" s="60"/>
      <c r="N4721" s="58"/>
      <c r="O4721" s="58"/>
      <c r="P4721" s="58"/>
      <c r="T4721" s="58"/>
    </row>
    <row r="4722">
      <c r="D4722" s="58"/>
      <c r="F4722" s="60"/>
      <c r="N4722" s="58"/>
      <c r="O4722" s="58"/>
      <c r="P4722" s="58"/>
      <c r="T4722" s="58"/>
    </row>
    <row r="4723">
      <c r="D4723" s="58"/>
      <c r="F4723" s="60"/>
      <c r="N4723" s="58"/>
      <c r="O4723" s="58"/>
      <c r="P4723" s="58"/>
      <c r="T4723" s="58"/>
    </row>
    <row r="4724">
      <c r="D4724" s="58"/>
      <c r="F4724" s="60"/>
      <c r="N4724" s="58"/>
      <c r="O4724" s="58"/>
      <c r="P4724" s="58"/>
      <c r="T4724" s="58"/>
    </row>
    <row r="4725">
      <c r="D4725" s="58"/>
      <c r="F4725" s="60"/>
      <c r="N4725" s="58"/>
      <c r="O4725" s="58"/>
      <c r="P4725" s="58"/>
      <c r="T4725" s="58"/>
    </row>
    <row r="4726">
      <c r="D4726" s="58"/>
      <c r="F4726" s="60"/>
      <c r="N4726" s="58"/>
      <c r="O4726" s="58"/>
      <c r="P4726" s="58"/>
      <c r="T4726" s="58"/>
    </row>
    <row r="4727">
      <c r="D4727" s="58"/>
      <c r="F4727" s="60"/>
      <c r="N4727" s="58"/>
      <c r="O4727" s="58"/>
      <c r="P4727" s="58"/>
      <c r="T4727" s="58"/>
    </row>
    <row r="4728">
      <c r="D4728" s="58"/>
      <c r="F4728" s="60"/>
      <c r="N4728" s="58"/>
      <c r="O4728" s="58"/>
      <c r="P4728" s="58"/>
      <c r="T4728" s="58"/>
    </row>
    <row r="4729">
      <c r="D4729" s="58"/>
      <c r="F4729" s="60"/>
      <c r="N4729" s="58"/>
      <c r="O4729" s="58"/>
      <c r="P4729" s="58"/>
      <c r="T4729" s="58"/>
    </row>
    <row r="4730">
      <c r="D4730" s="58"/>
      <c r="F4730" s="60"/>
      <c r="N4730" s="58"/>
      <c r="O4730" s="58"/>
      <c r="P4730" s="58"/>
      <c r="T4730" s="58"/>
    </row>
    <row r="4731">
      <c r="D4731" s="58"/>
      <c r="F4731" s="60"/>
      <c r="N4731" s="58"/>
      <c r="O4731" s="58"/>
      <c r="P4731" s="58"/>
      <c r="T4731" s="58"/>
    </row>
    <row r="4732">
      <c r="D4732" s="58"/>
      <c r="F4732" s="60"/>
      <c r="N4732" s="58"/>
      <c r="O4732" s="58"/>
      <c r="P4732" s="58"/>
      <c r="T4732" s="58"/>
    </row>
    <row r="4733">
      <c r="D4733" s="58"/>
      <c r="F4733" s="60"/>
      <c r="N4733" s="58"/>
      <c r="O4733" s="58"/>
      <c r="P4733" s="58"/>
      <c r="T4733" s="58"/>
    </row>
    <row r="4734">
      <c r="D4734" s="58"/>
      <c r="F4734" s="60"/>
      <c r="N4734" s="58"/>
      <c r="O4734" s="58"/>
      <c r="P4734" s="58"/>
      <c r="T4734" s="58"/>
    </row>
    <row r="4735">
      <c r="D4735" s="58"/>
      <c r="F4735" s="60"/>
      <c r="N4735" s="58"/>
      <c r="O4735" s="58"/>
      <c r="P4735" s="58"/>
      <c r="T4735" s="58"/>
    </row>
    <row r="4736">
      <c r="D4736" s="58"/>
      <c r="F4736" s="60"/>
      <c r="N4736" s="58"/>
      <c r="O4736" s="58"/>
      <c r="P4736" s="58"/>
      <c r="T4736" s="58"/>
    </row>
    <row r="4737">
      <c r="D4737" s="58"/>
      <c r="F4737" s="60"/>
      <c r="N4737" s="58"/>
      <c r="O4737" s="58"/>
      <c r="P4737" s="58"/>
      <c r="T4737" s="58"/>
    </row>
    <row r="4738">
      <c r="D4738" s="58"/>
      <c r="F4738" s="60"/>
      <c r="N4738" s="58"/>
      <c r="O4738" s="58"/>
      <c r="P4738" s="58"/>
      <c r="T4738" s="58"/>
    </row>
    <row r="4739">
      <c r="D4739" s="58"/>
      <c r="F4739" s="60"/>
      <c r="N4739" s="58"/>
      <c r="O4739" s="58"/>
      <c r="P4739" s="58"/>
      <c r="T4739" s="58"/>
    </row>
    <row r="4740">
      <c r="D4740" s="58"/>
      <c r="F4740" s="60"/>
      <c r="N4740" s="58"/>
      <c r="O4740" s="58"/>
      <c r="P4740" s="58"/>
      <c r="T4740" s="58"/>
    </row>
    <row r="4741">
      <c r="D4741" s="58"/>
      <c r="F4741" s="60"/>
      <c r="N4741" s="58"/>
      <c r="O4741" s="58"/>
      <c r="P4741" s="58"/>
      <c r="T4741" s="58"/>
    </row>
    <row r="4742">
      <c r="D4742" s="58"/>
      <c r="F4742" s="60"/>
      <c r="N4742" s="58"/>
      <c r="O4742" s="58"/>
      <c r="P4742" s="58"/>
      <c r="T4742" s="58"/>
    </row>
    <row r="4743">
      <c r="D4743" s="58"/>
      <c r="F4743" s="60"/>
      <c r="N4743" s="58"/>
      <c r="O4743" s="58"/>
      <c r="P4743" s="58"/>
      <c r="T4743" s="58"/>
    </row>
    <row r="4744">
      <c r="D4744" s="58"/>
      <c r="F4744" s="60"/>
      <c r="N4744" s="58"/>
      <c r="O4744" s="58"/>
      <c r="P4744" s="58"/>
      <c r="T4744" s="58"/>
    </row>
    <row r="4745">
      <c r="D4745" s="58"/>
      <c r="F4745" s="60"/>
      <c r="N4745" s="58"/>
      <c r="O4745" s="58"/>
      <c r="P4745" s="58"/>
      <c r="T4745" s="58"/>
    </row>
    <row r="4746">
      <c r="D4746" s="58"/>
      <c r="F4746" s="60"/>
      <c r="N4746" s="58"/>
      <c r="O4746" s="58"/>
      <c r="P4746" s="58"/>
      <c r="T4746" s="58"/>
    </row>
    <row r="4747">
      <c r="D4747" s="58"/>
      <c r="F4747" s="60"/>
      <c r="N4747" s="58"/>
      <c r="O4747" s="58"/>
      <c r="P4747" s="58"/>
      <c r="T4747" s="58"/>
    </row>
    <row r="4748">
      <c r="D4748" s="58"/>
      <c r="F4748" s="60"/>
      <c r="N4748" s="58"/>
      <c r="O4748" s="58"/>
      <c r="P4748" s="58"/>
      <c r="T4748" s="58"/>
    </row>
    <row r="4749">
      <c r="D4749" s="58"/>
      <c r="F4749" s="60"/>
      <c r="N4749" s="58"/>
      <c r="O4749" s="58"/>
      <c r="P4749" s="58"/>
      <c r="T4749" s="58"/>
    </row>
    <row r="4750">
      <c r="D4750" s="58"/>
      <c r="F4750" s="60"/>
      <c r="N4750" s="58"/>
      <c r="O4750" s="58"/>
      <c r="P4750" s="58"/>
      <c r="T4750" s="58"/>
    </row>
    <row r="4751">
      <c r="D4751" s="58"/>
      <c r="F4751" s="60"/>
      <c r="N4751" s="58"/>
      <c r="O4751" s="58"/>
      <c r="P4751" s="58"/>
      <c r="T4751" s="58"/>
    </row>
    <row r="4752">
      <c r="D4752" s="58"/>
      <c r="F4752" s="60"/>
      <c r="N4752" s="58"/>
      <c r="O4752" s="58"/>
      <c r="P4752" s="58"/>
      <c r="T4752" s="58"/>
    </row>
    <row r="4753">
      <c r="D4753" s="58"/>
      <c r="F4753" s="60"/>
      <c r="N4753" s="58"/>
      <c r="O4753" s="58"/>
      <c r="P4753" s="58"/>
      <c r="T4753" s="58"/>
    </row>
    <row r="4754">
      <c r="D4754" s="58"/>
      <c r="F4754" s="60"/>
      <c r="N4754" s="58"/>
      <c r="O4754" s="58"/>
      <c r="P4754" s="58"/>
      <c r="T4754" s="58"/>
    </row>
    <row r="4755">
      <c r="D4755" s="58"/>
      <c r="F4755" s="60"/>
      <c r="N4755" s="58"/>
      <c r="O4755" s="58"/>
      <c r="P4755" s="58"/>
      <c r="T4755" s="58"/>
    </row>
    <row r="4756">
      <c r="D4756" s="58"/>
      <c r="F4756" s="60"/>
      <c r="N4756" s="58"/>
      <c r="O4756" s="58"/>
      <c r="P4756" s="58"/>
      <c r="T4756" s="58"/>
    </row>
    <row r="4757">
      <c r="D4757" s="58"/>
      <c r="F4757" s="60"/>
      <c r="N4757" s="58"/>
      <c r="O4757" s="58"/>
      <c r="P4757" s="58"/>
      <c r="T4757" s="58"/>
    </row>
    <row r="4758">
      <c r="D4758" s="58"/>
      <c r="F4758" s="60"/>
      <c r="N4758" s="58"/>
      <c r="O4758" s="58"/>
      <c r="P4758" s="58"/>
      <c r="T4758" s="58"/>
    </row>
    <row r="4759">
      <c r="D4759" s="58"/>
      <c r="F4759" s="60"/>
      <c r="N4759" s="58"/>
      <c r="O4759" s="58"/>
      <c r="P4759" s="58"/>
      <c r="T4759" s="58"/>
    </row>
    <row r="4760">
      <c r="D4760" s="58"/>
      <c r="F4760" s="60"/>
      <c r="N4760" s="58"/>
      <c r="O4760" s="58"/>
      <c r="P4760" s="58"/>
      <c r="T4760" s="58"/>
    </row>
    <row r="4761">
      <c r="D4761" s="58"/>
      <c r="F4761" s="60"/>
      <c r="N4761" s="58"/>
      <c r="O4761" s="58"/>
      <c r="P4761" s="58"/>
      <c r="T4761" s="58"/>
    </row>
    <row r="4762">
      <c r="D4762" s="58"/>
      <c r="F4762" s="60"/>
      <c r="N4762" s="58"/>
      <c r="O4762" s="58"/>
      <c r="P4762" s="58"/>
      <c r="T4762" s="58"/>
    </row>
    <row r="4763">
      <c r="D4763" s="58"/>
      <c r="F4763" s="60"/>
      <c r="N4763" s="58"/>
      <c r="O4763" s="58"/>
      <c r="P4763" s="58"/>
      <c r="T4763" s="58"/>
    </row>
    <row r="4764">
      <c r="D4764" s="58"/>
      <c r="F4764" s="60"/>
      <c r="N4764" s="58"/>
      <c r="O4764" s="58"/>
      <c r="P4764" s="58"/>
      <c r="T4764" s="58"/>
    </row>
    <row r="4765">
      <c r="D4765" s="58"/>
      <c r="F4765" s="60"/>
      <c r="N4765" s="58"/>
      <c r="O4765" s="58"/>
      <c r="P4765" s="58"/>
      <c r="T4765" s="58"/>
    </row>
    <row r="4766">
      <c r="D4766" s="58"/>
      <c r="F4766" s="60"/>
      <c r="N4766" s="58"/>
      <c r="O4766" s="58"/>
      <c r="P4766" s="58"/>
      <c r="T4766" s="58"/>
    </row>
    <row r="4767">
      <c r="D4767" s="58"/>
      <c r="F4767" s="60"/>
      <c r="N4767" s="58"/>
      <c r="O4767" s="58"/>
      <c r="P4767" s="58"/>
      <c r="T4767" s="58"/>
    </row>
    <row r="4768">
      <c r="D4768" s="58"/>
      <c r="F4768" s="60"/>
      <c r="N4768" s="58"/>
      <c r="O4768" s="58"/>
      <c r="P4768" s="58"/>
      <c r="T4768" s="58"/>
    </row>
    <row r="4769">
      <c r="D4769" s="58"/>
      <c r="F4769" s="60"/>
      <c r="N4769" s="58"/>
      <c r="O4769" s="58"/>
      <c r="P4769" s="58"/>
      <c r="T4769" s="58"/>
    </row>
    <row r="4770">
      <c r="D4770" s="58"/>
      <c r="F4770" s="60"/>
      <c r="N4770" s="58"/>
      <c r="O4770" s="58"/>
      <c r="P4770" s="58"/>
      <c r="T4770" s="58"/>
    </row>
    <row r="4771">
      <c r="D4771" s="58"/>
      <c r="F4771" s="60"/>
      <c r="N4771" s="58"/>
      <c r="O4771" s="58"/>
      <c r="P4771" s="58"/>
      <c r="T4771" s="58"/>
    </row>
    <row r="4772">
      <c r="D4772" s="58"/>
      <c r="F4772" s="60"/>
      <c r="N4772" s="58"/>
      <c r="O4772" s="58"/>
      <c r="P4772" s="58"/>
      <c r="T4772" s="58"/>
    </row>
    <row r="4773">
      <c r="D4773" s="58"/>
      <c r="F4773" s="60"/>
      <c r="N4773" s="58"/>
      <c r="O4773" s="58"/>
      <c r="P4773" s="58"/>
      <c r="T4773" s="58"/>
    </row>
    <row r="4774">
      <c r="D4774" s="58"/>
      <c r="F4774" s="60"/>
      <c r="N4774" s="58"/>
      <c r="O4774" s="58"/>
      <c r="P4774" s="58"/>
      <c r="T4774" s="58"/>
    </row>
    <row r="4775">
      <c r="D4775" s="58"/>
      <c r="F4775" s="60"/>
      <c r="N4775" s="58"/>
      <c r="O4775" s="58"/>
      <c r="P4775" s="58"/>
      <c r="T4775" s="58"/>
    </row>
    <row r="4776">
      <c r="D4776" s="58"/>
      <c r="F4776" s="60"/>
      <c r="N4776" s="58"/>
      <c r="O4776" s="58"/>
      <c r="P4776" s="58"/>
      <c r="T4776" s="58"/>
    </row>
    <row r="4777">
      <c r="D4777" s="58"/>
      <c r="F4777" s="60"/>
      <c r="N4777" s="58"/>
      <c r="O4777" s="58"/>
      <c r="P4777" s="58"/>
      <c r="T4777" s="58"/>
    </row>
    <row r="4778">
      <c r="D4778" s="58"/>
      <c r="F4778" s="60"/>
      <c r="N4778" s="58"/>
      <c r="O4778" s="58"/>
      <c r="P4778" s="58"/>
      <c r="T4778" s="58"/>
    </row>
    <row r="4779">
      <c r="D4779" s="58"/>
      <c r="F4779" s="60"/>
      <c r="N4779" s="58"/>
      <c r="O4779" s="58"/>
      <c r="P4779" s="58"/>
      <c r="T4779" s="58"/>
    </row>
    <row r="4780">
      <c r="D4780" s="58"/>
      <c r="F4780" s="60"/>
      <c r="N4780" s="58"/>
      <c r="O4780" s="58"/>
      <c r="P4780" s="58"/>
      <c r="T4780" s="58"/>
    </row>
    <row r="4781">
      <c r="D4781" s="58"/>
      <c r="F4781" s="60"/>
      <c r="N4781" s="58"/>
      <c r="O4781" s="58"/>
      <c r="P4781" s="58"/>
      <c r="T4781" s="58"/>
    </row>
    <row r="4782">
      <c r="D4782" s="58"/>
      <c r="F4782" s="60"/>
      <c r="N4782" s="58"/>
      <c r="O4782" s="58"/>
      <c r="P4782" s="58"/>
      <c r="T4782" s="58"/>
    </row>
    <row r="4783">
      <c r="D4783" s="58"/>
      <c r="F4783" s="60"/>
      <c r="N4783" s="58"/>
      <c r="O4783" s="58"/>
      <c r="P4783" s="58"/>
      <c r="T4783" s="58"/>
    </row>
    <row r="4784">
      <c r="D4784" s="58"/>
      <c r="F4784" s="60"/>
      <c r="N4784" s="58"/>
      <c r="O4784" s="58"/>
      <c r="P4784" s="58"/>
      <c r="T4784" s="58"/>
    </row>
    <row r="4785">
      <c r="D4785" s="58"/>
      <c r="F4785" s="60"/>
      <c r="N4785" s="58"/>
      <c r="O4785" s="58"/>
      <c r="P4785" s="58"/>
      <c r="T4785" s="58"/>
    </row>
    <row r="4786">
      <c r="D4786" s="58"/>
      <c r="F4786" s="60"/>
      <c r="N4786" s="58"/>
      <c r="O4786" s="58"/>
      <c r="P4786" s="58"/>
      <c r="T4786" s="58"/>
    </row>
    <row r="4787">
      <c r="D4787" s="58"/>
      <c r="F4787" s="60"/>
      <c r="N4787" s="58"/>
      <c r="O4787" s="58"/>
      <c r="P4787" s="58"/>
      <c r="T4787" s="58"/>
    </row>
    <row r="4788">
      <c r="D4788" s="58"/>
      <c r="F4788" s="60"/>
      <c r="N4788" s="58"/>
      <c r="O4788" s="58"/>
      <c r="P4788" s="58"/>
      <c r="T4788" s="58"/>
    </row>
    <row r="4789">
      <c r="D4789" s="58"/>
      <c r="F4789" s="60"/>
      <c r="N4789" s="58"/>
      <c r="O4789" s="58"/>
      <c r="P4789" s="58"/>
      <c r="T4789" s="58"/>
    </row>
    <row r="4790">
      <c r="D4790" s="58"/>
      <c r="F4790" s="60"/>
      <c r="N4790" s="58"/>
      <c r="O4790" s="58"/>
      <c r="P4790" s="58"/>
      <c r="T4790" s="58"/>
    </row>
    <row r="4791">
      <c r="D4791" s="58"/>
      <c r="F4791" s="60"/>
      <c r="N4791" s="58"/>
      <c r="O4791" s="58"/>
      <c r="P4791" s="58"/>
      <c r="T4791" s="58"/>
    </row>
    <row r="4792">
      <c r="D4792" s="58"/>
      <c r="F4792" s="60"/>
      <c r="N4792" s="58"/>
      <c r="O4792" s="58"/>
      <c r="P4792" s="58"/>
      <c r="T4792" s="58"/>
    </row>
    <row r="4793">
      <c r="D4793" s="58"/>
      <c r="F4793" s="60"/>
      <c r="N4793" s="58"/>
      <c r="O4793" s="58"/>
      <c r="P4793" s="58"/>
      <c r="T4793" s="58"/>
    </row>
    <row r="4794">
      <c r="D4794" s="58"/>
      <c r="F4794" s="60"/>
      <c r="N4794" s="58"/>
      <c r="O4794" s="58"/>
      <c r="P4794" s="58"/>
      <c r="T4794" s="58"/>
    </row>
    <row r="4795">
      <c r="D4795" s="58"/>
      <c r="F4795" s="60"/>
      <c r="N4795" s="58"/>
      <c r="O4795" s="58"/>
      <c r="P4795" s="58"/>
      <c r="T4795" s="58"/>
    </row>
    <row r="4796">
      <c r="D4796" s="58"/>
      <c r="F4796" s="60"/>
      <c r="N4796" s="58"/>
      <c r="O4796" s="58"/>
      <c r="P4796" s="58"/>
      <c r="T4796" s="58"/>
    </row>
    <row r="4797">
      <c r="D4797" s="58"/>
      <c r="F4797" s="60"/>
      <c r="N4797" s="58"/>
      <c r="O4797" s="58"/>
      <c r="P4797" s="58"/>
      <c r="T4797" s="58"/>
    </row>
    <row r="4798">
      <c r="D4798" s="58"/>
      <c r="F4798" s="60"/>
      <c r="N4798" s="58"/>
      <c r="O4798" s="58"/>
      <c r="P4798" s="58"/>
      <c r="T4798" s="58"/>
    </row>
    <row r="4799">
      <c r="D4799" s="58"/>
      <c r="F4799" s="60"/>
      <c r="N4799" s="58"/>
      <c r="O4799" s="58"/>
      <c r="P4799" s="58"/>
      <c r="T4799" s="58"/>
    </row>
    <row r="4800">
      <c r="D4800" s="58"/>
      <c r="F4800" s="60"/>
      <c r="N4800" s="58"/>
      <c r="O4800" s="58"/>
      <c r="P4800" s="58"/>
      <c r="T4800" s="58"/>
    </row>
    <row r="4801">
      <c r="D4801" s="58"/>
      <c r="F4801" s="60"/>
      <c r="N4801" s="58"/>
      <c r="O4801" s="58"/>
      <c r="P4801" s="58"/>
      <c r="T4801" s="58"/>
    </row>
    <row r="4802">
      <c r="D4802" s="58"/>
      <c r="F4802" s="60"/>
      <c r="N4802" s="58"/>
      <c r="O4802" s="58"/>
      <c r="P4802" s="58"/>
      <c r="T4802" s="58"/>
    </row>
    <row r="4803">
      <c r="D4803" s="58"/>
      <c r="F4803" s="60"/>
      <c r="N4803" s="58"/>
      <c r="O4803" s="58"/>
      <c r="P4803" s="58"/>
      <c r="T4803" s="58"/>
    </row>
    <row r="4804">
      <c r="D4804" s="58"/>
      <c r="F4804" s="60"/>
      <c r="N4804" s="58"/>
      <c r="O4804" s="58"/>
      <c r="P4804" s="58"/>
      <c r="T4804" s="58"/>
    </row>
    <row r="4805">
      <c r="D4805" s="58"/>
      <c r="F4805" s="60"/>
      <c r="N4805" s="58"/>
      <c r="O4805" s="58"/>
      <c r="P4805" s="58"/>
      <c r="T4805" s="58"/>
    </row>
    <row r="4806">
      <c r="D4806" s="58"/>
      <c r="F4806" s="60"/>
      <c r="N4806" s="58"/>
      <c r="O4806" s="58"/>
      <c r="P4806" s="58"/>
      <c r="T4806" s="58"/>
    </row>
    <row r="4807">
      <c r="D4807" s="58"/>
      <c r="F4807" s="60"/>
      <c r="N4807" s="58"/>
      <c r="O4807" s="58"/>
      <c r="P4807" s="58"/>
      <c r="T4807" s="58"/>
    </row>
    <row r="4808">
      <c r="D4808" s="58"/>
      <c r="F4808" s="60"/>
      <c r="N4808" s="58"/>
      <c r="O4808" s="58"/>
      <c r="P4808" s="58"/>
      <c r="T4808" s="58"/>
    </row>
    <row r="4809">
      <c r="D4809" s="58"/>
      <c r="F4809" s="60"/>
      <c r="N4809" s="58"/>
      <c r="O4809" s="58"/>
      <c r="P4809" s="58"/>
      <c r="T4809" s="58"/>
    </row>
    <row r="4810">
      <c r="D4810" s="58"/>
      <c r="F4810" s="60"/>
      <c r="N4810" s="58"/>
      <c r="O4810" s="58"/>
      <c r="P4810" s="58"/>
      <c r="T4810" s="58"/>
    </row>
    <row r="4811">
      <c r="D4811" s="58"/>
      <c r="F4811" s="60"/>
      <c r="N4811" s="58"/>
      <c r="O4811" s="58"/>
      <c r="P4811" s="58"/>
      <c r="T4811" s="58"/>
    </row>
    <row r="4812">
      <c r="D4812" s="58"/>
      <c r="F4812" s="60"/>
      <c r="N4812" s="58"/>
      <c r="O4812" s="58"/>
      <c r="P4812" s="58"/>
      <c r="T4812" s="58"/>
    </row>
    <row r="4813">
      <c r="D4813" s="58"/>
      <c r="F4813" s="60"/>
      <c r="N4813" s="58"/>
      <c r="O4813" s="58"/>
      <c r="P4813" s="58"/>
      <c r="T4813" s="58"/>
    </row>
    <row r="4814">
      <c r="D4814" s="58"/>
      <c r="F4814" s="60"/>
      <c r="N4814" s="58"/>
      <c r="O4814" s="58"/>
      <c r="P4814" s="58"/>
      <c r="T4814" s="58"/>
    </row>
    <row r="4815">
      <c r="D4815" s="58"/>
      <c r="F4815" s="60"/>
      <c r="N4815" s="58"/>
      <c r="O4815" s="58"/>
      <c r="P4815" s="58"/>
      <c r="T4815" s="58"/>
    </row>
    <row r="4816">
      <c r="D4816" s="58"/>
      <c r="F4816" s="60"/>
      <c r="N4816" s="58"/>
      <c r="O4816" s="58"/>
      <c r="P4816" s="58"/>
      <c r="T4816" s="58"/>
    </row>
    <row r="4817">
      <c r="D4817" s="58"/>
      <c r="F4817" s="60"/>
      <c r="N4817" s="58"/>
      <c r="O4817" s="58"/>
      <c r="P4817" s="58"/>
      <c r="T4817" s="58"/>
    </row>
    <row r="4818">
      <c r="D4818" s="58"/>
      <c r="F4818" s="60"/>
      <c r="N4818" s="58"/>
      <c r="O4818" s="58"/>
      <c r="P4818" s="58"/>
      <c r="T4818" s="58"/>
    </row>
    <row r="4819">
      <c r="D4819" s="58"/>
      <c r="F4819" s="60"/>
      <c r="N4819" s="58"/>
      <c r="O4819" s="58"/>
      <c r="P4819" s="58"/>
      <c r="T4819" s="58"/>
    </row>
    <row r="4820">
      <c r="D4820" s="58"/>
      <c r="F4820" s="60"/>
      <c r="N4820" s="58"/>
      <c r="O4820" s="58"/>
      <c r="P4820" s="58"/>
      <c r="T4820" s="58"/>
    </row>
    <row r="4821">
      <c r="D4821" s="58"/>
      <c r="F4821" s="60"/>
      <c r="N4821" s="58"/>
      <c r="O4821" s="58"/>
      <c r="P4821" s="58"/>
      <c r="T4821" s="58"/>
    </row>
    <row r="4822">
      <c r="D4822" s="58"/>
      <c r="F4822" s="60"/>
      <c r="N4822" s="58"/>
      <c r="O4822" s="58"/>
      <c r="P4822" s="58"/>
      <c r="T4822" s="58"/>
    </row>
    <row r="4823">
      <c r="D4823" s="58"/>
      <c r="F4823" s="60"/>
      <c r="N4823" s="58"/>
      <c r="O4823" s="58"/>
      <c r="P4823" s="58"/>
      <c r="T4823" s="58"/>
    </row>
    <row r="4824">
      <c r="D4824" s="58"/>
      <c r="F4824" s="60"/>
      <c r="N4824" s="58"/>
      <c r="O4824" s="58"/>
      <c r="P4824" s="58"/>
      <c r="T4824" s="58"/>
    </row>
    <row r="4825">
      <c r="D4825" s="58"/>
      <c r="F4825" s="60"/>
      <c r="N4825" s="58"/>
      <c r="O4825" s="58"/>
      <c r="P4825" s="58"/>
      <c r="T4825" s="58"/>
    </row>
    <row r="4826">
      <c r="D4826" s="58"/>
      <c r="F4826" s="60"/>
      <c r="N4826" s="58"/>
      <c r="O4826" s="58"/>
      <c r="P4826" s="58"/>
      <c r="T4826" s="58"/>
    </row>
    <row r="4827">
      <c r="D4827" s="58"/>
      <c r="F4827" s="60"/>
      <c r="N4827" s="58"/>
      <c r="O4827" s="58"/>
      <c r="P4827" s="58"/>
      <c r="T4827" s="58"/>
    </row>
    <row r="4828">
      <c r="D4828" s="58"/>
      <c r="F4828" s="60"/>
      <c r="N4828" s="58"/>
      <c r="O4828" s="58"/>
      <c r="P4828" s="58"/>
      <c r="T4828" s="58"/>
    </row>
    <row r="4829">
      <c r="D4829" s="58"/>
      <c r="F4829" s="60"/>
      <c r="N4829" s="58"/>
      <c r="O4829" s="58"/>
      <c r="P4829" s="58"/>
      <c r="T4829" s="58"/>
    </row>
    <row r="4830">
      <c r="D4830" s="58"/>
      <c r="F4830" s="60"/>
      <c r="N4830" s="58"/>
      <c r="O4830" s="58"/>
      <c r="P4830" s="58"/>
      <c r="T4830" s="58"/>
    </row>
    <row r="4831">
      <c r="D4831" s="58"/>
      <c r="F4831" s="60"/>
      <c r="N4831" s="58"/>
      <c r="O4831" s="58"/>
      <c r="P4831" s="58"/>
      <c r="T4831" s="58"/>
    </row>
    <row r="4832">
      <c r="D4832" s="58"/>
      <c r="F4832" s="60"/>
      <c r="N4832" s="58"/>
      <c r="O4832" s="58"/>
      <c r="P4832" s="58"/>
      <c r="T4832" s="58"/>
    </row>
    <row r="4833">
      <c r="D4833" s="58"/>
      <c r="F4833" s="60"/>
      <c r="N4833" s="58"/>
      <c r="O4833" s="58"/>
      <c r="P4833" s="58"/>
      <c r="T4833" s="58"/>
    </row>
    <row r="4834">
      <c r="D4834" s="58"/>
      <c r="F4834" s="60"/>
      <c r="N4834" s="58"/>
      <c r="O4834" s="58"/>
      <c r="P4834" s="58"/>
      <c r="T4834" s="58"/>
    </row>
    <row r="4835">
      <c r="D4835" s="58"/>
      <c r="F4835" s="60"/>
      <c r="N4835" s="58"/>
      <c r="O4835" s="58"/>
      <c r="P4835" s="58"/>
      <c r="T4835" s="58"/>
    </row>
    <row r="4836">
      <c r="D4836" s="58"/>
      <c r="F4836" s="60"/>
      <c r="N4836" s="58"/>
      <c r="O4836" s="58"/>
      <c r="P4836" s="58"/>
      <c r="T4836" s="58"/>
    </row>
    <row r="4837">
      <c r="D4837" s="58"/>
      <c r="F4837" s="60"/>
      <c r="N4837" s="58"/>
      <c r="O4837" s="58"/>
      <c r="P4837" s="58"/>
      <c r="T4837" s="58"/>
    </row>
    <row r="4838">
      <c r="D4838" s="58"/>
      <c r="F4838" s="60"/>
      <c r="N4838" s="58"/>
      <c r="O4838" s="58"/>
      <c r="P4838" s="58"/>
      <c r="T4838" s="58"/>
    </row>
    <row r="4839">
      <c r="D4839" s="58"/>
      <c r="F4839" s="60"/>
      <c r="N4839" s="58"/>
      <c r="O4839" s="58"/>
      <c r="P4839" s="58"/>
      <c r="T4839" s="58"/>
    </row>
    <row r="4840">
      <c r="D4840" s="58"/>
      <c r="F4840" s="60"/>
      <c r="N4840" s="58"/>
      <c r="O4840" s="58"/>
      <c r="P4840" s="58"/>
      <c r="T4840" s="58"/>
    </row>
    <row r="4841">
      <c r="D4841" s="58"/>
      <c r="F4841" s="60"/>
      <c r="N4841" s="58"/>
      <c r="O4841" s="58"/>
      <c r="P4841" s="58"/>
      <c r="T4841" s="58"/>
    </row>
    <row r="4842">
      <c r="D4842" s="58"/>
      <c r="F4842" s="60"/>
      <c r="N4842" s="58"/>
      <c r="O4842" s="58"/>
      <c r="P4842" s="58"/>
      <c r="T4842" s="58"/>
    </row>
    <row r="4843">
      <c r="D4843" s="58"/>
      <c r="F4843" s="60"/>
      <c r="N4843" s="58"/>
      <c r="O4843" s="58"/>
      <c r="P4843" s="58"/>
      <c r="T4843" s="58"/>
    </row>
    <row r="4844">
      <c r="D4844" s="58"/>
      <c r="F4844" s="60"/>
      <c r="N4844" s="58"/>
      <c r="O4844" s="58"/>
      <c r="P4844" s="58"/>
      <c r="T4844" s="58"/>
    </row>
    <row r="4845">
      <c r="D4845" s="58"/>
      <c r="F4845" s="60"/>
      <c r="N4845" s="58"/>
      <c r="O4845" s="58"/>
      <c r="P4845" s="58"/>
      <c r="T4845" s="58"/>
    </row>
    <row r="4846">
      <c r="D4846" s="58"/>
      <c r="F4846" s="60"/>
      <c r="N4846" s="58"/>
      <c r="O4846" s="58"/>
      <c r="P4846" s="58"/>
      <c r="T4846" s="58"/>
    </row>
    <row r="4847">
      <c r="D4847" s="58"/>
      <c r="F4847" s="60"/>
      <c r="N4847" s="58"/>
      <c r="O4847" s="58"/>
      <c r="P4847" s="58"/>
      <c r="T4847" s="58"/>
    </row>
    <row r="4848">
      <c r="D4848" s="58"/>
      <c r="F4848" s="60"/>
      <c r="N4848" s="58"/>
      <c r="O4848" s="58"/>
      <c r="P4848" s="58"/>
      <c r="T4848" s="58"/>
    </row>
    <row r="4849">
      <c r="D4849" s="58"/>
      <c r="F4849" s="60"/>
      <c r="N4849" s="58"/>
      <c r="O4849" s="58"/>
      <c r="P4849" s="58"/>
      <c r="T4849" s="58"/>
    </row>
    <row r="4850">
      <c r="D4850" s="58"/>
      <c r="F4850" s="60"/>
      <c r="N4850" s="58"/>
      <c r="O4850" s="58"/>
      <c r="P4850" s="58"/>
      <c r="T4850" s="58"/>
    </row>
    <row r="4851">
      <c r="D4851" s="58"/>
      <c r="F4851" s="60"/>
      <c r="N4851" s="58"/>
      <c r="O4851" s="58"/>
      <c r="P4851" s="58"/>
      <c r="T4851" s="58"/>
    </row>
    <row r="4852">
      <c r="D4852" s="58"/>
      <c r="F4852" s="60"/>
      <c r="N4852" s="58"/>
      <c r="O4852" s="58"/>
      <c r="P4852" s="58"/>
      <c r="T4852" s="58"/>
    </row>
    <row r="4853">
      <c r="D4853" s="58"/>
      <c r="F4853" s="60"/>
      <c r="N4853" s="58"/>
      <c r="O4853" s="58"/>
      <c r="P4853" s="58"/>
      <c r="T4853" s="58"/>
    </row>
    <row r="4854">
      <c r="D4854" s="58"/>
      <c r="F4854" s="60"/>
      <c r="N4854" s="58"/>
      <c r="O4854" s="58"/>
      <c r="P4854" s="58"/>
      <c r="T4854" s="58"/>
    </row>
    <row r="4855">
      <c r="D4855" s="58"/>
      <c r="F4855" s="60"/>
      <c r="N4855" s="58"/>
      <c r="O4855" s="58"/>
      <c r="P4855" s="58"/>
      <c r="T4855" s="58"/>
    </row>
    <row r="4856">
      <c r="D4856" s="58"/>
      <c r="F4856" s="60"/>
      <c r="N4856" s="58"/>
      <c r="O4856" s="58"/>
      <c r="P4856" s="58"/>
      <c r="T4856" s="58"/>
    </row>
    <row r="4857">
      <c r="D4857" s="58"/>
      <c r="F4857" s="60"/>
      <c r="N4857" s="58"/>
      <c r="O4857" s="58"/>
      <c r="P4857" s="58"/>
      <c r="T4857" s="58"/>
    </row>
    <row r="4858">
      <c r="D4858" s="58"/>
      <c r="F4858" s="60"/>
      <c r="N4858" s="58"/>
      <c r="O4858" s="58"/>
      <c r="P4858" s="58"/>
      <c r="T4858" s="58"/>
    </row>
    <row r="4859">
      <c r="D4859" s="58"/>
      <c r="F4859" s="60"/>
      <c r="N4859" s="58"/>
      <c r="O4859" s="58"/>
      <c r="P4859" s="58"/>
      <c r="T4859" s="58"/>
    </row>
    <row r="4860">
      <c r="D4860" s="58"/>
      <c r="F4860" s="60"/>
      <c r="N4860" s="58"/>
      <c r="O4860" s="58"/>
      <c r="P4860" s="58"/>
      <c r="T4860" s="58"/>
    </row>
    <row r="4861">
      <c r="D4861" s="58"/>
      <c r="F4861" s="60"/>
      <c r="N4861" s="58"/>
      <c r="O4861" s="58"/>
      <c r="P4861" s="58"/>
      <c r="T4861" s="58"/>
    </row>
    <row r="4862">
      <c r="D4862" s="58"/>
      <c r="F4862" s="60"/>
      <c r="N4862" s="58"/>
      <c r="O4862" s="58"/>
      <c r="P4862" s="58"/>
      <c r="T4862" s="58"/>
    </row>
    <row r="4863">
      <c r="D4863" s="58"/>
      <c r="F4863" s="60"/>
      <c r="N4863" s="58"/>
      <c r="O4863" s="58"/>
      <c r="P4863" s="58"/>
      <c r="T4863" s="58"/>
    </row>
    <row r="4864">
      <c r="D4864" s="58"/>
      <c r="F4864" s="60"/>
      <c r="N4864" s="58"/>
      <c r="O4864" s="58"/>
      <c r="P4864" s="58"/>
      <c r="T4864" s="58"/>
    </row>
    <row r="4865">
      <c r="D4865" s="58"/>
      <c r="F4865" s="60"/>
      <c r="N4865" s="58"/>
      <c r="O4865" s="58"/>
      <c r="P4865" s="58"/>
      <c r="T4865" s="58"/>
    </row>
    <row r="4866">
      <c r="D4866" s="58"/>
      <c r="F4866" s="60"/>
      <c r="N4866" s="58"/>
      <c r="O4866" s="58"/>
      <c r="P4866" s="58"/>
      <c r="T4866" s="58"/>
    </row>
    <row r="4867">
      <c r="D4867" s="58"/>
      <c r="F4867" s="60"/>
      <c r="N4867" s="58"/>
      <c r="O4867" s="58"/>
      <c r="P4867" s="58"/>
      <c r="T4867" s="58"/>
    </row>
    <row r="4868">
      <c r="D4868" s="58"/>
      <c r="F4868" s="60"/>
      <c r="N4868" s="58"/>
      <c r="O4868" s="58"/>
      <c r="P4868" s="58"/>
      <c r="T4868" s="58"/>
    </row>
    <row r="4869">
      <c r="D4869" s="58"/>
      <c r="F4869" s="60"/>
      <c r="N4869" s="58"/>
      <c r="O4869" s="58"/>
      <c r="P4869" s="58"/>
      <c r="T4869" s="58"/>
    </row>
    <row r="4870">
      <c r="D4870" s="58"/>
      <c r="F4870" s="60"/>
      <c r="N4870" s="58"/>
      <c r="O4870" s="58"/>
      <c r="P4870" s="58"/>
      <c r="T4870" s="58"/>
    </row>
    <row r="4871">
      <c r="D4871" s="58"/>
      <c r="F4871" s="60"/>
      <c r="N4871" s="58"/>
      <c r="O4871" s="58"/>
      <c r="P4871" s="58"/>
      <c r="T4871" s="58"/>
    </row>
    <row r="4872">
      <c r="D4872" s="58"/>
      <c r="F4872" s="60"/>
      <c r="N4872" s="58"/>
      <c r="O4872" s="58"/>
      <c r="P4872" s="58"/>
      <c r="T4872" s="58"/>
    </row>
    <row r="4873">
      <c r="D4873" s="58"/>
      <c r="F4873" s="60"/>
      <c r="N4873" s="58"/>
      <c r="O4873" s="58"/>
      <c r="P4873" s="58"/>
      <c r="T4873" s="58"/>
    </row>
    <row r="4874">
      <c r="D4874" s="58"/>
      <c r="F4874" s="60"/>
      <c r="N4874" s="58"/>
      <c r="O4874" s="58"/>
      <c r="P4874" s="58"/>
      <c r="T4874" s="58"/>
    </row>
    <row r="4875">
      <c r="D4875" s="58"/>
      <c r="F4875" s="60"/>
      <c r="N4875" s="58"/>
      <c r="O4875" s="58"/>
      <c r="P4875" s="58"/>
      <c r="T4875" s="58"/>
    </row>
    <row r="4876">
      <c r="D4876" s="58"/>
      <c r="F4876" s="60"/>
      <c r="N4876" s="58"/>
      <c r="O4876" s="58"/>
      <c r="P4876" s="58"/>
      <c r="T4876" s="58"/>
    </row>
    <row r="4877">
      <c r="D4877" s="58"/>
      <c r="F4877" s="60"/>
      <c r="N4877" s="58"/>
      <c r="O4877" s="58"/>
      <c r="P4877" s="58"/>
      <c r="T4877" s="58"/>
    </row>
    <row r="4878">
      <c r="D4878" s="58"/>
      <c r="F4878" s="60"/>
      <c r="N4878" s="58"/>
      <c r="O4878" s="58"/>
      <c r="P4878" s="58"/>
      <c r="T4878" s="58"/>
    </row>
    <row r="4879">
      <c r="D4879" s="58"/>
      <c r="F4879" s="60"/>
      <c r="N4879" s="58"/>
      <c r="O4879" s="58"/>
      <c r="P4879" s="58"/>
      <c r="T4879" s="58"/>
    </row>
    <row r="4880">
      <c r="D4880" s="58"/>
      <c r="F4880" s="60"/>
      <c r="N4880" s="58"/>
      <c r="O4880" s="58"/>
      <c r="P4880" s="58"/>
      <c r="T4880" s="58"/>
    </row>
    <row r="4881">
      <c r="D4881" s="58"/>
      <c r="F4881" s="60"/>
      <c r="N4881" s="58"/>
      <c r="O4881" s="58"/>
      <c r="P4881" s="58"/>
      <c r="T4881" s="58"/>
    </row>
    <row r="4882">
      <c r="D4882" s="58"/>
      <c r="F4882" s="60"/>
      <c r="N4882" s="58"/>
      <c r="O4882" s="58"/>
      <c r="P4882" s="58"/>
      <c r="T4882" s="58"/>
    </row>
    <row r="4883">
      <c r="D4883" s="58"/>
      <c r="F4883" s="60"/>
      <c r="N4883" s="58"/>
      <c r="O4883" s="58"/>
      <c r="P4883" s="58"/>
      <c r="T4883" s="58"/>
    </row>
    <row r="4884">
      <c r="D4884" s="58"/>
      <c r="F4884" s="60"/>
      <c r="N4884" s="58"/>
      <c r="O4884" s="58"/>
      <c r="P4884" s="58"/>
      <c r="T4884" s="58"/>
    </row>
    <row r="4885">
      <c r="D4885" s="58"/>
      <c r="F4885" s="60"/>
      <c r="N4885" s="58"/>
      <c r="O4885" s="58"/>
      <c r="P4885" s="58"/>
      <c r="T4885" s="58"/>
    </row>
    <row r="4886">
      <c r="D4886" s="58"/>
      <c r="F4886" s="60"/>
      <c r="N4886" s="58"/>
      <c r="O4886" s="58"/>
      <c r="P4886" s="58"/>
      <c r="T4886" s="58"/>
    </row>
    <row r="4887">
      <c r="D4887" s="58"/>
      <c r="F4887" s="60"/>
      <c r="N4887" s="58"/>
      <c r="O4887" s="58"/>
      <c r="P4887" s="58"/>
      <c r="T4887" s="58"/>
    </row>
    <row r="4888">
      <c r="D4888" s="58"/>
      <c r="F4888" s="60"/>
      <c r="N4888" s="58"/>
      <c r="O4888" s="58"/>
      <c r="P4888" s="58"/>
      <c r="T4888" s="58"/>
    </row>
    <row r="4889">
      <c r="D4889" s="58"/>
      <c r="F4889" s="60"/>
      <c r="N4889" s="58"/>
      <c r="O4889" s="58"/>
      <c r="P4889" s="58"/>
      <c r="T4889" s="58"/>
    </row>
    <row r="4890">
      <c r="D4890" s="58"/>
      <c r="F4890" s="60"/>
      <c r="N4890" s="58"/>
      <c r="O4890" s="58"/>
      <c r="P4890" s="58"/>
      <c r="T4890" s="58"/>
    </row>
    <row r="4891">
      <c r="D4891" s="58"/>
      <c r="F4891" s="60"/>
      <c r="N4891" s="58"/>
      <c r="O4891" s="58"/>
      <c r="P4891" s="58"/>
      <c r="T4891" s="58"/>
    </row>
    <row r="4892">
      <c r="D4892" s="58"/>
      <c r="F4892" s="60"/>
      <c r="N4892" s="58"/>
      <c r="O4892" s="58"/>
      <c r="P4892" s="58"/>
      <c r="T4892" s="58"/>
    </row>
    <row r="4893">
      <c r="D4893" s="58"/>
      <c r="F4893" s="60"/>
      <c r="N4893" s="58"/>
      <c r="O4893" s="58"/>
      <c r="P4893" s="58"/>
      <c r="T4893" s="58"/>
    </row>
    <row r="4894">
      <c r="D4894" s="58"/>
      <c r="F4894" s="60"/>
      <c r="N4894" s="58"/>
      <c r="O4894" s="58"/>
      <c r="P4894" s="58"/>
      <c r="T4894" s="58"/>
    </row>
    <row r="4895">
      <c r="D4895" s="58"/>
      <c r="F4895" s="60"/>
      <c r="N4895" s="58"/>
      <c r="O4895" s="58"/>
      <c r="P4895" s="58"/>
      <c r="T4895" s="58"/>
    </row>
    <row r="4896">
      <c r="D4896" s="58"/>
      <c r="F4896" s="60"/>
      <c r="N4896" s="58"/>
      <c r="O4896" s="58"/>
      <c r="P4896" s="58"/>
      <c r="T4896" s="58"/>
    </row>
    <row r="4897">
      <c r="D4897" s="58"/>
      <c r="F4897" s="60"/>
      <c r="N4897" s="58"/>
      <c r="O4897" s="58"/>
      <c r="P4897" s="58"/>
      <c r="T4897" s="58"/>
    </row>
    <row r="4898">
      <c r="D4898" s="58"/>
      <c r="F4898" s="60"/>
      <c r="N4898" s="58"/>
      <c r="O4898" s="58"/>
      <c r="P4898" s="58"/>
      <c r="T4898" s="58"/>
    </row>
    <row r="4899">
      <c r="D4899" s="58"/>
      <c r="F4899" s="60"/>
      <c r="N4899" s="58"/>
      <c r="O4899" s="58"/>
      <c r="P4899" s="58"/>
      <c r="T4899" s="58"/>
    </row>
    <row r="4900">
      <c r="D4900" s="58"/>
      <c r="F4900" s="60"/>
      <c r="N4900" s="58"/>
      <c r="O4900" s="58"/>
      <c r="P4900" s="58"/>
      <c r="T4900" s="58"/>
    </row>
    <row r="4901">
      <c r="D4901" s="58"/>
      <c r="F4901" s="60"/>
      <c r="N4901" s="58"/>
      <c r="O4901" s="58"/>
      <c r="P4901" s="58"/>
      <c r="T4901" s="58"/>
    </row>
    <row r="4902">
      <c r="D4902" s="58"/>
      <c r="F4902" s="60"/>
      <c r="N4902" s="58"/>
      <c r="O4902" s="58"/>
      <c r="P4902" s="58"/>
      <c r="T4902" s="58"/>
    </row>
    <row r="4903">
      <c r="D4903" s="58"/>
      <c r="F4903" s="60"/>
      <c r="N4903" s="58"/>
      <c r="O4903" s="58"/>
      <c r="P4903" s="58"/>
      <c r="T4903" s="58"/>
    </row>
    <row r="4904">
      <c r="D4904" s="58"/>
      <c r="F4904" s="60"/>
      <c r="N4904" s="58"/>
      <c r="O4904" s="58"/>
      <c r="P4904" s="58"/>
      <c r="T4904" s="58"/>
    </row>
    <row r="4905">
      <c r="D4905" s="58"/>
      <c r="F4905" s="60"/>
      <c r="N4905" s="58"/>
      <c r="O4905" s="58"/>
      <c r="P4905" s="58"/>
      <c r="T4905" s="58"/>
    </row>
    <row r="4906">
      <c r="D4906" s="58"/>
      <c r="F4906" s="60"/>
      <c r="N4906" s="58"/>
      <c r="O4906" s="58"/>
      <c r="P4906" s="58"/>
      <c r="T4906" s="58"/>
    </row>
    <row r="4907">
      <c r="D4907" s="58"/>
      <c r="F4907" s="60"/>
      <c r="N4907" s="58"/>
      <c r="O4907" s="58"/>
      <c r="P4907" s="58"/>
      <c r="T4907" s="58"/>
    </row>
    <row r="4908">
      <c r="D4908" s="58"/>
      <c r="F4908" s="60"/>
      <c r="N4908" s="58"/>
      <c r="O4908" s="58"/>
      <c r="P4908" s="58"/>
      <c r="T4908" s="58"/>
    </row>
    <row r="4909">
      <c r="D4909" s="58"/>
      <c r="F4909" s="60"/>
      <c r="N4909" s="58"/>
      <c r="O4909" s="58"/>
      <c r="P4909" s="58"/>
      <c r="T4909" s="58"/>
    </row>
    <row r="4910">
      <c r="D4910" s="58"/>
      <c r="F4910" s="60"/>
      <c r="N4910" s="58"/>
      <c r="O4910" s="58"/>
      <c r="P4910" s="58"/>
      <c r="T4910" s="58"/>
    </row>
    <row r="4911">
      <c r="D4911" s="58"/>
      <c r="F4911" s="60"/>
      <c r="N4911" s="58"/>
      <c r="O4911" s="58"/>
      <c r="P4911" s="58"/>
      <c r="T4911" s="58"/>
    </row>
    <row r="4912">
      <c r="D4912" s="58"/>
      <c r="F4912" s="60"/>
      <c r="N4912" s="58"/>
      <c r="O4912" s="58"/>
      <c r="P4912" s="58"/>
      <c r="T4912" s="58"/>
    </row>
    <row r="4913">
      <c r="D4913" s="58"/>
      <c r="F4913" s="60"/>
      <c r="N4913" s="58"/>
      <c r="O4913" s="58"/>
      <c r="P4913" s="58"/>
      <c r="T4913" s="58"/>
    </row>
    <row r="4914">
      <c r="D4914" s="58"/>
      <c r="F4914" s="60"/>
      <c r="N4914" s="58"/>
      <c r="O4914" s="58"/>
      <c r="P4914" s="58"/>
      <c r="T4914" s="58"/>
    </row>
    <row r="4915">
      <c r="D4915" s="58"/>
      <c r="F4915" s="60"/>
      <c r="N4915" s="58"/>
      <c r="O4915" s="58"/>
      <c r="P4915" s="58"/>
      <c r="T4915" s="58"/>
    </row>
    <row r="4916">
      <c r="D4916" s="58"/>
      <c r="F4916" s="60"/>
      <c r="N4916" s="58"/>
      <c r="O4916" s="58"/>
      <c r="P4916" s="58"/>
      <c r="T4916" s="58"/>
    </row>
    <row r="4917">
      <c r="D4917" s="58"/>
      <c r="F4917" s="60"/>
      <c r="N4917" s="58"/>
      <c r="O4917" s="58"/>
      <c r="P4917" s="58"/>
      <c r="T4917" s="58"/>
    </row>
    <row r="4918">
      <c r="D4918" s="58"/>
      <c r="F4918" s="60"/>
      <c r="N4918" s="58"/>
      <c r="O4918" s="58"/>
      <c r="P4918" s="58"/>
      <c r="T4918" s="58"/>
    </row>
    <row r="4919">
      <c r="D4919" s="58"/>
      <c r="F4919" s="60"/>
      <c r="N4919" s="58"/>
      <c r="O4919" s="58"/>
      <c r="P4919" s="58"/>
      <c r="T4919" s="58"/>
    </row>
    <row r="4920">
      <c r="D4920" s="58"/>
      <c r="F4920" s="60"/>
      <c r="N4920" s="58"/>
      <c r="O4920" s="58"/>
      <c r="P4920" s="58"/>
      <c r="T4920" s="58"/>
    </row>
    <row r="4921">
      <c r="D4921" s="58"/>
      <c r="F4921" s="60"/>
      <c r="N4921" s="58"/>
      <c r="O4921" s="58"/>
      <c r="P4921" s="58"/>
      <c r="T4921" s="58"/>
    </row>
    <row r="4922">
      <c r="D4922" s="58"/>
      <c r="F4922" s="60"/>
      <c r="N4922" s="58"/>
      <c r="O4922" s="58"/>
      <c r="P4922" s="58"/>
      <c r="T4922" s="58"/>
    </row>
    <row r="4923">
      <c r="D4923" s="58"/>
      <c r="F4923" s="60"/>
      <c r="N4923" s="58"/>
      <c r="O4923" s="58"/>
      <c r="P4923" s="58"/>
      <c r="T4923" s="58"/>
    </row>
    <row r="4924">
      <c r="D4924" s="58"/>
      <c r="F4924" s="60"/>
      <c r="N4924" s="58"/>
      <c r="O4924" s="58"/>
      <c r="P4924" s="58"/>
      <c r="T4924" s="58"/>
    </row>
    <row r="4925">
      <c r="D4925" s="58"/>
      <c r="F4925" s="60"/>
      <c r="N4925" s="58"/>
      <c r="O4925" s="58"/>
      <c r="P4925" s="58"/>
      <c r="T4925" s="58"/>
    </row>
    <row r="4926">
      <c r="D4926" s="58"/>
      <c r="F4926" s="60"/>
      <c r="N4926" s="58"/>
      <c r="O4926" s="58"/>
      <c r="P4926" s="58"/>
      <c r="T4926" s="58"/>
    </row>
    <row r="4927">
      <c r="D4927" s="58"/>
      <c r="F4927" s="60"/>
      <c r="N4927" s="58"/>
      <c r="O4927" s="58"/>
      <c r="P4927" s="58"/>
      <c r="T4927" s="58"/>
    </row>
    <row r="4928">
      <c r="D4928" s="58"/>
      <c r="F4928" s="60"/>
      <c r="N4928" s="58"/>
      <c r="O4928" s="58"/>
      <c r="P4928" s="58"/>
      <c r="T4928" s="58"/>
    </row>
    <row r="4929">
      <c r="D4929" s="58"/>
      <c r="F4929" s="60"/>
      <c r="N4929" s="58"/>
      <c r="O4929" s="58"/>
      <c r="P4929" s="58"/>
      <c r="T4929" s="58"/>
    </row>
    <row r="4930">
      <c r="D4930" s="58"/>
      <c r="F4930" s="60"/>
      <c r="N4930" s="58"/>
      <c r="O4930" s="58"/>
      <c r="P4930" s="58"/>
      <c r="T4930" s="58"/>
    </row>
    <row r="4931">
      <c r="D4931" s="58"/>
      <c r="F4931" s="60"/>
      <c r="N4931" s="58"/>
      <c r="O4931" s="58"/>
      <c r="P4931" s="58"/>
      <c r="T4931" s="58"/>
    </row>
    <row r="4932">
      <c r="D4932" s="58"/>
      <c r="F4932" s="60"/>
      <c r="N4932" s="58"/>
      <c r="O4932" s="58"/>
      <c r="P4932" s="58"/>
      <c r="T4932" s="58"/>
    </row>
    <row r="4933">
      <c r="D4933" s="58"/>
      <c r="F4933" s="60"/>
      <c r="N4933" s="58"/>
      <c r="O4933" s="58"/>
      <c r="P4933" s="58"/>
      <c r="T4933" s="58"/>
    </row>
    <row r="4934">
      <c r="D4934" s="58"/>
      <c r="F4934" s="60"/>
      <c r="N4934" s="58"/>
      <c r="O4934" s="58"/>
      <c r="P4934" s="58"/>
      <c r="T4934" s="58"/>
    </row>
    <row r="4935">
      <c r="D4935" s="58"/>
      <c r="F4935" s="60"/>
      <c r="N4935" s="58"/>
      <c r="O4935" s="58"/>
      <c r="P4935" s="58"/>
      <c r="T4935" s="58"/>
    </row>
    <row r="4936">
      <c r="D4936" s="58"/>
      <c r="F4936" s="60"/>
      <c r="N4936" s="58"/>
      <c r="O4936" s="58"/>
      <c r="P4936" s="58"/>
      <c r="T4936" s="58"/>
    </row>
    <row r="4937">
      <c r="D4937" s="58"/>
      <c r="F4937" s="60"/>
      <c r="N4937" s="58"/>
      <c r="O4937" s="58"/>
      <c r="P4937" s="58"/>
      <c r="T4937" s="58"/>
    </row>
    <row r="4938">
      <c r="D4938" s="58"/>
      <c r="F4938" s="60"/>
      <c r="N4938" s="58"/>
      <c r="O4938" s="58"/>
      <c r="P4938" s="58"/>
      <c r="T4938" s="58"/>
    </row>
    <row r="4939">
      <c r="D4939" s="58"/>
      <c r="F4939" s="60"/>
      <c r="N4939" s="58"/>
      <c r="O4939" s="58"/>
      <c r="P4939" s="58"/>
      <c r="T4939" s="58"/>
    </row>
    <row r="4940">
      <c r="D4940" s="58"/>
      <c r="F4940" s="60"/>
      <c r="N4940" s="58"/>
      <c r="O4940" s="58"/>
      <c r="P4940" s="58"/>
      <c r="T4940" s="58"/>
    </row>
    <row r="4941">
      <c r="D4941" s="58"/>
      <c r="F4941" s="60"/>
      <c r="N4941" s="58"/>
      <c r="O4941" s="58"/>
      <c r="P4941" s="58"/>
      <c r="T4941" s="58"/>
    </row>
    <row r="4942">
      <c r="D4942" s="58"/>
      <c r="F4942" s="60"/>
      <c r="N4942" s="58"/>
      <c r="O4942" s="58"/>
      <c r="P4942" s="58"/>
      <c r="T4942" s="58"/>
    </row>
    <row r="4943">
      <c r="D4943" s="58"/>
      <c r="F4943" s="60"/>
      <c r="N4943" s="58"/>
      <c r="O4943" s="58"/>
      <c r="P4943" s="58"/>
      <c r="T4943" s="58"/>
    </row>
    <row r="4944">
      <c r="D4944" s="58"/>
      <c r="F4944" s="60"/>
      <c r="N4944" s="58"/>
      <c r="O4944" s="58"/>
      <c r="P4944" s="58"/>
      <c r="T4944" s="58"/>
    </row>
    <row r="4945">
      <c r="D4945" s="58"/>
      <c r="F4945" s="60"/>
      <c r="N4945" s="58"/>
      <c r="O4945" s="58"/>
      <c r="P4945" s="58"/>
      <c r="T4945" s="58"/>
    </row>
    <row r="4946">
      <c r="D4946" s="58"/>
      <c r="F4946" s="60"/>
      <c r="N4946" s="58"/>
      <c r="O4946" s="58"/>
      <c r="P4946" s="58"/>
      <c r="T4946" s="58"/>
    </row>
    <row r="4947">
      <c r="D4947" s="58"/>
      <c r="F4947" s="60"/>
      <c r="N4947" s="58"/>
      <c r="O4947" s="58"/>
      <c r="P4947" s="58"/>
      <c r="T4947" s="58"/>
    </row>
    <row r="4948">
      <c r="D4948" s="58"/>
      <c r="F4948" s="60"/>
      <c r="N4948" s="58"/>
      <c r="O4948" s="58"/>
      <c r="P4948" s="58"/>
      <c r="T4948" s="58"/>
    </row>
    <row r="4949">
      <c r="D4949" s="58"/>
      <c r="F4949" s="60"/>
      <c r="N4949" s="58"/>
      <c r="O4949" s="58"/>
      <c r="P4949" s="58"/>
      <c r="T4949" s="58"/>
    </row>
    <row r="4950">
      <c r="D4950" s="58"/>
      <c r="F4950" s="60"/>
      <c r="N4950" s="58"/>
      <c r="O4950" s="58"/>
      <c r="P4950" s="58"/>
      <c r="T4950" s="58"/>
    </row>
    <row r="4951">
      <c r="D4951" s="58"/>
      <c r="F4951" s="60"/>
      <c r="N4951" s="58"/>
      <c r="O4951" s="58"/>
      <c r="P4951" s="58"/>
      <c r="T4951" s="58"/>
    </row>
    <row r="4952">
      <c r="D4952" s="58"/>
      <c r="F4952" s="60"/>
      <c r="N4952" s="58"/>
      <c r="O4952" s="58"/>
      <c r="P4952" s="58"/>
      <c r="T4952" s="58"/>
    </row>
    <row r="4953">
      <c r="D4953" s="58"/>
      <c r="F4953" s="60"/>
      <c r="N4953" s="58"/>
      <c r="O4953" s="58"/>
      <c r="P4953" s="58"/>
      <c r="T4953" s="58"/>
    </row>
    <row r="4954">
      <c r="D4954" s="58"/>
      <c r="F4954" s="60"/>
      <c r="N4954" s="58"/>
      <c r="O4954" s="58"/>
      <c r="P4954" s="58"/>
      <c r="T4954" s="58"/>
    </row>
    <row r="4955">
      <c r="D4955" s="58"/>
      <c r="F4955" s="60"/>
      <c r="N4955" s="58"/>
      <c r="O4955" s="58"/>
      <c r="P4955" s="58"/>
      <c r="T4955" s="58"/>
    </row>
    <row r="4956">
      <c r="D4956" s="58"/>
      <c r="F4956" s="60"/>
      <c r="N4956" s="58"/>
      <c r="O4956" s="58"/>
      <c r="P4956" s="58"/>
      <c r="T4956" s="58"/>
    </row>
    <row r="4957">
      <c r="D4957" s="58"/>
      <c r="F4957" s="60"/>
      <c r="N4957" s="58"/>
      <c r="O4957" s="58"/>
      <c r="P4957" s="58"/>
      <c r="T4957" s="58"/>
    </row>
    <row r="4958">
      <c r="D4958" s="58"/>
      <c r="F4958" s="60"/>
      <c r="N4958" s="58"/>
      <c r="O4958" s="58"/>
      <c r="P4958" s="58"/>
      <c r="T4958" s="58"/>
    </row>
    <row r="4959">
      <c r="D4959" s="58"/>
      <c r="F4959" s="60"/>
      <c r="N4959" s="58"/>
      <c r="O4959" s="58"/>
      <c r="P4959" s="58"/>
      <c r="T4959" s="58"/>
    </row>
    <row r="4960">
      <c r="D4960" s="58"/>
      <c r="F4960" s="60"/>
      <c r="N4960" s="58"/>
      <c r="O4960" s="58"/>
      <c r="P4960" s="58"/>
      <c r="T4960" s="58"/>
    </row>
    <row r="4961">
      <c r="D4961" s="58"/>
      <c r="F4961" s="60"/>
      <c r="N4961" s="58"/>
      <c r="O4961" s="58"/>
      <c r="P4961" s="58"/>
      <c r="T4961" s="58"/>
    </row>
    <row r="4962">
      <c r="D4962" s="58"/>
      <c r="F4962" s="60"/>
      <c r="N4962" s="58"/>
      <c r="O4962" s="58"/>
      <c r="P4962" s="58"/>
      <c r="T4962" s="58"/>
    </row>
    <row r="4963">
      <c r="D4963" s="58"/>
      <c r="F4963" s="60"/>
      <c r="N4963" s="58"/>
      <c r="O4963" s="58"/>
      <c r="P4963" s="58"/>
      <c r="T4963" s="58"/>
    </row>
    <row r="4964">
      <c r="D4964" s="58"/>
      <c r="F4964" s="60"/>
      <c r="N4964" s="58"/>
      <c r="O4964" s="58"/>
      <c r="P4964" s="58"/>
      <c r="T4964" s="58"/>
    </row>
    <row r="4965">
      <c r="D4965" s="58"/>
      <c r="F4965" s="60"/>
      <c r="N4965" s="58"/>
      <c r="O4965" s="58"/>
      <c r="P4965" s="58"/>
      <c r="T4965" s="58"/>
    </row>
    <row r="4966">
      <c r="D4966" s="58"/>
      <c r="F4966" s="60"/>
      <c r="N4966" s="58"/>
      <c r="O4966" s="58"/>
      <c r="P4966" s="58"/>
      <c r="T4966" s="58"/>
    </row>
    <row r="4967">
      <c r="D4967" s="58"/>
      <c r="F4967" s="60"/>
      <c r="N4967" s="58"/>
      <c r="O4967" s="58"/>
      <c r="P4967" s="58"/>
      <c r="T4967" s="58"/>
    </row>
    <row r="4968">
      <c r="D4968" s="58"/>
      <c r="F4968" s="60"/>
      <c r="N4968" s="58"/>
      <c r="O4968" s="58"/>
      <c r="P4968" s="58"/>
      <c r="T4968" s="58"/>
    </row>
    <row r="4969">
      <c r="D4969" s="58"/>
      <c r="F4969" s="60"/>
      <c r="N4969" s="58"/>
      <c r="O4969" s="58"/>
      <c r="P4969" s="58"/>
      <c r="T4969" s="58"/>
    </row>
    <row r="4970">
      <c r="D4970" s="58"/>
      <c r="F4970" s="60"/>
      <c r="N4970" s="58"/>
      <c r="O4970" s="58"/>
      <c r="P4970" s="58"/>
      <c r="T4970" s="58"/>
    </row>
    <row r="4971">
      <c r="D4971" s="58"/>
      <c r="F4971" s="60"/>
      <c r="N4971" s="58"/>
      <c r="O4971" s="58"/>
      <c r="P4971" s="58"/>
      <c r="T4971" s="58"/>
    </row>
    <row r="4972">
      <c r="D4972" s="58"/>
      <c r="F4972" s="60"/>
      <c r="N4972" s="58"/>
      <c r="O4972" s="58"/>
      <c r="P4972" s="58"/>
      <c r="T4972" s="58"/>
    </row>
    <row r="4973">
      <c r="D4973" s="58"/>
      <c r="F4973" s="60"/>
      <c r="N4973" s="58"/>
      <c r="O4973" s="58"/>
      <c r="P4973" s="58"/>
      <c r="T4973" s="58"/>
    </row>
    <row r="4974">
      <c r="D4974" s="58"/>
      <c r="F4974" s="60"/>
      <c r="N4974" s="58"/>
      <c r="O4974" s="58"/>
      <c r="P4974" s="58"/>
      <c r="T4974" s="58"/>
    </row>
    <row r="4975">
      <c r="D4975" s="58"/>
      <c r="F4975" s="60"/>
      <c r="N4975" s="58"/>
      <c r="O4975" s="58"/>
      <c r="P4975" s="58"/>
      <c r="T4975" s="58"/>
    </row>
    <row r="4976">
      <c r="D4976" s="58"/>
      <c r="F4976" s="60"/>
      <c r="N4976" s="58"/>
      <c r="O4976" s="58"/>
      <c r="P4976" s="58"/>
      <c r="T4976" s="58"/>
    </row>
    <row r="4977">
      <c r="D4977" s="58"/>
      <c r="F4977" s="60"/>
      <c r="N4977" s="58"/>
      <c r="O4977" s="58"/>
      <c r="P4977" s="58"/>
      <c r="T4977" s="58"/>
    </row>
    <row r="4978">
      <c r="D4978" s="58"/>
      <c r="F4978" s="60"/>
      <c r="N4978" s="58"/>
      <c r="O4978" s="58"/>
      <c r="P4978" s="58"/>
      <c r="T4978" s="58"/>
    </row>
    <row r="4979">
      <c r="D4979" s="58"/>
      <c r="F4979" s="60"/>
      <c r="N4979" s="58"/>
      <c r="O4979" s="58"/>
      <c r="P4979" s="58"/>
      <c r="T4979" s="58"/>
    </row>
    <row r="4980">
      <c r="D4980" s="58"/>
      <c r="F4980" s="60"/>
      <c r="N4980" s="58"/>
      <c r="O4980" s="58"/>
      <c r="P4980" s="58"/>
      <c r="T4980" s="58"/>
    </row>
    <row r="4981">
      <c r="D4981" s="58"/>
      <c r="F4981" s="60"/>
      <c r="N4981" s="58"/>
      <c r="O4981" s="58"/>
      <c r="P4981" s="58"/>
      <c r="T4981" s="58"/>
    </row>
    <row r="4982">
      <c r="D4982" s="58"/>
      <c r="F4982" s="60"/>
      <c r="N4982" s="58"/>
      <c r="O4982" s="58"/>
      <c r="P4982" s="58"/>
      <c r="T4982" s="58"/>
    </row>
    <row r="4983">
      <c r="D4983" s="58"/>
      <c r="F4983" s="60"/>
      <c r="N4983" s="58"/>
      <c r="O4983" s="58"/>
      <c r="P4983" s="58"/>
      <c r="T4983" s="58"/>
    </row>
    <row r="4984">
      <c r="D4984" s="58"/>
      <c r="F4984" s="60"/>
      <c r="N4984" s="58"/>
      <c r="O4984" s="58"/>
      <c r="P4984" s="58"/>
      <c r="T4984" s="58"/>
    </row>
    <row r="4985">
      <c r="D4985" s="58"/>
      <c r="F4985" s="60"/>
      <c r="N4985" s="58"/>
      <c r="O4985" s="58"/>
      <c r="P4985" s="58"/>
      <c r="T4985" s="58"/>
    </row>
    <row r="4986">
      <c r="D4986" s="58"/>
      <c r="F4986" s="60"/>
      <c r="N4986" s="58"/>
      <c r="O4986" s="58"/>
      <c r="P4986" s="58"/>
      <c r="T4986" s="58"/>
    </row>
    <row r="4987">
      <c r="D4987" s="58"/>
      <c r="F4987" s="60"/>
      <c r="N4987" s="58"/>
      <c r="O4987" s="58"/>
      <c r="P4987" s="58"/>
      <c r="T4987" s="58"/>
    </row>
    <row r="4988">
      <c r="D4988" s="58"/>
      <c r="F4988" s="60"/>
      <c r="N4988" s="58"/>
      <c r="O4988" s="58"/>
      <c r="P4988" s="58"/>
      <c r="T4988" s="58"/>
    </row>
    <row r="4989">
      <c r="D4989" s="58"/>
      <c r="F4989" s="60"/>
      <c r="N4989" s="58"/>
      <c r="O4989" s="58"/>
      <c r="P4989" s="58"/>
      <c r="T4989" s="58"/>
    </row>
    <row r="4990">
      <c r="D4990" s="58"/>
      <c r="F4990" s="60"/>
      <c r="N4990" s="58"/>
      <c r="O4990" s="58"/>
      <c r="P4990" s="58"/>
      <c r="T4990" s="58"/>
    </row>
    <row r="4991">
      <c r="D4991" s="58"/>
      <c r="F4991" s="60"/>
      <c r="N4991" s="58"/>
      <c r="O4991" s="58"/>
      <c r="P4991" s="58"/>
      <c r="T4991" s="58"/>
    </row>
    <row r="4992">
      <c r="D4992" s="58"/>
      <c r="F4992" s="60"/>
      <c r="N4992" s="58"/>
      <c r="O4992" s="58"/>
      <c r="P4992" s="58"/>
      <c r="T4992" s="58"/>
    </row>
    <row r="4993">
      <c r="D4993" s="58"/>
      <c r="F4993" s="60"/>
      <c r="N4993" s="58"/>
      <c r="O4993" s="58"/>
      <c r="P4993" s="58"/>
      <c r="T4993" s="58"/>
    </row>
    <row r="4994">
      <c r="D4994" s="58"/>
      <c r="F4994" s="60"/>
      <c r="N4994" s="58"/>
      <c r="O4994" s="58"/>
      <c r="P4994" s="58"/>
      <c r="T4994" s="58"/>
    </row>
    <row r="4995">
      <c r="D4995" s="58"/>
      <c r="F4995" s="60"/>
      <c r="N4995" s="58"/>
      <c r="O4995" s="58"/>
      <c r="P4995" s="58"/>
      <c r="T4995" s="58"/>
    </row>
    <row r="4996">
      <c r="D4996" s="58"/>
      <c r="F4996" s="60"/>
      <c r="N4996" s="58"/>
      <c r="O4996" s="58"/>
      <c r="P4996" s="58"/>
      <c r="T4996" s="58"/>
    </row>
    <row r="4997">
      <c r="D4997" s="58"/>
      <c r="F4997" s="60"/>
      <c r="N4997" s="58"/>
      <c r="O4997" s="58"/>
      <c r="P4997" s="58"/>
      <c r="T4997" s="58"/>
    </row>
    <row r="4998">
      <c r="D4998" s="58"/>
      <c r="F4998" s="60"/>
      <c r="N4998" s="58"/>
      <c r="O4998" s="58"/>
      <c r="P4998" s="58"/>
      <c r="T4998" s="58"/>
    </row>
    <row r="4999">
      <c r="D4999" s="58"/>
      <c r="F4999" s="60"/>
      <c r="N4999" s="58"/>
      <c r="O4999" s="58"/>
      <c r="P4999" s="58"/>
      <c r="T4999" s="58"/>
    </row>
    <row r="5000">
      <c r="D5000" s="58"/>
      <c r="F5000" s="60"/>
      <c r="N5000" s="58"/>
      <c r="O5000" s="58"/>
      <c r="P5000" s="58"/>
      <c r="T5000" s="58"/>
    </row>
    <row r="5001">
      <c r="D5001" s="58"/>
      <c r="F5001" s="60"/>
      <c r="N5001" s="58"/>
      <c r="O5001" s="58"/>
      <c r="P5001" s="58"/>
      <c r="T5001" s="58"/>
    </row>
    <row r="5002">
      <c r="D5002" s="58"/>
      <c r="F5002" s="60"/>
    </row>
    <row r="5003">
      <c r="D5003" s="58"/>
      <c r="F5003" s="60"/>
    </row>
    <row r="5004">
      <c r="D5004" s="58"/>
      <c r="F5004" s="60"/>
    </row>
    <row r="5005">
      <c r="D5005" s="58"/>
      <c r="F5005" s="60"/>
    </row>
    <row r="5006">
      <c r="D5006" s="58"/>
      <c r="F5006" s="60"/>
    </row>
    <row r="5007">
      <c r="D5007" s="58"/>
      <c r="F5007" s="60"/>
    </row>
    <row r="5008">
      <c r="D5008" s="58"/>
      <c r="F5008" s="60"/>
    </row>
    <row r="5009">
      <c r="D5009" s="58"/>
      <c r="F5009" s="60"/>
    </row>
    <row r="5010">
      <c r="D5010" s="58"/>
      <c r="F5010" s="60"/>
    </row>
    <row r="5011">
      <c r="D5011" s="58"/>
      <c r="F5011" s="60"/>
    </row>
    <row r="5012">
      <c r="D5012" s="58"/>
      <c r="F5012" s="60"/>
    </row>
    <row r="5013">
      <c r="D5013" s="58"/>
      <c r="F5013" s="60"/>
    </row>
    <row r="5014">
      <c r="D5014" s="58"/>
      <c r="F5014" s="60"/>
    </row>
    <row r="5015">
      <c r="D5015" s="58"/>
      <c r="F5015" s="60"/>
    </row>
    <row r="5016">
      <c r="D5016" s="58"/>
      <c r="F5016" s="60"/>
    </row>
    <row r="5017">
      <c r="D5017" s="58"/>
      <c r="F5017" s="60"/>
    </row>
    <row r="5018">
      <c r="D5018" s="58"/>
      <c r="F5018" s="60"/>
    </row>
    <row r="5019">
      <c r="D5019" s="58"/>
      <c r="F5019" s="60"/>
    </row>
    <row r="5020">
      <c r="D5020" s="58"/>
      <c r="F5020" s="60"/>
    </row>
    <row r="5021">
      <c r="D5021" s="58"/>
      <c r="F5021" s="60"/>
    </row>
    <row r="5022">
      <c r="D5022" s="58"/>
      <c r="F5022" s="60"/>
    </row>
    <row r="5023">
      <c r="D5023" s="58"/>
      <c r="F5023" s="60"/>
    </row>
    <row r="5024">
      <c r="D5024" s="58"/>
      <c r="F5024" s="60"/>
    </row>
    <row r="5025">
      <c r="D5025" s="58"/>
      <c r="F5025" s="60"/>
    </row>
    <row r="5026">
      <c r="D5026" s="58"/>
      <c r="F5026" s="60"/>
    </row>
    <row r="5027">
      <c r="D5027" s="58"/>
      <c r="F5027" s="60"/>
    </row>
    <row r="5028">
      <c r="D5028" s="58"/>
      <c r="F5028" s="60"/>
    </row>
    <row r="5029">
      <c r="D5029" s="58"/>
      <c r="F5029" s="60"/>
    </row>
    <row r="5030">
      <c r="D5030" s="58"/>
      <c r="F5030" s="60"/>
    </row>
    <row r="5031">
      <c r="D5031" s="58"/>
      <c r="F5031" s="60"/>
    </row>
    <row r="5032">
      <c r="D5032" s="58"/>
      <c r="F5032" s="60"/>
    </row>
    <row r="5033">
      <c r="D5033" s="58"/>
      <c r="F5033" s="60"/>
    </row>
    <row r="5034">
      <c r="D5034" s="58"/>
      <c r="F5034" s="60"/>
    </row>
    <row r="5035">
      <c r="D5035" s="58"/>
      <c r="F5035" s="60"/>
    </row>
    <row r="5036">
      <c r="D5036" s="58"/>
      <c r="F5036" s="60"/>
    </row>
    <row r="5037">
      <c r="D5037" s="58"/>
      <c r="F5037" s="60"/>
    </row>
    <row r="5038">
      <c r="D5038" s="58"/>
      <c r="F5038" s="60"/>
    </row>
    <row r="5039">
      <c r="D5039" s="58"/>
      <c r="F5039" s="60"/>
    </row>
    <row r="5040">
      <c r="D5040" s="58"/>
      <c r="F5040" s="60"/>
    </row>
    <row r="5041">
      <c r="D5041" s="58"/>
      <c r="F5041" s="60"/>
    </row>
    <row r="5042">
      <c r="D5042" s="58"/>
      <c r="F5042" s="60"/>
    </row>
    <row r="5043">
      <c r="D5043" s="58"/>
      <c r="F5043" s="60"/>
    </row>
    <row r="5044">
      <c r="D5044" s="58"/>
      <c r="F5044" s="60"/>
    </row>
    <row r="5045">
      <c r="D5045" s="58"/>
      <c r="F5045" s="60"/>
    </row>
    <row r="5046">
      <c r="D5046" s="58"/>
      <c r="F5046" s="60"/>
    </row>
    <row r="5047">
      <c r="D5047" s="58"/>
      <c r="F5047" s="60"/>
    </row>
    <row r="5048">
      <c r="D5048" s="58"/>
      <c r="F5048" s="60"/>
    </row>
    <row r="5049">
      <c r="D5049" s="58"/>
      <c r="F5049" s="60"/>
    </row>
    <row r="5050">
      <c r="D5050" s="58"/>
      <c r="F5050" s="60"/>
    </row>
    <row r="5051">
      <c r="D5051" s="58"/>
      <c r="F5051" s="60"/>
    </row>
    <row r="5052">
      <c r="D5052" s="58"/>
      <c r="F5052" s="60"/>
    </row>
    <row r="5053">
      <c r="D5053" s="58"/>
      <c r="F5053" s="60"/>
    </row>
    <row r="5054">
      <c r="D5054" s="58"/>
      <c r="F5054" s="60"/>
    </row>
    <row r="5055">
      <c r="D5055" s="58"/>
      <c r="F5055" s="60"/>
    </row>
    <row r="5056">
      <c r="D5056" s="58"/>
      <c r="F5056" s="60"/>
    </row>
    <row r="5057">
      <c r="D5057" s="58"/>
      <c r="F5057" s="60"/>
    </row>
    <row r="5058">
      <c r="D5058" s="58"/>
      <c r="F5058" s="60"/>
    </row>
    <row r="5059">
      <c r="D5059" s="58"/>
      <c r="F5059" s="60"/>
    </row>
    <row r="5060">
      <c r="D5060" s="58"/>
      <c r="F5060" s="60"/>
    </row>
    <row r="5061">
      <c r="D5061" s="58"/>
      <c r="F5061" s="60"/>
    </row>
    <row r="5062">
      <c r="D5062" s="58"/>
      <c r="F5062" s="60"/>
    </row>
    <row r="5063">
      <c r="D5063" s="58"/>
      <c r="F5063" s="60"/>
    </row>
    <row r="5064">
      <c r="D5064" s="58"/>
      <c r="F5064" s="60"/>
    </row>
    <row r="5065">
      <c r="D5065" s="58"/>
      <c r="F5065" s="60"/>
    </row>
    <row r="5066">
      <c r="D5066" s="58"/>
      <c r="F5066" s="60"/>
    </row>
    <row r="5067">
      <c r="D5067" s="58"/>
      <c r="F5067" s="60"/>
    </row>
    <row r="5068">
      <c r="D5068" s="58"/>
      <c r="F5068" s="60"/>
    </row>
    <row r="5069">
      <c r="D5069" s="58"/>
      <c r="F5069" s="60"/>
    </row>
    <row r="5070">
      <c r="D5070" s="58"/>
      <c r="F5070" s="60"/>
    </row>
    <row r="5071">
      <c r="D5071" s="58"/>
      <c r="F5071" s="60"/>
    </row>
    <row r="5072">
      <c r="D5072" s="58"/>
      <c r="F5072" s="60"/>
    </row>
    <row r="5073">
      <c r="D5073" s="58"/>
      <c r="F5073" s="60"/>
    </row>
    <row r="5074">
      <c r="D5074" s="58"/>
      <c r="F5074" s="60"/>
    </row>
    <row r="5075">
      <c r="D5075" s="58"/>
      <c r="F5075" s="60"/>
    </row>
    <row r="5076">
      <c r="D5076" s="58"/>
      <c r="F5076" s="60"/>
    </row>
    <row r="5077">
      <c r="D5077" s="58"/>
      <c r="F5077" s="60"/>
    </row>
    <row r="5078">
      <c r="D5078" s="58"/>
      <c r="F5078" s="60"/>
    </row>
    <row r="5079">
      <c r="D5079" s="58"/>
      <c r="F5079" s="60"/>
    </row>
    <row r="5080">
      <c r="D5080" s="58"/>
      <c r="F5080" s="60"/>
    </row>
    <row r="5081">
      <c r="D5081" s="58"/>
      <c r="F5081" s="60"/>
    </row>
    <row r="5082">
      <c r="D5082" s="58"/>
      <c r="F5082" s="60"/>
    </row>
    <row r="5083">
      <c r="D5083" s="58"/>
      <c r="F5083" s="60"/>
    </row>
    <row r="5084">
      <c r="D5084" s="58"/>
      <c r="F5084" s="60"/>
    </row>
    <row r="5085">
      <c r="D5085" s="58"/>
      <c r="F5085" s="60"/>
    </row>
    <row r="5086">
      <c r="D5086" s="58"/>
      <c r="F5086" s="60"/>
    </row>
    <row r="5087">
      <c r="D5087" s="58"/>
      <c r="F5087" s="60"/>
    </row>
    <row r="5088">
      <c r="D5088" s="58"/>
      <c r="F5088" s="60"/>
    </row>
    <row r="5089">
      <c r="D5089" s="58"/>
      <c r="F5089" s="60"/>
    </row>
    <row r="5090">
      <c r="D5090" s="58"/>
      <c r="F5090" s="60"/>
    </row>
    <row r="5091">
      <c r="D5091" s="58"/>
      <c r="F5091" s="60"/>
    </row>
    <row r="5092">
      <c r="D5092" s="58"/>
      <c r="F5092" s="60"/>
    </row>
    <row r="5093">
      <c r="D5093" s="58"/>
      <c r="F5093" s="60"/>
    </row>
    <row r="5094">
      <c r="D5094" s="58"/>
      <c r="F5094" s="60"/>
    </row>
    <row r="5095">
      <c r="D5095" s="58"/>
      <c r="F5095" s="60"/>
    </row>
    <row r="5096">
      <c r="D5096" s="58"/>
      <c r="F5096" s="60"/>
    </row>
    <row r="5097">
      <c r="D5097" s="58"/>
      <c r="F5097" s="60"/>
    </row>
    <row r="5098">
      <c r="D5098" s="58"/>
      <c r="F5098" s="60"/>
    </row>
    <row r="5099">
      <c r="D5099" s="58"/>
      <c r="F5099" s="60"/>
    </row>
    <row r="5100">
      <c r="D5100" s="58"/>
      <c r="F5100" s="60"/>
    </row>
    <row r="5101">
      <c r="D5101" s="58"/>
      <c r="F5101" s="60"/>
    </row>
    <row r="5102">
      <c r="D5102" s="58"/>
      <c r="F5102" s="60"/>
    </row>
    <row r="5103">
      <c r="D5103" s="58"/>
      <c r="F5103" s="60"/>
    </row>
    <row r="5104">
      <c r="D5104" s="58"/>
      <c r="F5104" s="60"/>
    </row>
    <row r="5105">
      <c r="D5105" s="58"/>
      <c r="F5105" s="60"/>
    </row>
    <row r="5106">
      <c r="D5106" s="58"/>
      <c r="F5106" s="60"/>
    </row>
    <row r="5107">
      <c r="D5107" s="58"/>
      <c r="F5107" s="60"/>
    </row>
    <row r="5108">
      <c r="D5108" s="58"/>
      <c r="F5108" s="60"/>
    </row>
    <row r="5109">
      <c r="D5109" s="58"/>
      <c r="F5109" s="60"/>
    </row>
    <row r="5110">
      <c r="D5110" s="58"/>
      <c r="F5110" s="60"/>
    </row>
    <row r="5111">
      <c r="D5111" s="58"/>
      <c r="F5111" s="60"/>
    </row>
    <row r="5112">
      <c r="D5112" s="58"/>
      <c r="F5112" s="60"/>
    </row>
    <row r="5113">
      <c r="D5113" s="58"/>
      <c r="F5113" s="60"/>
    </row>
    <row r="5114">
      <c r="D5114" s="58"/>
      <c r="F5114" s="60"/>
    </row>
    <row r="5115">
      <c r="D5115" s="58"/>
      <c r="F5115" s="60"/>
    </row>
    <row r="5116">
      <c r="D5116" s="58"/>
      <c r="F5116" s="60"/>
    </row>
    <row r="5117">
      <c r="D5117" s="58"/>
      <c r="F5117" s="60"/>
    </row>
    <row r="5118">
      <c r="D5118" s="58"/>
      <c r="F5118" s="60"/>
    </row>
    <row r="5119">
      <c r="D5119" s="58"/>
      <c r="F5119" s="60"/>
    </row>
    <row r="5120">
      <c r="D5120" s="58"/>
      <c r="F5120" s="60"/>
    </row>
    <row r="5121">
      <c r="D5121" s="58"/>
      <c r="F5121" s="60"/>
    </row>
    <row r="5122">
      <c r="D5122" s="58"/>
      <c r="F5122" s="60"/>
    </row>
    <row r="5123">
      <c r="D5123" s="58"/>
      <c r="F5123" s="60"/>
    </row>
    <row r="5124">
      <c r="D5124" s="58"/>
      <c r="F5124" s="60"/>
    </row>
    <row r="5125">
      <c r="D5125" s="58"/>
      <c r="F5125" s="60"/>
    </row>
    <row r="5126">
      <c r="D5126" s="58"/>
      <c r="F5126" s="60"/>
    </row>
    <row r="5127">
      <c r="D5127" s="58"/>
      <c r="F5127" s="60"/>
    </row>
    <row r="5128">
      <c r="D5128" s="58"/>
      <c r="F5128" s="60"/>
    </row>
    <row r="5129">
      <c r="D5129" s="58"/>
      <c r="F5129" s="60"/>
    </row>
    <row r="5130">
      <c r="D5130" s="58"/>
      <c r="F5130" s="60"/>
    </row>
    <row r="5131">
      <c r="D5131" s="58"/>
      <c r="F5131" s="60"/>
    </row>
    <row r="5132">
      <c r="D5132" s="58"/>
      <c r="F5132" s="60"/>
    </row>
    <row r="5133">
      <c r="D5133" s="58"/>
      <c r="F5133" s="60"/>
    </row>
    <row r="5134">
      <c r="D5134" s="58"/>
      <c r="F5134" s="60"/>
    </row>
    <row r="5135">
      <c r="D5135" s="58"/>
      <c r="F5135" s="60"/>
    </row>
    <row r="5136">
      <c r="D5136" s="58"/>
      <c r="F5136" s="60"/>
    </row>
    <row r="5137">
      <c r="D5137" s="58"/>
      <c r="F5137" s="60"/>
    </row>
    <row r="5138">
      <c r="D5138" s="58"/>
      <c r="F5138" s="60"/>
    </row>
    <row r="5139">
      <c r="D5139" s="58"/>
      <c r="F5139" s="60"/>
    </row>
    <row r="5140">
      <c r="D5140" s="58"/>
      <c r="F5140" s="60"/>
    </row>
    <row r="5141">
      <c r="D5141" s="58"/>
      <c r="F5141" s="60"/>
    </row>
    <row r="5142">
      <c r="D5142" s="58"/>
      <c r="F5142" s="60"/>
    </row>
    <row r="5143">
      <c r="D5143" s="58"/>
      <c r="F5143" s="60"/>
    </row>
    <row r="5144">
      <c r="D5144" s="58"/>
      <c r="F5144" s="60"/>
    </row>
    <row r="5145">
      <c r="D5145" s="58"/>
      <c r="F5145" s="60"/>
    </row>
    <row r="5146">
      <c r="D5146" s="58"/>
      <c r="F5146" s="60"/>
    </row>
    <row r="5147">
      <c r="D5147" s="58"/>
      <c r="F5147" s="60"/>
    </row>
    <row r="5148">
      <c r="D5148" s="58"/>
      <c r="F5148" s="60"/>
    </row>
    <row r="5149">
      <c r="D5149" s="58"/>
      <c r="F5149" s="60"/>
    </row>
    <row r="5150">
      <c r="D5150" s="58"/>
      <c r="F5150" s="60"/>
    </row>
    <row r="5151">
      <c r="D5151" s="58"/>
      <c r="F5151" s="60"/>
    </row>
    <row r="5152">
      <c r="D5152" s="58"/>
      <c r="F5152" s="60"/>
    </row>
    <row r="5153">
      <c r="D5153" s="58"/>
      <c r="F5153" s="60"/>
    </row>
    <row r="5154">
      <c r="D5154" s="58"/>
      <c r="F5154" s="60"/>
    </row>
    <row r="5155">
      <c r="D5155" s="58"/>
      <c r="F5155" s="60"/>
    </row>
    <row r="5156">
      <c r="D5156" s="58"/>
      <c r="F5156" s="60"/>
    </row>
    <row r="5157">
      <c r="D5157" s="58"/>
      <c r="F5157" s="60"/>
    </row>
    <row r="5158">
      <c r="D5158" s="58"/>
      <c r="F5158" s="60"/>
    </row>
    <row r="5159">
      <c r="D5159" s="58"/>
      <c r="F5159" s="60"/>
    </row>
    <row r="5160">
      <c r="D5160" s="58"/>
      <c r="F5160" s="60"/>
    </row>
    <row r="5161">
      <c r="D5161" s="58"/>
      <c r="F5161" s="60"/>
    </row>
    <row r="5162">
      <c r="D5162" s="58"/>
      <c r="F5162" s="60"/>
    </row>
    <row r="5163">
      <c r="D5163" s="58"/>
      <c r="F5163" s="60"/>
    </row>
    <row r="5164">
      <c r="D5164" s="58"/>
      <c r="F5164" s="60"/>
    </row>
    <row r="5165">
      <c r="D5165" s="58"/>
      <c r="F5165" s="60"/>
    </row>
    <row r="5166">
      <c r="D5166" s="58"/>
      <c r="F5166" s="60"/>
    </row>
    <row r="5167">
      <c r="D5167" s="58"/>
      <c r="F5167" s="60"/>
    </row>
    <row r="5168">
      <c r="D5168" s="58"/>
      <c r="F5168" s="60"/>
    </row>
    <row r="5169">
      <c r="D5169" s="58"/>
      <c r="F5169" s="60"/>
    </row>
    <row r="5170">
      <c r="D5170" s="58"/>
      <c r="F5170" s="60"/>
    </row>
    <row r="5171">
      <c r="D5171" s="58"/>
      <c r="F5171" s="60"/>
    </row>
    <row r="5172">
      <c r="D5172" s="58"/>
      <c r="F5172" s="60"/>
    </row>
    <row r="5173">
      <c r="D5173" s="58"/>
      <c r="F5173" s="60"/>
    </row>
    <row r="5174">
      <c r="D5174" s="58"/>
      <c r="F5174" s="60"/>
    </row>
    <row r="5175">
      <c r="D5175" s="58"/>
      <c r="F5175" s="60"/>
    </row>
    <row r="5176">
      <c r="D5176" s="58"/>
      <c r="F5176" s="60"/>
    </row>
    <row r="5177">
      <c r="D5177" s="58"/>
      <c r="F5177" s="60"/>
    </row>
    <row r="5178">
      <c r="D5178" s="58"/>
      <c r="F5178" s="60"/>
    </row>
    <row r="5179">
      <c r="D5179" s="58"/>
      <c r="F5179" s="60"/>
    </row>
    <row r="5180">
      <c r="D5180" s="58"/>
      <c r="F5180" s="60"/>
    </row>
    <row r="5181">
      <c r="D5181" s="58"/>
      <c r="F5181" s="60"/>
    </row>
    <row r="5182">
      <c r="D5182" s="58"/>
      <c r="F5182" s="60"/>
    </row>
    <row r="5183">
      <c r="D5183" s="58"/>
      <c r="F5183" s="60"/>
    </row>
    <row r="5184">
      <c r="D5184" s="58"/>
      <c r="F5184" s="60"/>
    </row>
    <row r="5185">
      <c r="D5185" s="58"/>
      <c r="F5185" s="60"/>
    </row>
    <row r="5186">
      <c r="D5186" s="58"/>
      <c r="F5186" s="60"/>
    </row>
    <row r="5187">
      <c r="D5187" s="58"/>
      <c r="F5187" s="60"/>
    </row>
    <row r="5188">
      <c r="D5188" s="58"/>
      <c r="F5188" s="60"/>
    </row>
    <row r="5189">
      <c r="D5189" s="58"/>
      <c r="F5189" s="60"/>
    </row>
    <row r="5190">
      <c r="D5190" s="58"/>
      <c r="F5190" s="60"/>
    </row>
    <row r="5191">
      <c r="D5191" s="58"/>
      <c r="F5191" s="60"/>
    </row>
    <row r="5192">
      <c r="D5192" s="58"/>
      <c r="F5192" s="60"/>
    </row>
    <row r="5193">
      <c r="D5193" s="58"/>
      <c r="F5193" s="60"/>
    </row>
    <row r="5194">
      <c r="D5194" s="58"/>
      <c r="F5194" s="60"/>
    </row>
    <row r="5195">
      <c r="D5195" s="58"/>
      <c r="F5195" s="60"/>
    </row>
    <row r="5196">
      <c r="D5196" s="58"/>
      <c r="F5196" s="60"/>
    </row>
    <row r="5197">
      <c r="D5197" s="58"/>
      <c r="F5197" s="60"/>
    </row>
    <row r="5198">
      <c r="D5198" s="58"/>
      <c r="F5198" s="60"/>
    </row>
    <row r="5199">
      <c r="D5199" s="58"/>
      <c r="F5199" s="60"/>
    </row>
    <row r="5200">
      <c r="D5200" s="58"/>
      <c r="F5200" s="60"/>
    </row>
    <row r="5201">
      <c r="D5201" s="58"/>
      <c r="F5201" s="60"/>
    </row>
    <row r="5202">
      <c r="D5202" s="58"/>
      <c r="F5202" s="60"/>
    </row>
    <row r="5203">
      <c r="D5203" s="58"/>
      <c r="F5203" s="60"/>
    </row>
    <row r="5204">
      <c r="D5204" s="58"/>
      <c r="F5204" s="60"/>
    </row>
    <row r="5205">
      <c r="D5205" s="58"/>
      <c r="F5205" s="60"/>
    </row>
    <row r="5206">
      <c r="D5206" s="58"/>
      <c r="F5206" s="60"/>
    </row>
    <row r="5207">
      <c r="D5207" s="58"/>
      <c r="F5207" s="60"/>
    </row>
    <row r="5208">
      <c r="D5208" s="58"/>
      <c r="F5208" s="60"/>
    </row>
    <row r="5209">
      <c r="D5209" s="58"/>
      <c r="F5209" s="60"/>
    </row>
    <row r="5210">
      <c r="D5210" s="58"/>
      <c r="F5210" s="60"/>
    </row>
    <row r="5211">
      <c r="D5211" s="58"/>
      <c r="F5211" s="60"/>
    </row>
    <row r="5212">
      <c r="D5212" s="58"/>
      <c r="F5212" s="60"/>
    </row>
    <row r="5213">
      <c r="D5213" s="58"/>
      <c r="F5213" s="60"/>
    </row>
    <row r="5214">
      <c r="D5214" s="58"/>
      <c r="F5214" s="60"/>
    </row>
    <row r="5215">
      <c r="D5215" s="58"/>
      <c r="F5215" s="60"/>
    </row>
    <row r="5216">
      <c r="D5216" s="58"/>
      <c r="F5216" s="60"/>
    </row>
    <row r="5217">
      <c r="D5217" s="58"/>
      <c r="F5217" s="60"/>
    </row>
    <row r="5218">
      <c r="D5218" s="58"/>
      <c r="F5218" s="60"/>
    </row>
    <row r="5219">
      <c r="D5219" s="58"/>
      <c r="F5219" s="60"/>
    </row>
    <row r="5220">
      <c r="D5220" s="58"/>
      <c r="F5220" s="60"/>
    </row>
    <row r="5221">
      <c r="D5221" s="58"/>
      <c r="F5221" s="60"/>
    </row>
    <row r="5222">
      <c r="D5222" s="58"/>
      <c r="F5222" s="60"/>
    </row>
    <row r="5223">
      <c r="D5223" s="58"/>
      <c r="F5223" s="60"/>
    </row>
    <row r="5224">
      <c r="D5224" s="58"/>
      <c r="F5224" s="60"/>
    </row>
    <row r="5225">
      <c r="D5225" s="58"/>
      <c r="F5225" s="60"/>
    </row>
    <row r="5226">
      <c r="D5226" s="58"/>
      <c r="F5226" s="60"/>
    </row>
    <row r="5227">
      <c r="D5227" s="58"/>
      <c r="F5227" s="60"/>
    </row>
    <row r="5228">
      <c r="D5228" s="58"/>
      <c r="F5228" s="60"/>
    </row>
    <row r="5229">
      <c r="D5229" s="58"/>
      <c r="F5229" s="60"/>
    </row>
    <row r="5230">
      <c r="D5230" s="58"/>
      <c r="F5230" s="60"/>
    </row>
    <row r="5231">
      <c r="D5231" s="58"/>
      <c r="F5231" s="60"/>
    </row>
    <row r="5232">
      <c r="D5232" s="58"/>
      <c r="F5232" s="60"/>
    </row>
    <row r="5233">
      <c r="D5233" s="58"/>
      <c r="F5233" s="60"/>
    </row>
    <row r="5234">
      <c r="D5234" s="58"/>
      <c r="F5234" s="60"/>
    </row>
    <row r="5235">
      <c r="D5235" s="58"/>
      <c r="F5235" s="60"/>
    </row>
    <row r="5236">
      <c r="D5236" s="58"/>
      <c r="F5236" s="60"/>
    </row>
    <row r="5237">
      <c r="D5237" s="58"/>
      <c r="F5237" s="60"/>
    </row>
    <row r="5238">
      <c r="D5238" s="58"/>
      <c r="F5238" s="60"/>
    </row>
    <row r="5239">
      <c r="D5239" s="58"/>
      <c r="F5239" s="60"/>
    </row>
    <row r="5240">
      <c r="D5240" s="58"/>
      <c r="F5240" s="60"/>
    </row>
    <row r="5241">
      <c r="D5241" s="58"/>
      <c r="F5241" s="60"/>
    </row>
    <row r="5242">
      <c r="D5242" s="58"/>
      <c r="F5242" s="60"/>
    </row>
    <row r="5243">
      <c r="D5243" s="58"/>
      <c r="F5243" s="60"/>
    </row>
    <row r="5244">
      <c r="D5244" s="58"/>
      <c r="F5244" s="60"/>
    </row>
    <row r="5245">
      <c r="D5245" s="58"/>
      <c r="F5245" s="60"/>
    </row>
    <row r="5246">
      <c r="D5246" s="58"/>
      <c r="F5246" s="60"/>
    </row>
    <row r="5247">
      <c r="D5247" s="58"/>
      <c r="F5247" s="60"/>
    </row>
    <row r="5248">
      <c r="D5248" s="58"/>
      <c r="F5248" s="60"/>
    </row>
    <row r="5249">
      <c r="D5249" s="58"/>
      <c r="F5249" s="60"/>
    </row>
    <row r="5250">
      <c r="D5250" s="58"/>
      <c r="F5250" s="60"/>
    </row>
    <row r="5251">
      <c r="D5251" s="58"/>
      <c r="F5251" s="60"/>
    </row>
    <row r="5252">
      <c r="D5252" s="58"/>
      <c r="F5252" s="60"/>
    </row>
    <row r="5253">
      <c r="D5253" s="58"/>
      <c r="F5253" s="60"/>
    </row>
    <row r="5254">
      <c r="D5254" s="58"/>
      <c r="F5254" s="60"/>
    </row>
    <row r="5255">
      <c r="D5255" s="58"/>
      <c r="F5255" s="60"/>
    </row>
    <row r="5256">
      <c r="D5256" s="58"/>
      <c r="F5256" s="60"/>
    </row>
    <row r="5257">
      <c r="D5257" s="58"/>
      <c r="F5257" s="60"/>
    </row>
    <row r="5258">
      <c r="D5258" s="58"/>
      <c r="F5258" s="60"/>
    </row>
    <row r="5259">
      <c r="D5259" s="58"/>
      <c r="F5259" s="60"/>
    </row>
    <row r="5260">
      <c r="D5260" s="58"/>
      <c r="F5260" s="60"/>
    </row>
    <row r="5261">
      <c r="D5261" s="58"/>
      <c r="F5261" s="60"/>
    </row>
    <row r="5262">
      <c r="D5262" s="58"/>
      <c r="F5262" s="60"/>
    </row>
    <row r="5263">
      <c r="D5263" s="58"/>
      <c r="F5263" s="60"/>
    </row>
    <row r="5264">
      <c r="D5264" s="58"/>
      <c r="F5264" s="60"/>
    </row>
    <row r="5265">
      <c r="D5265" s="58"/>
      <c r="F5265" s="60"/>
    </row>
    <row r="5266">
      <c r="D5266" s="58"/>
      <c r="F5266" s="60"/>
    </row>
    <row r="5267">
      <c r="D5267" s="58"/>
      <c r="F5267" s="60"/>
    </row>
    <row r="5268">
      <c r="D5268" s="58"/>
      <c r="F5268" s="60"/>
    </row>
    <row r="5269">
      <c r="D5269" s="58"/>
      <c r="F5269" s="60"/>
    </row>
    <row r="5270">
      <c r="D5270" s="58"/>
      <c r="F5270" s="60"/>
    </row>
    <row r="5271">
      <c r="D5271" s="58"/>
      <c r="F5271" s="60"/>
    </row>
    <row r="5272">
      <c r="D5272" s="58"/>
      <c r="F5272" s="60"/>
    </row>
    <row r="5273">
      <c r="D5273" s="58"/>
      <c r="F5273" s="60"/>
    </row>
    <row r="5274">
      <c r="D5274" s="58"/>
      <c r="F5274" s="60"/>
    </row>
    <row r="5275">
      <c r="D5275" s="58"/>
      <c r="F5275" s="60"/>
    </row>
    <row r="5276">
      <c r="D5276" s="58"/>
      <c r="F5276" s="60"/>
    </row>
    <row r="5277">
      <c r="D5277" s="58"/>
      <c r="F5277" s="60"/>
    </row>
    <row r="5278">
      <c r="D5278" s="58"/>
      <c r="F5278" s="60"/>
    </row>
    <row r="5279">
      <c r="D5279" s="58"/>
      <c r="F5279" s="60"/>
    </row>
    <row r="5280">
      <c r="D5280" s="58"/>
      <c r="F5280" s="60"/>
    </row>
    <row r="5281">
      <c r="D5281" s="58"/>
      <c r="F5281" s="60"/>
    </row>
    <row r="5282">
      <c r="D5282" s="58"/>
      <c r="F5282" s="60"/>
    </row>
    <row r="5283">
      <c r="D5283" s="58"/>
      <c r="F5283" s="60"/>
    </row>
    <row r="5284">
      <c r="D5284" s="58"/>
      <c r="F5284" s="60"/>
    </row>
    <row r="5285">
      <c r="D5285" s="58"/>
      <c r="F5285" s="60"/>
    </row>
    <row r="5286">
      <c r="D5286" s="58"/>
      <c r="F5286" s="60"/>
    </row>
    <row r="5287">
      <c r="D5287" s="58"/>
      <c r="F5287" s="60"/>
    </row>
    <row r="5288">
      <c r="D5288" s="58"/>
      <c r="F5288" s="60"/>
    </row>
    <row r="5289">
      <c r="D5289" s="58"/>
      <c r="F5289" s="60"/>
    </row>
    <row r="5290">
      <c r="D5290" s="58"/>
      <c r="F5290" s="60"/>
    </row>
    <row r="5291">
      <c r="D5291" s="58"/>
      <c r="F5291" s="60"/>
    </row>
    <row r="5292">
      <c r="D5292" s="58"/>
      <c r="F5292" s="60"/>
    </row>
    <row r="5293">
      <c r="D5293" s="58"/>
      <c r="F5293" s="60"/>
    </row>
    <row r="5294">
      <c r="D5294" s="58"/>
      <c r="F5294" s="60"/>
    </row>
    <row r="5295">
      <c r="D5295" s="58"/>
      <c r="F5295" s="60"/>
    </row>
    <row r="5296">
      <c r="D5296" s="58"/>
      <c r="F5296" s="60"/>
    </row>
    <row r="5297">
      <c r="D5297" s="58"/>
      <c r="F5297" s="60"/>
    </row>
    <row r="5298">
      <c r="D5298" s="58"/>
      <c r="F5298" s="60"/>
    </row>
    <row r="5299">
      <c r="D5299" s="58"/>
      <c r="F5299" s="60"/>
    </row>
    <row r="5300">
      <c r="D5300" s="58"/>
      <c r="F5300" s="60"/>
    </row>
    <row r="5301">
      <c r="D5301" s="58"/>
      <c r="F5301" s="60"/>
    </row>
    <row r="5302">
      <c r="D5302" s="58"/>
      <c r="F5302" s="60"/>
    </row>
    <row r="5303">
      <c r="D5303" s="58"/>
      <c r="F5303" s="60"/>
    </row>
    <row r="5304">
      <c r="D5304" s="58"/>
      <c r="F5304" s="60"/>
    </row>
    <row r="5305">
      <c r="D5305" s="58"/>
      <c r="F5305" s="60"/>
    </row>
    <row r="5306">
      <c r="D5306" s="58"/>
      <c r="F5306" s="60"/>
    </row>
    <row r="5307">
      <c r="D5307" s="58"/>
      <c r="F5307" s="60"/>
    </row>
    <row r="5308">
      <c r="D5308" s="58"/>
      <c r="F5308" s="60"/>
    </row>
    <row r="5309">
      <c r="D5309" s="58"/>
      <c r="F5309" s="60"/>
    </row>
    <row r="5310">
      <c r="D5310" s="58"/>
      <c r="F5310" s="60"/>
    </row>
    <row r="5311">
      <c r="D5311" s="58"/>
      <c r="F5311" s="60"/>
    </row>
    <row r="5312">
      <c r="D5312" s="58"/>
      <c r="F5312" s="60"/>
    </row>
    <row r="5313">
      <c r="D5313" s="58"/>
      <c r="F5313" s="60"/>
    </row>
    <row r="5314">
      <c r="D5314" s="58"/>
      <c r="F5314" s="60"/>
    </row>
    <row r="5315">
      <c r="D5315" s="58"/>
      <c r="F5315" s="60"/>
    </row>
    <row r="5316">
      <c r="D5316" s="58"/>
      <c r="F5316" s="60"/>
    </row>
    <row r="5317">
      <c r="D5317" s="58"/>
      <c r="F5317" s="60"/>
    </row>
    <row r="5318">
      <c r="D5318" s="58"/>
      <c r="F5318" s="60"/>
    </row>
    <row r="5319">
      <c r="D5319" s="58"/>
      <c r="F5319" s="60"/>
    </row>
    <row r="5320">
      <c r="D5320" s="58"/>
      <c r="F5320" s="60"/>
    </row>
    <row r="5321">
      <c r="D5321" s="58"/>
      <c r="F5321" s="60"/>
    </row>
    <row r="5322">
      <c r="D5322" s="58"/>
      <c r="F5322" s="60"/>
    </row>
    <row r="5323">
      <c r="D5323" s="58"/>
      <c r="F5323" s="60"/>
    </row>
    <row r="5324">
      <c r="D5324" s="58"/>
      <c r="F5324" s="60"/>
    </row>
    <row r="5325">
      <c r="D5325" s="58"/>
      <c r="F5325" s="60"/>
    </row>
    <row r="5326">
      <c r="D5326" s="58"/>
      <c r="F5326" s="60"/>
    </row>
    <row r="5327">
      <c r="D5327" s="58"/>
      <c r="F5327" s="60"/>
    </row>
    <row r="5328">
      <c r="D5328" s="58"/>
      <c r="F5328" s="60"/>
    </row>
    <row r="5329">
      <c r="D5329" s="58"/>
      <c r="F5329" s="60"/>
    </row>
    <row r="5330">
      <c r="D5330" s="58"/>
      <c r="F5330" s="60"/>
    </row>
    <row r="5331">
      <c r="D5331" s="58"/>
      <c r="F5331" s="60"/>
    </row>
    <row r="5332">
      <c r="D5332" s="58"/>
      <c r="F5332" s="60"/>
    </row>
    <row r="5333">
      <c r="D5333" s="58"/>
      <c r="F5333" s="60"/>
    </row>
    <row r="5334">
      <c r="D5334" s="58"/>
      <c r="F5334" s="60"/>
    </row>
    <row r="5335">
      <c r="D5335" s="58"/>
      <c r="F5335" s="60"/>
    </row>
    <row r="5336">
      <c r="D5336" s="58"/>
      <c r="F5336" s="60"/>
    </row>
    <row r="5337">
      <c r="D5337" s="58"/>
      <c r="F5337" s="60"/>
    </row>
    <row r="5338">
      <c r="D5338" s="58"/>
      <c r="F5338" s="60"/>
    </row>
    <row r="5339">
      <c r="D5339" s="58"/>
      <c r="F5339" s="60"/>
    </row>
    <row r="5340">
      <c r="D5340" s="58"/>
      <c r="F5340" s="60"/>
    </row>
    <row r="5341">
      <c r="D5341" s="58"/>
      <c r="F5341" s="60"/>
    </row>
    <row r="5342">
      <c r="D5342" s="58"/>
      <c r="F5342" s="60"/>
    </row>
    <row r="5343">
      <c r="D5343" s="58"/>
      <c r="F5343" s="60"/>
    </row>
    <row r="5344">
      <c r="D5344" s="58"/>
      <c r="F5344" s="60"/>
    </row>
    <row r="5345">
      <c r="D5345" s="58"/>
      <c r="F5345" s="60"/>
    </row>
    <row r="5346">
      <c r="D5346" s="58"/>
      <c r="F5346" s="60"/>
    </row>
    <row r="5347">
      <c r="D5347" s="58"/>
      <c r="F5347" s="60"/>
    </row>
    <row r="5348">
      <c r="D5348" s="58"/>
      <c r="F5348" s="60"/>
    </row>
    <row r="5349">
      <c r="D5349" s="58"/>
      <c r="F5349" s="60"/>
    </row>
    <row r="5350">
      <c r="D5350" s="58"/>
      <c r="F5350" s="60"/>
    </row>
    <row r="5351">
      <c r="D5351" s="58"/>
      <c r="F5351" s="60"/>
    </row>
    <row r="5352">
      <c r="D5352" s="58"/>
      <c r="F5352" s="60"/>
    </row>
    <row r="5353">
      <c r="D5353" s="58"/>
      <c r="F5353" s="60"/>
    </row>
    <row r="5354">
      <c r="D5354" s="58"/>
      <c r="F5354" s="60"/>
    </row>
    <row r="5355">
      <c r="D5355" s="58"/>
      <c r="F5355" s="60"/>
    </row>
    <row r="5356">
      <c r="D5356" s="58"/>
      <c r="F5356" s="60"/>
    </row>
    <row r="5357">
      <c r="D5357" s="58"/>
      <c r="F5357" s="60"/>
    </row>
    <row r="5358">
      <c r="D5358" s="58"/>
      <c r="F5358" s="60"/>
    </row>
    <row r="5359">
      <c r="D5359" s="58"/>
      <c r="F5359" s="60"/>
    </row>
    <row r="5360">
      <c r="D5360" s="58"/>
      <c r="F5360" s="60"/>
    </row>
    <row r="5361">
      <c r="D5361" s="58"/>
      <c r="F5361" s="60"/>
    </row>
    <row r="5362">
      <c r="D5362" s="58"/>
      <c r="F5362" s="60"/>
    </row>
    <row r="5363">
      <c r="D5363" s="58"/>
      <c r="F5363" s="60"/>
    </row>
    <row r="5364">
      <c r="D5364" s="58"/>
      <c r="F5364" s="60"/>
    </row>
    <row r="5365">
      <c r="D5365" s="58"/>
      <c r="F5365" s="60"/>
    </row>
    <row r="5366">
      <c r="D5366" s="58"/>
      <c r="F5366" s="60"/>
    </row>
    <row r="5367">
      <c r="D5367" s="58"/>
      <c r="F5367" s="60"/>
    </row>
    <row r="5368">
      <c r="D5368" s="58"/>
      <c r="F5368" s="60"/>
    </row>
    <row r="5369">
      <c r="D5369" s="58"/>
      <c r="F5369" s="60"/>
    </row>
    <row r="5370">
      <c r="D5370" s="58"/>
      <c r="F5370" s="60"/>
    </row>
    <row r="5371">
      <c r="D5371" s="58"/>
      <c r="F5371" s="60"/>
    </row>
    <row r="5372">
      <c r="D5372" s="58"/>
      <c r="F5372" s="60"/>
    </row>
    <row r="5373">
      <c r="D5373" s="58"/>
      <c r="F5373" s="60"/>
    </row>
    <row r="5374">
      <c r="D5374" s="58"/>
      <c r="F5374" s="60"/>
    </row>
    <row r="5375">
      <c r="D5375" s="58"/>
      <c r="F5375" s="60"/>
    </row>
    <row r="5376">
      <c r="D5376" s="58"/>
      <c r="F5376" s="60"/>
    </row>
    <row r="5377">
      <c r="D5377" s="58"/>
      <c r="F5377" s="60"/>
    </row>
    <row r="5378">
      <c r="D5378" s="58"/>
      <c r="F5378" s="60"/>
    </row>
    <row r="5379">
      <c r="D5379" s="58"/>
      <c r="F5379" s="60"/>
    </row>
    <row r="5380">
      <c r="D5380" s="58"/>
      <c r="F5380" s="60"/>
    </row>
    <row r="5381">
      <c r="D5381" s="58"/>
      <c r="F5381" s="60"/>
    </row>
    <row r="5382">
      <c r="D5382" s="58"/>
      <c r="F5382" s="60"/>
    </row>
    <row r="5383">
      <c r="D5383" s="58"/>
      <c r="F5383" s="60"/>
    </row>
    <row r="5384">
      <c r="D5384" s="58"/>
      <c r="F5384" s="60"/>
    </row>
    <row r="5385">
      <c r="D5385" s="58"/>
      <c r="F5385" s="60"/>
    </row>
    <row r="5386">
      <c r="D5386" s="58"/>
      <c r="F5386" s="60"/>
    </row>
    <row r="5387">
      <c r="D5387" s="58"/>
      <c r="F5387" s="60"/>
    </row>
    <row r="5388">
      <c r="D5388" s="58"/>
      <c r="F5388" s="60"/>
    </row>
    <row r="5389">
      <c r="D5389" s="58"/>
      <c r="F5389" s="60"/>
    </row>
    <row r="5390">
      <c r="D5390" s="58"/>
      <c r="F5390" s="60"/>
    </row>
    <row r="5391">
      <c r="D5391" s="58"/>
      <c r="F5391" s="60"/>
    </row>
    <row r="5392">
      <c r="D5392" s="58"/>
      <c r="F5392" s="60"/>
    </row>
    <row r="5393">
      <c r="D5393" s="58"/>
      <c r="F5393" s="60"/>
    </row>
    <row r="5394">
      <c r="D5394" s="58"/>
      <c r="F5394" s="60"/>
    </row>
    <row r="5395">
      <c r="D5395" s="58"/>
      <c r="F5395" s="60"/>
    </row>
    <row r="5396">
      <c r="D5396" s="58"/>
      <c r="F5396" s="60"/>
    </row>
    <row r="5397">
      <c r="D5397" s="58"/>
      <c r="F5397" s="60"/>
    </row>
    <row r="5398">
      <c r="D5398" s="58"/>
      <c r="F5398" s="60"/>
    </row>
    <row r="5399">
      <c r="D5399" s="58"/>
      <c r="F5399" s="60"/>
    </row>
    <row r="5400">
      <c r="D5400" s="58"/>
      <c r="F5400" s="60"/>
    </row>
    <row r="5401">
      <c r="D5401" s="58"/>
      <c r="F5401" s="60"/>
    </row>
    <row r="5402">
      <c r="D5402" s="58"/>
      <c r="F5402" s="60"/>
    </row>
    <row r="5403">
      <c r="D5403" s="58"/>
      <c r="F5403" s="60"/>
    </row>
    <row r="5404">
      <c r="D5404" s="58"/>
      <c r="F5404" s="60"/>
    </row>
    <row r="5405">
      <c r="D5405" s="58"/>
      <c r="F5405" s="60"/>
    </row>
    <row r="5406">
      <c r="D5406" s="58"/>
      <c r="F5406" s="60"/>
    </row>
    <row r="5407">
      <c r="D5407" s="58"/>
      <c r="F5407" s="60"/>
    </row>
    <row r="5408">
      <c r="D5408" s="58"/>
      <c r="F5408" s="60"/>
    </row>
    <row r="5409">
      <c r="D5409" s="58"/>
      <c r="F5409" s="60"/>
    </row>
    <row r="5410">
      <c r="D5410" s="58"/>
      <c r="F5410" s="60"/>
    </row>
    <row r="5411">
      <c r="D5411" s="58"/>
      <c r="F5411" s="60"/>
    </row>
    <row r="5412">
      <c r="D5412" s="58"/>
      <c r="F5412" s="60"/>
    </row>
    <row r="5413">
      <c r="D5413" s="58"/>
      <c r="F5413" s="60"/>
    </row>
    <row r="5414">
      <c r="D5414" s="58"/>
      <c r="F5414" s="60"/>
    </row>
    <row r="5415">
      <c r="D5415" s="58"/>
      <c r="F5415" s="60"/>
    </row>
    <row r="5416">
      <c r="D5416" s="58"/>
      <c r="F5416" s="60"/>
    </row>
    <row r="5417">
      <c r="D5417" s="58"/>
      <c r="F5417" s="60"/>
    </row>
    <row r="5418">
      <c r="D5418" s="58"/>
      <c r="F5418" s="60"/>
    </row>
    <row r="5419">
      <c r="D5419" s="58"/>
      <c r="F5419" s="60"/>
    </row>
    <row r="5420">
      <c r="D5420" s="58"/>
      <c r="F5420" s="60"/>
    </row>
    <row r="5421">
      <c r="D5421" s="58"/>
      <c r="F5421" s="60"/>
    </row>
    <row r="5422">
      <c r="D5422" s="58"/>
      <c r="F5422" s="60"/>
    </row>
    <row r="5423">
      <c r="D5423" s="58"/>
      <c r="F5423" s="60"/>
    </row>
    <row r="5424">
      <c r="D5424" s="58"/>
      <c r="F5424" s="60"/>
    </row>
    <row r="5425">
      <c r="D5425" s="58"/>
      <c r="F5425" s="60"/>
    </row>
    <row r="5426">
      <c r="D5426" s="58"/>
      <c r="F5426" s="60"/>
    </row>
    <row r="5427">
      <c r="D5427" s="58"/>
      <c r="F5427" s="60"/>
    </row>
    <row r="5428">
      <c r="D5428" s="58"/>
      <c r="F5428" s="60"/>
    </row>
    <row r="5429">
      <c r="D5429" s="58"/>
      <c r="F5429" s="60"/>
    </row>
    <row r="5430">
      <c r="D5430" s="58"/>
      <c r="F5430" s="60"/>
    </row>
    <row r="5431">
      <c r="D5431" s="58"/>
      <c r="F5431" s="60"/>
    </row>
    <row r="5432">
      <c r="D5432" s="58"/>
      <c r="F5432" s="60"/>
    </row>
    <row r="5433">
      <c r="D5433" s="58"/>
      <c r="F5433" s="60"/>
    </row>
    <row r="5434">
      <c r="D5434" s="58"/>
      <c r="F5434" s="60"/>
    </row>
    <row r="5435">
      <c r="D5435" s="58"/>
      <c r="F5435" s="60"/>
    </row>
    <row r="5436">
      <c r="D5436" s="58"/>
      <c r="F5436" s="60"/>
    </row>
    <row r="5437">
      <c r="D5437" s="58"/>
      <c r="F5437" s="60"/>
    </row>
    <row r="5438">
      <c r="D5438" s="58"/>
      <c r="F5438" s="60"/>
    </row>
    <row r="5439">
      <c r="D5439" s="58"/>
      <c r="F5439" s="60"/>
    </row>
    <row r="5440">
      <c r="D5440" s="58"/>
      <c r="F5440" s="60"/>
    </row>
    <row r="5441">
      <c r="D5441" s="58"/>
      <c r="F5441" s="60"/>
    </row>
    <row r="5442">
      <c r="D5442" s="58"/>
      <c r="F5442" s="60"/>
    </row>
    <row r="5443">
      <c r="D5443" s="58"/>
      <c r="F5443" s="60"/>
    </row>
    <row r="5444">
      <c r="D5444" s="58"/>
      <c r="F5444" s="60"/>
    </row>
    <row r="5445">
      <c r="D5445" s="58"/>
      <c r="F5445" s="60"/>
    </row>
    <row r="5446">
      <c r="D5446" s="58"/>
      <c r="F5446" s="60"/>
    </row>
    <row r="5447">
      <c r="D5447" s="58"/>
      <c r="F5447" s="60"/>
    </row>
    <row r="5448">
      <c r="D5448" s="58"/>
      <c r="F5448" s="60"/>
    </row>
    <row r="5449">
      <c r="D5449" s="58"/>
      <c r="F5449" s="60"/>
    </row>
    <row r="5450">
      <c r="D5450" s="58"/>
      <c r="F5450" s="60"/>
    </row>
    <row r="5451">
      <c r="D5451" s="58"/>
      <c r="F5451" s="60"/>
    </row>
    <row r="5452">
      <c r="D5452" s="58"/>
      <c r="F5452" s="60"/>
    </row>
    <row r="5453">
      <c r="D5453" s="58"/>
      <c r="F5453" s="60"/>
    </row>
    <row r="5454">
      <c r="D5454" s="58"/>
      <c r="F5454" s="60"/>
    </row>
    <row r="5455">
      <c r="D5455" s="58"/>
      <c r="F5455" s="60"/>
    </row>
    <row r="5456">
      <c r="D5456" s="58"/>
      <c r="F5456" s="60"/>
    </row>
    <row r="5457">
      <c r="D5457" s="58"/>
      <c r="F5457" s="60"/>
    </row>
    <row r="5458">
      <c r="D5458" s="58"/>
      <c r="F5458" s="60"/>
    </row>
    <row r="5459">
      <c r="D5459" s="58"/>
      <c r="F5459" s="60"/>
    </row>
    <row r="5460">
      <c r="D5460" s="58"/>
      <c r="F5460" s="60"/>
    </row>
    <row r="5461">
      <c r="D5461" s="58"/>
      <c r="F5461" s="60"/>
    </row>
    <row r="5462">
      <c r="D5462" s="58"/>
      <c r="F5462" s="60"/>
    </row>
    <row r="5463">
      <c r="D5463" s="58"/>
      <c r="F5463" s="60"/>
    </row>
    <row r="5464">
      <c r="D5464" s="58"/>
      <c r="F5464" s="60"/>
    </row>
    <row r="5465">
      <c r="D5465" s="58"/>
      <c r="F5465" s="60"/>
    </row>
    <row r="5466">
      <c r="D5466" s="58"/>
      <c r="F5466" s="60"/>
    </row>
    <row r="5467">
      <c r="D5467" s="58"/>
      <c r="F5467" s="60"/>
    </row>
    <row r="5468">
      <c r="D5468" s="58"/>
      <c r="F5468" s="60"/>
    </row>
    <row r="5469">
      <c r="D5469" s="58"/>
      <c r="F5469" s="60"/>
    </row>
    <row r="5470">
      <c r="D5470" s="58"/>
      <c r="F5470" s="60"/>
    </row>
    <row r="5471">
      <c r="D5471" s="58"/>
      <c r="F5471" s="60"/>
    </row>
    <row r="5472">
      <c r="D5472" s="58"/>
      <c r="F5472" s="60"/>
    </row>
    <row r="5473">
      <c r="D5473" s="58"/>
      <c r="F5473" s="60"/>
    </row>
    <row r="5474">
      <c r="D5474" s="58"/>
      <c r="F5474" s="60"/>
    </row>
    <row r="5475">
      <c r="D5475" s="58"/>
      <c r="F5475" s="60"/>
    </row>
    <row r="5476">
      <c r="D5476" s="58"/>
      <c r="F5476" s="60"/>
    </row>
    <row r="5477">
      <c r="D5477" s="58"/>
      <c r="F5477" s="60"/>
    </row>
    <row r="5478">
      <c r="D5478" s="58"/>
      <c r="F5478" s="60"/>
    </row>
    <row r="5479">
      <c r="D5479" s="58"/>
      <c r="F5479" s="60"/>
    </row>
    <row r="5480">
      <c r="D5480" s="58"/>
      <c r="F5480" s="60"/>
    </row>
    <row r="5481">
      <c r="D5481" s="58"/>
      <c r="F5481" s="60"/>
    </row>
    <row r="5482">
      <c r="D5482" s="58"/>
      <c r="F5482" s="60"/>
    </row>
    <row r="5483">
      <c r="D5483" s="58"/>
      <c r="F5483" s="60"/>
    </row>
    <row r="5484">
      <c r="D5484" s="58"/>
      <c r="F5484" s="60"/>
    </row>
    <row r="5485">
      <c r="D5485" s="58"/>
      <c r="F5485" s="60"/>
    </row>
    <row r="5486">
      <c r="D5486" s="58"/>
      <c r="F5486" s="60"/>
    </row>
    <row r="5487">
      <c r="D5487" s="58"/>
      <c r="F5487" s="60"/>
    </row>
    <row r="5488">
      <c r="D5488" s="58"/>
      <c r="F5488" s="60"/>
    </row>
    <row r="5489">
      <c r="D5489" s="58"/>
      <c r="F5489" s="60"/>
    </row>
    <row r="5490">
      <c r="D5490" s="58"/>
      <c r="F5490" s="60"/>
    </row>
    <row r="5491">
      <c r="D5491" s="58"/>
      <c r="F5491" s="60"/>
    </row>
    <row r="5492">
      <c r="D5492" s="58"/>
      <c r="F5492" s="60"/>
    </row>
    <row r="5493">
      <c r="D5493" s="58"/>
      <c r="F5493" s="60"/>
    </row>
    <row r="5494">
      <c r="D5494" s="58"/>
      <c r="F5494" s="60"/>
    </row>
    <row r="5495">
      <c r="D5495" s="58"/>
      <c r="F5495" s="60"/>
    </row>
    <row r="5496">
      <c r="D5496" s="58"/>
      <c r="F5496" s="60"/>
    </row>
    <row r="5497">
      <c r="D5497" s="58"/>
      <c r="F5497" s="60"/>
    </row>
    <row r="5498">
      <c r="D5498" s="58"/>
      <c r="F5498" s="60"/>
    </row>
    <row r="5499">
      <c r="D5499" s="58"/>
      <c r="F5499" s="60"/>
    </row>
    <row r="5500">
      <c r="D5500" s="58"/>
      <c r="F5500" s="60"/>
    </row>
    <row r="5501">
      <c r="D5501" s="58"/>
      <c r="F5501" s="60"/>
    </row>
    <row r="5502">
      <c r="D5502" s="58"/>
      <c r="F5502" s="60"/>
    </row>
    <row r="5503">
      <c r="D5503" s="58"/>
      <c r="F5503" s="60"/>
    </row>
    <row r="5504">
      <c r="D5504" s="58"/>
      <c r="F5504" s="60"/>
    </row>
    <row r="5505">
      <c r="D5505" s="58"/>
      <c r="F5505" s="60"/>
    </row>
    <row r="5506">
      <c r="D5506" s="58"/>
      <c r="F5506" s="60"/>
    </row>
    <row r="5507">
      <c r="D5507" s="58"/>
      <c r="F5507" s="60"/>
    </row>
    <row r="5508">
      <c r="D5508" s="58"/>
      <c r="F5508" s="60"/>
    </row>
    <row r="5509">
      <c r="D5509" s="58"/>
      <c r="F5509" s="60"/>
    </row>
    <row r="5510">
      <c r="D5510" s="58"/>
      <c r="F5510" s="60"/>
    </row>
    <row r="5511">
      <c r="D5511" s="58"/>
      <c r="F5511" s="60"/>
    </row>
    <row r="5512">
      <c r="D5512" s="58"/>
      <c r="F5512" s="60"/>
    </row>
    <row r="5513">
      <c r="D5513" s="58"/>
      <c r="F5513" s="60"/>
    </row>
    <row r="5514">
      <c r="D5514" s="58"/>
      <c r="F5514" s="60"/>
    </row>
    <row r="5515">
      <c r="D5515" s="58"/>
      <c r="F5515" s="60"/>
    </row>
    <row r="5516">
      <c r="D5516" s="58"/>
      <c r="F5516" s="60"/>
    </row>
    <row r="5517">
      <c r="D5517" s="58"/>
      <c r="F5517" s="60"/>
    </row>
    <row r="5518">
      <c r="D5518" s="58"/>
      <c r="F5518" s="60"/>
    </row>
    <row r="5519">
      <c r="D5519" s="58"/>
      <c r="F5519" s="60"/>
    </row>
    <row r="5520">
      <c r="D5520" s="58"/>
      <c r="F5520" s="60"/>
    </row>
    <row r="5521">
      <c r="D5521" s="58"/>
      <c r="F5521" s="60"/>
    </row>
    <row r="5522">
      <c r="D5522" s="58"/>
      <c r="F5522" s="60"/>
    </row>
    <row r="5523">
      <c r="D5523" s="58"/>
      <c r="F5523" s="60"/>
    </row>
    <row r="5524">
      <c r="D5524" s="58"/>
      <c r="F5524" s="60"/>
    </row>
    <row r="5525">
      <c r="D5525" s="58"/>
      <c r="F5525" s="60"/>
    </row>
    <row r="5526">
      <c r="D5526" s="58"/>
      <c r="F5526" s="60"/>
    </row>
    <row r="5527">
      <c r="D5527" s="58"/>
      <c r="F5527" s="60"/>
    </row>
    <row r="5528">
      <c r="D5528" s="58"/>
      <c r="F5528" s="60"/>
    </row>
    <row r="5529">
      <c r="D5529" s="58"/>
      <c r="F5529" s="60"/>
    </row>
    <row r="5530">
      <c r="D5530" s="58"/>
      <c r="F5530" s="60"/>
    </row>
    <row r="5531">
      <c r="D5531" s="58"/>
      <c r="F5531" s="60"/>
    </row>
    <row r="5532">
      <c r="D5532" s="58"/>
      <c r="F5532" s="60"/>
    </row>
    <row r="5533">
      <c r="D5533" s="58"/>
      <c r="F5533" s="60"/>
    </row>
    <row r="5534">
      <c r="D5534" s="58"/>
      <c r="F5534" s="60"/>
    </row>
    <row r="5535">
      <c r="D5535" s="58"/>
      <c r="F5535" s="60"/>
    </row>
    <row r="5536">
      <c r="D5536" s="58"/>
      <c r="F5536" s="60"/>
    </row>
    <row r="5537">
      <c r="D5537" s="58"/>
      <c r="F5537" s="60"/>
    </row>
    <row r="5538">
      <c r="D5538" s="58"/>
      <c r="F5538" s="60"/>
    </row>
    <row r="5539">
      <c r="D5539" s="58"/>
      <c r="F5539" s="60"/>
    </row>
    <row r="5540">
      <c r="D5540" s="58"/>
      <c r="F5540" s="60"/>
    </row>
    <row r="5541">
      <c r="D5541" s="58"/>
      <c r="F5541" s="60"/>
    </row>
    <row r="5542">
      <c r="D5542" s="58"/>
      <c r="F5542" s="60"/>
    </row>
    <row r="5543">
      <c r="D5543" s="58"/>
      <c r="F5543" s="60"/>
    </row>
    <row r="5544">
      <c r="D5544" s="58"/>
      <c r="F5544" s="60"/>
    </row>
    <row r="5545">
      <c r="D5545" s="58"/>
      <c r="F5545" s="60"/>
    </row>
    <row r="5546">
      <c r="D5546" s="58"/>
      <c r="F5546" s="60"/>
    </row>
    <row r="5547">
      <c r="D5547" s="58"/>
      <c r="F5547" s="60"/>
    </row>
    <row r="5548">
      <c r="D5548" s="58"/>
      <c r="F5548" s="60"/>
    </row>
    <row r="5549">
      <c r="D5549" s="58"/>
      <c r="F5549" s="60"/>
    </row>
    <row r="5550">
      <c r="D5550" s="58"/>
      <c r="F5550" s="60"/>
    </row>
    <row r="5551">
      <c r="D5551" s="58"/>
      <c r="F5551" s="60"/>
    </row>
    <row r="5552">
      <c r="D5552" s="58"/>
      <c r="F5552" s="60"/>
    </row>
    <row r="5553">
      <c r="D5553" s="58"/>
      <c r="F5553" s="60"/>
    </row>
    <row r="5554">
      <c r="D5554" s="58"/>
      <c r="F5554" s="60"/>
    </row>
    <row r="5555">
      <c r="D5555" s="58"/>
      <c r="F5555" s="60"/>
    </row>
    <row r="5556">
      <c r="D5556" s="58"/>
      <c r="F5556" s="60"/>
    </row>
    <row r="5557">
      <c r="D5557" s="58"/>
      <c r="F5557" s="60"/>
    </row>
    <row r="5558">
      <c r="D5558" s="58"/>
      <c r="F5558" s="60"/>
    </row>
    <row r="5559">
      <c r="D5559" s="58"/>
      <c r="F5559" s="60"/>
    </row>
    <row r="5560">
      <c r="D5560" s="58"/>
      <c r="F5560" s="60"/>
    </row>
    <row r="5561">
      <c r="D5561" s="58"/>
      <c r="F5561" s="60"/>
    </row>
    <row r="5562">
      <c r="D5562" s="58"/>
      <c r="F5562" s="60"/>
    </row>
    <row r="5563">
      <c r="D5563" s="58"/>
      <c r="F5563" s="60"/>
    </row>
    <row r="5564">
      <c r="D5564" s="58"/>
      <c r="F5564" s="60"/>
    </row>
    <row r="5565">
      <c r="D5565" s="58"/>
      <c r="F5565" s="60"/>
    </row>
    <row r="5566">
      <c r="D5566" s="58"/>
      <c r="F5566" s="60"/>
    </row>
    <row r="5567">
      <c r="D5567" s="58"/>
      <c r="F5567" s="60"/>
    </row>
    <row r="5568">
      <c r="D5568" s="58"/>
      <c r="F5568" s="60"/>
    </row>
    <row r="5569">
      <c r="D5569" s="58"/>
      <c r="F5569" s="60"/>
    </row>
    <row r="5570">
      <c r="D5570" s="58"/>
      <c r="F5570" s="60"/>
    </row>
    <row r="5571">
      <c r="D5571" s="58"/>
      <c r="F5571" s="60"/>
    </row>
    <row r="5572">
      <c r="D5572" s="58"/>
      <c r="F5572" s="60"/>
    </row>
    <row r="5573">
      <c r="D5573" s="58"/>
      <c r="F5573" s="60"/>
    </row>
    <row r="5574">
      <c r="D5574" s="58"/>
      <c r="F5574" s="60"/>
    </row>
    <row r="5575">
      <c r="D5575" s="58"/>
      <c r="F5575" s="60"/>
    </row>
    <row r="5576">
      <c r="D5576" s="58"/>
      <c r="F5576" s="60"/>
    </row>
    <row r="5577">
      <c r="D5577" s="58"/>
      <c r="F5577" s="60"/>
    </row>
    <row r="5578">
      <c r="D5578" s="58"/>
      <c r="F5578" s="60"/>
    </row>
    <row r="5579">
      <c r="D5579" s="58"/>
      <c r="F5579" s="60"/>
    </row>
    <row r="5580">
      <c r="D5580" s="58"/>
      <c r="F5580" s="60"/>
    </row>
    <row r="5581">
      <c r="D5581" s="58"/>
      <c r="F5581" s="60"/>
    </row>
    <row r="5582">
      <c r="D5582" s="58"/>
      <c r="F5582" s="60"/>
    </row>
    <row r="5583">
      <c r="D5583" s="58"/>
      <c r="F5583" s="60"/>
    </row>
    <row r="5584">
      <c r="D5584" s="58"/>
      <c r="F5584" s="60"/>
    </row>
    <row r="5585">
      <c r="D5585" s="58"/>
      <c r="F5585" s="60"/>
    </row>
    <row r="5586">
      <c r="D5586" s="58"/>
      <c r="F5586" s="60"/>
    </row>
    <row r="5587">
      <c r="D5587" s="58"/>
      <c r="F5587" s="60"/>
    </row>
    <row r="5588">
      <c r="D5588" s="58"/>
      <c r="F5588" s="60"/>
    </row>
    <row r="5589">
      <c r="D5589" s="58"/>
      <c r="F5589" s="60"/>
    </row>
    <row r="5590">
      <c r="D5590" s="58"/>
      <c r="F5590" s="60"/>
    </row>
    <row r="5591">
      <c r="D5591" s="58"/>
      <c r="F5591" s="60"/>
    </row>
    <row r="5592">
      <c r="D5592" s="58"/>
      <c r="F5592" s="60"/>
    </row>
    <row r="5593">
      <c r="D5593" s="58"/>
      <c r="F5593" s="60"/>
    </row>
    <row r="5594">
      <c r="D5594" s="58"/>
      <c r="F5594" s="60"/>
    </row>
    <row r="5595">
      <c r="D5595" s="58"/>
      <c r="F5595" s="60"/>
    </row>
    <row r="5596">
      <c r="D5596" s="58"/>
      <c r="F5596" s="60"/>
    </row>
    <row r="5597">
      <c r="D5597" s="58"/>
      <c r="F5597" s="60"/>
    </row>
    <row r="5598">
      <c r="D5598" s="58"/>
      <c r="F5598" s="60"/>
    </row>
    <row r="5599">
      <c r="D5599" s="58"/>
      <c r="F5599" s="60"/>
    </row>
    <row r="5600">
      <c r="D5600" s="58"/>
      <c r="F5600" s="60"/>
    </row>
    <row r="5601">
      <c r="D5601" s="58"/>
      <c r="F5601" s="60"/>
    </row>
    <row r="5602">
      <c r="D5602" s="58"/>
      <c r="F5602" s="60"/>
    </row>
    <row r="5603">
      <c r="D5603" s="58"/>
      <c r="F5603" s="60"/>
    </row>
    <row r="5604">
      <c r="D5604" s="58"/>
      <c r="F5604" s="60"/>
    </row>
    <row r="5605">
      <c r="D5605" s="58"/>
      <c r="F5605" s="60"/>
    </row>
    <row r="5606">
      <c r="D5606" s="58"/>
      <c r="F5606" s="60"/>
    </row>
    <row r="5607">
      <c r="D5607" s="58"/>
      <c r="F5607" s="60"/>
    </row>
    <row r="5608">
      <c r="D5608" s="58"/>
      <c r="F5608" s="60"/>
    </row>
    <row r="5609">
      <c r="D5609" s="58"/>
      <c r="F5609" s="60"/>
    </row>
    <row r="5610">
      <c r="D5610" s="58"/>
      <c r="F5610" s="60"/>
    </row>
    <row r="5611">
      <c r="D5611" s="58"/>
      <c r="F5611" s="60"/>
    </row>
    <row r="5612">
      <c r="D5612" s="58"/>
      <c r="F5612" s="60"/>
    </row>
    <row r="5613">
      <c r="D5613" s="58"/>
      <c r="F5613" s="60"/>
    </row>
    <row r="5614">
      <c r="D5614" s="58"/>
      <c r="F5614" s="60"/>
    </row>
    <row r="5615">
      <c r="D5615" s="58"/>
      <c r="F5615" s="60"/>
    </row>
    <row r="5616">
      <c r="D5616" s="58"/>
      <c r="F5616" s="60"/>
    </row>
    <row r="5617">
      <c r="D5617" s="58"/>
      <c r="F5617" s="60"/>
    </row>
    <row r="5618">
      <c r="D5618" s="58"/>
      <c r="F5618" s="60"/>
    </row>
    <row r="5619">
      <c r="D5619" s="58"/>
      <c r="F5619" s="60"/>
    </row>
    <row r="5620">
      <c r="D5620" s="58"/>
      <c r="F5620" s="60"/>
    </row>
    <row r="5621">
      <c r="D5621" s="58"/>
      <c r="F5621" s="60"/>
    </row>
    <row r="5622">
      <c r="D5622" s="58"/>
      <c r="F5622" s="60"/>
    </row>
    <row r="5623">
      <c r="D5623" s="58"/>
      <c r="F5623" s="60"/>
    </row>
    <row r="5624">
      <c r="D5624" s="58"/>
      <c r="F5624" s="60"/>
    </row>
    <row r="5625">
      <c r="D5625" s="58"/>
      <c r="F5625" s="60"/>
    </row>
    <row r="5626">
      <c r="D5626" s="58"/>
      <c r="F5626" s="60"/>
    </row>
    <row r="5627">
      <c r="D5627" s="58"/>
      <c r="F5627" s="60"/>
    </row>
    <row r="5628">
      <c r="D5628" s="58"/>
      <c r="F5628" s="60"/>
    </row>
    <row r="5629">
      <c r="D5629" s="58"/>
      <c r="F5629" s="60"/>
    </row>
    <row r="5630">
      <c r="D5630" s="58"/>
      <c r="F5630" s="60"/>
    </row>
    <row r="5631">
      <c r="D5631" s="58"/>
      <c r="F5631" s="60"/>
    </row>
    <row r="5632">
      <c r="D5632" s="58"/>
      <c r="F5632" s="60"/>
    </row>
    <row r="5633">
      <c r="D5633" s="58"/>
      <c r="F5633" s="60"/>
    </row>
    <row r="5634">
      <c r="D5634" s="58"/>
      <c r="F5634" s="60"/>
    </row>
    <row r="5635">
      <c r="D5635" s="58"/>
      <c r="F5635" s="60"/>
    </row>
    <row r="5636">
      <c r="D5636" s="58"/>
      <c r="F5636" s="60"/>
    </row>
    <row r="5637">
      <c r="D5637" s="58"/>
      <c r="F5637" s="60"/>
    </row>
    <row r="5638">
      <c r="D5638" s="58"/>
      <c r="F5638" s="60"/>
    </row>
    <row r="5639">
      <c r="D5639" s="58"/>
      <c r="F5639" s="60"/>
    </row>
    <row r="5640">
      <c r="D5640" s="58"/>
      <c r="F5640" s="60"/>
    </row>
    <row r="5641">
      <c r="D5641" s="58"/>
      <c r="F5641" s="60"/>
    </row>
    <row r="5642">
      <c r="D5642" s="58"/>
      <c r="F5642" s="60"/>
    </row>
    <row r="5643">
      <c r="D5643" s="58"/>
      <c r="F5643" s="60"/>
    </row>
    <row r="5644">
      <c r="D5644" s="58"/>
      <c r="F5644" s="60"/>
    </row>
    <row r="5645">
      <c r="D5645" s="58"/>
      <c r="F5645" s="60"/>
    </row>
    <row r="5646">
      <c r="D5646" s="58"/>
      <c r="F5646" s="60"/>
    </row>
    <row r="5647">
      <c r="D5647" s="58"/>
      <c r="F5647" s="60"/>
    </row>
    <row r="5648">
      <c r="D5648" s="58"/>
      <c r="F5648" s="60"/>
    </row>
    <row r="5649">
      <c r="D5649" s="58"/>
      <c r="F5649" s="60"/>
    </row>
    <row r="5650">
      <c r="D5650" s="58"/>
      <c r="F5650" s="60"/>
    </row>
    <row r="5651">
      <c r="D5651" s="58"/>
      <c r="F5651" s="60"/>
    </row>
    <row r="5652">
      <c r="D5652" s="58"/>
      <c r="F5652" s="60"/>
    </row>
    <row r="5653">
      <c r="D5653" s="58"/>
      <c r="F5653" s="60"/>
    </row>
    <row r="5654">
      <c r="D5654" s="58"/>
      <c r="F5654" s="60"/>
    </row>
    <row r="5655">
      <c r="D5655" s="58"/>
      <c r="F5655" s="60"/>
    </row>
    <row r="5656">
      <c r="D5656" s="58"/>
      <c r="F5656" s="60"/>
    </row>
    <row r="5657">
      <c r="D5657" s="58"/>
      <c r="F5657" s="60"/>
    </row>
    <row r="5658">
      <c r="D5658" s="58"/>
      <c r="F5658" s="60"/>
    </row>
    <row r="5659">
      <c r="D5659" s="58"/>
      <c r="F5659" s="60"/>
    </row>
    <row r="5660">
      <c r="D5660" s="58"/>
      <c r="F5660" s="60"/>
    </row>
    <row r="5661">
      <c r="D5661" s="58"/>
      <c r="F5661" s="60"/>
    </row>
    <row r="5662">
      <c r="D5662" s="58"/>
      <c r="F5662" s="60"/>
    </row>
    <row r="5663">
      <c r="D5663" s="58"/>
      <c r="F5663" s="60"/>
    </row>
    <row r="5664">
      <c r="D5664" s="58"/>
      <c r="F5664" s="60"/>
    </row>
    <row r="5665">
      <c r="D5665" s="58"/>
      <c r="F5665" s="60"/>
    </row>
    <row r="5666">
      <c r="D5666" s="58"/>
      <c r="F5666" s="60"/>
    </row>
    <row r="5667">
      <c r="D5667" s="58"/>
      <c r="F5667" s="60"/>
    </row>
    <row r="5668">
      <c r="D5668" s="58"/>
      <c r="F5668" s="60"/>
    </row>
    <row r="5669">
      <c r="D5669" s="58"/>
      <c r="F5669" s="60"/>
    </row>
    <row r="5670">
      <c r="D5670" s="58"/>
      <c r="F5670" s="60"/>
    </row>
    <row r="5671">
      <c r="D5671" s="58"/>
      <c r="F5671" s="60"/>
    </row>
    <row r="5672">
      <c r="D5672" s="58"/>
      <c r="F5672" s="60"/>
    </row>
    <row r="5673">
      <c r="D5673" s="58"/>
      <c r="F5673" s="60"/>
    </row>
    <row r="5674">
      <c r="D5674" s="58"/>
      <c r="F5674" s="60"/>
    </row>
    <row r="5675">
      <c r="D5675" s="58"/>
      <c r="F5675" s="60"/>
    </row>
    <row r="5676">
      <c r="D5676" s="58"/>
      <c r="F5676" s="60"/>
    </row>
    <row r="5677">
      <c r="D5677" s="58"/>
      <c r="F5677" s="60"/>
    </row>
    <row r="5678">
      <c r="D5678" s="58"/>
      <c r="F5678" s="60"/>
    </row>
    <row r="5679">
      <c r="D5679" s="58"/>
      <c r="F5679" s="60"/>
    </row>
    <row r="5680">
      <c r="D5680" s="58"/>
      <c r="F5680" s="60"/>
    </row>
    <row r="5681">
      <c r="D5681" s="58"/>
      <c r="F5681" s="60"/>
    </row>
    <row r="5682">
      <c r="D5682" s="58"/>
      <c r="F5682" s="60"/>
    </row>
    <row r="5683">
      <c r="D5683" s="58"/>
      <c r="F5683" s="60"/>
    </row>
    <row r="5684">
      <c r="D5684" s="58"/>
      <c r="F5684" s="60"/>
    </row>
    <row r="5685">
      <c r="D5685" s="58"/>
      <c r="F5685" s="60"/>
    </row>
    <row r="5686">
      <c r="D5686" s="58"/>
      <c r="F5686" s="60"/>
    </row>
    <row r="5687">
      <c r="D5687" s="58"/>
      <c r="F5687" s="60"/>
    </row>
    <row r="5688">
      <c r="D5688" s="58"/>
      <c r="F5688" s="60"/>
    </row>
    <row r="5689">
      <c r="D5689" s="58"/>
      <c r="F5689" s="60"/>
    </row>
    <row r="5690">
      <c r="D5690" s="58"/>
      <c r="F5690" s="60"/>
    </row>
    <row r="5691">
      <c r="D5691" s="58"/>
      <c r="F5691" s="60"/>
    </row>
    <row r="5692">
      <c r="D5692" s="58"/>
      <c r="F5692" s="60"/>
    </row>
    <row r="5693">
      <c r="D5693" s="58"/>
      <c r="F5693" s="60"/>
    </row>
    <row r="5694">
      <c r="D5694" s="58"/>
      <c r="F5694" s="60"/>
    </row>
    <row r="5695">
      <c r="D5695" s="58"/>
      <c r="F5695" s="60"/>
    </row>
    <row r="5696">
      <c r="D5696" s="58"/>
      <c r="F5696" s="60"/>
    </row>
    <row r="5697">
      <c r="D5697" s="58"/>
      <c r="F5697" s="60"/>
    </row>
    <row r="5698">
      <c r="D5698" s="58"/>
      <c r="F5698" s="60"/>
    </row>
    <row r="5699">
      <c r="D5699" s="58"/>
      <c r="F5699" s="60"/>
    </row>
    <row r="5700">
      <c r="D5700" s="58"/>
      <c r="F5700" s="60"/>
    </row>
    <row r="5701">
      <c r="D5701" s="58"/>
      <c r="F5701" s="60"/>
    </row>
    <row r="5702">
      <c r="D5702" s="58"/>
      <c r="F5702" s="60"/>
    </row>
    <row r="5703">
      <c r="D5703" s="58"/>
      <c r="F5703" s="60"/>
    </row>
    <row r="5704">
      <c r="D5704" s="58"/>
      <c r="F5704" s="60"/>
    </row>
    <row r="5705">
      <c r="D5705" s="58"/>
      <c r="F5705" s="60"/>
    </row>
    <row r="5706">
      <c r="D5706" s="58"/>
      <c r="F5706" s="60"/>
    </row>
    <row r="5707">
      <c r="D5707" s="58"/>
      <c r="F5707" s="60"/>
    </row>
    <row r="5708">
      <c r="D5708" s="58"/>
      <c r="F5708" s="60"/>
    </row>
    <row r="5709">
      <c r="D5709" s="58"/>
      <c r="F5709" s="60"/>
    </row>
    <row r="5710">
      <c r="D5710" s="58"/>
      <c r="F5710" s="60"/>
    </row>
    <row r="5711">
      <c r="D5711" s="58"/>
      <c r="F5711" s="60"/>
    </row>
    <row r="5712">
      <c r="D5712" s="58"/>
      <c r="F5712" s="60"/>
    </row>
    <row r="5713">
      <c r="D5713" s="58"/>
      <c r="F5713" s="60"/>
    </row>
    <row r="5714">
      <c r="D5714" s="58"/>
      <c r="F5714" s="60"/>
    </row>
    <row r="5715">
      <c r="D5715" s="58"/>
      <c r="F5715" s="60"/>
    </row>
    <row r="5716">
      <c r="D5716" s="58"/>
      <c r="F5716" s="60"/>
    </row>
    <row r="5717">
      <c r="D5717" s="58"/>
      <c r="F5717" s="60"/>
    </row>
    <row r="5718">
      <c r="D5718" s="58"/>
      <c r="F5718" s="60"/>
    </row>
    <row r="5719">
      <c r="D5719" s="58"/>
      <c r="F5719" s="60"/>
    </row>
    <row r="5720">
      <c r="D5720" s="58"/>
      <c r="F5720" s="60"/>
    </row>
    <row r="5721">
      <c r="D5721" s="58"/>
      <c r="F5721" s="60"/>
    </row>
    <row r="5722">
      <c r="D5722" s="58"/>
      <c r="F5722" s="60"/>
    </row>
    <row r="5723">
      <c r="D5723" s="58"/>
      <c r="F5723" s="60"/>
    </row>
    <row r="5724">
      <c r="D5724" s="58"/>
      <c r="F5724" s="60"/>
    </row>
    <row r="5725">
      <c r="D5725" s="58"/>
      <c r="F5725" s="60"/>
    </row>
    <row r="5726">
      <c r="D5726" s="58"/>
      <c r="F5726" s="60"/>
    </row>
    <row r="5727">
      <c r="D5727" s="58"/>
      <c r="F5727" s="60"/>
    </row>
    <row r="5728">
      <c r="D5728" s="58"/>
      <c r="F5728" s="60"/>
    </row>
    <row r="5729">
      <c r="D5729" s="58"/>
      <c r="F5729" s="60"/>
    </row>
    <row r="5730">
      <c r="D5730" s="58"/>
      <c r="F5730" s="60"/>
    </row>
    <row r="5731">
      <c r="D5731" s="58"/>
      <c r="F5731" s="60"/>
    </row>
    <row r="5732">
      <c r="D5732" s="58"/>
      <c r="F5732" s="60"/>
    </row>
    <row r="5733">
      <c r="D5733" s="58"/>
      <c r="F5733" s="60"/>
    </row>
    <row r="5734">
      <c r="D5734" s="58"/>
      <c r="F5734" s="60"/>
    </row>
    <row r="5735">
      <c r="D5735" s="58"/>
      <c r="F5735" s="60"/>
    </row>
    <row r="5736">
      <c r="D5736" s="58"/>
      <c r="F5736" s="60"/>
    </row>
    <row r="5737">
      <c r="D5737" s="58"/>
      <c r="F5737" s="60"/>
    </row>
    <row r="5738">
      <c r="D5738" s="58"/>
      <c r="F5738" s="60"/>
    </row>
    <row r="5739">
      <c r="D5739" s="58"/>
      <c r="F5739" s="60"/>
    </row>
    <row r="5740">
      <c r="D5740" s="58"/>
      <c r="F5740" s="60"/>
    </row>
    <row r="5741">
      <c r="D5741" s="58"/>
      <c r="F5741" s="60"/>
    </row>
    <row r="5742">
      <c r="D5742" s="58"/>
      <c r="F5742" s="60"/>
    </row>
    <row r="5743">
      <c r="D5743" s="58"/>
      <c r="F5743" s="60"/>
    </row>
    <row r="5744">
      <c r="D5744" s="58"/>
      <c r="F5744" s="60"/>
    </row>
    <row r="5745">
      <c r="D5745" s="58"/>
      <c r="F5745" s="60"/>
    </row>
    <row r="5746">
      <c r="D5746" s="58"/>
      <c r="F5746" s="60"/>
    </row>
    <row r="5747">
      <c r="D5747" s="58"/>
      <c r="F5747" s="60"/>
    </row>
    <row r="5748">
      <c r="D5748" s="58"/>
      <c r="F5748" s="60"/>
    </row>
    <row r="5749">
      <c r="D5749" s="58"/>
      <c r="F5749" s="60"/>
    </row>
    <row r="5750">
      <c r="D5750" s="58"/>
      <c r="F5750" s="60"/>
    </row>
    <row r="5751">
      <c r="D5751" s="58"/>
      <c r="F5751" s="60"/>
    </row>
    <row r="5752">
      <c r="D5752" s="58"/>
      <c r="F5752" s="60"/>
    </row>
    <row r="5753">
      <c r="D5753" s="58"/>
      <c r="F5753" s="60"/>
    </row>
    <row r="5754">
      <c r="D5754" s="58"/>
      <c r="F5754" s="60"/>
    </row>
    <row r="5755">
      <c r="D5755" s="58"/>
      <c r="F5755" s="60"/>
    </row>
    <row r="5756">
      <c r="D5756" s="58"/>
      <c r="F5756" s="60"/>
    </row>
    <row r="5757">
      <c r="D5757" s="58"/>
      <c r="F5757" s="60"/>
    </row>
    <row r="5758">
      <c r="D5758" s="58"/>
      <c r="F5758" s="60"/>
    </row>
    <row r="5759">
      <c r="D5759" s="58"/>
      <c r="F5759" s="60"/>
    </row>
    <row r="5760">
      <c r="D5760" s="58"/>
      <c r="F5760" s="60"/>
    </row>
    <row r="5761">
      <c r="D5761" s="58"/>
      <c r="F5761" s="60"/>
    </row>
    <row r="5762">
      <c r="D5762" s="58"/>
      <c r="F5762" s="60"/>
    </row>
    <row r="5763">
      <c r="D5763" s="58"/>
      <c r="F5763" s="60"/>
    </row>
    <row r="5764">
      <c r="D5764" s="58"/>
      <c r="F5764" s="60"/>
    </row>
    <row r="5765">
      <c r="D5765" s="58"/>
      <c r="F5765" s="60"/>
    </row>
    <row r="5766">
      <c r="D5766" s="58"/>
      <c r="F5766" s="60"/>
    </row>
    <row r="5767">
      <c r="D5767" s="58"/>
      <c r="F5767" s="60"/>
    </row>
    <row r="5768">
      <c r="D5768" s="58"/>
      <c r="F5768" s="60"/>
    </row>
    <row r="5769">
      <c r="D5769" s="58"/>
      <c r="F5769" s="60"/>
    </row>
    <row r="5770">
      <c r="D5770" s="58"/>
      <c r="F5770" s="60"/>
    </row>
    <row r="5771">
      <c r="D5771" s="58"/>
      <c r="F5771" s="60"/>
    </row>
    <row r="5772">
      <c r="D5772" s="58"/>
      <c r="F5772" s="60"/>
    </row>
    <row r="5773">
      <c r="D5773" s="58"/>
      <c r="F5773" s="60"/>
    </row>
    <row r="5774">
      <c r="D5774" s="58"/>
      <c r="F5774" s="60"/>
    </row>
    <row r="5775">
      <c r="D5775" s="58"/>
      <c r="F5775" s="60"/>
    </row>
    <row r="5776">
      <c r="D5776" s="58"/>
      <c r="F5776" s="60"/>
    </row>
    <row r="5777">
      <c r="D5777" s="58"/>
      <c r="F5777" s="60"/>
    </row>
    <row r="5778">
      <c r="D5778" s="58"/>
      <c r="F5778" s="60"/>
    </row>
    <row r="5779">
      <c r="D5779" s="58"/>
      <c r="F5779" s="60"/>
    </row>
    <row r="5780">
      <c r="D5780" s="58"/>
      <c r="F5780" s="60"/>
    </row>
    <row r="5781">
      <c r="D5781" s="58"/>
      <c r="F5781" s="60"/>
    </row>
    <row r="5782">
      <c r="D5782" s="58"/>
      <c r="F5782" s="60"/>
    </row>
    <row r="5783">
      <c r="D5783" s="58"/>
      <c r="F5783" s="60"/>
    </row>
    <row r="5784">
      <c r="D5784" s="58"/>
      <c r="F5784" s="60"/>
    </row>
    <row r="5785">
      <c r="D5785" s="58"/>
      <c r="F5785" s="60"/>
    </row>
    <row r="5786">
      <c r="D5786" s="58"/>
      <c r="F5786" s="60"/>
    </row>
    <row r="5787">
      <c r="D5787" s="58"/>
      <c r="F5787" s="60"/>
    </row>
    <row r="5788">
      <c r="D5788" s="58"/>
      <c r="F5788" s="60"/>
    </row>
    <row r="5789">
      <c r="D5789" s="58"/>
      <c r="F5789" s="60"/>
    </row>
    <row r="5790">
      <c r="D5790" s="58"/>
      <c r="F5790" s="60"/>
    </row>
    <row r="5791">
      <c r="D5791" s="58"/>
      <c r="F5791" s="60"/>
    </row>
    <row r="5792">
      <c r="D5792" s="58"/>
      <c r="F5792" s="60"/>
    </row>
    <row r="5793">
      <c r="D5793" s="58"/>
      <c r="F5793" s="60"/>
    </row>
    <row r="5794">
      <c r="D5794" s="58"/>
      <c r="F5794" s="60"/>
    </row>
    <row r="5795">
      <c r="D5795" s="58"/>
      <c r="F5795" s="60"/>
    </row>
    <row r="5796">
      <c r="D5796" s="58"/>
      <c r="F5796" s="60"/>
    </row>
    <row r="5797">
      <c r="D5797" s="58"/>
      <c r="F5797" s="60"/>
    </row>
    <row r="5798">
      <c r="D5798" s="58"/>
      <c r="F5798" s="60"/>
    </row>
    <row r="5799">
      <c r="D5799" s="58"/>
      <c r="F5799" s="60"/>
    </row>
    <row r="5800">
      <c r="D5800" s="58"/>
      <c r="F5800" s="60"/>
    </row>
    <row r="5801">
      <c r="D5801" s="58"/>
      <c r="F5801" s="60"/>
    </row>
    <row r="5802">
      <c r="D5802" s="58"/>
      <c r="F5802" s="60"/>
    </row>
    <row r="5803">
      <c r="D5803" s="58"/>
      <c r="F5803" s="60"/>
    </row>
    <row r="5804">
      <c r="D5804" s="58"/>
      <c r="F5804" s="60"/>
    </row>
    <row r="5805">
      <c r="D5805" s="58"/>
      <c r="F5805" s="60"/>
    </row>
    <row r="5806">
      <c r="D5806" s="58"/>
      <c r="F5806" s="60"/>
    </row>
    <row r="5807">
      <c r="D5807" s="58"/>
      <c r="F5807" s="60"/>
    </row>
    <row r="5808">
      <c r="D5808" s="58"/>
      <c r="F5808" s="60"/>
    </row>
    <row r="5809">
      <c r="D5809" s="58"/>
      <c r="F5809" s="60"/>
    </row>
    <row r="5810">
      <c r="D5810" s="58"/>
      <c r="F5810" s="60"/>
    </row>
    <row r="5811">
      <c r="D5811" s="58"/>
      <c r="F5811" s="60"/>
    </row>
    <row r="5812">
      <c r="D5812" s="58"/>
      <c r="F5812" s="60"/>
    </row>
    <row r="5813">
      <c r="D5813" s="58"/>
      <c r="F5813" s="60"/>
    </row>
    <row r="5814">
      <c r="D5814" s="58"/>
      <c r="F5814" s="60"/>
    </row>
    <row r="5815">
      <c r="D5815" s="58"/>
      <c r="F5815" s="60"/>
    </row>
    <row r="5816">
      <c r="D5816" s="58"/>
      <c r="F5816" s="60"/>
    </row>
    <row r="5817">
      <c r="D5817" s="58"/>
      <c r="F5817" s="60"/>
    </row>
    <row r="5818">
      <c r="D5818" s="58"/>
      <c r="F5818" s="60"/>
    </row>
    <row r="5819">
      <c r="D5819" s="58"/>
      <c r="F5819" s="60"/>
    </row>
    <row r="5820">
      <c r="D5820" s="58"/>
      <c r="F5820" s="60"/>
    </row>
    <row r="5821">
      <c r="D5821" s="58"/>
      <c r="F5821" s="60"/>
    </row>
    <row r="5822">
      <c r="D5822" s="58"/>
      <c r="F5822" s="60"/>
    </row>
    <row r="5823">
      <c r="D5823" s="58"/>
      <c r="F5823" s="60"/>
    </row>
    <row r="5824">
      <c r="D5824" s="58"/>
      <c r="F5824" s="60"/>
    </row>
    <row r="5825">
      <c r="D5825" s="58"/>
      <c r="F5825" s="60"/>
    </row>
    <row r="5826">
      <c r="D5826" s="58"/>
      <c r="F5826" s="60"/>
    </row>
    <row r="5827">
      <c r="D5827" s="58"/>
      <c r="F5827" s="60"/>
    </row>
    <row r="5828">
      <c r="D5828" s="58"/>
      <c r="F5828" s="60"/>
    </row>
    <row r="5829">
      <c r="D5829" s="58"/>
      <c r="F5829" s="60"/>
    </row>
    <row r="5830">
      <c r="D5830" s="58"/>
      <c r="F5830" s="60"/>
    </row>
    <row r="5831">
      <c r="D5831" s="58"/>
      <c r="F5831" s="60"/>
    </row>
    <row r="5832">
      <c r="D5832" s="58"/>
      <c r="F5832" s="60"/>
    </row>
    <row r="5833">
      <c r="D5833" s="58"/>
      <c r="F5833" s="60"/>
    </row>
    <row r="5834">
      <c r="D5834" s="58"/>
      <c r="F5834" s="60"/>
    </row>
    <row r="5835">
      <c r="D5835" s="58"/>
      <c r="F5835" s="60"/>
    </row>
    <row r="5836">
      <c r="D5836" s="58"/>
      <c r="F5836" s="60"/>
    </row>
    <row r="5837">
      <c r="D5837" s="58"/>
      <c r="F5837" s="60"/>
    </row>
    <row r="5838">
      <c r="D5838" s="58"/>
      <c r="F5838" s="60"/>
    </row>
    <row r="5839">
      <c r="D5839" s="58"/>
      <c r="F5839" s="60"/>
    </row>
    <row r="5840">
      <c r="D5840" s="58"/>
      <c r="F5840" s="60"/>
    </row>
    <row r="5841">
      <c r="D5841" s="58"/>
      <c r="F5841" s="60"/>
    </row>
    <row r="5842">
      <c r="D5842" s="58"/>
      <c r="F5842" s="60"/>
    </row>
    <row r="5843">
      <c r="D5843" s="58"/>
      <c r="F5843" s="60"/>
    </row>
    <row r="5844">
      <c r="D5844" s="58"/>
      <c r="F5844" s="60"/>
    </row>
    <row r="5845">
      <c r="D5845" s="58"/>
      <c r="F5845" s="60"/>
    </row>
    <row r="5846">
      <c r="D5846" s="58"/>
      <c r="F5846" s="60"/>
    </row>
    <row r="5847">
      <c r="D5847" s="58"/>
      <c r="F5847" s="60"/>
    </row>
    <row r="5848">
      <c r="D5848" s="58"/>
      <c r="F5848" s="60"/>
    </row>
    <row r="5849">
      <c r="D5849" s="58"/>
      <c r="F5849" s="60"/>
    </row>
    <row r="5850">
      <c r="D5850" s="58"/>
      <c r="F5850" s="60"/>
    </row>
    <row r="5851">
      <c r="D5851" s="58"/>
      <c r="F5851" s="60"/>
    </row>
    <row r="5852">
      <c r="D5852" s="58"/>
      <c r="F5852" s="60"/>
    </row>
    <row r="5853">
      <c r="D5853" s="58"/>
      <c r="F5853" s="60"/>
    </row>
    <row r="5854">
      <c r="D5854" s="58"/>
      <c r="F5854" s="60"/>
    </row>
    <row r="5855">
      <c r="D5855" s="58"/>
      <c r="F5855" s="60"/>
    </row>
    <row r="5856">
      <c r="D5856" s="58"/>
      <c r="F5856" s="60"/>
    </row>
    <row r="5857">
      <c r="D5857" s="58"/>
      <c r="F5857" s="60"/>
    </row>
    <row r="5858">
      <c r="D5858" s="58"/>
      <c r="F5858" s="60"/>
    </row>
    <row r="5859">
      <c r="D5859" s="58"/>
      <c r="F5859" s="60"/>
    </row>
    <row r="5860">
      <c r="D5860" s="58"/>
      <c r="F5860" s="60"/>
    </row>
    <row r="5861">
      <c r="D5861" s="58"/>
      <c r="F5861" s="60"/>
    </row>
    <row r="5862">
      <c r="D5862" s="58"/>
      <c r="F5862" s="60"/>
    </row>
    <row r="5863">
      <c r="D5863" s="58"/>
      <c r="F5863" s="60"/>
    </row>
    <row r="5864">
      <c r="D5864" s="58"/>
      <c r="F5864" s="60"/>
    </row>
    <row r="5865">
      <c r="D5865" s="58"/>
      <c r="F5865" s="60"/>
    </row>
    <row r="5866">
      <c r="D5866" s="58"/>
      <c r="F5866" s="60"/>
    </row>
    <row r="5867">
      <c r="D5867" s="58"/>
      <c r="F5867" s="60"/>
    </row>
    <row r="5868">
      <c r="D5868" s="58"/>
      <c r="F5868" s="60"/>
    </row>
    <row r="5869">
      <c r="D5869" s="58"/>
      <c r="F5869" s="60"/>
    </row>
    <row r="5870">
      <c r="D5870" s="58"/>
      <c r="F5870" s="60"/>
    </row>
    <row r="5871">
      <c r="D5871" s="58"/>
      <c r="F5871" s="60"/>
    </row>
    <row r="5872">
      <c r="D5872" s="58"/>
      <c r="F5872" s="60"/>
    </row>
    <row r="5873">
      <c r="D5873" s="58"/>
      <c r="F5873" s="60"/>
    </row>
    <row r="5874">
      <c r="D5874" s="58"/>
      <c r="F5874" s="60"/>
    </row>
    <row r="5875">
      <c r="D5875" s="58"/>
      <c r="F5875" s="60"/>
    </row>
    <row r="5876">
      <c r="D5876" s="58"/>
      <c r="F5876" s="60"/>
    </row>
    <row r="5877">
      <c r="D5877" s="58"/>
      <c r="F5877" s="60"/>
    </row>
    <row r="5878">
      <c r="D5878" s="58"/>
      <c r="F5878" s="60"/>
    </row>
    <row r="5879">
      <c r="D5879" s="58"/>
      <c r="F5879" s="60"/>
    </row>
    <row r="5880">
      <c r="D5880" s="58"/>
      <c r="F5880" s="60"/>
    </row>
    <row r="5881">
      <c r="D5881" s="58"/>
      <c r="F5881" s="60"/>
    </row>
    <row r="5882">
      <c r="D5882" s="58"/>
      <c r="F5882" s="60"/>
    </row>
    <row r="5883">
      <c r="D5883" s="58"/>
      <c r="F5883" s="60"/>
    </row>
    <row r="5884">
      <c r="D5884" s="58"/>
      <c r="F5884" s="60"/>
    </row>
    <row r="5885">
      <c r="D5885" s="58"/>
      <c r="F5885" s="60"/>
    </row>
    <row r="5886">
      <c r="D5886" s="58"/>
      <c r="F5886" s="60"/>
    </row>
    <row r="5887">
      <c r="D5887" s="58"/>
      <c r="F5887" s="60"/>
    </row>
    <row r="5888">
      <c r="D5888" s="58"/>
      <c r="F5888" s="60"/>
    </row>
    <row r="5889">
      <c r="D5889" s="58"/>
      <c r="F5889" s="60"/>
    </row>
    <row r="5890">
      <c r="D5890" s="58"/>
      <c r="F5890" s="60"/>
    </row>
    <row r="5891">
      <c r="D5891" s="58"/>
      <c r="F5891" s="60"/>
    </row>
    <row r="5892">
      <c r="D5892" s="58"/>
      <c r="F5892" s="60"/>
    </row>
    <row r="5893">
      <c r="D5893" s="58"/>
      <c r="F5893" s="60"/>
    </row>
    <row r="5894">
      <c r="D5894" s="58"/>
      <c r="F5894" s="60"/>
    </row>
    <row r="5895">
      <c r="D5895" s="58"/>
      <c r="F5895" s="60"/>
    </row>
    <row r="5896">
      <c r="D5896" s="58"/>
      <c r="F5896" s="60"/>
    </row>
    <row r="5897">
      <c r="D5897" s="58"/>
      <c r="F5897" s="60"/>
    </row>
    <row r="5898">
      <c r="D5898" s="58"/>
      <c r="F5898" s="60"/>
    </row>
    <row r="5899">
      <c r="D5899" s="58"/>
      <c r="F5899" s="60"/>
    </row>
    <row r="5900">
      <c r="D5900" s="58"/>
      <c r="F5900" s="60"/>
    </row>
    <row r="5901">
      <c r="D5901" s="58"/>
      <c r="F5901" s="60"/>
    </row>
    <row r="5902">
      <c r="D5902" s="58"/>
      <c r="F5902" s="60"/>
    </row>
    <row r="5903">
      <c r="D5903" s="58"/>
      <c r="F5903" s="60"/>
    </row>
    <row r="5904">
      <c r="D5904" s="58"/>
      <c r="F5904" s="60"/>
    </row>
    <row r="5905">
      <c r="D5905" s="58"/>
      <c r="F5905" s="60"/>
    </row>
    <row r="5906">
      <c r="D5906" s="58"/>
      <c r="F5906" s="60"/>
    </row>
    <row r="5907">
      <c r="D5907" s="58"/>
      <c r="F5907" s="60"/>
    </row>
    <row r="5908">
      <c r="D5908" s="58"/>
      <c r="F5908" s="60"/>
    </row>
    <row r="5909">
      <c r="D5909" s="58"/>
      <c r="F5909" s="60"/>
    </row>
    <row r="5910">
      <c r="D5910" s="58"/>
      <c r="F5910" s="60"/>
    </row>
    <row r="5911">
      <c r="D5911" s="58"/>
      <c r="F5911" s="60"/>
    </row>
    <row r="5912">
      <c r="D5912" s="58"/>
      <c r="F5912" s="60"/>
    </row>
    <row r="5913">
      <c r="D5913" s="58"/>
      <c r="F5913" s="60"/>
    </row>
    <row r="5914">
      <c r="D5914" s="58"/>
      <c r="F5914" s="60"/>
    </row>
    <row r="5915">
      <c r="D5915" s="58"/>
      <c r="F5915" s="60"/>
    </row>
    <row r="5916">
      <c r="D5916" s="58"/>
      <c r="F5916" s="60"/>
    </row>
    <row r="5917">
      <c r="D5917" s="58"/>
      <c r="F5917" s="60"/>
    </row>
    <row r="5918">
      <c r="D5918" s="58"/>
      <c r="F5918" s="60"/>
    </row>
    <row r="5919">
      <c r="D5919" s="58"/>
      <c r="F5919" s="60"/>
    </row>
    <row r="5920">
      <c r="D5920" s="58"/>
      <c r="F5920" s="60"/>
    </row>
    <row r="5921">
      <c r="D5921" s="58"/>
      <c r="F5921" s="60"/>
    </row>
    <row r="5922">
      <c r="D5922" s="58"/>
      <c r="F5922" s="60"/>
    </row>
    <row r="5923">
      <c r="D5923" s="58"/>
      <c r="F5923" s="60"/>
    </row>
    <row r="5924">
      <c r="D5924" s="58"/>
      <c r="F5924" s="60"/>
    </row>
    <row r="5925">
      <c r="D5925" s="58"/>
      <c r="F5925" s="60"/>
    </row>
    <row r="5926">
      <c r="D5926" s="58"/>
      <c r="F5926" s="60"/>
    </row>
    <row r="5927">
      <c r="D5927" s="58"/>
      <c r="F5927" s="60"/>
    </row>
    <row r="5928">
      <c r="D5928" s="58"/>
      <c r="F5928" s="60"/>
    </row>
    <row r="5929">
      <c r="D5929" s="58"/>
      <c r="F5929" s="60"/>
    </row>
    <row r="5930">
      <c r="D5930" s="58"/>
      <c r="F5930" s="60"/>
    </row>
    <row r="5931">
      <c r="D5931" s="58"/>
      <c r="F5931" s="60"/>
    </row>
    <row r="5932">
      <c r="D5932" s="58"/>
      <c r="F5932" s="60"/>
    </row>
    <row r="5933">
      <c r="D5933" s="58"/>
      <c r="F5933" s="60"/>
    </row>
    <row r="5934">
      <c r="D5934" s="58"/>
      <c r="F5934" s="60"/>
    </row>
    <row r="5935">
      <c r="D5935" s="58"/>
      <c r="F5935" s="60"/>
    </row>
    <row r="5936">
      <c r="D5936" s="58"/>
      <c r="F5936" s="60"/>
    </row>
    <row r="5937">
      <c r="D5937" s="58"/>
      <c r="F5937" s="60"/>
    </row>
    <row r="5938">
      <c r="D5938" s="58"/>
      <c r="F5938" s="60"/>
    </row>
    <row r="5939">
      <c r="D5939" s="58"/>
      <c r="F5939" s="60"/>
    </row>
    <row r="5940">
      <c r="D5940" s="58"/>
      <c r="F5940" s="60"/>
    </row>
    <row r="5941">
      <c r="D5941" s="58"/>
      <c r="F5941" s="60"/>
    </row>
    <row r="5942">
      <c r="D5942" s="58"/>
      <c r="F5942" s="60"/>
    </row>
    <row r="5943">
      <c r="D5943" s="58"/>
      <c r="F5943" s="60"/>
    </row>
    <row r="5944">
      <c r="D5944" s="58"/>
      <c r="F5944" s="60"/>
    </row>
    <row r="5945">
      <c r="D5945" s="58"/>
      <c r="F5945" s="60"/>
    </row>
    <row r="5946">
      <c r="D5946" s="58"/>
      <c r="F5946" s="60"/>
    </row>
    <row r="5947">
      <c r="D5947" s="58"/>
      <c r="F5947" s="60"/>
    </row>
    <row r="5948">
      <c r="D5948" s="58"/>
      <c r="F5948" s="60"/>
    </row>
    <row r="5949">
      <c r="D5949" s="58"/>
      <c r="F5949" s="60"/>
    </row>
    <row r="5950">
      <c r="D5950" s="58"/>
      <c r="F5950" s="60"/>
    </row>
    <row r="5951">
      <c r="D5951" s="58"/>
      <c r="F5951" s="60"/>
    </row>
    <row r="5952">
      <c r="D5952" s="58"/>
      <c r="F5952" s="60"/>
    </row>
    <row r="5953">
      <c r="D5953" s="58"/>
      <c r="F5953" s="60"/>
    </row>
    <row r="5954">
      <c r="D5954" s="58"/>
      <c r="F5954" s="60"/>
    </row>
    <row r="5955">
      <c r="D5955" s="58"/>
      <c r="F5955" s="60"/>
    </row>
    <row r="5956">
      <c r="D5956" s="58"/>
      <c r="F5956" s="60"/>
    </row>
    <row r="5957">
      <c r="D5957" s="58"/>
      <c r="F5957" s="60"/>
    </row>
    <row r="5958">
      <c r="D5958" s="58"/>
      <c r="F5958" s="60"/>
    </row>
    <row r="5959">
      <c r="D5959" s="58"/>
      <c r="F5959" s="60"/>
    </row>
    <row r="5960">
      <c r="D5960" s="58"/>
      <c r="F5960" s="60"/>
    </row>
    <row r="5961">
      <c r="D5961" s="58"/>
      <c r="F5961" s="60"/>
    </row>
    <row r="5962">
      <c r="D5962" s="58"/>
      <c r="F5962" s="60"/>
    </row>
    <row r="5963">
      <c r="D5963" s="58"/>
      <c r="F5963" s="60"/>
    </row>
    <row r="5964">
      <c r="D5964" s="58"/>
      <c r="F5964" s="60"/>
    </row>
    <row r="5965">
      <c r="D5965" s="58"/>
      <c r="F5965" s="60"/>
    </row>
    <row r="5966">
      <c r="D5966" s="58"/>
      <c r="F5966" s="60"/>
    </row>
    <row r="5967">
      <c r="D5967" s="58"/>
      <c r="F5967" s="60"/>
    </row>
    <row r="5968">
      <c r="D5968" s="58"/>
      <c r="F5968" s="60"/>
    </row>
    <row r="5969">
      <c r="D5969" s="58"/>
      <c r="F5969" s="60"/>
    </row>
    <row r="5970">
      <c r="D5970" s="58"/>
      <c r="F5970" s="60"/>
    </row>
    <row r="5971">
      <c r="D5971" s="58"/>
      <c r="F5971" s="60"/>
    </row>
    <row r="5972">
      <c r="D5972" s="58"/>
      <c r="F5972" s="60"/>
    </row>
    <row r="5973">
      <c r="D5973" s="58"/>
      <c r="F5973" s="60"/>
    </row>
    <row r="5974">
      <c r="D5974" s="58"/>
      <c r="F5974" s="60"/>
    </row>
    <row r="5975">
      <c r="D5975" s="58"/>
      <c r="F5975" s="60"/>
    </row>
    <row r="5976">
      <c r="D5976" s="58"/>
      <c r="F5976" s="60"/>
    </row>
    <row r="5977">
      <c r="D5977" s="58"/>
      <c r="F5977" s="60"/>
    </row>
    <row r="5978">
      <c r="D5978" s="58"/>
      <c r="F5978" s="60"/>
    </row>
    <row r="5979">
      <c r="D5979" s="58"/>
      <c r="F5979" s="60"/>
    </row>
    <row r="5980">
      <c r="D5980" s="58"/>
      <c r="F5980" s="60"/>
    </row>
    <row r="5981">
      <c r="D5981" s="58"/>
      <c r="F5981" s="60"/>
    </row>
    <row r="5982">
      <c r="D5982" s="58"/>
      <c r="F5982" s="60"/>
    </row>
    <row r="5983">
      <c r="D5983" s="58"/>
      <c r="F5983" s="60"/>
    </row>
    <row r="5984">
      <c r="D5984" s="58"/>
      <c r="F5984" s="60"/>
    </row>
    <row r="5985">
      <c r="D5985" s="58"/>
      <c r="F5985" s="60"/>
    </row>
    <row r="5986">
      <c r="D5986" s="58"/>
      <c r="F5986" s="60"/>
    </row>
    <row r="5987">
      <c r="D5987" s="58"/>
      <c r="F5987" s="60"/>
    </row>
    <row r="5988">
      <c r="D5988" s="58"/>
      <c r="F5988" s="60"/>
    </row>
    <row r="5989">
      <c r="D5989" s="58"/>
      <c r="F5989" s="60"/>
    </row>
    <row r="5990">
      <c r="D5990" s="58"/>
      <c r="F5990" s="60"/>
    </row>
    <row r="5991">
      <c r="D5991" s="58"/>
      <c r="F5991" s="60"/>
    </row>
    <row r="5992">
      <c r="D5992" s="58"/>
      <c r="F5992" s="60"/>
    </row>
    <row r="5993">
      <c r="D5993" s="58"/>
      <c r="F5993" s="60"/>
    </row>
    <row r="5994">
      <c r="D5994" s="58"/>
      <c r="F5994" s="60"/>
    </row>
    <row r="5995">
      <c r="D5995" s="58"/>
      <c r="F5995" s="60"/>
    </row>
    <row r="5996">
      <c r="D5996" s="58"/>
      <c r="F5996" s="60"/>
    </row>
    <row r="5997">
      <c r="D5997" s="58"/>
      <c r="F5997" s="60"/>
    </row>
    <row r="5998">
      <c r="D5998" s="58"/>
      <c r="F5998" s="60"/>
    </row>
    <row r="5999">
      <c r="D5999" s="58"/>
      <c r="F5999" s="60"/>
    </row>
    <row r="6000">
      <c r="D6000" s="58"/>
      <c r="F6000" s="60"/>
    </row>
    <row r="6001">
      <c r="D6001" s="58"/>
      <c r="F6001" s="60"/>
    </row>
    <row r="6002">
      <c r="D6002" s="58"/>
      <c r="F6002" s="60"/>
    </row>
    <row r="6003">
      <c r="D6003" s="58"/>
      <c r="F6003" s="60"/>
    </row>
    <row r="6004">
      <c r="D6004" s="58"/>
      <c r="F6004" s="60"/>
    </row>
    <row r="6005">
      <c r="D6005" s="58"/>
      <c r="F6005" s="60"/>
    </row>
    <row r="6006">
      <c r="D6006" s="58"/>
      <c r="F6006" s="60"/>
    </row>
    <row r="6007">
      <c r="D6007" s="58"/>
      <c r="F6007" s="60"/>
    </row>
    <row r="6008">
      <c r="D6008" s="58"/>
      <c r="F6008" s="60"/>
    </row>
    <row r="6009">
      <c r="D6009" s="58"/>
      <c r="F6009" s="60"/>
    </row>
    <row r="6010">
      <c r="D6010" s="58"/>
      <c r="F6010" s="60"/>
    </row>
    <row r="6011">
      <c r="D6011" s="58"/>
      <c r="F6011" s="60"/>
    </row>
    <row r="6012">
      <c r="D6012" s="58"/>
      <c r="F6012" s="60"/>
    </row>
    <row r="6013">
      <c r="D6013" s="58"/>
      <c r="F6013" s="60"/>
    </row>
    <row r="6014">
      <c r="D6014" s="58"/>
      <c r="F6014" s="60"/>
    </row>
    <row r="6015">
      <c r="D6015" s="58"/>
      <c r="F6015" s="60"/>
    </row>
    <row r="6016">
      <c r="D6016" s="58"/>
      <c r="F6016" s="60"/>
    </row>
    <row r="6017">
      <c r="D6017" s="58"/>
      <c r="F6017" s="60"/>
    </row>
    <row r="6018">
      <c r="D6018" s="58"/>
      <c r="F6018" s="60"/>
    </row>
    <row r="6019">
      <c r="D6019" s="58"/>
      <c r="F6019" s="60"/>
    </row>
    <row r="6020">
      <c r="D6020" s="58"/>
      <c r="F6020" s="60"/>
    </row>
    <row r="6021">
      <c r="D6021" s="58"/>
      <c r="F6021" s="60"/>
    </row>
    <row r="6022">
      <c r="D6022" s="58"/>
      <c r="F6022" s="60"/>
    </row>
    <row r="6023">
      <c r="D6023" s="58"/>
      <c r="F6023" s="60"/>
    </row>
    <row r="6024">
      <c r="D6024" s="58"/>
      <c r="F6024" s="60"/>
    </row>
    <row r="6025">
      <c r="D6025" s="58"/>
      <c r="F6025" s="60"/>
    </row>
    <row r="6026">
      <c r="D6026" s="58"/>
      <c r="F6026" s="60"/>
    </row>
    <row r="6027">
      <c r="D6027" s="58"/>
      <c r="F6027" s="60"/>
    </row>
    <row r="6028">
      <c r="D6028" s="58"/>
      <c r="F6028" s="60"/>
    </row>
    <row r="6029">
      <c r="D6029" s="58"/>
      <c r="F6029" s="60"/>
    </row>
    <row r="6030">
      <c r="D6030" s="58"/>
      <c r="F6030" s="60"/>
    </row>
    <row r="6031">
      <c r="D6031" s="58"/>
      <c r="F6031" s="60"/>
    </row>
    <row r="6032">
      <c r="D6032" s="58"/>
      <c r="F6032" s="60"/>
    </row>
    <row r="6033">
      <c r="D6033" s="58"/>
      <c r="F6033" s="60"/>
    </row>
    <row r="6034">
      <c r="D6034" s="58"/>
      <c r="F6034" s="60"/>
    </row>
    <row r="6035">
      <c r="D6035" s="58"/>
      <c r="F6035" s="60"/>
    </row>
    <row r="6036">
      <c r="D6036" s="58"/>
      <c r="F6036" s="60"/>
    </row>
    <row r="6037">
      <c r="D6037" s="58"/>
      <c r="F6037" s="60"/>
    </row>
    <row r="6038">
      <c r="D6038" s="58"/>
      <c r="F6038" s="60"/>
    </row>
    <row r="6039">
      <c r="D6039" s="58"/>
      <c r="F6039" s="60"/>
    </row>
    <row r="6040">
      <c r="D6040" s="58"/>
      <c r="F6040" s="60"/>
    </row>
    <row r="6041">
      <c r="D6041" s="58"/>
      <c r="F6041" s="60"/>
    </row>
    <row r="6042">
      <c r="D6042" s="58"/>
      <c r="F6042" s="60"/>
    </row>
    <row r="6043">
      <c r="D6043" s="58"/>
      <c r="F6043" s="60"/>
    </row>
    <row r="6044">
      <c r="D6044" s="58"/>
      <c r="F6044" s="60"/>
    </row>
    <row r="6045">
      <c r="D6045" s="58"/>
      <c r="F6045" s="60"/>
    </row>
    <row r="6046">
      <c r="D6046" s="58"/>
      <c r="F6046" s="60"/>
    </row>
    <row r="6047">
      <c r="D6047" s="58"/>
      <c r="F6047" s="60"/>
    </row>
    <row r="6048">
      <c r="D6048" s="58"/>
      <c r="F6048" s="60"/>
    </row>
    <row r="6049">
      <c r="D6049" s="58"/>
      <c r="F6049" s="60"/>
    </row>
    <row r="6050">
      <c r="D6050" s="58"/>
      <c r="F6050" s="60"/>
    </row>
    <row r="6051">
      <c r="D6051" s="58"/>
      <c r="F6051" s="60"/>
    </row>
    <row r="6052">
      <c r="D6052" s="58"/>
      <c r="F6052" s="60"/>
    </row>
    <row r="6053">
      <c r="D6053" s="58"/>
      <c r="F6053" s="60"/>
    </row>
    <row r="6054">
      <c r="D6054" s="58"/>
      <c r="F6054" s="60"/>
    </row>
    <row r="6055">
      <c r="D6055" s="58"/>
      <c r="F6055" s="60"/>
    </row>
    <row r="6056">
      <c r="D6056" s="58"/>
      <c r="F6056" s="60"/>
    </row>
    <row r="6057">
      <c r="D6057" s="58"/>
      <c r="F6057" s="60"/>
    </row>
    <row r="6058">
      <c r="D6058" s="58"/>
      <c r="F6058" s="60"/>
    </row>
    <row r="6059">
      <c r="D6059" s="58"/>
      <c r="F6059" s="60"/>
    </row>
    <row r="6060">
      <c r="D6060" s="58"/>
      <c r="F6060" s="60"/>
    </row>
    <row r="6061">
      <c r="D6061" s="58"/>
      <c r="F6061" s="60"/>
    </row>
    <row r="6062">
      <c r="D6062" s="58"/>
      <c r="F6062" s="60"/>
    </row>
    <row r="6063">
      <c r="D6063" s="58"/>
      <c r="F6063" s="60"/>
    </row>
    <row r="6064">
      <c r="D6064" s="58"/>
      <c r="F6064" s="60"/>
    </row>
    <row r="6065">
      <c r="D6065" s="58"/>
      <c r="F6065" s="60"/>
    </row>
    <row r="6066">
      <c r="D6066" s="58"/>
      <c r="F6066" s="60"/>
    </row>
    <row r="6067">
      <c r="D6067" s="58"/>
      <c r="F6067" s="60"/>
    </row>
    <row r="6068">
      <c r="D6068" s="58"/>
      <c r="F6068" s="60"/>
    </row>
    <row r="6069">
      <c r="D6069" s="58"/>
      <c r="F6069" s="60"/>
    </row>
    <row r="6070">
      <c r="D6070" s="58"/>
      <c r="F6070" s="60"/>
    </row>
    <row r="6071">
      <c r="D6071" s="58"/>
      <c r="F6071" s="60"/>
    </row>
    <row r="6072">
      <c r="D6072" s="58"/>
      <c r="F6072" s="60"/>
    </row>
    <row r="6073">
      <c r="D6073" s="58"/>
      <c r="F6073" s="60"/>
    </row>
    <row r="6074">
      <c r="D6074" s="58"/>
      <c r="F6074" s="60"/>
    </row>
    <row r="6075">
      <c r="D6075" s="58"/>
      <c r="F6075" s="60"/>
    </row>
    <row r="6076">
      <c r="D6076" s="58"/>
      <c r="F6076" s="60"/>
    </row>
    <row r="6077">
      <c r="D6077" s="58"/>
      <c r="F6077" s="60"/>
    </row>
    <row r="6078">
      <c r="D6078" s="58"/>
      <c r="F6078" s="60"/>
    </row>
    <row r="6079">
      <c r="D6079" s="58"/>
      <c r="F6079" s="60"/>
    </row>
    <row r="6080">
      <c r="D6080" s="58"/>
      <c r="F6080" s="60"/>
    </row>
    <row r="6081">
      <c r="D6081" s="58"/>
      <c r="F6081" s="60"/>
    </row>
    <row r="6082">
      <c r="D6082" s="58"/>
      <c r="F6082" s="60"/>
    </row>
    <row r="6083">
      <c r="D6083" s="58"/>
      <c r="F6083" s="60"/>
    </row>
    <row r="6084">
      <c r="D6084" s="58"/>
      <c r="F6084" s="60"/>
    </row>
    <row r="6085">
      <c r="D6085" s="58"/>
      <c r="F6085" s="60"/>
    </row>
    <row r="6086">
      <c r="D6086" s="58"/>
      <c r="F6086" s="60"/>
    </row>
    <row r="6087">
      <c r="D6087" s="58"/>
      <c r="F6087" s="60"/>
    </row>
    <row r="6088">
      <c r="D6088" s="58"/>
      <c r="F6088" s="60"/>
    </row>
    <row r="6089">
      <c r="D6089" s="58"/>
      <c r="F6089" s="60"/>
    </row>
    <row r="6090">
      <c r="D6090" s="58"/>
      <c r="F6090" s="60"/>
    </row>
    <row r="6091">
      <c r="D6091" s="58"/>
      <c r="F6091" s="60"/>
    </row>
    <row r="6092">
      <c r="D6092" s="58"/>
      <c r="F6092" s="60"/>
    </row>
    <row r="6093">
      <c r="D6093" s="58"/>
      <c r="F6093" s="60"/>
    </row>
    <row r="6094">
      <c r="D6094" s="58"/>
      <c r="F6094" s="60"/>
    </row>
    <row r="6095">
      <c r="D6095" s="58"/>
      <c r="F6095" s="60"/>
    </row>
    <row r="6096">
      <c r="D6096" s="58"/>
      <c r="F6096" s="60"/>
    </row>
    <row r="6097">
      <c r="D6097" s="58"/>
      <c r="F6097" s="60"/>
    </row>
    <row r="6098">
      <c r="D6098" s="58"/>
      <c r="F6098" s="60"/>
    </row>
    <row r="6099">
      <c r="D6099" s="58"/>
      <c r="F6099" s="60"/>
    </row>
    <row r="6100">
      <c r="D6100" s="58"/>
      <c r="F6100" s="60"/>
    </row>
    <row r="6101">
      <c r="D6101" s="58"/>
      <c r="F6101" s="60"/>
    </row>
    <row r="6102">
      <c r="D6102" s="58"/>
      <c r="F6102" s="60"/>
    </row>
    <row r="6103">
      <c r="D6103" s="58"/>
      <c r="F6103" s="60"/>
    </row>
    <row r="6104">
      <c r="D6104" s="58"/>
      <c r="F6104" s="60"/>
    </row>
    <row r="6105">
      <c r="D6105" s="58"/>
      <c r="F6105" s="60"/>
    </row>
    <row r="6106">
      <c r="D6106" s="58"/>
      <c r="F6106" s="60"/>
    </row>
    <row r="6107">
      <c r="D6107" s="58"/>
      <c r="F6107" s="60"/>
    </row>
    <row r="6108">
      <c r="D6108" s="58"/>
      <c r="F6108" s="60"/>
    </row>
    <row r="6109">
      <c r="D6109" s="58"/>
      <c r="F6109" s="60"/>
    </row>
    <row r="6110">
      <c r="D6110" s="58"/>
      <c r="F6110" s="60"/>
    </row>
    <row r="6111">
      <c r="D6111" s="58"/>
      <c r="F6111" s="60"/>
    </row>
    <row r="6112">
      <c r="D6112" s="58"/>
      <c r="F6112" s="60"/>
    </row>
    <row r="6113">
      <c r="D6113" s="58"/>
      <c r="F6113" s="60"/>
    </row>
    <row r="6114">
      <c r="D6114" s="58"/>
      <c r="F6114" s="60"/>
    </row>
    <row r="6115">
      <c r="D6115" s="58"/>
      <c r="F6115" s="60"/>
    </row>
    <row r="6116">
      <c r="D6116" s="58"/>
      <c r="F6116" s="60"/>
    </row>
    <row r="6117">
      <c r="D6117" s="58"/>
      <c r="F6117" s="60"/>
    </row>
    <row r="6118">
      <c r="D6118" s="58"/>
      <c r="F6118" s="60"/>
    </row>
    <row r="6119">
      <c r="D6119" s="58"/>
      <c r="F6119" s="60"/>
    </row>
    <row r="6120">
      <c r="D6120" s="58"/>
      <c r="F6120" s="60"/>
    </row>
    <row r="6121">
      <c r="D6121" s="58"/>
      <c r="F6121" s="60"/>
    </row>
    <row r="6122">
      <c r="D6122" s="58"/>
      <c r="F6122" s="60"/>
    </row>
    <row r="6123">
      <c r="D6123" s="58"/>
      <c r="F6123" s="60"/>
    </row>
    <row r="6124">
      <c r="D6124" s="58"/>
      <c r="F6124" s="60"/>
    </row>
    <row r="6125">
      <c r="D6125" s="58"/>
      <c r="F6125" s="60"/>
    </row>
    <row r="6126">
      <c r="D6126" s="58"/>
      <c r="F6126" s="60"/>
    </row>
    <row r="6127">
      <c r="D6127" s="58"/>
      <c r="F6127" s="60"/>
    </row>
    <row r="6128">
      <c r="D6128" s="58"/>
      <c r="F6128" s="60"/>
    </row>
    <row r="6129">
      <c r="D6129" s="58"/>
      <c r="F6129" s="60"/>
    </row>
    <row r="6130">
      <c r="D6130" s="58"/>
      <c r="F6130" s="60"/>
    </row>
    <row r="6131">
      <c r="D6131" s="58"/>
      <c r="F6131" s="60"/>
    </row>
    <row r="6132">
      <c r="D6132" s="58"/>
      <c r="F6132" s="60"/>
    </row>
    <row r="6133">
      <c r="D6133" s="58"/>
      <c r="F6133" s="60"/>
    </row>
    <row r="6134">
      <c r="D6134" s="58"/>
      <c r="F6134" s="60"/>
    </row>
    <row r="6135">
      <c r="D6135" s="58"/>
      <c r="F6135" s="60"/>
    </row>
    <row r="6136">
      <c r="D6136" s="58"/>
      <c r="F6136" s="60"/>
    </row>
    <row r="6137">
      <c r="D6137" s="58"/>
      <c r="F6137" s="60"/>
    </row>
    <row r="6138">
      <c r="D6138" s="58"/>
      <c r="F6138" s="60"/>
    </row>
    <row r="6139">
      <c r="D6139" s="58"/>
      <c r="F6139" s="60"/>
    </row>
    <row r="6140">
      <c r="D6140" s="58"/>
      <c r="F6140" s="60"/>
    </row>
    <row r="6141">
      <c r="D6141" s="58"/>
      <c r="F6141" s="60"/>
    </row>
    <row r="6142">
      <c r="D6142" s="58"/>
      <c r="F6142" s="60"/>
    </row>
    <row r="6143">
      <c r="D6143" s="58"/>
      <c r="F6143" s="60"/>
    </row>
    <row r="6144">
      <c r="D6144" s="58"/>
      <c r="F6144" s="60"/>
    </row>
    <row r="6145">
      <c r="D6145" s="58"/>
      <c r="F6145" s="60"/>
    </row>
    <row r="6146">
      <c r="D6146" s="58"/>
      <c r="F6146" s="60"/>
    </row>
    <row r="6147">
      <c r="D6147" s="58"/>
      <c r="F6147" s="60"/>
    </row>
    <row r="6148">
      <c r="D6148" s="58"/>
      <c r="F6148" s="60"/>
    </row>
    <row r="6149">
      <c r="D6149" s="58"/>
      <c r="F6149" s="60"/>
    </row>
    <row r="6150">
      <c r="D6150" s="58"/>
      <c r="F6150" s="60"/>
    </row>
    <row r="6151">
      <c r="D6151" s="58"/>
      <c r="F6151" s="60"/>
    </row>
    <row r="6152">
      <c r="D6152" s="58"/>
      <c r="F6152" s="60"/>
    </row>
    <row r="6153">
      <c r="D6153" s="58"/>
      <c r="F6153" s="60"/>
    </row>
    <row r="6154">
      <c r="D6154" s="58"/>
      <c r="F6154" s="60"/>
    </row>
    <row r="6155">
      <c r="D6155" s="58"/>
      <c r="F6155" s="60"/>
    </row>
    <row r="6156">
      <c r="D6156" s="58"/>
      <c r="F6156" s="60"/>
    </row>
    <row r="6157">
      <c r="D6157" s="58"/>
      <c r="F6157" s="60"/>
    </row>
    <row r="6158">
      <c r="D6158" s="58"/>
      <c r="F6158" s="60"/>
    </row>
    <row r="6159">
      <c r="D6159" s="58"/>
      <c r="F6159" s="60"/>
    </row>
    <row r="6160">
      <c r="D6160" s="58"/>
      <c r="F6160" s="60"/>
    </row>
    <row r="6161">
      <c r="D6161" s="58"/>
      <c r="F6161" s="60"/>
    </row>
    <row r="6162">
      <c r="D6162" s="58"/>
      <c r="F6162" s="60"/>
    </row>
    <row r="6163">
      <c r="D6163" s="58"/>
      <c r="F6163" s="60"/>
    </row>
    <row r="6164">
      <c r="D6164" s="58"/>
      <c r="F6164" s="60"/>
    </row>
    <row r="6165">
      <c r="D6165" s="58"/>
      <c r="F6165" s="60"/>
    </row>
    <row r="6166">
      <c r="D6166" s="58"/>
      <c r="F6166" s="60"/>
    </row>
    <row r="6167">
      <c r="D6167" s="58"/>
      <c r="F6167" s="60"/>
    </row>
    <row r="6168">
      <c r="D6168" s="58"/>
      <c r="F6168" s="60"/>
    </row>
    <row r="6169">
      <c r="D6169" s="58"/>
      <c r="F6169" s="60"/>
    </row>
    <row r="6170">
      <c r="D6170" s="58"/>
      <c r="F6170" s="60"/>
    </row>
    <row r="6171">
      <c r="D6171" s="58"/>
      <c r="F6171" s="60"/>
    </row>
    <row r="6172">
      <c r="D6172" s="58"/>
      <c r="F6172" s="60"/>
    </row>
    <row r="6173">
      <c r="D6173" s="58"/>
      <c r="F6173" s="60"/>
    </row>
    <row r="6174">
      <c r="D6174" s="58"/>
      <c r="F6174" s="60"/>
    </row>
    <row r="6175">
      <c r="D6175" s="58"/>
      <c r="F6175" s="60"/>
    </row>
    <row r="6176">
      <c r="D6176" s="58"/>
      <c r="F6176" s="60"/>
    </row>
    <row r="6177">
      <c r="D6177" s="58"/>
      <c r="F6177" s="60"/>
    </row>
    <row r="6178">
      <c r="D6178" s="58"/>
      <c r="F6178" s="60"/>
    </row>
    <row r="6179">
      <c r="D6179" s="58"/>
      <c r="F6179" s="60"/>
    </row>
    <row r="6180">
      <c r="D6180" s="58"/>
      <c r="F6180" s="60"/>
    </row>
    <row r="6181">
      <c r="D6181" s="58"/>
      <c r="F6181" s="60"/>
    </row>
    <row r="6182">
      <c r="D6182" s="58"/>
      <c r="F6182" s="60"/>
    </row>
    <row r="6183">
      <c r="D6183" s="58"/>
      <c r="F6183" s="60"/>
    </row>
    <row r="6184">
      <c r="D6184" s="58"/>
      <c r="F6184" s="60"/>
    </row>
    <row r="6185">
      <c r="D6185" s="58"/>
      <c r="F6185" s="60"/>
    </row>
    <row r="6186">
      <c r="D6186" s="58"/>
      <c r="F6186" s="60"/>
    </row>
    <row r="6187">
      <c r="D6187" s="58"/>
      <c r="F6187" s="60"/>
    </row>
    <row r="6188">
      <c r="D6188" s="58"/>
      <c r="F6188" s="60"/>
    </row>
    <row r="6189">
      <c r="D6189" s="58"/>
      <c r="F6189" s="60"/>
    </row>
    <row r="6190">
      <c r="D6190" s="58"/>
      <c r="F6190" s="60"/>
    </row>
    <row r="6191">
      <c r="D6191" s="58"/>
      <c r="F6191" s="60"/>
    </row>
    <row r="6192">
      <c r="D6192" s="58"/>
      <c r="F6192" s="60"/>
    </row>
    <row r="6193">
      <c r="D6193" s="58"/>
      <c r="F6193" s="60"/>
    </row>
    <row r="6194">
      <c r="D6194" s="58"/>
      <c r="F6194" s="60"/>
    </row>
    <row r="6195">
      <c r="D6195" s="58"/>
      <c r="F6195" s="60"/>
    </row>
    <row r="6196">
      <c r="D6196" s="58"/>
      <c r="F6196" s="60"/>
    </row>
    <row r="6197">
      <c r="D6197" s="58"/>
      <c r="F6197" s="60"/>
    </row>
    <row r="6198">
      <c r="D6198" s="58"/>
      <c r="F6198" s="60"/>
    </row>
    <row r="6199">
      <c r="D6199" s="58"/>
      <c r="F6199" s="60"/>
    </row>
    <row r="6200">
      <c r="D6200" s="58"/>
      <c r="F6200" s="60"/>
    </row>
    <row r="6201">
      <c r="D6201" s="58"/>
      <c r="F6201" s="60"/>
    </row>
    <row r="6202">
      <c r="D6202" s="58"/>
      <c r="F6202" s="60"/>
    </row>
    <row r="6203">
      <c r="D6203" s="58"/>
      <c r="F6203" s="60"/>
    </row>
    <row r="6204">
      <c r="D6204" s="58"/>
      <c r="F6204" s="60"/>
    </row>
    <row r="6205">
      <c r="D6205" s="58"/>
      <c r="F6205" s="60"/>
    </row>
    <row r="6206">
      <c r="D6206" s="58"/>
      <c r="F6206" s="60"/>
    </row>
    <row r="6207">
      <c r="D6207" s="58"/>
      <c r="F6207" s="60"/>
    </row>
    <row r="6208">
      <c r="D6208" s="58"/>
      <c r="F6208" s="60"/>
    </row>
    <row r="6209">
      <c r="D6209" s="58"/>
      <c r="F6209" s="60"/>
    </row>
    <row r="6210">
      <c r="D6210" s="58"/>
      <c r="F6210" s="60"/>
    </row>
    <row r="6211">
      <c r="D6211" s="58"/>
      <c r="F6211" s="60"/>
    </row>
    <row r="6212">
      <c r="D6212" s="58"/>
      <c r="F6212" s="60"/>
    </row>
    <row r="6213">
      <c r="D6213" s="58"/>
      <c r="F6213" s="60"/>
    </row>
    <row r="6214">
      <c r="D6214" s="58"/>
      <c r="F6214" s="60"/>
    </row>
    <row r="6215">
      <c r="D6215" s="58"/>
      <c r="F6215" s="60"/>
    </row>
    <row r="6216">
      <c r="D6216" s="58"/>
      <c r="F6216" s="60"/>
    </row>
    <row r="6217">
      <c r="D6217" s="58"/>
      <c r="F6217" s="60"/>
    </row>
    <row r="6218">
      <c r="D6218" s="58"/>
      <c r="F6218" s="60"/>
    </row>
    <row r="6219">
      <c r="D6219" s="58"/>
      <c r="F6219" s="60"/>
    </row>
    <row r="6220">
      <c r="D6220" s="58"/>
      <c r="F6220" s="60"/>
    </row>
    <row r="6221">
      <c r="D6221" s="58"/>
      <c r="F6221" s="60"/>
    </row>
    <row r="6222">
      <c r="D6222" s="58"/>
      <c r="F6222" s="60"/>
    </row>
    <row r="6223">
      <c r="D6223" s="58"/>
      <c r="F6223" s="60"/>
    </row>
    <row r="6224">
      <c r="D6224" s="58"/>
      <c r="F6224" s="60"/>
    </row>
    <row r="6225">
      <c r="D6225" s="58"/>
      <c r="F6225" s="60"/>
    </row>
    <row r="6226">
      <c r="D6226" s="58"/>
      <c r="F6226" s="60"/>
    </row>
    <row r="6227">
      <c r="D6227" s="58"/>
      <c r="F6227" s="60"/>
    </row>
    <row r="6228">
      <c r="D6228" s="58"/>
      <c r="F6228" s="60"/>
    </row>
    <row r="6229">
      <c r="D6229" s="58"/>
      <c r="F6229" s="60"/>
    </row>
    <row r="6230">
      <c r="D6230" s="58"/>
      <c r="F6230" s="60"/>
    </row>
    <row r="6231">
      <c r="D6231" s="58"/>
      <c r="F6231" s="60"/>
    </row>
    <row r="6232">
      <c r="D6232" s="58"/>
      <c r="F6232" s="60"/>
    </row>
    <row r="6233">
      <c r="D6233" s="58"/>
      <c r="F6233" s="60"/>
    </row>
    <row r="6234">
      <c r="D6234" s="58"/>
      <c r="F6234" s="60"/>
    </row>
    <row r="6235">
      <c r="D6235" s="58"/>
      <c r="F6235" s="60"/>
    </row>
    <row r="6236">
      <c r="D6236" s="58"/>
      <c r="F6236" s="60"/>
    </row>
    <row r="6237">
      <c r="D6237" s="58"/>
      <c r="F6237" s="60"/>
    </row>
    <row r="6238">
      <c r="D6238" s="58"/>
      <c r="F6238" s="60"/>
    </row>
    <row r="6239">
      <c r="D6239" s="58"/>
      <c r="F6239" s="60"/>
    </row>
    <row r="6240">
      <c r="D6240" s="58"/>
      <c r="F6240" s="60"/>
    </row>
    <row r="6241">
      <c r="D6241" s="58"/>
      <c r="F6241" s="60"/>
    </row>
    <row r="6242">
      <c r="D6242" s="58"/>
      <c r="F6242" s="60"/>
    </row>
    <row r="6243">
      <c r="D6243" s="58"/>
      <c r="F6243" s="60"/>
    </row>
    <row r="6244">
      <c r="D6244" s="58"/>
      <c r="F6244" s="60"/>
    </row>
    <row r="6245">
      <c r="D6245" s="58"/>
      <c r="F6245" s="60"/>
    </row>
    <row r="6246">
      <c r="D6246" s="58"/>
      <c r="F6246" s="60"/>
    </row>
    <row r="6247">
      <c r="D6247" s="58"/>
      <c r="F6247" s="60"/>
    </row>
    <row r="6248">
      <c r="D6248" s="58"/>
      <c r="F6248" s="60"/>
    </row>
    <row r="6249">
      <c r="D6249" s="58"/>
      <c r="F6249" s="60"/>
    </row>
    <row r="6250">
      <c r="D6250" s="58"/>
      <c r="F6250" s="60"/>
    </row>
    <row r="6251">
      <c r="D6251" s="58"/>
      <c r="F6251" s="60"/>
    </row>
    <row r="6252">
      <c r="D6252" s="58"/>
      <c r="F6252" s="60"/>
    </row>
    <row r="6253">
      <c r="D6253" s="58"/>
      <c r="F6253" s="60"/>
    </row>
    <row r="6254">
      <c r="D6254" s="58"/>
      <c r="F6254" s="60"/>
    </row>
    <row r="6255">
      <c r="D6255" s="58"/>
      <c r="F6255" s="60"/>
    </row>
    <row r="6256">
      <c r="D6256" s="58"/>
      <c r="F6256" s="60"/>
    </row>
    <row r="6257">
      <c r="D6257" s="58"/>
      <c r="F6257" s="60"/>
    </row>
    <row r="6258">
      <c r="D6258" s="58"/>
      <c r="F6258" s="60"/>
    </row>
    <row r="6259">
      <c r="D6259" s="58"/>
      <c r="F6259" s="60"/>
    </row>
    <row r="6260">
      <c r="D6260" s="58"/>
      <c r="F6260" s="60"/>
    </row>
    <row r="6261">
      <c r="D6261" s="58"/>
      <c r="F6261" s="60"/>
    </row>
    <row r="6262">
      <c r="D6262" s="58"/>
      <c r="F6262" s="60"/>
    </row>
    <row r="6263">
      <c r="D6263" s="58"/>
      <c r="F6263" s="60"/>
    </row>
    <row r="6264">
      <c r="D6264" s="58"/>
      <c r="F6264" s="60"/>
    </row>
    <row r="6265">
      <c r="D6265" s="58"/>
      <c r="F6265" s="60"/>
    </row>
    <row r="6266">
      <c r="D6266" s="58"/>
      <c r="F6266" s="60"/>
    </row>
    <row r="6267">
      <c r="D6267" s="58"/>
      <c r="F6267" s="60"/>
    </row>
    <row r="6268">
      <c r="D6268" s="58"/>
      <c r="F6268" s="60"/>
    </row>
    <row r="6269">
      <c r="D6269" s="58"/>
      <c r="F6269" s="60"/>
    </row>
    <row r="6270">
      <c r="D6270" s="58"/>
      <c r="F6270" s="60"/>
    </row>
    <row r="6271">
      <c r="D6271" s="58"/>
      <c r="F6271" s="60"/>
    </row>
    <row r="6272">
      <c r="D6272" s="58"/>
      <c r="F6272" s="60"/>
    </row>
    <row r="6273">
      <c r="D6273" s="58"/>
      <c r="F6273" s="60"/>
    </row>
    <row r="6274">
      <c r="D6274" s="58"/>
      <c r="F6274" s="60"/>
    </row>
    <row r="6275">
      <c r="D6275" s="58"/>
      <c r="F6275" s="60"/>
    </row>
    <row r="6276">
      <c r="D6276" s="58"/>
      <c r="F6276" s="60"/>
    </row>
    <row r="6277">
      <c r="D6277" s="58"/>
      <c r="F6277" s="60"/>
    </row>
    <row r="6278">
      <c r="D6278" s="58"/>
      <c r="F6278" s="60"/>
    </row>
    <row r="6279">
      <c r="D6279" s="58"/>
      <c r="F6279" s="60"/>
    </row>
    <row r="6280">
      <c r="D6280" s="58"/>
      <c r="F6280" s="60"/>
    </row>
    <row r="6281">
      <c r="D6281" s="58"/>
      <c r="F6281" s="60"/>
    </row>
    <row r="6282">
      <c r="D6282" s="58"/>
      <c r="F6282" s="60"/>
    </row>
    <row r="6283">
      <c r="D6283" s="58"/>
      <c r="F6283" s="60"/>
    </row>
    <row r="6284">
      <c r="D6284" s="58"/>
      <c r="F6284" s="60"/>
    </row>
    <row r="6285">
      <c r="D6285" s="58"/>
      <c r="F6285" s="60"/>
    </row>
    <row r="6286">
      <c r="D6286" s="58"/>
      <c r="F6286" s="60"/>
    </row>
    <row r="6287">
      <c r="D6287" s="58"/>
      <c r="F6287" s="60"/>
    </row>
    <row r="6288">
      <c r="D6288" s="58"/>
      <c r="F6288" s="60"/>
    </row>
    <row r="6289">
      <c r="D6289" s="58"/>
      <c r="F6289" s="60"/>
    </row>
    <row r="6290">
      <c r="D6290" s="58"/>
      <c r="F6290" s="60"/>
    </row>
    <row r="6291">
      <c r="D6291" s="58"/>
      <c r="F6291" s="60"/>
    </row>
    <row r="6292">
      <c r="D6292" s="58"/>
      <c r="F6292" s="60"/>
    </row>
    <row r="6293">
      <c r="D6293" s="58"/>
      <c r="F6293" s="60"/>
    </row>
    <row r="6294">
      <c r="D6294" s="58"/>
      <c r="F6294" s="60"/>
    </row>
    <row r="6295">
      <c r="D6295" s="58"/>
      <c r="F6295" s="60"/>
    </row>
    <row r="6296">
      <c r="D6296" s="58"/>
      <c r="F6296" s="60"/>
    </row>
    <row r="6297">
      <c r="D6297" s="58"/>
      <c r="F6297" s="60"/>
    </row>
    <row r="6298">
      <c r="D6298" s="58"/>
      <c r="F6298" s="60"/>
    </row>
    <row r="6299">
      <c r="D6299" s="58"/>
      <c r="F6299" s="60"/>
    </row>
    <row r="6300">
      <c r="D6300" s="58"/>
      <c r="F6300" s="60"/>
    </row>
    <row r="6301">
      <c r="D6301" s="58"/>
      <c r="F6301" s="60"/>
    </row>
    <row r="6302">
      <c r="D6302" s="58"/>
      <c r="F6302" s="60"/>
    </row>
    <row r="6303">
      <c r="D6303" s="58"/>
      <c r="F6303" s="60"/>
    </row>
    <row r="6304">
      <c r="D6304" s="58"/>
      <c r="F6304" s="60"/>
    </row>
    <row r="6305">
      <c r="D6305" s="58"/>
      <c r="F6305" s="60"/>
    </row>
    <row r="6306">
      <c r="D6306" s="58"/>
      <c r="F6306" s="60"/>
    </row>
    <row r="6307">
      <c r="D6307" s="58"/>
      <c r="F6307" s="60"/>
    </row>
    <row r="6308">
      <c r="D6308" s="58"/>
      <c r="F6308" s="60"/>
    </row>
    <row r="6309">
      <c r="D6309" s="58"/>
      <c r="F6309" s="60"/>
    </row>
    <row r="6310">
      <c r="D6310" s="58"/>
      <c r="F6310" s="60"/>
    </row>
    <row r="6311">
      <c r="D6311" s="58"/>
      <c r="F6311" s="60"/>
    </row>
    <row r="6312">
      <c r="D6312" s="58"/>
      <c r="F6312" s="60"/>
    </row>
    <row r="6313">
      <c r="D6313" s="58"/>
      <c r="F6313" s="60"/>
    </row>
    <row r="6314">
      <c r="D6314" s="58"/>
      <c r="F6314" s="60"/>
    </row>
    <row r="6315">
      <c r="D6315" s="58"/>
      <c r="F6315" s="60"/>
    </row>
    <row r="6316">
      <c r="D6316" s="58"/>
      <c r="F6316" s="60"/>
    </row>
    <row r="6317">
      <c r="D6317" s="58"/>
      <c r="F6317" s="60"/>
    </row>
    <row r="6318">
      <c r="D6318" s="58"/>
      <c r="F6318" s="60"/>
    </row>
    <row r="6319">
      <c r="D6319" s="58"/>
      <c r="F6319" s="60"/>
    </row>
    <row r="6320">
      <c r="D6320" s="58"/>
      <c r="F6320" s="60"/>
    </row>
    <row r="6321">
      <c r="D6321" s="58"/>
      <c r="F6321" s="60"/>
    </row>
    <row r="6322">
      <c r="D6322" s="58"/>
      <c r="F6322" s="60"/>
    </row>
    <row r="6323">
      <c r="D6323" s="58"/>
      <c r="F6323" s="60"/>
    </row>
    <row r="6324">
      <c r="D6324" s="58"/>
      <c r="F6324" s="60"/>
    </row>
    <row r="6325">
      <c r="D6325" s="58"/>
      <c r="F6325" s="60"/>
    </row>
    <row r="6326">
      <c r="D6326" s="58"/>
      <c r="F6326" s="60"/>
    </row>
    <row r="6327">
      <c r="D6327" s="58"/>
      <c r="F6327" s="60"/>
    </row>
    <row r="6328">
      <c r="D6328" s="58"/>
      <c r="F6328" s="60"/>
    </row>
    <row r="6329">
      <c r="D6329" s="58"/>
      <c r="F6329" s="60"/>
    </row>
    <row r="6330">
      <c r="D6330" s="58"/>
      <c r="F6330" s="60"/>
    </row>
    <row r="6331">
      <c r="D6331" s="58"/>
      <c r="F6331" s="60"/>
    </row>
    <row r="6332">
      <c r="D6332" s="58"/>
      <c r="F6332" s="60"/>
    </row>
    <row r="6333">
      <c r="D6333" s="58"/>
      <c r="F6333" s="60"/>
    </row>
    <row r="6334">
      <c r="D6334" s="58"/>
      <c r="F6334" s="60"/>
    </row>
    <row r="6335">
      <c r="D6335" s="58"/>
      <c r="F6335" s="60"/>
    </row>
    <row r="6336">
      <c r="D6336" s="58"/>
      <c r="F6336" s="60"/>
    </row>
    <row r="6337">
      <c r="D6337" s="58"/>
      <c r="F6337" s="60"/>
    </row>
    <row r="6338">
      <c r="D6338" s="58"/>
      <c r="F6338" s="60"/>
    </row>
    <row r="6339">
      <c r="D6339" s="58"/>
      <c r="F6339" s="60"/>
    </row>
    <row r="6340">
      <c r="D6340" s="58"/>
      <c r="F6340" s="60"/>
    </row>
    <row r="6341">
      <c r="D6341" s="58"/>
      <c r="F6341" s="60"/>
    </row>
    <row r="6342">
      <c r="D6342" s="58"/>
      <c r="F6342" s="60"/>
    </row>
    <row r="6343">
      <c r="D6343" s="58"/>
      <c r="F6343" s="60"/>
    </row>
    <row r="6344">
      <c r="D6344" s="58"/>
      <c r="F6344" s="60"/>
    </row>
    <row r="6345">
      <c r="D6345" s="58"/>
      <c r="F6345" s="60"/>
    </row>
    <row r="6346">
      <c r="D6346" s="58"/>
      <c r="F6346" s="60"/>
    </row>
    <row r="6347">
      <c r="D6347" s="58"/>
      <c r="F6347" s="60"/>
    </row>
    <row r="6348">
      <c r="D6348" s="58"/>
      <c r="F6348" s="60"/>
    </row>
    <row r="6349">
      <c r="D6349" s="58"/>
      <c r="F6349" s="60"/>
    </row>
    <row r="6350">
      <c r="D6350" s="58"/>
      <c r="F6350" s="60"/>
    </row>
    <row r="6351">
      <c r="D6351" s="58"/>
      <c r="F6351" s="60"/>
    </row>
    <row r="6352">
      <c r="D6352" s="58"/>
      <c r="F6352" s="60"/>
    </row>
    <row r="6353">
      <c r="D6353" s="58"/>
      <c r="F6353" s="60"/>
    </row>
    <row r="6354">
      <c r="D6354" s="58"/>
      <c r="F6354" s="60"/>
    </row>
    <row r="6355">
      <c r="D6355" s="58"/>
      <c r="F6355" s="60"/>
    </row>
    <row r="6356">
      <c r="D6356" s="58"/>
      <c r="F6356" s="60"/>
    </row>
    <row r="6357">
      <c r="D6357" s="58"/>
      <c r="F6357" s="60"/>
    </row>
    <row r="6358">
      <c r="D6358" s="58"/>
      <c r="F6358" s="60"/>
    </row>
    <row r="6359">
      <c r="D6359" s="58"/>
      <c r="F6359" s="60"/>
    </row>
    <row r="6360">
      <c r="D6360" s="58"/>
      <c r="F6360" s="60"/>
    </row>
    <row r="6361">
      <c r="D6361" s="58"/>
      <c r="F6361" s="60"/>
    </row>
    <row r="6362">
      <c r="D6362" s="58"/>
      <c r="F6362" s="60"/>
    </row>
    <row r="6363">
      <c r="D6363" s="58"/>
      <c r="F6363" s="60"/>
    </row>
    <row r="6364">
      <c r="D6364" s="58"/>
      <c r="F6364" s="60"/>
    </row>
    <row r="6365">
      <c r="D6365" s="58"/>
      <c r="F6365" s="60"/>
    </row>
    <row r="6366">
      <c r="D6366" s="58"/>
      <c r="F6366" s="60"/>
    </row>
    <row r="6367">
      <c r="D6367" s="58"/>
      <c r="F6367" s="60"/>
    </row>
    <row r="6368">
      <c r="D6368" s="58"/>
      <c r="F6368" s="60"/>
    </row>
    <row r="6369">
      <c r="D6369" s="58"/>
      <c r="F6369" s="60"/>
    </row>
    <row r="6370">
      <c r="D6370" s="58"/>
      <c r="F6370" s="60"/>
    </row>
    <row r="6371">
      <c r="D6371" s="58"/>
      <c r="F6371" s="60"/>
    </row>
    <row r="6372">
      <c r="D6372" s="58"/>
      <c r="F6372" s="60"/>
    </row>
    <row r="6373">
      <c r="D6373" s="58"/>
      <c r="F6373" s="60"/>
    </row>
    <row r="6374">
      <c r="D6374" s="58"/>
      <c r="F6374" s="60"/>
    </row>
    <row r="6375">
      <c r="D6375" s="58"/>
      <c r="F6375" s="60"/>
    </row>
    <row r="6376">
      <c r="D6376" s="58"/>
      <c r="F6376" s="60"/>
    </row>
    <row r="6377">
      <c r="D6377" s="58"/>
      <c r="F6377" s="60"/>
    </row>
    <row r="6378">
      <c r="D6378" s="58"/>
      <c r="F6378" s="60"/>
    </row>
    <row r="6379">
      <c r="D6379" s="58"/>
      <c r="F6379" s="60"/>
    </row>
    <row r="6380">
      <c r="D6380" s="58"/>
      <c r="F6380" s="60"/>
    </row>
    <row r="6381">
      <c r="D6381" s="58"/>
      <c r="F6381" s="60"/>
    </row>
    <row r="6382">
      <c r="D6382" s="58"/>
      <c r="F6382" s="60"/>
    </row>
    <row r="6383">
      <c r="D6383" s="58"/>
      <c r="F6383" s="60"/>
    </row>
    <row r="6384">
      <c r="D6384" s="58"/>
      <c r="F6384" s="60"/>
    </row>
    <row r="6385">
      <c r="D6385" s="58"/>
      <c r="F6385" s="60"/>
    </row>
    <row r="6386">
      <c r="D6386" s="58"/>
      <c r="F6386" s="60"/>
    </row>
    <row r="6387">
      <c r="D6387" s="58"/>
      <c r="F6387" s="60"/>
    </row>
    <row r="6388">
      <c r="D6388" s="58"/>
      <c r="F6388" s="60"/>
    </row>
    <row r="6389">
      <c r="D6389" s="58"/>
      <c r="F6389" s="60"/>
    </row>
    <row r="6390">
      <c r="D6390" s="58"/>
      <c r="F6390" s="60"/>
    </row>
    <row r="6391">
      <c r="D6391" s="58"/>
      <c r="F6391" s="60"/>
    </row>
    <row r="6392">
      <c r="D6392" s="58"/>
      <c r="F6392" s="60"/>
    </row>
    <row r="6393">
      <c r="D6393" s="58"/>
      <c r="F6393" s="60"/>
    </row>
    <row r="6394">
      <c r="D6394" s="58"/>
      <c r="F6394" s="60"/>
    </row>
    <row r="6395">
      <c r="D6395" s="58"/>
      <c r="F6395" s="60"/>
    </row>
    <row r="6396">
      <c r="D6396" s="58"/>
      <c r="F6396" s="60"/>
    </row>
    <row r="6397">
      <c r="D6397" s="58"/>
      <c r="F6397" s="60"/>
    </row>
    <row r="6398">
      <c r="D6398" s="58"/>
      <c r="F6398" s="60"/>
    </row>
    <row r="6399">
      <c r="D6399" s="58"/>
      <c r="F6399" s="60"/>
    </row>
    <row r="6400">
      <c r="D6400" s="58"/>
      <c r="F6400" s="60"/>
    </row>
    <row r="6401">
      <c r="D6401" s="58"/>
      <c r="F6401" s="60"/>
    </row>
    <row r="6402">
      <c r="D6402" s="58"/>
      <c r="F6402" s="60"/>
    </row>
    <row r="6403">
      <c r="D6403" s="58"/>
      <c r="F6403" s="60"/>
    </row>
    <row r="6404">
      <c r="D6404" s="58"/>
      <c r="F6404" s="60"/>
    </row>
    <row r="6405">
      <c r="D6405" s="58"/>
      <c r="F6405" s="60"/>
    </row>
    <row r="6406">
      <c r="D6406" s="58"/>
      <c r="F6406" s="60"/>
    </row>
    <row r="6407">
      <c r="D6407" s="58"/>
      <c r="F6407" s="60"/>
    </row>
    <row r="6408">
      <c r="D6408" s="58"/>
      <c r="F6408" s="60"/>
    </row>
    <row r="6409">
      <c r="D6409" s="58"/>
      <c r="F6409" s="60"/>
    </row>
    <row r="6410">
      <c r="D6410" s="58"/>
      <c r="F6410" s="60"/>
    </row>
    <row r="6411">
      <c r="D6411" s="58"/>
      <c r="F6411" s="60"/>
    </row>
    <row r="6412">
      <c r="D6412" s="58"/>
      <c r="F6412" s="60"/>
    </row>
    <row r="6413">
      <c r="D6413" s="58"/>
      <c r="F6413" s="60"/>
    </row>
    <row r="6414">
      <c r="D6414" s="58"/>
      <c r="F6414" s="60"/>
    </row>
    <row r="6415">
      <c r="D6415" s="58"/>
      <c r="F6415" s="60"/>
    </row>
    <row r="6416">
      <c r="D6416" s="58"/>
      <c r="F6416" s="60"/>
    </row>
    <row r="6417">
      <c r="D6417" s="58"/>
      <c r="F6417" s="60"/>
    </row>
    <row r="6418">
      <c r="D6418" s="58"/>
      <c r="F6418" s="60"/>
    </row>
    <row r="6419">
      <c r="D6419" s="58"/>
      <c r="F6419" s="60"/>
    </row>
    <row r="6420">
      <c r="D6420" s="58"/>
      <c r="F6420" s="60"/>
    </row>
    <row r="6421">
      <c r="D6421" s="58"/>
      <c r="F6421" s="60"/>
    </row>
    <row r="6422">
      <c r="D6422" s="58"/>
      <c r="F6422" s="60"/>
    </row>
    <row r="6423">
      <c r="D6423" s="58"/>
      <c r="F6423" s="60"/>
    </row>
    <row r="6424">
      <c r="D6424" s="58"/>
      <c r="F6424" s="60"/>
    </row>
    <row r="6425">
      <c r="D6425" s="58"/>
      <c r="F6425" s="60"/>
    </row>
    <row r="6426">
      <c r="D6426" s="58"/>
      <c r="F6426" s="60"/>
    </row>
    <row r="6427">
      <c r="D6427" s="58"/>
      <c r="F6427" s="60"/>
    </row>
    <row r="6428">
      <c r="D6428" s="58"/>
      <c r="F6428" s="60"/>
    </row>
    <row r="6429">
      <c r="D6429" s="58"/>
      <c r="F6429" s="60"/>
    </row>
    <row r="6430">
      <c r="D6430" s="58"/>
      <c r="F6430" s="60"/>
    </row>
    <row r="6431">
      <c r="D6431" s="58"/>
      <c r="F6431" s="60"/>
    </row>
    <row r="6432">
      <c r="D6432" s="58"/>
      <c r="F6432" s="60"/>
    </row>
    <row r="6433">
      <c r="D6433" s="58"/>
      <c r="F6433" s="60"/>
    </row>
    <row r="6434">
      <c r="D6434" s="58"/>
      <c r="F6434" s="60"/>
    </row>
    <row r="6435">
      <c r="D6435" s="58"/>
      <c r="F6435" s="60"/>
    </row>
    <row r="6436">
      <c r="D6436" s="58"/>
      <c r="F6436" s="60"/>
    </row>
    <row r="6437">
      <c r="D6437" s="58"/>
      <c r="F6437" s="60"/>
    </row>
    <row r="6438">
      <c r="D6438" s="58"/>
      <c r="F6438" s="60"/>
    </row>
    <row r="6439">
      <c r="D6439" s="58"/>
      <c r="F6439" s="60"/>
    </row>
    <row r="6440">
      <c r="D6440" s="58"/>
      <c r="F6440" s="60"/>
    </row>
    <row r="6441">
      <c r="D6441" s="58"/>
      <c r="F6441" s="60"/>
    </row>
    <row r="6442">
      <c r="D6442" s="58"/>
      <c r="F6442" s="60"/>
    </row>
    <row r="6443">
      <c r="D6443" s="58"/>
      <c r="F6443" s="60"/>
    </row>
    <row r="6444">
      <c r="D6444" s="58"/>
      <c r="F6444" s="60"/>
    </row>
    <row r="6445">
      <c r="D6445" s="58"/>
      <c r="F6445" s="60"/>
    </row>
    <row r="6446">
      <c r="D6446" s="58"/>
      <c r="F6446" s="60"/>
    </row>
    <row r="6447">
      <c r="D6447" s="58"/>
      <c r="F6447" s="60"/>
    </row>
    <row r="6448">
      <c r="D6448" s="58"/>
      <c r="F6448" s="60"/>
    </row>
    <row r="6449">
      <c r="D6449" s="58"/>
      <c r="F6449" s="60"/>
    </row>
    <row r="6450">
      <c r="D6450" s="58"/>
      <c r="F6450" s="60"/>
    </row>
    <row r="6451">
      <c r="D6451" s="58"/>
      <c r="F6451" s="60"/>
    </row>
    <row r="6452">
      <c r="D6452" s="58"/>
      <c r="F6452" s="60"/>
    </row>
    <row r="6453">
      <c r="D6453" s="58"/>
      <c r="F6453" s="60"/>
    </row>
    <row r="6454">
      <c r="D6454" s="58"/>
      <c r="F6454" s="60"/>
    </row>
    <row r="6455">
      <c r="D6455" s="58"/>
      <c r="F6455" s="60"/>
    </row>
    <row r="6456">
      <c r="D6456" s="58"/>
      <c r="F6456" s="60"/>
    </row>
    <row r="6457">
      <c r="D6457" s="58"/>
      <c r="F6457" s="60"/>
    </row>
    <row r="6458">
      <c r="D6458" s="58"/>
      <c r="F6458" s="60"/>
    </row>
    <row r="6459">
      <c r="D6459" s="58"/>
      <c r="F6459" s="60"/>
    </row>
    <row r="6460">
      <c r="D6460" s="58"/>
      <c r="F6460" s="60"/>
    </row>
    <row r="6461">
      <c r="D6461" s="58"/>
      <c r="F6461" s="60"/>
    </row>
    <row r="6462">
      <c r="D6462" s="58"/>
      <c r="F6462" s="60"/>
    </row>
    <row r="6463">
      <c r="D6463" s="58"/>
      <c r="F6463" s="60"/>
    </row>
    <row r="6464">
      <c r="D6464" s="58"/>
      <c r="F6464" s="60"/>
    </row>
    <row r="6465">
      <c r="D6465" s="58"/>
      <c r="F6465" s="60"/>
    </row>
    <row r="6466">
      <c r="D6466" s="58"/>
      <c r="F6466" s="60"/>
    </row>
    <row r="6467">
      <c r="D6467" s="58"/>
      <c r="F6467" s="60"/>
    </row>
    <row r="6468">
      <c r="D6468" s="58"/>
      <c r="F6468" s="60"/>
    </row>
    <row r="6469">
      <c r="D6469" s="58"/>
      <c r="F6469" s="60"/>
    </row>
    <row r="6470">
      <c r="D6470" s="58"/>
      <c r="F6470" s="60"/>
    </row>
    <row r="6471">
      <c r="D6471" s="58"/>
      <c r="F6471" s="60"/>
    </row>
    <row r="6472">
      <c r="D6472" s="58"/>
      <c r="F6472" s="60"/>
    </row>
    <row r="6473">
      <c r="D6473" s="58"/>
      <c r="F6473" s="60"/>
    </row>
    <row r="6474">
      <c r="D6474" s="58"/>
      <c r="F6474" s="60"/>
    </row>
    <row r="6475">
      <c r="D6475" s="58"/>
      <c r="F6475" s="60"/>
    </row>
    <row r="6476">
      <c r="D6476" s="58"/>
      <c r="F6476" s="60"/>
    </row>
    <row r="6477">
      <c r="D6477" s="58"/>
      <c r="F6477" s="60"/>
    </row>
    <row r="6478">
      <c r="D6478" s="58"/>
      <c r="F6478" s="60"/>
    </row>
    <row r="6479">
      <c r="D6479" s="58"/>
      <c r="F6479" s="60"/>
    </row>
    <row r="6480">
      <c r="D6480" s="58"/>
      <c r="F6480" s="60"/>
    </row>
    <row r="6481">
      <c r="D6481" s="58"/>
      <c r="F6481" s="60"/>
    </row>
    <row r="6482">
      <c r="D6482" s="58"/>
      <c r="F6482" s="60"/>
    </row>
    <row r="6483">
      <c r="D6483" s="58"/>
      <c r="F6483" s="60"/>
    </row>
    <row r="6484">
      <c r="D6484" s="58"/>
      <c r="F6484" s="60"/>
    </row>
    <row r="6485">
      <c r="D6485" s="58"/>
      <c r="F6485" s="60"/>
    </row>
    <row r="6486">
      <c r="D6486" s="58"/>
      <c r="F6486" s="60"/>
    </row>
    <row r="6487">
      <c r="D6487" s="58"/>
      <c r="F6487" s="60"/>
    </row>
    <row r="6488">
      <c r="D6488" s="58"/>
      <c r="F6488" s="60"/>
    </row>
    <row r="6489">
      <c r="D6489" s="58"/>
      <c r="F6489" s="60"/>
    </row>
    <row r="6490">
      <c r="D6490" s="58"/>
      <c r="F6490" s="60"/>
    </row>
    <row r="6491">
      <c r="D6491" s="58"/>
      <c r="F6491" s="60"/>
    </row>
    <row r="6492">
      <c r="D6492" s="58"/>
      <c r="F6492" s="60"/>
    </row>
    <row r="6493">
      <c r="D6493" s="58"/>
      <c r="F6493" s="60"/>
    </row>
    <row r="6494">
      <c r="D6494" s="58"/>
      <c r="F6494" s="60"/>
    </row>
    <row r="6495">
      <c r="D6495" s="58"/>
      <c r="F6495" s="60"/>
    </row>
    <row r="6496">
      <c r="D6496" s="58"/>
      <c r="F6496" s="60"/>
    </row>
    <row r="6497">
      <c r="D6497" s="58"/>
      <c r="F6497" s="60"/>
    </row>
    <row r="6498">
      <c r="D6498" s="58"/>
      <c r="F6498" s="60"/>
    </row>
    <row r="6499">
      <c r="D6499" s="58"/>
      <c r="F6499" s="60"/>
    </row>
    <row r="6500">
      <c r="D6500" s="58"/>
      <c r="F6500" s="60"/>
    </row>
    <row r="6501">
      <c r="D6501" s="58"/>
      <c r="F6501" s="60"/>
    </row>
    <row r="6502">
      <c r="D6502" s="58"/>
      <c r="F6502" s="60"/>
    </row>
    <row r="6503">
      <c r="D6503" s="58"/>
      <c r="F6503" s="60"/>
    </row>
    <row r="6504">
      <c r="D6504" s="58"/>
      <c r="F6504" s="60"/>
    </row>
    <row r="6505">
      <c r="D6505" s="58"/>
      <c r="F6505" s="60"/>
    </row>
    <row r="6506">
      <c r="D6506" s="58"/>
      <c r="F6506" s="60"/>
    </row>
    <row r="6507">
      <c r="D6507" s="58"/>
      <c r="F6507" s="60"/>
    </row>
    <row r="6508">
      <c r="D6508" s="58"/>
      <c r="F6508" s="60"/>
    </row>
    <row r="6509">
      <c r="D6509" s="58"/>
      <c r="F6509" s="60"/>
    </row>
    <row r="6510">
      <c r="D6510" s="58"/>
      <c r="F6510" s="60"/>
    </row>
    <row r="6511">
      <c r="D6511" s="58"/>
      <c r="F6511" s="60"/>
    </row>
    <row r="6512">
      <c r="D6512" s="58"/>
      <c r="F6512" s="60"/>
    </row>
    <row r="6513">
      <c r="D6513" s="58"/>
      <c r="F6513" s="60"/>
    </row>
    <row r="6514">
      <c r="D6514" s="58"/>
      <c r="F6514" s="60"/>
    </row>
    <row r="6515">
      <c r="D6515" s="58"/>
      <c r="F6515" s="60"/>
    </row>
    <row r="6516">
      <c r="D6516" s="58"/>
      <c r="F6516" s="60"/>
    </row>
    <row r="6517">
      <c r="D6517" s="58"/>
      <c r="F6517" s="60"/>
    </row>
    <row r="6518">
      <c r="D6518" s="58"/>
      <c r="F6518" s="60"/>
    </row>
    <row r="6519">
      <c r="D6519" s="58"/>
      <c r="F6519" s="60"/>
    </row>
    <row r="6520">
      <c r="D6520" s="58"/>
      <c r="F6520" s="60"/>
    </row>
    <row r="6521">
      <c r="D6521" s="58"/>
      <c r="F6521" s="60"/>
    </row>
    <row r="6522">
      <c r="D6522" s="58"/>
      <c r="F6522" s="60"/>
    </row>
    <row r="6523">
      <c r="D6523" s="58"/>
      <c r="F6523" s="60"/>
    </row>
    <row r="6524">
      <c r="D6524" s="58"/>
      <c r="F6524" s="60"/>
    </row>
    <row r="6525">
      <c r="D6525" s="58"/>
      <c r="F6525" s="60"/>
    </row>
    <row r="6526">
      <c r="D6526" s="58"/>
      <c r="F6526" s="60"/>
    </row>
    <row r="6527">
      <c r="D6527" s="58"/>
      <c r="F6527" s="60"/>
    </row>
    <row r="6528">
      <c r="D6528" s="58"/>
      <c r="F6528" s="60"/>
    </row>
    <row r="6529">
      <c r="D6529" s="58"/>
      <c r="F6529" s="60"/>
    </row>
    <row r="6530">
      <c r="D6530" s="58"/>
      <c r="F6530" s="60"/>
    </row>
    <row r="6531">
      <c r="D6531" s="58"/>
      <c r="F6531" s="60"/>
    </row>
    <row r="6532">
      <c r="D6532" s="58"/>
      <c r="F6532" s="60"/>
    </row>
    <row r="6533">
      <c r="D6533" s="58"/>
      <c r="F6533" s="60"/>
    </row>
    <row r="6534">
      <c r="D6534" s="58"/>
      <c r="F6534" s="60"/>
    </row>
    <row r="6535">
      <c r="D6535" s="58"/>
      <c r="F6535" s="60"/>
    </row>
    <row r="6536">
      <c r="D6536" s="58"/>
      <c r="F6536" s="60"/>
    </row>
    <row r="6537">
      <c r="D6537" s="58"/>
      <c r="F6537" s="60"/>
    </row>
    <row r="6538">
      <c r="D6538" s="58"/>
      <c r="F6538" s="60"/>
    </row>
    <row r="6539">
      <c r="D6539" s="58"/>
      <c r="F6539" s="60"/>
    </row>
    <row r="6540">
      <c r="D6540" s="58"/>
      <c r="F6540" s="60"/>
    </row>
    <row r="6541">
      <c r="D6541" s="58"/>
      <c r="F6541" s="60"/>
    </row>
    <row r="6542">
      <c r="D6542" s="58"/>
      <c r="F6542" s="60"/>
    </row>
    <row r="6543">
      <c r="D6543" s="58"/>
      <c r="F6543" s="60"/>
    </row>
    <row r="6544">
      <c r="D6544" s="58"/>
      <c r="F6544" s="60"/>
    </row>
    <row r="6545">
      <c r="D6545" s="58"/>
      <c r="F6545" s="60"/>
    </row>
    <row r="6546">
      <c r="D6546" s="58"/>
      <c r="F6546" s="60"/>
    </row>
    <row r="6547">
      <c r="D6547" s="58"/>
      <c r="F6547" s="60"/>
    </row>
    <row r="6548">
      <c r="D6548" s="58"/>
      <c r="F6548" s="60"/>
    </row>
    <row r="6549">
      <c r="D6549" s="58"/>
      <c r="F6549" s="60"/>
    </row>
    <row r="6550">
      <c r="D6550" s="58"/>
      <c r="F6550" s="60"/>
    </row>
    <row r="6551">
      <c r="D6551" s="58"/>
      <c r="F6551" s="60"/>
    </row>
    <row r="6552">
      <c r="D6552" s="58"/>
      <c r="F6552" s="60"/>
    </row>
    <row r="6553">
      <c r="D6553" s="58"/>
      <c r="F6553" s="60"/>
    </row>
    <row r="6554">
      <c r="D6554" s="58"/>
      <c r="F6554" s="60"/>
    </row>
    <row r="6555">
      <c r="D6555" s="58"/>
      <c r="F6555" s="60"/>
    </row>
    <row r="6556">
      <c r="D6556" s="58"/>
      <c r="F6556" s="60"/>
    </row>
    <row r="6557">
      <c r="D6557" s="58"/>
      <c r="F6557" s="60"/>
    </row>
    <row r="6558">
      <c r="D6558" s="58"/>
      <c r="F6558" s="60"/>
    </row>
    <row r="6559">
      <c r="D6559" s="58"/>
      <c r="F6559" s="60"/>
    </row>
    <row r="6560">
      <c r="D6560" s="58"/>
      <c r="F6560" s="60"/>
    </row>
    <row r="6561">
      <c r="D6561" s="58"/>
      <c r="F6561" s="60"/>
    </row>
    <row r="6562">
      <c r="D6562" s="58"/>
      <c r="F6562" s="60"/>
    </row>
    <row r="6563">
      <c r="D6563" s="58"/>
      <c r="F6563" s="60"/>
    </row>
    <row r="6564">
      <c r="D6564" s="58"/>
      <c r="F6564" s="60"/>
    </row>
    <row r="6565">
      <c r="D6565" s="58"/>
      <c r="F6565" s="60"/>
    </row>
    <row r="6566">
      <c r="D6566" s="58"/>
      <c r="F6566" s="60"/>
    </row>
    <row r="6567">
      <c r="D6567" s="58"/>
      <c r="F6567" s="60"/>
    </row>
    <row r="6568">
      <c r="D6568" s="58"/>
      <c r="F6568" s="60"/>
    </row>
    <row r="6569">
      <c r="D6569" s="58"/>
      <c r="F6569" s="60"/>
    </row>
    <row r="6570">
      <c r="D6570" s="58"/>
      <c r="F6570" s="60"/>
    </row>
    <row r="6571">
      <c r="D6571" s="58"/>
      <c r="F6571" s="60"/>
    </row>
    <row r="6572">
      <c r="D6572" s="58"/>
      <c r="F6572" s="60"/>
    </row>
    <row r="6573">
      <c r="D6573" s="58"/>
      <c r="F6573" s="60"/>
    </row>
    <row r="6574">
      <c r="D6574" s="58"/>
      <c r="F6574" s="60"/>
    </row>
    <row r="6575">
      <c r="D6575" s="58"/>
      <c r="F6575" s="60"/>
    </row>
    <row r="6576">
      <c r="D6576" s="58"/>
      <c r="F6576" s="60"/>
    </row>
    <row r="6577">
      <c r="D6577" s="58"/>
      <c r="F6577" s="60"/>
    </row>
    <row r="6578">
      <c r="D6578" s="58"/>
      <c r="F6578" s="60"/>
    </row>
    <row r="6579">
      <c r="D6579" s="58"/>
      <c r="F6579" s="60"/>
    </row>
    <row r="6580">
      <c r="D6580" s="58"/>
      <c r="F6580" s="60"/>
    </row>
    <row r="6581">
      <c r="D6581" s="58"/>
      <c r="F6581" s="60"/>
    </row>
    <row r="6582">
      <c r="D6582" s="58"/>
      <c r="F6582" s="60"/>
    </row>
    <row r="6583">
      <c r="D6583" s="58"/>
      <c r="F6583" s="60"/>
    </row>
    <row r="6584">
      <c r="D6584" s="58"/>
      <c r="F6584" s="60"/>
    </row>
    <row r="6585">
      <c r="D6585" s="58"/>
      <c r="F6585" s="60"/>
    </row>
    <row r="6586">
      <c r="D6586" s="58"/>
      <c r="F6586" s="60"/>
    </row>
    <row r="6587">
      <c r="D6587" s="58"/>
      <c r="F6587" s="60"/>
    </row>
    <row r="6588">
      <c r="D6588" s="58"/>
      <c r="F6588" s="60"/>
    </row>
    <row r="6589">
      <c r="D6589" s="58"/>
      <c r="F6589" s="60"/>
    </row>
    <row r="6590">
      <c r="D6590" s="58"/>
      <c r="F6590" s="60"/>
    </row>
    <row r="6591">
      <c r="D6591" s="58"/>
      <c r="F6591" s="60"/>
    </row>
    <row r="6592">
      <c r="D6592" s="58"/>
      <c r="F6592" s="60"/>
    </row>
    <row r="6593">
      <c r="D6593" s="58"/>
      <c r="F6593" s="60"/>
    </row>
    <row r="6594">
      <c r="D6594" s="58"/>
      <c r="F6594" s="60"/>
    </row>
    <row r="6595">
      <c r="D6595" s="58"/>
      <c r="F6595" s="60"/>
    </row>
    <row r="6596">
      <c r="D6596" s="58"/>
      <c r="F6596" s="60"/>
    </row>
    <row r="6597">
      <c r="D6597" s="58"/>
      <c r="F6597" s="60"/>
    </row>
    <row r="6598">
      <c r="D6598" s="58"/>
      <c r="F6598" s="60"/>
    </row>
    <row r="6599">
      <c r="D6599" s="58"/>
      <c r="F6599" s="60"/>
    </row>
    <row r="6600">
      <c r="D6600" s="58"/>
      <c r="F6600" s="60"/>
    </row>
    <row r="6601">
      <c r="D6601" s="58"/>
      <c r="F6601" s="60"/>
    </row>
    <row r="6602">
      <c r="D6602" s="58"/>
      <c r="F6602" s="60"/>
    </row>
    <row r="6603">
      <c r="D6603" s="58"/>
      <c r="F6603" s="60"/>
    </row>
    <row r="6604">
      <c r="D6604" s="58"/>
      <c r="F6604" s="60"/>
    </row>
    <row r="6605">
      <c r="D6605" s="58"/>
      <c r="F6605" s="60"/>
    </row>
    <row r="6606">
      <c r="D6606" s="58"/>
      <c r="F6606" s="60"/>
    </row>
    <row r="6607">
      <c r="D6607" s="58"/>
      <c r="F6607" s="60"/>
    </row>
    <row r="6608">
      <c r="D6608" s="58"/>
      <c r="F6608" s="60"/>
    </row>
    <row r="6609">
      <c r="D6609" s="58"/>
      <c r="F6609" s="60"/>
    </row>
    <row r="6610">
      <c r="D6610" s="58"/>
      <c r="F6610" s="60"/>
    </row>
    <row r="6611">
      <c r="D6611" s="58"/>
      <c r="F6611" s="60"/>
    </row>
    <row r="6612">
      <c r="D6612" s="58"/>
      <c r="F6612" s="60"/>
    </row>
    <row r="6613">
      <c r="D6613" s="58"/>
      <c r="F6613" s="60"/>
    </row>
    <row r="6614">
      <c r="D6614" s="58"/>
      <c r="F6614" s="60"/>
    </row>
    <row r="6615">
      <c r="D6615" s="58"/>
      <c r="F6615" s="60"/>
    </row>
    <row r="6616">
      <c r="D6616" s="58"/>
      <c r="F6616" s="60"/>
    </row>
    <row r="6617">
      <c r="D6617" s="58"/>
      <c r="F6617" s="60"/>
    </row>
    <row r="6618">
      <c r="D6618" s="58"/>
      <c r="F6618" s="60"/>
    </row>
    <row r="6619">
      <c r="D6619" s="58"/>
      <c r="F6619" s="60"/>
    </row>
    <row r="6620">
      <c r="D6620" s="58"/>
      <c r="F6620" s="60"/>
    </row>
    <row r="6621">
      <c r="D6621" s="58"/>
      <c r="F6621" s="60"/>
    </row>
    <row r="6622">
      <c r="D6622" s="58"/>
      <c r="F6622" s="60"/>
    </row>
    <row r="6623">
      <c r="D6623" s="58"/>
      <c r="F6623" s="60"/>
    </row>
    <row r="6624">
      <c r="D6624" s="58"/>
      <c r="F6624" s="60"/>
    </row>
    <row r="6625">
      <c r="D6625" s="58"/>
      <c r="F6625" s="60"/>
    </row>
    <row r="6626">
      <c r="D6626" s="58"/>
      <c r="F6626" s="60"/>
    </row>
    <row r="6627">
      <c r="D6627" s="58"/>
      <c r="F6627" s="60"/>
    </row>
    <row r="6628">
      <c r="D6628" s="58"/>
      <c r="F6628" s="60"/>
    </row>
    <row r="6629">
      <c r="D6629" s="58"/>
      <c r="F6629" s="60"/>
    </row>
    <row r="6630">
      <c r="D6630" s="58"/>
      <c r="F6630" s="60"/>
    </row>
    <row r="6631">
      <c r="D6631" s="58"/>
      <c r="F6631" s="60"/>
    </row>
    <row r="6632">
      <c r="D6632" s="58"/>
      <c r="F6632" s="60"/>
    </row>
    <row r="6633">
      <c r="D6633" s="58"/>
      <c r="F6633" s="60"/>
    </row>
    <row r="6634">
      <c r="D6634" s="58"/>
      <c r="F6634" s="60"/>
    </row>
    <row r="6635">
      <c r="D6635" s="58"/>
      <c r="F6635" s="60"/>
    </row>
    <row r="6636">
      <c r="D6636" s="58"/>
      <c r="F6636" s="60"/>
    </row>
    <row r="6637">
      <c r="D6637" s="58"/>
      <c r="F6637" s="60"/>
    </row>
    <row r="6638">
      <c r="D6638" s="58"/>
      <c r="F6638" s="60"/>
    </row>
    <row r="6639">
      <c r="D6639" s="58"/>
      <c r="F6639" s="60"/>
    </row>
    <row r="6640">
      <c r="D6640" s="58"/>
      <c r="F6640" s="60"/>
    </row>
    <row r="6641">
      <c r="D6641" s="58"/>
      <c r="F6641" s="60"/>
    </row>
    <row r="6642">
      <c r="D6642" s="58"/>
      <c r="F6642" s="60"/>
    </row>
    <row r="6643">
      <c r="D6643" s="58"/>
      <c r="F6643" s="60"/>
    </row>
    <row r="6644">
      <c r="D6644" s="58"/>
      <c r="F6644" s="60"/>
    </row>
    <row r="6645">
      <c r="D6645" s="58"/>
      <c r="F6645" s="60"/>
    </row>
    <row r="6646">
      <c r="D6646" s="58"/>
      <c r="F6646" s="60"/>
    </row>
    <row r="6647">
      <c r="D6647" s="58"/>
      <c r="F6647" s="60"/>
    </row>
    <row r="6648">
      <c r="D6648" s="58"/>
      <c r="F6648" s="60"/>
    </row>
    <row r="6649">
      <c r="D6649" s="58"/>
      <c r="F6649" s="60"/>
    </row>
    <row r="6650">
      <c r="D6650" s="58"/>
      <c r="F6650" s="60"/>
    </row>
    <row r="6651">
      <c r="D6651" s="58"/>
      <c r="F6651" s="60"/>
    </row>
    <row r="6652">
      <c r="D6652" s="58"/>
      <c r="F6652" s="60"/>
    </row>
    <row r="6653">
      <c r="D6653" s="58"/>
      <c r="F6653" s="60"/>
    </row>
    <row r="6654">
      <c r="D6654" s="58"/>
      <c r="F6654" s="60"/>
    </row>
    <row r="6655">
      <c r="D6655" s="58"/>
      <c r="F6655" s="60"/>
    </row>
    <row r="6656">
      <c r="D6656" s="58"/>
      <c r="F6656" s="60"/>
    </row>
    <row r="6657">
      <c r="D6657" s="58"/>
      <c r="F6657" s="60"/>
    </row>
    <row r="6658">
      <c r="D6658" s="58"/>
      <c r="F6658" s="60"/>
    </row>
    <row r="6659">
      <c r="D6659" s="58"/>
      <c r="F6659" s="60"/>
    </row>
    <row r="6660">
      <c r="D6660" s="58"/>
      <c r="F6660" s="60"/>
    </row>
    <row r="6661">
      <c r="D6661" s="58"/>
      <c r="F6661" s="60"/>
    </row>
    <row r="6662">
      <c r="D6662" s="58"/>
      <c r="F6662" s="60"/>
    </row>
    <row r="6663">
      <c r="D6663" s="58"/>
      <c r="F6663" s="60"/>
    </row>
    <row r="6664">
      <c r="D6664" s="58"/>
      <c r="F6664" s="60"/>
    </row>
    <row r="6665">
      <c r="D6665" s="58"/>
      <c r="F6665" s="60"/>
    </row>
    <row r="6666">
      <c r="D6666" s="58"/>
      <c r="F6666" s="60"/>
    </row>
    <row r="6667">
      <c r="D6667" s="58"/>
      <c r="F6667" s="60"/>
    </row>
    <row r="6668">
      <c r="D6668" s="58"/>
      <c r="F6668" s="60"/>
    </row>
    <row r="6669">
      <c r="D6669" s="58"/>
      <c r="F6669" s="60"/>
    </row>
    <row r="6670">
      <c r="D6670" s="58"/>
      <c r="F6670" s="60"/>
    </row>
    <row r="6671">
      <c r="D6671" s="58"/>
      <c r="F6671" s="60"/>
    </row>
    <row r="6672">
      <c r="D6672" s="58"/>
      <c r="F6672" s="60"/>
    </row>
    <row r="6673">
      <c r="D6673" s="58"/>
      <c r="F6673" s="60"/>
    </row>
    <row r="6674">
      <c r="D6674" s="58"/>
      <c r="F6674" s="60"/>
    </row>
    <row r="6675">
      <c r="D6675" s="58"/>
      <c r="F6675" s="60"/>
    </row>
    <row r="6676">
      <c r="D6676" s="58"/>
      <c r="F6676" s="60"/>
    </row>
    <row r="6677">
      <c r="D6677" s="58"/>
      <c r="F6677" s="60"/>
    </row>
    <row r="6678">
      <c r="D6678" s="58"/>
      <c r="F6678" s="60"/>
    </row>
    <row r="6679">
      <c r="D6679" s="58"/>
      <c r="F6679" s="60"/>
    </row>
    <row r="6680">
      <c r="D6680" s="58"/>
      <c r="F6680" s="60"/>
    </row>
    <row r="6681">
      <c r="D6681" s="58"/>
      <c r="F6681" s="60"/>
    </row>
    <row r="6682">
      <c r="D6682" s="58"/>
      <c r="F6682" s="60"/>
    </row>
    <row r="6683">
      <c r="D6683" s="58"/>
      <c r="F6683" s="60"/>
    </row>
    <row r="6684">
      <c r="D6684" s="58"/>
      <c r="F6684" s="60"/>
    </row>
    <row r="6685">
      <c r="D6685" s="58"/>
      <c r="F6685" s="60"/>
    </row>
    <row r="6686">
      <c r="D6686" s="58"/>
      <c r="F6686" s="60"/>
    </row>
    <row r="6687">
      <c r="D6687" s="58"/>
      <c r="F6687" s="60"/>
    </row>
    <row r="6688">
      <c r="D6688" s="58"/>
      <c r="F6688" s="60"/>
    </row>
    <row r="6689">
      <c r="D6689" s="58"/>
      <c r="F6689" s="60"/>
    </row>
    <row r="6690">
      <c r="D6690" s="58"/>
      <c r="F6690" s="60"/>
    </row>
    <row r="6691">
      <c r="D6691" s="58"/>
      <c r="F6691" s="60"/>
    </row>
    <row r="6692">
      <c r="D6692" s="58"/>
      <c r="F6692" s="60"/>
    </row>
    <row r="6693">
      <c r="D6693" s="58"/>
      <c r="F6693" s="60"/>
    </row>
    <row r="6694">
      <c r="D6694" s="58"/>
      <c r="F6694" s="60"/>
    </row>
    <row r="6695">
      <c r="D6695" s="58"/>
      <c r="F6695" s="60"/>
    </row>
    <row r="6696">
      <c r="D6696" s="58"/>
      <c r="F6696" s="60"/>
    </row>
    <row r="6697">
      <c r="D6697" s="58"/>
      <c r="F6697" s="60"/>
    </row>
    <row r="6698">
      <c r="D6698" s="58"/>
      <c r="F6698" s="60"/>
    </row>
    <row r="6699">
      <c r="D6699" s="58"/>
      <c r="F6699" s="60"/>
    </row>
    <row r="6700">
      <c r="D6700" s="58"/>
      <c r="F6700" s="60"/>
    </row>
    <row r="6701">
      <c r="D6701" s="58"/>
      <c r="F6701" s="60"/>
    </row>
    <row r="6702">
      <c r="D6702" s="58"/>
      <c r="F6702" s="60"/>
    </row>
    <row r="6703">
      <c r="D6703" s="58"/>
      <c r="F6703" s="60"/>
    </row>
    <row r="6704">
      <c r="D6704" s="58"/>
      <c r="F6704" s="60"/>
    </row>
    <row r="6705">
      <c r="D6705" s="58"/>
      <c r="F6705" s="60"/>
    </row>
    <row r="6706">
      <c r="D6706" s="58"/>
      <c r="F6706" s="60"/>
    </row>
    <row r="6707">
      <c r="D6707" s="58"/>
      <c r="F6707" s="60"/>
    </row>
    <row r="6708">
      <c r="D6708" s="58"/>
      <c r="F6708" s="60"/>
    </row>
    <row r="6709">
      <c r="D6709" s="58"/>
      <c r="F6709" s="60"/>
    </row>
    <row r="6710">
      <c r="D6710" s="58"/>
      <c r="F6710" s="60"/>
    </row>
    <row r="6711">
      <c r="D6711" s="58"/>
      <c r="F6711" s="60"/>
    </row>
    <row r="6712">
      <c r="D6712" s="58"/>
      <c r="F6712" s="60"/>
    </row>
    <row r="6713">
      <c r="D6713" s="58"/>
      <c r="F6713" s="60"/>
    </row>
    <row r="6714">
      <c r="D6714" s="58"/>
      <c r="F6714" s="60"/>
    </row>
    <row r="6715">
      <c r="D6715" s="58"/>
      <c r="F6715" s="60"/>
    </row>
    <row r="6716">
      <c r="D6716" s="58"/>
      <c r="F6716" s="60"/>
    </row>
    <row r="6717">
      <c r="D6717" s="58"/>
      <c r="F6717" s="60"/>
    </row>
    <row r="6718">
      <c r="D6718" s="58"/>
      <c r="F6718" s="60"/>
    </row>
    <row r="6719">
      <c r="D6719" s="58"/>
      <c r="F6719" s="60"/>
    </row>
    <row r="6720">
      <c r="D6720" s="58"/>
      <c r="F6720" s="60"/>
    </row>
    <row r="6721">
      <c r="D6721" s="58"/>
      <c r="F6721" s="60"/>
    </row>
    <row r="6722">
      <c r="D6722" s="58"/>
      <c r="F6722" s="60"/>
    </row>
    <row r="6723">
      <c r="D6723" s="58"/>
      <c r="F6723" s="60"/>
    </row>
    <row r="6724">
      <c r="D6724" s="58"/>
      <c r="F6724" s="60"/>
    </row>
    <row r="6725">
      <c r="D6725" s="58"/>
      <c r="F6725" s="60"/>
    </row>
    <row r="6726">
      <c r="D6726" s="58"/>
      <c r="F6726" s="60"/>
    </row>
    <row r="6727">
      <c r="D6727" s="58"/>
      <c r="F6727" s="60"/>
    </row>
    <row r="6728">
      <c r="D6728" s="58"/>
      <c r="F6728" s="60"/>
    </row>
    <row r="6729">
      <c r="D6729" s="58"/>
      <c r="F6729" s="60"/>
    </row>
    <row r="6730">
      <c r="D6730" s="58"/>
      <c r="F6730" s="60"/>
    </row>
    <row r="6731">
      <c r="D6731" s="58"/>
      <c r="F6731" s="60"/>
    </row>
    <row r="6732">
      <c r="D6732" s="58"/>
      <c r="F6732" s="60"/>
    </row>
    <row r="6733">
      <c r="D6733" s="58"/>
      <c r="F6733" s="60"/>
    </row>
    <row r="6734">
      <c r="D6734" s="58"/>
      <c r="F6734" s="60"/>
    </row>
    <row r="6735">
      <c r="D6735" s="58"/>
      <c r="F6735" s="60"/>
    </row>
    <row r="6736">
      <c r="D6736" s="58"/>
      <c r="F6736" s="60"/>
    </row>
    <row r="6737">
      <c r="D6737" s="58"/>
      <c r="F6737" s="60"/>
    </row>
    <row r="6738">
      <c r="D6738" s="58"/>
      <c r="F6738" s="60"/>
    </row>
    <row r="6739">
      <c r="D6739" s="58"/>
      <c r="F6739" s="60"/>
    </row>
    <row r="6740">
      <c r="D6740" s="58"/>
      <c r="F6740" s="60"/>
    </row>
    <row r="6741">
      <c r="D6741" s="58"/>
      <c r="F6741" s="60"/>
    </row>
    <row r="6742">
      <c r="D6742" s="58"/>
      <c r="F6742" s="60"/>
    </row>
    <row r="6743">
      <c r="D6743" s="58"/>
      <c r="F6743" s="60"/>
    </row>
    <row r="6744">
      <c r="D6744" s="58"/>
      <c r="F6744" s="60"/>
    </row>
    <row r="6745">
      <c r="D6745" s="58"/>
      <c r="F6745" s="60"/>
    </row>
    <row r="6746">
      <c r="D6746" s="58"/>
      <c r="F6746" s="60"/>
    </row>
    <row r="6747">
      <c r="D6747" s="58"/>
      <c r="F6747" s="60"/>
    </row>
    <row r="6748">
      <c r="D6748" s="58"/>
      <c r="F6748" s="60"/>
    </row>
    <row r="6749">
      <c r="D6749" s="58"/>
      <c r="F6749" s="60"/>
    </row>
    <row r="6750">
      <c r="D6750" s="58"/>
      <c r="F6750" s="60"/>
    </row>
    <row r="6751">
      <c r="D6751" s="58"/>
      <c r="F6751" s="60"/>
    </row>
    <row r="6752">
      <c r="D6752" s="58"/>
      <c r="F6752" s="60"/>
    </row>
    <row r="6753">
      <c r="D6753" s="58"/>
      <c r="F6753" s="60"/>
    </row>
    <row r="6754">
      <c r="D6754" s="58"/>
      <c r="F6754" s="60"/>
    </row>
    <row r="6755">
      <c r="D6755" s="58"/>
      <c r="F6755" s="60"/>
    </row>
    <row r="6756">
      <c r="D6756" s="58"/>
      <c r="F6756" s="60"/>
    </row>
    <row r="6757">
      <c r="D6757" s="58"/>
      <c r="F6757" s="60"/>
    </row>
    <row r="6758">
      <c r="D6758" s="58"/>
      <c r="F6758" s="60"/>
    </row>
    <row r="6759">
      <c r="D6759" s="58"/>
      <c r="F6759" s="60"/>
    </row>
    <row r="6760">
      <c r="D6760" s="58"/>
      <c r="F6760" s="60"/>
    </row>
    <row r="6761">
      <c r="D6761" s="58"/>
      <c r="F6761" s="60"/>
    </row>
    <row r="6762">
      <c r="D6762" s="58"/>
      <c r="F6762" s="60"/>
    </row>
    <row r="6763">
      <c r="D6763" s="58"/>
      <c r="F6763" s="60"/>
    </row>
    <row r="6764">
      <c r="D6764" s="58"/>
      <c r="F6764" s="60"/>
    </row>
    <row r="6765">
      <c r="D6765" s="58"/>
      <c r="F6765" s="60"/>
    </row>
    <row r="6766">
      <c r="D6766" s="58"/>
      <c r="F6766" s="60"/>
    </row>
    <row r="6767">
      <c r="D6767" s="58"/>
      <c r="F6767" s="60"/>
    </row>
    <row r="6768">
      <c r="D6768" s="58"/>
      <c r="F6768" s="60"/>
    </row>
    <row r="6769">
      <c r="D6769" s="58"/>
      <c r="F6769" s="60"/>
    </row>
    <row r="6770">
      <c r="D6770" s="58"/>
      <c r="F6770" s="60"/>
    </row>
    <row r="6771">
      <c r="D6771" s="58"/>
      <c r="F6771" s="60"/>
    </row>
    <row r="6772">
      <c r="D6772" s="58"/>
      <c r="F6772" s="60"/>
    </row>
    <row r="6773">
      <c r="D6773" s="58"/>
      <c r="F6773" s="60"/>
    </row>
    <row r="6774">
      <c r="D6774" s="58"/>
      <c r="F6774" s="60"/>
    </row>
    <row r="6775">
      <c r="D6775" s="58"/>
      <c r="F6775" s="60"/>
    </row>
    <row r="6776">
      <c r="D6776" s="58"/>
      <c r="F6776" s="60"/>
    </row>
    <row r="6777">
      <c r="D6777" s="58"/>
      <c r="F6777" s="60"/>
    </row>
    <row r="6778">
      <c r="D6778" s="58"/>
      <c r="F6778" s="60"/>
    </row>
    <row r="6779">
      <c r="D6779" s="58"/>
      <c r="F6779" s="60"/>
    </row>
    <row r="6780">
      <c r="D6780" s="58"/>
      <c r="F6780" s="60"/>
    </row>
    <row r="6781">
      <c r="D6781" s="58"/>
      <c r="F6781" s="60"/>
    </row>
    <row r="6782">
      <c r="D6782" s="58"/>
      <c r="F6782" s="60"/>
    </row>
    <row r="6783">
      <c r="D6783" s="58"/>
      <c r="F6783" s="60"/>
    </row>
    <row r="6784">
      <c r="D6784" s="58"/>
      <c r="F6784" s="60"/>
    </row>
    <row r="6785">
      <c r="D6785" s="58"/>
      <c r="F6785" s="60"/>
    </row>
    <row r="6786">
      <c r="D6786" s="58"/>
      <c r="F6786" s="60"/>
    </row>
    <row r="6787">
      <c r="D6787" s="58"/>
      <c r="F6787" s="60"/>
    </row>
    <row r="6788">
      <c r="D6788" s="58"/>
      <c r="F6788" s="60"/>
    </row>
    <row r="6789">
      <c r="D6789" s="58"/>
      <c r="F6789" s="60"/>
    </row>
    <row r="6790">
      <c r="D6790" s="58"/>
      <c r="F6790" s="60"/>
    </row>
    <row r="6791">
      <c r="D6791" s="58"/>
      <c r="F6791" s="60"/>
    </row>
    <row r="6792">
      <c r="D6792" s="58"/>
      <c r="F6792" s="60"/>
    </row>
    <row r="6793">
      <c r="D6793" s="58"/>
      <c r="F6793" s="60"/>
    </row>
    <row r="6794">
      <c r="D6794" s="58"/>
      <c r="F6794" s="60"/>
    </row>
    <row r="6795">
      <c r="D6795" s="58"/>
      <c r="F6795" s="60"/>
    </row>
    <row r="6796">
      <c r="D6796" s="58"/>
      <c r="F6796" s="60"/>
    </row>
    <row r="6797">
      <c r="D6797" s="58"/>
      <c r="F6797" s="60"/>
    </row>
    <row r="6798">
      <c r="D6798" s="58"/>
      <c r="F6798" s="60"/>
    </row>
    <row r="6799">
      <c r="D6799" s="58"/>
      <c r="F6799" s="60"/>
    </row>
    <row r="6800">
      <c r="D6800" s="58"/>
      <c r="F6800" s="60"/>
    </row>
    <row r="6801">
      <c r="D6801" s="58"/>
      <c r="F6801" s="60"/>
    </row>
    <row r="6802">
      <c r="D6802" s="58"/>
      <c r="F6802" s="60"/>
    </row>
    <row r="6803">
      <c r="D6803" s="58"/>
      <c r="F6803" s="60"/>
    </row>
    <row r="6804">
      <c r="D6804" s="58"/>
      <c r="F6804" s="60"/>
    </row>
    <row r="6805">
      <c r="D6805" s="58"/>
      <c r="F6805" s="60"/>
    </row>
    <row r="6806">
      <c r="D6806" s="58"/>
      <c r="F6806" s="60"/>
    </row>
    <row r="6807">
      <c r="D6807" s="58"/>
      <c r="F6807" s="60"/>
    </row>
    <row r="6808">
      <c r="D6808" s="58"/>
      <c r="F6808" s="60"/>
    </row>
    <row r="6809">
      <c r="D6809" s="58"/>
      <c r="F6809" s="60"/>
    </row>
    <row r="6810">
      <c r="D6810" s="58"/>
      <c r="F6810" s="60"/>
    </row>
    <row r="6811">
      <c r="D6811" s="58"/>
      <c r="F6811" s="60"/>
    </row>
    <row r="6812">
      <c r="D6812" s="58"/>
      <c r="F6812" s="60"/>
    </row>
    <row r="6813">
      <c r="D6813" s="58"/>
      <c r="F6813" s="60"/>
    </row>
    <row r="6814">
      <c r="D6814" s="58"/>
      <c r="F6814" s="60"/>
    </row>
    <row r="6815">
      <c r="D6815" s="58"/>
      <c r="F6815" s="60"/>
    </row>
    <row r="6816">
      <c r="D6816" s="58"/>
      <c r="F6816" s="60"/>
    </row>
    <row r="6817">
      <c r="D6817" s="58"/>
      <c r="F6817" s="60"/>
    </row>
    <row r="6818">
      <c r="D6818" s="58"/>
      <c r="F6818" s="60"/>
    </row>
    <row r="6819">
      <c r="D6819" s="58"/>
      <c r="F6819" s="60"/>
    </row>
    <row r="6820">
      <c r="D6820" s="58"/>
      <c r="F6820" s="60"/>
    </row>
    <row r="6821">
      <c r="D6821" s="58"/>
      <c r="F6821" s="60"/>
    </row>
    <row r="6822">
      <c r="D6822" s="58"/>
      <c r="F6822" s="60"/>
    </row>
    <row r="6823">
      <c r="D6823" s="58"/>
      <c r="F6823" s="60"/>
    </row>
    <row r="6824">
      <c r="D6824" s="58"/>
      <c r="F6824" s="60"/>
    </row>
    <row r="6825">
      <c r="D6825" s="58"/>
      <c r="F6825" s="60"/>
    </row>
    <row r="6826">
      <c r="D6826" s="58"/>
      <c r="F6826" s="60"/>
    </row>
    <row r="6827">
      <c r="D6827" s="58"/>
      <c r="F6827" s="60"/>
    </row>
    <row r="6828">
      <c r="D6828" s="58"/>
      <c r="F6828" s="60"/>
    </row>
    <row r="6829">
      <c r="D6829" s="58"/>
      <c r="F6829" s="60"/>
    </row>
    <row r="6830">
      <c r="D6830" s="58"/>
      <c r="F6830" s="60"/>
    </row>
    <row r="6831">
      <c r="D6831" s="58"/>
      <c r="F6831" s="60"/>
    </row>
    <row r="6832">
      <c r="D6832" s="58"/>
      <c r="F6832" s="60"/>
    </row>
    <row r="6833">
      <c r="D6833" s="58"/>
      <c r="F6833" s="60"/>
    </row>
    <row r="6834">
      <c r="D6834" s="58"/>
      <c r="F6834" s="60"/>
    </row>
    <row r="6835">
      <c r="D6835" s="58"/>
      <c r="F6835" s="60"/>
    </row>
    <row r="6836">
      <c r="D6836" s="58"/>
      <c r="F6836" s="60"/>
    </row>
    <row r="6837">
      <c r="D6837" s="58"/>
      <c r="F6837" s="60"/>
    </row>
    <row r="6838">
      <c r="D6838" s="58"/>
      <c r="F6838" s="60"/>
    </row>
    <row r="6839">
      <c r="D6839" s="58"/>
      <c r="F6839" s="60"/>
    </row>
    <row r="6840">
      <c r="D6840" s="58"/>
      <c r="F6840" s="60"/>
    </row>
    <row r="6841">
      <c r="D6841" s="58"/>
      <c r="F6841" s="60"/>
    </row>
    <row r="6842">
      <c r="D6842" s="58"/>
      <c r="F6842" s="60"/>
    </row>
    <row r="6843">
      <c r="D6843" s="58"/>
      <c r="F6843" s="60"/>
    </row>
    <row r="6844">
      <c r="D6844" s="58"/>
      <c r="F6844" s="60"/>
    </row>
    <row r="6845">
      <c r="D6845" s="58"/>
      <c r="F6845" s="60"/>
    </row>
    <row r="6846">
      <c r="D6846" s="58"/>
      <c r="F6846" s="60"/>
    </row>
    <row r="6847">
      <c r="D6847" s="58"/>
      <c r="F6847" s="60"/>
    </row>
    <row r="6848">
      <c r="D6848" s="58"/>
      <c r="F6848" s="60"/>
    </row>
    <row r="6849">
      <c r="D6849" s="58"/>
      <c r="F6849" s="60"/>
    </row>
    <row r="6850">
      <c r="D6850" s="58"/>
      <c r="F6850" s="60"/>
    </row>
    <row r="6851">
      <c r="D6851" s="58"/>
      <c r="F6851" s="60"/>
    </row>
    <row r="6852">
      <c r="D6852" s="58"/>
      <c r="F6852" s="60"/>
    </row>
    <row r="6853">
      <c r="D6853" s="58"/>
      <c r="F6853" s="60"/>
    </row>
    <row r="6854">
      <c r="D6854" s="58"/>
      <c r="F6854" s="60"/>
    </row>
    <row r="6855">
      <c r="D6855" s="58"/>
      <c r="F6855" s="60"/>
    </row>
    <row r="6856">
      <c r="D6856" s="58"/>
      <c r="F6856" s="60"/>
    </row>
    <row r="6857">
      <c r="D6857" s="58"/>
      <c r="F6857" s="60"/>
    </row>
    <row r="6858">
      <c r="D6858" s="58"/>
      <c r="F6858" s="60"/>
    </row>
    <row r="6859">
      <c r="D6859" s="58"/>
      <c r="F6859" s="60"/>
    </row>
    <row r="6860">
      <c r="D6860" s="58"/>
      <c r="F6860" s="60"/>
    </row>
    <row r="6861">
      <c r="D6861" s="58"/>
      <c r="F6861" s="60"/>
    </row>
    <row r="6862">
      <c r="D6862" s="58"/>
      <c r="F6862" s="60"/>
    </row>
    <row r="6863">
      <c r="D6863" s="58"/>
      <c r="F6863" s="60"/>
    </row>
    <row r="6864">
      <c r="D6864" s="58"/>
      <c r="F6864" s="60"/>
    </row>
    <row r="6865">
      <c r="D6865" s="58"/>
      <c r="F6865" s="60"/>
    </row>
    <row r="6866">
      <c r="D6866" s="58"/>
      <c r="F6866" s="60"/>
    </row>
    <row r="6867">
      <c r="D6867" s="58"/>
      <c r="F6867" s="60"/>
    </row>
    <row r="6868">
      <c r="D6868" s="58"/>
      <c r="F6868" s="60"/>
    </row>
    <row r="6869">
      <c r="D6869" s="58"/>
      <c r="F6869" s="60"/>
    </row>
    <row r="6870">
      <c r="D6870" s="58"/>
      <c r="F6870" s="60"/>
    </row>
    <row r="6871">
      <c r="D6871" s="58"/>
      <c r="F6871" s="60"/>
    </row>
    <row r="6872">
      <c r="D6872" s="58"/>
      <c r="F6872" s="60"/>
    </row>
    <row r="6873">
      <c r="D6873" s="58"/>
      <c r="F6873" s="60"/>
    </row>
    <row r="6874">
      <c r="D6874" s="58"/>
      <c r="F6874" s="60"/>
    </row>
    <row r="6875">
      <c r="D6875" s="58"/>
      <c r="F6875" s="60"/>
    </row>
    <row r="6876">
      <c r="D6876" s="58"/>
      <c r="F6876" s="60"/>
    </row>
    <row r="6877">
      <c r="D6877" s="58"/>
      <c r="F6877" s="60"/>
    </row>
    <row r="6878">
      <c r="D6878" s="58"/>
      <c r="F6878" s="60"/>
    </row>
    <row r="6879">
      <c r="D6879" s="58"/>
      <c r="F6879" s="60"/>
    </row>
    <row r="6880">
      <c r="D6880" s="58"/>
      <c r="F6880" s="60"/>
    </row>
    <row r="6881">
      <c r="D6881" s="58"/>
      <c r="F6881" s="60"/>
    </row>
    <row r="6882">
      <c r="D6882" s="58"/>
      <c r="F6882" s="60"/>
    </row>
    <row r="6883">
      <c r="D6883" s="58"/>
      <c r="F6883" s="60"/>
    </row>
    <row r="6884">
      <c r="D6884" s="58"/>
      <c r="F6884" s="60"/>
    </row>
    <row r="6885">
      <c r="D6885" s="58"/>
      <c r="F6885" s="60"/>
    </row>
    <row r="6886">
      <c r="D6886" s="58"/>
      <c r="F6886" s="60"/>
    </row>
    <row r="6887">
      <c r="D6887" s="58"/>
      <c r="F6887" s="60"/>
    </row>
    <row r="6888">
      <c r="D6888" s="58"/>
      <c r="F6888" s="60"/>
    </row>
    <row r="6889">
      <c r="D6889" s="58"/>
      <c r="F6889" s="60"/>
    </row>
    <row r="6890">
      <c r="D6890" s="58"/>
      <c r="F6890" s="60"/>
    </row>
    <row r="6891">
      <c r="D6891" s="58"/>
      <c r="F6891" s="60"/>
    </row>
    <row r="6892">
      <c r="D6892" s="58"/>
      <c r="F6892" s="60"/>
    </row>
    <row r="6893">
      <c r="D6893" s="58"/>
      <c r="F6893" s="60"/>
    </row>
    <row r="6894">
      <c r="D6894" s="58"/>
      <c r="F6894" s="60"/>
    </row>
    <row r="6895">
      <c r="D6895" s="58"/>
      <c r="F6895" s="60"/>
    </row>
    <row r="6896">
      <c r="D6896" s="58"/>
      <c r="F6896" s="60"/>
    </row>
    <row r="6897">
      <c r="D6897" s="58"/>
      <c r="F6897" s="60"/>
    </row>
    <row r="6898">
      <c r="D6898" s="58"/>
      <c r="F6898" s="60"/>
    </row>
    <row r="6899">
      <c r="D6899" s="58"/>
      <c r="F6899" s="60"/>
    </row>
    <row r="6900">
      <c r="D6900" s="58"/>
      <c r="F6900" s="60"/>
    </row>
    <row r="6901">
      <c r="D6901" s="58"/>
      <c r="F6901" s="60"/>
    </row>
    <row r="6902">
      <c r="D6902" s="58"/>
      <c r="F6902" s="60"/>
    </row>
    <row r="6903">
      <c r="D6903" s="58"/>
      <c r="F6903" s="60"/>
    </row>
    <row r="6904">
      <c r="D6904" s="58"/>
      <c r="F6904" s="60"/>
    </row>
    <row r="6905">
      <c r="D6905" s="58"/>
      <c r="F6905" s="60"/>
    </row>
    <row r="6906">
      <c r="D6906" s="58"/>
      <c r="F6906" s="60"/>
    </row>
    <row r="6907">
      <c r="D6907" s="58"/>
      <c r="F6907" s="60"/>
    </row>
    <row r="6908">
      <c r="D6908" s="58"/>
      <c r="F6908" s="60"/>
    </row>
    <row r="6909">
      <c r="D6909" s="58"/>
      <c r="F6909" s="60"/>
    </row>
    <row r="6910">
      <c r="D6910" s="58"/>
      <c r="F6910" s="60"/>
    </row>
    <row r="6911">
      <c r="D6911" s="58"/>
      <c r="F6911" s="60"/>
    </row>
    <row r="6912">
      <c r="D6912" s="58"/>
      <c r="F6912" s="60"/>
    </row>
    <row r="6913">
      <c r="D6913" s="58"/>
      <c r="F6913" s="60"/>
    </row>
    <row r="6914">
      <c r="D6914" s="58"/>
      <c r="F6914" s="60"/>
    </row>
    <row r="6915">
      <c r="D6915" s="58"/>
      <c r="F6915" s="60"/>
    </row>
    <row r="6916">
      <c r="D6916" s="58"/>
      <c r="F6916" s="60"/>
    </row>
    <row r="6917">
      <c r="D6917" s="58"/>
      <c r="F6917" s="60"/>
    </row>
    <row r="6918">
      <c r="D6918" s="58"/>
      <c r="F6918" s="60"/>
    </row>
    <row r="6919">
      <c r="D6919" s="58"/>
      <c r="F6919" s="60"/>
    </row>
    <row r="6920">
      <c r="D6920" s="58"/>
      <c r="F6920" s="60"/>
    </row>
    <row r="6921">
      <c r="D6921" s="58"/>
      <c r="F6921" s="60"/>
    </row>
    <row r="6922">
      <c r="D6922" s="58"/>
      <c r="F6922" s="60"/>
    </row>
    <row r="6923">
      <c r="D6923" s="58"/>
      <c r="F6923" s="60"/>
    </row>
    <row r="6924">
      <c r="D6924" s="58"/>
      <c r="F6924" s="60"/>
    </row>
    <row r="6925">
      <c r="D6925" s="58"/>
      <c r="F6925" s="60"/>
    </row>
    <row r="6926">
      <c r="D6926" s="58"/>
      <c r="F6926" s="60"/>
    </row>
    <row r="6927">
      <c r="D6927" s="58"/>
      <c r="F6927" s="60"/>
    </row>
    <row r="6928">
      <c r="D6928" s="58"/>
      <c r="F6928" s="60"/>
    </row>
    <row r="6929">
      <c r="D6929" s="58"/>
      <c r="F6929" s="60"/>
    </row>
    <row r="6930">
      <c r="D6930" s="58"/>
      <c r="F6930" s="60"/>
    </row>
    <row r="6931">
      <c r="D6931" s="58"/>
      <c r="F6931" s="60"/>
    </row>
    <row r="6932">
      <c r="D6932" s="58"/>
      <c r="F6932" s="60"/>
    </row>
    <row r="6933">
      <c r="D6933" s="58"/>
      <c r="F6933" s="60"/>
    </row>
    <row r="6934">
      <c r="D6934" s="58"/>
      <c r="F6934" s="60"/>
    </row>
    <row r="6935">
      <c r="D6935" s="58"/>
      <c r="F6935" s="60"/>
    </row>
    <row r="6936">
      <c r="D6936" s="58"/>
      <c r="F6936" s="60"/>
    </row>
    <row r="6937">
      <c r="D6937" s="58"/>
      <c r="F6937" s="60"/>
    </row>
    <row r="6938">
      <c r="D6938" s="58"/>
      <c r="F6938" s="60"/>
    </row>
    <row r="6939">
      <c r="D6939" s="58"/>
      <c r="F6939" s="60"/>
    </row>
    <row r="6940">
      <c r="D6940" s="58"/>
      <c r="F6940" s="60"/>
    </row>
    <row r="6941">
      <c r="D6941" s="58"/>
      <c r="F6941" s="60"/>
    </row>
    <row r="6942">
      <c r="D6942" s="58"/>
      <c r="F6942" s="60"/>
    </row>
    <row r="6943">
      <c r="D6943" s="58"/>
      <c r="F6943" s="60"/>
    </row>
    <row r="6944">
      <c r="D6944" s="58"/>
      <c r="F6944" s="60"/>
    </row>
    <row r="6945">
      <c r="D6945" s="58"/>
      <c r="F6945" s="60"/>
    </row>
    <row r="6946">
      <c r="D6946" s="58"/>
      <c r="F6946" s="60"/>
    </row>
    <row r="6947">
      <c r="D6947" s="58"/>
      <c r="F6947" s="60"/>
    </row>
    <row r="6948">
      <c r="D6948" s="58"/>
      <c r="F6948" s="60"/>
    </row>
    <row r="6949">
      <c r="D6949" s="58"/>
      <c r="F6949" s="60"/>
    </row>
    <row r="6950">
      <c r="D6950" s="58"/>
      <c r="F6950" s="60"/>
    </row>
    <row r="6951">
      <c r="D6951" s="58"/>
      <c r="F6951" s="60"/>
    </row>
    <row r="6952">
      <c r="D6952" s="58"/>
      <c r="F6952" s="60"/>
    </row>
    <row r="6953">
      <c r="D6953" s="58"/>
      <c r="F6953" s="60"/>
    </row>
    <row r="6954">
      <c r="D6954" s="58"/>
      <c r="F6954" s="60"/>
    </row>
    <row r="6955">
      <c r="D6955" s="58"/>
      <c r="F6955" s="60"/>
    </row>
    <row r="6956">
      <c r="D6956" s="58"/>
      <c r="F6956" s="60"/>
    </row>
    <row r="6957">
      <c r="D6957" s="58"/>
      <c r="F6957" s="60"/>
    </row>
    <row r="6958">
      <c r="D6958" s="58"/>
      <c r="F6958" s="60"/>
    </row>
    <row r="6959">
      <c r="D6959" s="58"/>
      <c r="F6959" s="60"/>
    </row>
    <row r="6960">
      <c r="D6960" s="58"/>
      <c r="F6960" s="60"/>
    </row>
    <row r="6961">
      <c r="D6961" s="58"/>
      <c r="F6961" s="60"/>
    </row>
    <row r="6962">
      <c r="D6962" s="58"/>
      <c r="F6962" s="60"/>
    </row>
    <row r="6963">
      <c r="D6963" s="58"/>
      <c r="F6963" s="60"/>
    </row>
    <row r="6964">
      <c r="D6964" s="58"/>
      <c r="F6964" s="60"/>
    </row>
    <row r="6965">
      <c r="D6965" s="58"/>
      <c r="F6965" s="60"/>
    </row>
    <row r="6966">
      <c r="D6966" s="58"/>
      <c r="F6966" s="60"/>
    </row>
    <row r="6967">
      <c r="D6967" s="58"/>
      <c r="F6967" s="60"/>
    </row>
    <row r="6968">
      <c r="D6968" s="58"/>
      <c r="F6968" s="60"/>
    </row>
    <row r="6969">
      <c r="D6969" s="58"/>
      <c r="F6969" s="60"/>
    </row>
    <row r="6970">
      <c r="D6970" s="58"/>
      <c r="F6970" s="60"/>
    </row>
    <row r="6971">
      <c r="D6971" s="58"/>
      <c r="F6971" s="60"/>
    </row>
    <row r="6972">
      <c r="D6972" s="58"/>
      <c r="F6972" s="60"/>
    </row>
    <row r="6973">
      <c r="D6973" s="58"/>
      <c r="F6973" s="60"/>
    </row>
    <row r="6974">
      <c r="D6974" s="58"/>
      <c r="F6974" s="60"/>
    </row>
    <row r="6975">
      <c r="D6975" s="58"/>
      <c r="F6975" s="60"/>
    </row>
    <row r="6976">
      <c r="D6976" s="58"/>
      <c r="F6976" s="60"/>
    </row>
    <row r="6977">
      <c r="D6977" s="58"/>
      <c r="F6977" s="60"/>
    </row>
    <row r="6978">
      <c r="D6978" s="58"/>
      <c r="F6978" s="60"/>
    </row>
    <row r="6979">
      <c r="D6979" s="58"/>
      <c r="F6979" s="60"/>
    </row>
    <row r="6980">
      <c r="D6980" s="58"/>
      <c r="F6980" s="60"/>
    </row>
    <row r="6981">
      <c r="D6981" s="58"/>
      <c r="F6981" s="60"/>
    </row>
    <row r="6982">
      <c r="D6982" s="58"/>
      <c r="F6982" s="60"/>
    </row>
    <row r="6983">
      <c r="D6983" s="58"/>
      <c r="F6983" s="60"/>
    </row>
    <row r="6984">
      <c r="D6984" s="58"/>
      <c r="F6984" s="60"/>
    </row>
    <row r="6985">
      <c r="D6985" s="58"/>
      <c r="F6985" s="60"/>
    </row>
    <row r="6986">
      <c r="D6986" s="58"/>
      <c r="F6986" s="60"/>
    </row>
    <row r="6987">
      <c r="D6987" s="58"/>
      <c r="F6987" s="60"/>
    </row>
    <row r="6988">
      <c r="D6988" s="58"/>
      <c r="F6988" s="60"/>
    </row>
    <row r="6989">
      <c r="D6989" s="58"/>
      <c r="F6989" s="60"/>
    </row>
    <row r="6990">
      <c r="D6990" s="58"/>
      <c r="F6990" s="60"/>
    </row>
    <row r="6991">
      <c r="D6991" s="58"/>
      <c r="F6991" s="60"/>
    </row>
    <row r="6992">
      <c r="D6992" s="58"/>
      <c r="F6992" s="60"/>
    </row>
    <row r="6993">
      <c r="D6993" s="58"/>
      <c r="F6993" s="60"/>
    </row>
    <row r="6994">
      <c r="D6994" s="58"/>
      <c r="F6994" s="60"/>
    </row>
    <row r="6995">
      <c r="D6995" s="58"/>
      <c r="F6995" s="60"/>
    </row>
    <row r="6996">
      <c r="D6996" s="58"/>
      <c r="F6996" s="60"/>
    </row>
    <row r="6997">
      <c r="D6997" s="58"/>
      <c r="F6997" s="60"/>
    </row>
    <row r="6998">
      <c r="D6998" s="58"/>
      <c r="F6998" s="60"/>
    </row>
    <row r="6999">
      <c r="D6999" s="58"/>
      <c r="F6999" s="60"/>
    </row>
    <row r="7000">
      <c r="D7000" s="58"/>
      <c r="F7000" s="60"/>
    </row>
    <row r="7001">
      <c r="D7001" s="58"/>
      <c r="F7001" s="60"/>
    </row>
    <row r="7002">
      <c r="D7002" s="58"/>
      <c r="F7002" s="60"/>
    </row>
    <row r="7003">
      <c r="D7003" s="58"/>
      <c r="F7003" s="60"/>
    </row>
    <row r="7004">
      <c r="D7004" s="58"/>
      <c r="F7004" s="60"/>
    </row>
    <row r="7005">
      <c r="D7005" s="58"/>
      <c r="F7005" s="60"/>
    </row>
    <row r="7006">
      <c r="D7006" s="58"/>
      <c r="F7006" s="60"/>
    </row>
    <row r="7007">
      <c r="D7007" s="58"/>
      <c r="F7007" s="60"/>
    </row>
    <row r="7008">
      <c r="D7008" s="58"/>
      <c r="F7008" s="60"/>
    </row>
    <row r="7009">
      <c r="D7009" s="58"/>
      <c r="F7009" s="60"/>
    </row>
    <row r="7010">
      <c r="D7010" s="58"/>
      <c r="F7010" s="60"/>
    </row>
    <row r="7011">
      <c r="D7011" s="58"/>
      <c r="F7011" s="60"/>
    </row>
    <row r="7012">
      <c r="D7012" s="58"/>
      <c r="F7012" s="60"/>
    </row>
    <row r="7013">
      <c r="D7013" s="58"/>
      <c r="F7013" s="60"/>
    </row>
    <row r="7014">
      <c r="D7014" s="58"/>
      <c r="F7014" s="60"/>
    </row>
    <row r="7015">
      <c r="D7015" s="58"/>
      <c r="F7015" s="60"/>
    </row>
    <row r="7016">
      <c r="D7016" s="58"/>
      <c r="F7016" s="60"/>
    </row>
    <row r="7017">
      <c r="D7017" s="58"/>
      <c r="F7017" s="60"/>
    </row>
    <row r="7018">
      <c r="D7018" s="58"/>
      <c r="F7018" s="60"/>
    </row>
    <row r="7019">
      <c r="D7019" s="58"/>
      <c r="F7019" s="60"/>
    </row>
    <row r="7020">
      <c r="D7020" s="58"/>
      <c r="F7020" s="60"/>
    </row>
    <row r="7021">
      <c r="D7021" s="58"/>
      <c r="F7021" s="60"/>
    </row>
    <row r="7022">
      <c r="D7022" s="58"/>
      <c r="F7022" s="60"/>
    </row>
    <row r="7023">
      <c r="D7023" s="58"/>
      <c r="F7023" s="60"/>
    </row>
    <row r="7024">
      <c r="D7024" s="58"/>
      <c r="F7024" s="60"/>
    </row>
    <row r="7025">
      <c r="D7025" s="58"/>
      <c r="F7025" s="60"/>
    </row>
    <row r="7026">
      <c r="D7026" s="58"/>
      <c r="F7026" s="60"/>
    </row>
    <row r="7027">
      <c r="D7027" s="58"/>
      <c r="F7027" s="60"/>
    </row>
    <row r="7028">
      <c r="D7028" s="58"/>
      <c r="F7028" s="60"/>
    </row>
    <row r="7029">
      <c r="D7029" s="58"/>
      <c r="F7029" s="60"/>
    </row>
    <row r="7030">
      <c r="D7030" s="58"/>
      <c r="F7030" s="60"/>
    </row>
    <row r="7031">
      <c r="D7031" s="58"/>
      <c r="F7031" s="60"/>
    </row>
    <row r="7032">
      <c r="D7032" s="58"/>
      <c r="F7032" s="60"/>
    </row>
    <row r="7033">
      <c r="D7033" s="58"/>
      <c r="F7033" s="60"/>
    </row>
    <row r="7034">
      <c r="D7034" s="58"/>
      <c r="F7034" s="60"/>
    </row>
    <row r="7035">
      <c r="D7035" s="58"/>
      <c r="F7035" s="60"/>
    </row>
    <row r="7036">
      <c r="D7036" s="58"/>
      <c r="F7036" s="60"/>
    </row>
    <row r="7037">
      <c r="D7037" s="58"/>
      <c r="F7037" s="60"/>
    </row>
    <row r="7038">
      <c r="D7038" s="58"/>
      <c r="F7038" s="60"/>
    </row>
    <row r="7039">
      <c r="D7039" s="58"/>
      <c r="F7039" s="60"/>
    </row>
    <row r="7040">
      <c r="D7040" s="58"/>
      <c r="F7040" s="60"/>
    </row>
    <row r="7041">
      <c r="D7041" s="58"/>
      <c r="F7041" s="60"/>
    </row>
    <row r="7042">
      <c r="D7042" s="58"/>
      <c r="F7042" s="60"/>
    </row>
    <row r="7043">
      <c r="D7043" s="58"/>
      <c r="F7043" s="60"/>
    </row>
    <row r="7044">
      <c r="D7044" s="58"/>
      <c r="F7044" s="60"/>
    </row>
    <row r="7045">
      <c r="D7045" s="58"/>
      <c r="F7045" s="60"/>
    </row>
    <row r="7046">
      <c r="D7046" s="58"/>
      <c r="F7046" s="60"/>
    </row>
    <row r="7047">
      <c r="D7047" s="58"/>
      <c r="F7047" s="60"/>
    </row>
    <row r="7048">
      <c r="D7048" s="58"/>
      <c r="F7048" s="60"/>
    </row>
    <row r="7049">
      <c r="D7049" s="58"/>
      <c r="F7049" s="60"/>
    </row>
    <row r="7050">
      <c r="D7050" s="58"/>
      <c r="F7050" s="60"/>
    </row>
    <row r="7051">
      <c r="D7051" s="58"/>
      <c r="F7051" s="60"/>
    </row>
    <row r="7052">
      <c r="D7052" s="58"/>
      <c r="F7052" s="60"/>
    </row>
    <row r="7053">
      <c r="D7053" s="58"/>
      <c r="F7053" s="60"/>
    </row>
    <row r="7054">
      <c r="D7054" s="58"/>
      <c r="F7054" s="60"/>
    </row>
    <row r="7055">
      <c r="D7055" s="58"/>
      <c r="F7055" s="60"/>
    </row>
    <row r="7056">
      <c r="D7056" s="58"/>
      <c r="F7056" s="60"/>
    </row>
    <row r="7057">
      <c r="D7057" s="58"/>
      <c r="F7057" s="60"/>
    </row>
    <row r="7058">
      <c r="D7058" s="58"/>
      <c r="F7058" s="60"/>
    </row>
    <row r="7059">
      <c r="D7059" s="58"/>
      <c r="F7059" s="60"/>
    </row>
    <row r="7060">
      <c r="D7060" s="58"/>
      <c r="F7060" s="60"/>
    </row>
    <row r="7061">
      <c r="D7061" s="58"/>
      <c r="F7061" s="60"/>
    </row>
    <row r="7062">
      <c r="D7062" s="58"/>
      <c r="F7062" s="60"/>
    </row>
    <row r="7063">
      <c r="D7063" s="58"/>
      <c r="F7063" s="60"/>
    </row>
    <row r="7064">
      <c r="D7064" s="58"/>
      <c r="F7064" s="60"/>
    </row>
    <row r="7065">
      <c r="D7065" s="58"/>
      <c r="F7065" s="60"/>
    </row>
    <row r="7066">
      <c r="D7066" s="58"/>
      <c r="F7066" s="60"/>
    </row>
    <row r="7067">
      <c r="D7067" s="58"/>
      <c r="F7067" s="60"/>
    </row>
    <row r="7068">
      <c r="D7068" s="58"/>
      <c r="F7068" s="60"/>
    </row>
    <row r="7069">
      <c r="D7069" s="58"/>
      <c r="F7069" s="60"/>
    </row>
    <row r="7070">
      <c r="D7070" s="58"/>
      <c r="F7070" s="60"/>
    </row>
    <row r="7071">
      <c r="D7071" s="58"/>
      <c r="F7071" s="60"/>
    </row>
    <row r="7072">
      <c r="D7072" s="58"/>
      <c r="F7072" s="60"/>
    </row>
    <row r="7073">
      <c r="D7073" s="58"/>
      <c r="F7073" s="60"/>
    </row>
    <row r="7074">
      <c r="D7074" s="58"/>
      <c r="F7074" s="60"/>
    </row>
    <row r="7075">
      <c r="D7075" s="58"/>
      <c r="F7075" s="60"/>
    </row>
    <row r="7076">
      <c r="D7076" s="58"/>
      <c r="F7076" s="60"/>
    </row>
    <row r="7077">
      <c r="D7077" s="58"/>
      <c r="F7077" s="60"/>
    </row>
    <row r="7078">
      <c r="D7078" s="58"/>
      <c r="F7078" s="60"/>
    </row>
    <row r="7079">
      <c r="D7079" s="58"/>
      <c r="F7079" s="60"/>
    </row>
    <row r="7080">
      <c r="D7080" s="58"/>
      <c r="F7080" s="60"/>
    </row>
    <row r="7081">
      <c r="D7081" s="58"/>
      <c r="F7081" s="60"/>
    </row>
    <row r="7082">
      <c r="D7082" s="58"/>
      <c r="F7082" s="60"/>
    </row>
    <row r="7083">
      <c r="D7083" s="58"/>
      <c r="F7083" s="60"/>
    </row>
    <row r="7084">
      <c r="D7084" s="58"/>
      <c r="F7084" s="60"/>
    </row>
    <row r="7085">
      <c r="D7085" s="58"/>
      <c r="F7085" s="60"/>
    </row>
    <row r="7086">
      <c r="D7086" s="58"/>
      <c r="F7086" s="60"/>
    </row>
    <row r="7087">
      <c r="D7087" s="58"/>
      <c r="F7087" s="60"/>
    </row>
    <row r="7088">
      <c r="D7088" s="58"/>
      <c r="F7088" s="60"/>
    </row>
    <row r="7089">
      <c r="D7089" s="58"/>
      <c r="F7089" s="60"/>
    </row>
    <row r="7090">
      <c r="D7090" s="58"/>
      <c r="F7090" s="60"/>
    </row>
    <row r="7091">
      <c r="D7091" s="58"/>
      <c r="F7091" s="60"/>
    </row>
    <row r="7092">
      <c r="D7092" s="58"/>
      <c r="F7092" s="60"/>
    </row>
    <row r="7093">
      <c r="D7093" s="58"/>
      <c r="F7093" s="60"/>
    </row>
    <row r="7094">
      <c r="D7094" s="58"/>
      <c r="F7094" s="60"/>
    </row>
    <row r="7095">
      <c r="D7095" s="58"/>
      <c r="F7095" s="60"/>
    </row>
    <row r="7096">
      <c r="D7096" s="58"/>
      <c r="F7096" s="60"/>
    </row>
    <row r="7097">
      <c r="D7097" s="58"/>
      <c r="F7097" s="60"/>
    </row>
    <row r="7098">
      <c r="D7098" s="58"/>
      <c r="F7098" s="60"/>
    </row>
    <row r="7099">
      <c r="D7099" s="58"/>
      <c r="F7099" s="60"/>
    </row>
    <row r="7100">
      <c r="D7100" s="58"/>
      <c r="F7100" s="60"/>
    </row>
    <row r="7101">
      <c r="D7101" s="58"/>
      <c r="F7101" s="60"/>
    </row>
    <row r="7102">
      <c r="D7102" s="58"/>
      <c r="F7102" s="60"/>
    </row>
    <row r="7103">
      <c r="D7103" s="58"/>
      <c r="F7103" s="60"/>
    </row>
    <row r="7104">
      <c r="D7104" s="58"/>
      <c r="F7104" s="60"/>
    </row>
    <row r="7105">
      <c r="D7105" s="58"/>
      <c r="F7105" s="60"/>
    </row>
    <row r="7106">
      <c r="D7106" s="58"/>
      <c r="F7106" s="60"/>
    </row>
    <row r="7107">
      <c r="D7107" s="58"/>
      <c r="F7107" s="60"/>
    </row>
    <row r="7108">
      <c r="D7108" s="58"/>
      <c r="F7108" s="60"/>
    </row>
    <row r="7109">
      <c r="D7109" s="58"/>
      <c r="F7109" s="60"/>
    </row>
    <row r="7110">
      <c r="D7110" s="58"/>
      <c r="F7110" s="60"/>
    </row>
    <row r="7111">
      <c r="D7111" s="58"/>
      <c r="F7111" s="60"/>
    </row>
    <row r="7112">
      <c r="D7112" s="58"/>
      <c r="F7112" s="60"/>
    </row>
    <row r="7113">
      <c r="D7113" s="58"/>
      <c r="F7113" s="60"/>
    </row>
    <row r="7114">
      <c r="D7114" s="58"/>
      <c r="F7114" s="60"/>
    </row>
    <row r="7115">
      <c r="D7115" s="58"/>
      <c r="F7115" s="60"/>
    </row>
    <row r="7116">
      <c r="D7116" s="58"/>
      <c r="F7116" s="60"/>
    </row>
    <row r="7117">
      <c r="D7117" s="58"/>
      <c r="F7117" s="60"/>
    </row>
    <row r="7118">
      <c r="D7118" s="58"/>
      <c r="F7118" s="60"/>
    </row>
    <row r="7119">
      <c r="D7119" s="58"/>
      <c r="F7119" s="60"/>
    </row>
    <row r="7120">
      <c r="D7120" s="58"/>
      <c r="F7120" s="60"/>
    </row>
    <row r="7121">
      <c r="D7121" s="58"/>
      <c r="F7121" s="60"/>
    </row>
    <row r="7122">
      <c r="D7122" s="58"/>
      <c r="F7122" s="60"/>
    </row>
    <row r="7123">
      <c r="D7123" s="58"/>
      <c r="F7123" s="60"/>
    </row>
    <row r="7124">
      <c r="D7124" s="58"/>
      <c r="F7124" s="60"/>
    </row>
    <row r="7125">
      <c r="D7125" s="58"/>
      <c r="F7125" s="60"/>
    </row>
    <row r="7126">
      <c r="D7126" s="58"/>
      <c r="F7126" s="60"/>
    </row>
    <row r="7127">
      <c r="D7127" s="58"/>
      <c r="F7127" s="60"/>
    </row>
    <row r="7128">
      <c r="D7128" s="58"/>
      <c r="F7128" s="60"/>
    </row>
    <row r="7129">
      <c r="D7129" s="58"/>
      <c r="F7129" s="60"/>
    </row>
    <row r="7130">
      <c r="D7130" s="58"/>
      <c r="F7130" s="60"/>
    </row>
    <row r="7131">
      <c r="D7131" s="58"/>
      <c r="F7131" s="60"/>
    </row>
    <row r="7132">
      <c r="D7132" s="58"/>
      <c r="F7132" s="60"/>
    </row>
    <row r="7133">
      <c r="D7133" s="58"/>
      <c r="F7133" s="60"/>
    </row>
    <row r="7134">
      <c r="D7134" s="58"/>
      <c r="F7134" s="60"/>
    </row>
    <row r="7135">
      <c r="D7135" s="58"/>
      <c r="F7135" s="60"/>
    </row>
    <row r="7136">
      <c r="D7136" s="58"/>
      <c r="F7136" s="60"/>
    </row>
    <row r="7137">
      <c r="D7137" s="58"/>
      <c r="F7137" s="60"/>
    </row>
    <row r="7138">
      <c r="D7138" s="58"/>
      <c r="F7138" s="60"/>
    </row>
    <row r="7139">
      <c r="D7139" s="58"/>
      <c r="F7139" s="60"/>
    </row>
    <row r="7140">
      <c r="D7140" s="58"/>
      <c r="F7140" s="60"/>
    </row>
    <row r="7141">
      <c r="D7141" s="58"/>
      <c r="F7141" s="60"/>
    </row>
    <row r="7142">
      <c r="D7142" s="58"/>
      <c r="F7142" s="60"/>
    </row>
    <row r="7143">
      <c r="D7143" s="58"/>
      <c r="F7143" s="60"/>
    </row>
    <row r="7144">
      <c r="D7144" s="58"/>
      <c r="F7144" s="60"/>
    </row>
    <row r="7145">
      <c r="D7145" s="58"/>
      <c r="F7145" s="60"/>
    </row>
    <row r="7146">
      <c r="D7146" s="58"/>
      <c r="F7146" s="60"/>
    </row>
    <row r="7147">
      <c r="D7147" s="58"/>
      <c r="F7147" s="60"/>
    </row>
    <row r="7148">
      <c r="D7148" s="58"/>
      <c r="F7148" s="60"/>
    </row>
    <row r="7149">
      <c r="D7149" s="58"/>
      <c r="F7149" s="60"/>
    </row>
    <row r="7150">
      <c r="D7150" s="58"/>
      <c r="F7150" s="60"/>
    </row>
    <row r="7151">
      <c r="D7151" s="58"/>
      <c r="F7151" s="60"/>
    </row>
    <row r="7152">
      <c r="D7152" s="58"/>
      <c r="F7152" s="60"/>
    </row>
    <row r="7153">
      <c r="D7153" s="58"/>
      <c r="F7153" s="60"/>
    </row>
    <row r="7154">
      <c r="D7154" s="58"/>
      <c r="F7154" s="60"/>
    </row>
    <row r="7155">
      <c r="D7155" s="58"/>
      <c r="F7155" s="60"/>
    </row>
    <row r="7156">
      <c r="D7156" s="58"/>
      <c r="F7156" s="60"/>
    </row>
    <row r="7157">
      <c r="D7157" s="58"/>
      <c r="F7157" s="60"/>
    </row>
    <row r="7158">
      <c r="D7158" s="58"/>
      <c r="F7158" s="60"/>
    </row>
    <row r="7159">
      <c r="D7159" s="58"/>
      <c r="F7159" s="60"/>
    </row>
    <row r="7160">
      <c r="D7160" s="58"/>
      <c r="F7160" s="60"/>
    </row>
    <row r="7161">
      <c r="D7161" s="58"/>
      <c r="F7161" s="60"/>
    </row>
    <row r="7162">
      <c r="D7162" s="58"/>
      <c r="F7162" s="60"/>
    </row>
    <row r="7163">
      <c r="D7163" s="58"/>
      <c r="F7163" s="60"/>
    </row>
    <row r="7164">
      <c r="D7164" s="58"/>
      <c r="F7164" s="60"/>
    </row>
    <row r="7165">
      <c r="D7165" s="58"/>
      <c r="F7165" s="60"/>
    </row>
    <row r="7166">
      <c r="D7166" s="58"/>
      <c r="F7166" s="60"/>
    </row>
    <row r="7167">
      <c r="D7167" s="58"/>
      <c r="F7167" s="60"/>
    </row>
    <row r="7168">
      <c r="D7168" s="58"/>
      <c r="F7168" s="60"/>
    </row>
    <row r="7169">
      <c r="D7169" s="58"/>
      <c r="F7169" s="60"/>
    </row>
    <row r="7170">
      <c r="D7170" s="58"/>
      <c r="F7170" s="60"/>
    </row>
    <row r="7171">
      <c r="D7171" s="58"/>
      <c r="F7171" s="60"/>
    </row>
    <row r="7172">
      <c r="D7172" s="58"/>
      <c r="F7172" s="60"/>
    </row>
    <row r="7173">
      <c r="D7173" s="58"/>
      <c r="F7173" s="60"/>
    </row>
    <row r="7174">
      <c r="D7174" s="58"/>
      <c r="F7174" s="60"/>
    </row>
    <row r="7175">
      <c r="D7175" s="58"/>
      <c r="F7175" s="60"/>
    </row>
    <row r="7176">
      <c r="D7176" s="58"/>
      <c r="F7176" s="60"/>
    </row>
    <row r="7177">
      <c r="D7177" s="58"/>
      <c r="F7177" s="60"/>
    </row>
    <row r="7178">
      <c r="D7178" s="58"/>
      <c r="F7178" s="60"/>
    </row>
    <row r="7179">
      <c r="D7179" s="58"/>
      <c r="F7179" s="60"/>
    </row>
    <row r="7180">
      <c r="D7180" s="58"/>
      <c r="F7180" s="60"/>
    </row>
    <row r="7181">
      <c r="D7181" s="58"/>
      <c r="F7181" s="60"/>
    </row>
    <row r="7182">
      <c r="D7182" s="58"/>
      <c r="F7182" s="60"/>
    </row>
    <row r="7183">
      <c r="D7183" s="58"/>
      <c r="F7183" s="60"/>
    </row>
    <row r="7184">
      <c r="D7184" s="58"/>
      <c r="F7184" s="60"/>
    </row>
    <row r="7185">
      <c r="D7185" s="58"/>
      <c r="F7185" s="60"/>
    </row>
    <row r="7186">
      <c r="D7186" s="58"/>
      <c r="F7186" s="60"/>
    </row>
    <row r="7187">
      <c r="D7187" s="58"/>
      <c r="F7187" s="60"/>
    </row>
    <row r="7188">
      <c r="D7188" s="58"/>
      <c r="F7188" s="60"/>
    </row>
    <row r="7189">
      <c r="D7189" s="58"/>
      <c r="F7189" s="60"/>
    </row>
    <row r="7190">
      <c r="D7190" s="58"/>
      <c r="F7190" s="60"/>
    </row>
    <row r="7191">
      <c r="D7191" s="58"/>
      <c r="F7191" s="60"/>
    </row>
    <row r="7192">
      <c r="D7192" s="58"/>
      <c r="F7192" s="60"/>
    </row>
    <row r="7193">
      <c r="D7193" s="58"/>
      <c r="F7193" s="60"/>
    </row>
    <row r="7194">
      <c r="D7194" s="58"/>
      <c r="F7194" s="60"/>
    </row>
    <row r="7195">
      <c r="D7195" s="58"/>
      <c r="F7195" s="60"/>
    </row>
    <row r="7196">
      <c r="D7196" s="58"/>
      <c r="F7196" s="60"/>
    </row>
    <row r="7197">
      <c r="D7197" s="58"/>
      <c r="F7197" s="60"/>
    </row>
    <row r="7198">
      <c r="D7198" s="58"/>
      <c r="F7198" s="60"/>
    </row>
    <row r="7199">
      <c r="D7199" s="58"/>
      <c r="F7199" s="60"/>
    </row>
    <row r="7200">
      <c r="D7200" s="58"/>
      <c r="F7200" s="60"/>
    </row>
    <row r="7201">
      <c r="D7201" s="58"/>
      <c r="F7201" s="60"/>
    </row>
    <row r="7202">
      <c r="D7202" s="58"/>
      <c r="F7202" s="60"/>
    </row>
    <row r="7203">
      <c r="D7203" s="58"/>
      <c r="F7203" s="60"/>
    </row>
    <row r="7204">
      <c r="D7204" s="58"/>
      <c r="F7204" s="60"/>
    </row>
    <row r="7205">
      <c r="D7205" s="58"/>
      <c r="F7205" s="60"/>
    </row>
    <row r="7206">
      <c r="D7206" s="58"/>
      <c r="F7206" s="60"/>
    </row>
    <row r="7207">
      <c r="D7207" s="58"/>
      <c r="F7207" s="60"/>
    </row>
    <row r="7208">
      <c r="D7208" s="58"/>
      <c r="F7208" s="60"/>
    </row>
    <row r="7209">
      <c r="D7209" s="58"/>
      <c r="F7209" s="60"/>
    </row>
    <row r="7210">
      <c r="D7210" s="58"/>
      <c r="F7210" s="60"/>
    </row>
    <row r="7211">
      <c r="D7211" s="58"/>
      <c r="F7211" s="60"/>
    </row>
    <row r="7212">
      <c r="D7212" s="58"/>
      <c r="F7212" s="60"/>
    </row>
    <row r="7213">
      <c r="D7213" s="58"/>
      <c r="F7213" s="60"/>
    </row>
    <row r="7214">
      <c r="D7214" s="58"/>
      <c r="F7214" s="60"/>
    </row>
    <row r="7215">
      <c r="D7215" s="58"/>
      <c r="F7215" s="60"/>
    </row>
    <row r="7216">
      <c r="D7216" s="58"/>
      <c r="F7216" s="60"/>
    </row>
    <row r="7217">
      <c r="D7217" s="58"/>
      <c r="F7217" s="60"/>
    </row>
    <row r="7218">
      <c r="D7218" s="58"/>
      <c r="F7218" s="60"/>
    </row>
    <row r="7219">
      <c r="D7219" s="58"/>
      <c r="F7219" s="60"/>
    </row>
    <row r="7220">
      <c r="D7220" s="58"/>
      <c r="F7220" s="60"/>
    </row>
    <row r="7221">
      <c r="D7221" s="58"/>
      <c r="F7221" s="60"/>
    </row>
    <row r="7222">
      <c r="D7222" s="58"/>
      <c r="F7222" s="60"/>
    </row>
    <row r="7223">
      <c r="D7223" s="58"/>
      <c r="F7223" s="60"/>
    </row>
    <row r="7224">
      <c r="D7224" s="58"/>
      <c r="F7224" s="60"/>
    </row>
    <row r="7225">
      <c r="D7225" s="58"/>
      <c r="F7225" s="60"/>
    </row>
    <row r="7226">
      <c r="D7226" s="58"/>
      <c r="F7226" s="60"/>
    </row>
    <row r="7227">
      <c r="D7227" s="58"/>
      <c r="F7227" s="60"/>
    </row>
    <row r="7228">
      <c r="D7228" s="58"/>
      <c r="F7228" s="60"/>
    </row>
    <row r="7229">
      <c r="D7229" s="58"/>
      <c r="F7229" s="60"/>
    </row>
    <row r="7230">
      <c r="D7230" s="58"/>
      <c r="F7230" s="60"/>
    </row>
    <row r="7231">
      <c r="D7231" s="58"/>
      <c r="F7231" s="60"/>
    </row>
    <row r="7232">
      <c r="D7232" s="58"/>
      <c r="F7232" s="60"/>
    </row>
    <row r="7233">
      <c r="D7233" s="58"/>
      <c r="F7233" s="60"/>
    </row>
    <row r="7234">
      <c r="D7234" s="58"/>
      <c r="F7234" s="60"/>
    </row>
    <row r="7235">
      <c r="D7235" s="58"/>
      <c r="F7235" s="60"/>
    </row>
    <row r="7236">
      <c r="D7236" s="58"/>
      <c r="F7236" s="60"/>
    </row>
    <row r="7237">
      <c r="D7237" s="58"/>
      <c r="F7237" s="60"/>
    </row>
    <row r="7238">
      <c r="D7238" s="58"/>
      <c r="F7238" s="60"/>
    </row>
    <row r="7239">
      <c r="D7239" s="58"/>
      <c r="F7239" s="60"/>
    </row>
    <row r="7240">
      <c r="D7240" s="58"/>
      <c r="F7240" s="60"/>
    </row>
    <row r="7241">
      <c r="D7241" s="58"/>
      <c r="F7241" s="60"/>
    </row>
    <row r="7242">
      <c r="D7242" s="58"/>
      <c r="F7242" s="60"/>
    </row>
    <row r="7243">
      <c r="D7243" s="58"/>
      <c r="F7243" s="60"/>
    </row>
    <row r="7244">
      <c r="D7244" s="58"/>
      <c r="F7244" s="60"/>
    </row>
    <row r="7245">
      <c r="D7245" s="58"/>
      <c r="F7245" s="60"/>
    </row>
    <row r="7246">
      <c r="D7246" s="58"/>
      <c r="F7246" s="60"/>
    </row>
    <row r="7247">
      <c r="D7247" s="58"/>
      <c r="F7247" s="60"/>
    </row>
    <row r="7248">
      <c r="D7248" s="58"/>
      <c r="F7248" s="60"/>
    </row>
    <row r="7249">
      <c r="D7249" s="58"/>
      <c r="F7249" s="60"/>
    </row>
    <row r="7250">
      <c r="D7250" s="58"/>
      <c r="F7250" s="60"/>
    </row>
    <row r="7251">
      <c r="D7251" s="58"/>
      <c r="F7251" s="60"/>
    </row>
    <row r="7252">
      <c r="D7252" s="58"/>
      <c r="F7252" s="60"/>
    </row>
    <row r="7253">
      <c r="D7253" s="58"/>
      <c r="F7253" s="60"/>
    </row>
    <row r="7254">
      <c r="D7254" s="58"/>
      <c r="F7254" s="60"/>
    </row>
    <row r="7255">
      <c r="D7255" s="58"/>
      <c r="F7255" s="60"/>
    </row>
    <row r="7256">
      <c r="D7256" s="58"/>
      <c r="F7256" s="60"/>
    </row>
    <row r="7257">
      <c r="D7257" s="58"/>
      <c r="F7257" s="60"/>
    </row>
    <row r="7258">
      <c r="D7258" s="58"/>
      <c r="F7258" s="60"/>
    </row>
    <row r="7259">
      <c r="D7259" s="58"/>
      <c r="F7259" s="60"/>
    </row>
    <row r="7260">
      <c r="D7260" s="58"/>
      <c r="F7260" s="60"/>
    </row>
    <row r="7261">
      <c r="D7261" s="58"/>
      <c r="F7261" s="60"/>
    </row>
    <row r="7262">
      <c r="D7262" s="58"/>
      <c r="F7262" s="60"/>
    </row>
    <row r="7263">
      <c r="D7263" s="58"/>
      <c r="F7263" s="60"/>
    </row>
    <row r="7264">
      <c r="D7264" s="58"/>
      <c r="F7264" s="60"/>
    </row>
    <row r="7265">
      <c r="D7265" s="58"/>
      <c r="F7265" s="60"/>
    </row>
    <row r="7266">
      <c r="D7266" s="58"/>
      <c r="F7266" s="60"/>
    </row>
    <row r="7267">
      <c r="D7267" s="58"/>
      <c r="F7267" s="60"/>
    </row>
    <row r="7268">
      <c r="D7268" s="58"/>
      <c r="F7268" s="60"/>
    </row>
    <row r="7269">
      <c r="D7269" s="58"/>
      <c r="F7269" s="60"/>
    </row>
    <row r="7270">
      <c r="D7270" s="58"/>
      <c r="F7270" s="60"/>
    </row>
    <row r="7271">
      <c r="D7271" s="58"/>
      <c r="F7271" s="60"/>
    </row>
    <row r="7272">
      <c r="D7272" s="58"/>
      <c r="F7272" s="60"/>
    </row>
    <row r="7273">
      <c r="D7273" s="58"/>
      <c r="F7273" s="60"/>
    </row>
    <row r="7274">
      <c r="D7274" s="58"/>
      <c r="F7274" s="60"/>
    </row>
    <row r="7275">
      <c r="D7275" s="58"/>
      <c r="F7275" s="60"/>
    </row>
    <row r="7276">
      <c r="D7276" s="58"/>
      <c r="F7276" s="60"/>
    </row>
    <row r="7277">
      <c r="D7277" s="58"/>
      <c r="F7277" s="60"/>
    </row>
    <row r="7278">
      <c r="D7278" s="58"/>
      <c r="F7278" s="60"/>
    </row>
    <row r="7279">
      <c r="D7279" s="58"/>
      <c r="F7279" s="60"/>
    </row>
    <row r="7280">
      <c r="D7280" s="58"/>
      <c r="F7280" s="60"/>
    </row>
    <row r="7281">
      <c r="D7281" s="58"/>
      <c r="F7281" s="60"/>
    </row>
    <row r="7282">
      <c r="D7282" s="58"/>
      <c r="F7282" s="60"/>
    </row>
    <row r="7283">
      <c r="D7283" s="58"/>
      <c r="F7283" s="60"/>
    </row>
    <row r="7284">
      <c r="D7284" s="58"/>
      <c r="F7284" s="60"/>
    </row>
    <row r="7285">
      <c r="D7285" s="58"/>
      <c r="F7285" s="60"/>
    </row>
    <row r="7286">
      <c r="D7286" s="58"/>
      <c r="F7286" s="60"/>
    </row>
    <row r="7287">
      <c r="D7287" s="58"/>
      <c r="F7287" s="60"/>
    </row>
    <row r="7288">
      <c r="D7288" s="58"/>
      <c r="F7288" s="60"/>
    </row>
    <row r="7289">
      <c r="D7289" s="58"/>
      <c r="F7289" s="60"/>
    </row>
    <row r="7290">
      <c r="D7290" s="58"/>
      <c r="F7290" s="60"/>
    </row>
    <row r="7291">
      <c r="D7291" s="58"/>
      <c r="F7291" s="60"/>
    </row>
    <row r="7292">
      <c r="D7292" s="58"/>
      <c r="F7292" s="60"/>
    </row>
    <row r="7293">
      <c r="D7293" s="58"/>
      <c r="F7293" s="60"/>
    </row>
    <row r="7294">
      <c r="D7294" s="58"/>
      <c r="F7294" s="60"/>
    </row>
    <row r="7295">
      <c r="D7295" s="58"/>
      <c r="F7295" s="60"/>
    </row>
    <row r="7296">
      <c r="D7296" s="58"/>
      <c r="F7296" s="60"/>
    </row>
    <row r="7297">
      <c r="D7297" s="58"/>
      <c r="F7297" s="60"/>
    </row>
    <row r="7298">
      <c r="D7298" s="58"/>
      <c r="F7298" s="60"/>
    </row>
    <row r="7299">
      <c r="D7299" s="58"/>
      <c r="F7299" s="60"/>
    </row>
    <row r="7300">
      <c r="D7300" s="58"/>
      <c r="F7300" s="60"/>
    </row>
    <row r="7301">
      <c r="D7301" s="58"/>
      <c r="F7301" s="60"/>
    </row>
    <row r="7302">
      <c r="D7302" s="58"/>
      <c r="F7302" s="60"/>
    </row>
    <row r="7303">
      <c r="D7303" s="58"/>
      <c r="F7303" s="60"/>
    </row>
    <row r="7304">
      <c r="D7304" s="58"/>
      <c r="F7304" s="60"/>
    </row>
    <row r="7305">
      <c r="D7305" s="58"/>
      <c r="F7305" s="60"/>
    </row>
    <row r="7306">
      <c r="D7306" s="58"/>
      <c r="F7306" s="60"/>
    </row>
    <row r="7307">
      <c r="D7307" s="58"/>
      <c r="F7307" s="60"/>
    </row>
    <row r="7308">
      <c r="D7308" s="58"/>
      <c r="F7308" s="60"/>
    </row>
    <row r="7309">
      <c r="D7309" s="58"/>
      <c r="F7309" s="60"/>
    </row>
    <row r="7310">
      <c r="D7310" s="58"/>
      <c r="F7310" s="60"/>
    </row>
    <row r="7311">
      <c r="D7311" s="58"/>
      <c r="F7311" s="60"/>
    </row>
    <row r="7312">
      <c r="D7312" s="58"/>
      <c r="F7312" s="60"/>
    </row>
    <row r="7313">
      <c r="D7313" s="58"/>
      <c r="F7313" s="60"/>
    </row>
    <row r="7314">
      <c r="D7314" s="58"/>
      <c r="F7314" s="60"/>
    </row>
    <row r="7315">
      <c r="D7315" s="58"/>
      <c r="F7315" s="60"/>
    </row>
    <row r="7316">
      <c r="D7316" s="58"/>
      <c r="F7316" s="60"/>
    </row>
    <row r="7317">
      <c r="D7317" s="58"/>
      <c r="F7317" s="60"/>
    </row>
    <row r="7318">
      <c r="D7318" s="58"/>
      <c r="F7318" s="60"/>
    </row>
    <row r="7319">
      <c r="D7319" s="58"/>
      <c r="F7319" s="60"/>
    </row>
    <row r="7320">
      <c r="D7320" s="58"/>
      <c r="F7320" s="60"/>
    </row>
    <row r="7321">
      <c r="D7321" s="58"/>
      <c r="F7321" s="60"/>
    </row>
    <row r="7322">
      <c r="D7322" s="58"/>
      <c r="F7322" s="60"/>
    </row>
    <row r="7323">
      <c r="D7323" s="58"/>
      <c r="F7323" s="60"/>
    </row>
    <row r="7324">
      <c r="D7324" s="58"/>
      <c r="F7324" s="60"/>
    </row>
    <row r="7325">
      <c r="D7325" s="58"/>
      <c r="F7325" s="60"/>
    </row>
    <row r="7326">
      <c r="D7326" s="58"/>
      <c r="F7326" s="60"/>
    </row>
    <row r="7327">
      <c r="D7327" s="58"/>
      <c r="F7327" s="60"/>
    </row>
    <row r="7328">
      <c r="D7328" s="58"/>
      <c r="F7328" s="60"/>
    </row>
    <row r="7329">
      <c r="D7329" s="58"/>
      <c r="F7329" s="60"/>
    </row>
    <row r="7330">
      <c r="D7330" s="58"/>
      <c r="F7330" s="60"/>
    </row>
    <row r="7331">
      <c r="D7331" s="58"/>
      <c r="F7331" s="60"/>
    </row>
    <row r="7332">
      <c r="D7332" s="58"/>
      <c r="F7332" s="60"/>
    </row>
    <row r="7333">
      <c r="D7333" s="58"/>
      <c r="F7333" s="60"/>
    </row>
    <row r="7334">
      <c r="D7334" s="58"/>
      <c r="F7334" s="60"/>
    </row>
    <row r="7335">
      <c r="D7335" s="58"/>
      <c r="F7335" s="60"/>
    </row>
    <row r="7336">
      <c r="D7336" s="58"/>
      <c r="F7336" s="60"/>
    </row>
    <row r="7337">
      <c r="D7337" s="58"/>
      <c r="F7337" s="60"/>
    </row>
    <row r="7338">
      <c r="D7338" s="58"/>
      <c r="F7338" s="60"/>
    </row>
    <row r="7339">
      <c r="D7339" s="58"/>
      <c r="F7339" s="60"/>
    </row>
    <row r="7340">
      <c r="D7340" s="58"/>
      <c r="F7340" s="60"/>
    </row>
    <row r="7341">
      <c r="D7341" s="58"/>
      <c r="F7341" s="60"/>
    </row>
    <row r="7342">
      <c r="D7342" s="58"/>
      <c r="F7342" s="60"/>
    </row>
    <row r="7343">
      <c r="D7343" s="58"/>
      <c r="F7343" s="60"/>
    </row>
    <row r="7344">
      <c r="D7344" s="58"/>
      <c r="F7344" s="60"/>
    </row>
    <row r="7345">
      <c r="D7345" s="58"/>
      <c r="F7345" s="60"/>
    </row>
    <row r="7346">
      <c r="D7346" s="58"/>
      <c r="F7346" s="60"/>
    </row>
    <row r="7347">
      <c r="D7347" s="58"/>
      <c r="F7347" s="60"/>
    </row>
    <row r="7348">
      <c r="D7348" s="58"/>
      <c r="F7348" s="60"/>
    </row>
    <row r="7349">
      <c r="D7349" s="58"/>
      <c r="F7349" s="60"/>
    </row>
    <row r="7350">
      <c r="D7350" s="58"/>
      <c r="F7350" s="60"/>
    </row>
    <row r="7351">
      <c r="D7351" s="58"/>
      <c r="F7351" s="60"/>
    </row>
    <row r="7352">
      <c r="D7352" s="58"/>
      <c r="F7352" s="60"/>
    </row>
    <row r="7353">
      <c r="D7353" s="58"/>
      <c r="F7353" s="60"/>
    </row>
    <row r="7354">
      <c r="D7354" s="58"/>
      <c r="F7354" s="60"/>
    </row>
    <row r="7355">
      <c r="D7355" s="58"/>
      <c r="F7355" s="60"/>
    </row>
    <row r="7356">
      <c r="D7356" s="58"/>
      <c r="F7356" s="60"/>
    </row>
    <row r="7357">
      <c r="D7357" s="58"/>
      <c r="F7357" s="60"/>
    </row>
    <row r="7358">
      <c r="D7358" s="58"/>
      <c r="F7358" s="60"/>
    </row>
    <row r="7359">
      <c r="D7359" s="58"/>
      <c r="F7359" s="60"/>
    </row>
    <row r="7360">
      <c r="D7360" s="58"/>
      <c r="F7360" s="60"/>
    </row>
    <row r="7361">
      <c r="D7361" s="58"/>
      <c r="F7361" s="60"/>
    </row>
    <row r="7362">
      <c r="D7362" s="58"/>
      <c r="F7362" s="60"/>
    </row>
    <row r="7363">
      <c r="D7363" s="58"/>
      <c r="F7363" s="60"/>
    </row>
    <row r="7364">
      <c r="D7364" s="58"/>
      <c r="F7364" s="60"/>
    </row>
    <row r="7365">
      <c r="D7365" s="58"/>
      <c r="F7365" s="60"/>
    </row>
    <row r="7366">
      <c r="D7366" s="58"/>
      <c r="F7366" s="60"/>
    </row>
    <row r="7367">
      <c r="D7367" s="58"/>
      <c r="F7367" s="60"/>
    </row>
    <row r="7368">
      <c r="D7368" s="58"/>
      <c r="F7368" s="60"/>
    </row>
    <row r="7369">
      <c r="D7369" s="58"/>
      <c r="F7369" s="60"/>
    </row>
    <row r="7370">
      <c r="D7370" s="58"/>
      <c r="F7370" s="60"/>
    </row>
    <row r="7371">
      <c r="D7371" s="58"/>
      <c r="F7371" s="60"/>
    </row>
    <row r="7372">
      <c r="D7372" s="58"/>
      <c r="F7372" s="60"/>
    </row>
    <row r="7373">
      <c r="D7373" s="58"/>
      <c r="F7373" s="60"/>
    </row>
    <row r="7374">
      <c r="D7374" s="58"/>
      <c r="F7374" s="60"/>
    </row>
    <row r="7375">
      <c r="D7375" s="58"/>
      <c r="F7375" s="60"/>
    </row>
    <row r="7376">
      <c r="D7376" s="58"/>
      <c r="F7376" s="60"/>
    </row>
    <row r="7377">
      <c r="D7377" s="58"/>
      <c r="F7377" s="60"/>
    </row>
    <row r="7378">
      <c r="D7378" s="58"/>
      <c r="F7378" s="60"/>
    </row>
    <row r="7379">
      <c r="D7379" s="58"/>
      <c r="F7379" s="60"/>
    </row>
    <row r="7380">
      <c r="D7380" s="58"/>
      <c r="F7380" s="60"/>
    </row>
    <row r="7381">
      <c r="D7381" s="58"/>
      <c r="F7381" s="60"/>
    </row>
    <row r="7382">
      <c r="D7382" s="58"/>
      <c r="F7382" s="60"/>
    </row>
    <row r="7383">
      <c r="D7383" s="58"/>
      <c r="F7383" s="60"/>
    </row>
    <row r="7384">
      <c r="D7384" s="58"/>
      <c r="F7384" s="60"/>
    </row>
    <row r="7385">
      <c r="D7385" s="58"/>
      <c r="F7385" s="60"/>
    </row>
    <row r="7386">
      <c r="D7386" s="58"/>
      <c r="F7386" s="60"/>
    </row>
    <row r="7387">
      <c r="D7387" s="58"/>
      <c r="F7387" s="60"/>
    </row>
    <row r="7388">
      <c r="D7388" s="58"/>
      <c r="F7388" s="60"/>
    </row>
    <row r="7389">
      <c r="D7389" s="58"/>
      <c r="F7389" s="60"/>
    </row>
    <row r="7390">
      <c r="D7390" s="58"/>
      <c r="F7390" s="60"/>
    </row>
    <row r="7391">
      <c r="D7391" s="58"/>
      <c r="F7391" s="60"/>
    </row>
    <row r="7392">
      <c r="D7392" s="58"/>
      <c r="F7392" s="60"/>
    </row>
    <row r="7393">
      <c r="D7393" s="58"/>
      <c r="F7393" s="60"/>
    </row>
    <row r="7394">
      <c r="D7394" s="58"/>
      <c r="F7394" s="60"/>
    </row>
    <row r="7395">
      <c r="D7395" s="58"/>
      <c r="F7395" s="60"/>
    </row>
    <row r="7396">
      <c r="D7396" s="58"/>
      <c r="F7396" s="60"/>
    </row>
    <row r="7397">
      <c r="D7397" s="58"/>
      <c r="F7397" s="60"/>
    </row>
    <row r="7398">
      <c r="D7398" s="58"/>
      <c r="F7398" s="60"/>
    </row>
    <row r="7399">
      <c r="D7399" s="58"/>
      <c r="F7399" s="60"/>
    </row>
    <row r="7400">
      <c r="D7400" s="58"/>
      <c r="F7400" s="60"/>
    </row>
    <row r="7401">
      <c r="D7401" s="58"/>
      <c r="F7401" s="60"/>
    </row>
    <row r="7402">
      <c r="D7402" s="58"/>
      <c r="F7402" s="60"/>
    </row>
    <row r="7403">
      <c r="D7403" s="58"/>
      <c r="F7403" s="60"/>
    </row>
    <row r="7404">
      <c r="D7404" s="58"/>
      <c r="F7404" s="60"/>
    </row>
    <row r="7405">
      <c r="D7405" s="58"/>
      <c r="F7405" s="60"/>
    </row>
    <row r="7406">
      <c r="D7406" s="58"/>
      <c r="F7406" s="60"/>
    </row>
    <row r="7407">
      <c r="D7407" s="58"/>
      <c r="F7407" s="60"/>
    </row>
    <row r="7408">
      <c r="D7408" s="58"/>
      <c r="F7408" s="60"/>
    </row>
    <row r="7409">
      <c r="D7409" s="58"/>
      <c r="F7409" s="60"/>
    </row>
    <row r="7410">
      <c r="D7410" s="58"/>
      <c r="F7410" s="60"/>
    </row>
    <row r="7411">
      <c r="D7411" s="58"/>
      <c r="F7411" s="60"/>
    </row>
    <row r="7412">
      <c r="D7412" s="58"/>
      <c r="F7412" s="60"/>
    </row>
    <row r="7413">
      <c r="D7413" s="58"/>
      <c r="F7413" s="60"/>
    </row>
    <row r="7414">
      <c r="D7414" s="58"/>
      <c r="F7414" s="60"/>
    </row>
    <row r="7415">
      <c r="D7415" s="58"/>
      <c r="F7415" s="60"/>
    </row>
    <row r="7416">
      <c r="D7416" s="58"/>
      <c r="F7416" s="60"/>
    </row>
    <row r="7417">
      <c r="D7417" s="58"/>
      <c r="F7417" s="60"/>
    </row>
    <row r="7418">
      <c r="D7418" s="58"/>
      <c r="F7418" s="60"/>
    </row>
    <row r="7419">
      <c r="D7419" s="58"/>
      <c r="F7419" s="60"/>
    </row>
    <row r="7420">
      <c r="D7420" s="58"/>
      <c r="F7420" s="60"/>
    </row>
    <row r="7421">
      <c r="D7421" s="58"/>
      <c r="F7421" s="60"/>
    </row>
    <row r="7422">
      <c r="D7422" s="58"/>
      <c r="F7422" s="60"/>
    </row>
    <row r="7423">
      <c r="D7423" s="58"/>
      <c r="F7423" s="60"/>
    </row>
    <row r="7424">
      <c r="D7424" s="58"/>
      <c r="F7424" s="60"/>
    </row>
    <row r="7425">
      <c r="D7425" s="58"/>
      <c r="F7425" s="60"/>
    </row>
    <row r="7426">
      <c r="D7426" s="58"/>
      <c r="F7426" s="60"/>
    </row>
    <row r="7427">
      <c r="D7427" s="58"/>
      <c r="F7427" s="60"/>
    </row>
    <row r="7428">
      <c r="D7428" s="58"/>
      <c r="F7428" s="60"/>
    </row>
    <row r="7429">
      <c r="D7429" s="58"/>
      <c r="F7429" s="60"/>
    </row>
    <row r="7430">
      <c r="D7430" s="58"/>
      <c r="F7430" s="60"/>
    </row>
    <row r="7431">
      <c r="D7431" s="58"/>
      <c r="F7431" s="60"/>
    </row>
    <row r="7432">
      <c r="D7432" s="58"/>
      <c r="F7432" s="60"/>
    </row>
    <row r="7433">
      <c r="D7433" s="58"/>
      <c r="F7433" s="60"/>
    </row>
    <row r="7434">
      <c r="D7434" s="58"/>
      <c r="F7434" s="60"/>
    </row>
    <row r="7435">
      <c r="D7435" s="58"/>
      <c r="F7435" s="60"/>
    </row>
    <row r="7436">
      <c r="D7436" s="58"/>
      <c r="F7436" s="60"/>
    </row>
    <row r="7437">
      <c r="D7437" s="58"/>
      <c r="F7437" s="60"/>
    </row>
    <row r="7438">
      <c r="D7438" s="58"/>
      <c r="F7438" s="60"/>
    </row>
    <row r="7439">
      <c r="D7439" s="58"/>
      <c r="F7439" s="60"/>
    </row>
    <row r="7440">
      <c r="D7440" s="58"/>
      <c r="F7440" s="60"/>
    </row>
    <row r="7441">
      <c r="D7441" s="58"/>
      <c r="F7441" s="60"/>
    </row>
    <row r="7442">
      <c r="D7442" s="58"/>
      <c r="F7442" s="60"/>
    </row>
    <row r="7443">
      <c r="D7443" s="58"/>
      <c r="F7443" s="60"/>
    </row>
    <row r="7444">
      <c r="D7444" s="58"/>
      <c r="F7444" s="60"/>
    </row>
    <row r="7445">
      <c r="D7445" s="58"/>
      <c r="F7445" s="60"/>
    </row>
    <row r="7446">
      <c r="D7446" s="58"/>
      <c r="F7446" s="60"/>
    </row>
    <row r="7447">
      <c r="D7447" s="58"/>
      <c r="F7447" s="60"/>
    </row>
    <row r="7448">
      <c r="D7448" s="58"/>
      <c r="F7448" s="60"/>
    </row>
    <row r="7449">
      <c r="D7449" s="58"/>
      <c r="F7449" s="60"/>
    </row>
    <row r="7450">
      <c r="D7450" s="58"/>
      <c r="F7450" s="60"/>
    </row>
    <row r="7451">
      <c r="D7451" s="58"/>
      <c r="F7451" s="60"/>
    </row>
    <row r="7452">
      <c r="D7452" s="58"/>
      <c r="F7452" s="60"/>
    </row>
    <row r="7453">
      <c r="D7453" s="58"/>
      <c r="F7453" s="60"/>
    </row>
    <row r="7454">
      <c r="D7454" s="58"/>
      <c r="F7454" s="60"/>
    </row>
    <row r="7455">
      <c r="D7455" s="58"/>
      <c r="F7455" s="60"/>
    </row>
    <row r="7456">
      <c r="D7456" s="58"/>
      <c r="F7456" s="60"/>
    </row>
    <row r="7457">
      <c r="D7457" s="58"/>
      <c r="F7457" s="60"/>
    </row>
    <row r="7458">
      <c r="D7458" s="58"/>
      <c r="F7458" s="60"/>
    </row>
    <row r="7459">
      <c r="D7459" s="58"/>
      <c r="F7459" s="60"/>
    </row>
    <row r="7460">
      <c r="D7460" s="58"/>
      <c r="F7460" s="60"/>
    </row>
    <row r="7461">
      <c r="D7461" s="58"/>
      <c r="F7461" s="60"/>
    </row>
    <row r="7462">
      <c r="D7462" s="58"/>
      <c r="F7462" s="60"/>
    </row>
    <row r="7463">
      <c r="D7463" s="58"/>
      <c r="F7463" s="60"/>
    </row>
    <row r="7464">
      <c r="D7464" s="58"/>
      <c r="F7464" s="60"/>
    </row>
    <row r="7465">
      <c r="D7465" s="58"/>
      <c r="F7465" s="60"/>
    </row>
    <row r="7466">
      <c r="D7466" s="58"/>
      <c r="F7466" s="60"/>
    </row>
    <row r="7467">
      <c r="D7467" s="58"/>
      <c r="F7467" s="60"/>
    </row>
    <row r="7468">
      <c r="D7468" s="58"/>
      <c r="F7468" s="60"/>
    </row>
    <row r="7469">
      <c r="D7469" s="58"/>
      <c r="F7469" s="60"/>
    </row>
    <row r="7470">
      <c r="D7470" s="58"/>
      <c r="F7470" s="60"/>
    </row>
    <row r="7471">
      <c r="D7471" s="58"/>
      <c r="F7471" s="60"/>
    </row>
    <row r="7472">
      <c r="D7472" s="58"/>
      <c r="F7472" s="60"/>
    </row>
    <row r="7473">
      <c r="D7473" s="58"/>
      <c r="F7473" s="60"/>
    </row>
    <row r="7474">
      <c r="D7474" s="58"/>
      <c r="F7474" s="60"/>
    </row>
    <row r="7475">
      <c r="D7475" s="58"/>
      <c r="F7475" s="60"/>
    </row>
    <row r="7476">
      <c r="D7476" s="58"/>
      <c r="F7476" s="60"/>
    </row>
    <row r="7477">
      <c r="D7477" s="58"/>
      <c r="F7477" s="60"/>
    </row>
    <row r="7478">
      <c r="D7478" s="58"/>
      <c r="F7478" s="60"/>
    </row>
    <row r="7479">
      <c r="D7479" s="58"/>
      <c r="F7479" s="60"/>
    </row>
    <row r="7480">
      <c r="D7480" s="58"/>
      <c r="F7480" s="60"/>
    </row>
    <row r="7481">
      <c r="D7481" s="58"/>
      <c r="F7481" s="60"/>
    </row>
    <row r="7482">
      <c r="D7482" s="58"/>
      <c r="F7482" s="60"/>
    </row>
    <row r="7483">
      <c r="D7483" s="58"/>
      <c r="F7483" s="60"/>
    </row>
    <row r="7484">
      <c r="D7484" s="58"/>
      <c r="F7484" s="60"/>
    </row>
    <row r="7485">
      <c r="D7485" s="58"/>
      <c r="F7485" s="60"/>
    </row>
    <row r="7486">
      <c r="D7486" s="58"/>
      <c r="F7486" s="60"/>
    </row>
    <row r="7487">
      <c r="D7487" s="58"/>
      <c r="F7487" s="60"/>
    </row>
    <row r="7488">
      <c r="D7488" s="58"/>
      <c r="F7488" s="60"/>
    </row>
    <row r="7489">
      <c r="D7489" s="58"/>
      <c r="F7489" s="60"/>
    </row>
    <row r="7490">
      <c r="D7490" s="58"/>
      <c r="F7490" s="60"/>
    </row>
    <row r="7491">
      <c r="D7491" s="58"/>
      <c r="F7491" s="60"/>
    </row>
    <row r="7492">
      <c r="D7492" s="58"/>
      <c r="F7492" s="60"/>
    </row>
    <row r="7493">
      <c r="D7493" s="58"/>
      <c r="F7493" s="60"/>
    </row>
    <row r="7494">
      <c r="D7494" s="58"/>
      <c r="F7494" s="60"/>
    </row>
    <row r="7495">
      <c r="D7495" s="58"/>
      <c r="F7495" s="60"/>
    </row>
    <row r="7496">
      <c r="D7496" s="58"/>
      <c r="F7496" s="60"/>
    </row>
    <row r="7497">
      <c r="D7497" s="58"/>
      <c r="F7497" s="60"/>
    </row>
    <row r="7498">
      <c r="D7498" s="58"/>
      <c r="F7498" s="60"/>
    </row>
    <row r="7499">
      <c r="D7499" s="58"/>
      <c r="F7499" s="60"/>
    </row>
    <row r="7500">
      <c r="D7500" s="58"/>
      <c r="F7500" s="60"/>
    </row>
    <row r="7501">
      <c r="D7501" s="58"/>
      <c r="F7501" s="60"/>
    </row>
    <row r="7502">
      <c r="D7502" s="58"/>
      <c r="F7502" s="60"/>
    </row>
    <row r="7503">
      <c r="D7503" s="58"/>
      <c r="F7503" s="60"/>
    </row>
    <row r="7504">
      <c r="D7504" s="58"/>
      <c r="F7504" s="60"/>
    </row>
    <row r="7505">
      <c r="D7505" s="58"/>
      <c r="F7505" s="60"/>
    </row>
    <row r="7506">
      <c r="D7506" s="58"/>
      <c r="F7506" s="60"/>
    </row>
    <row r="7507">
      <c r="D7507" s="58"/>
      <c r="F7507" s="60"/>
    </row>
    <row r="7508">
      <c r="D7508" s="58"/>
      <c r="F7508" s="60"/>
    </row>
    <row r="7509">
      <c r="D7509" s="58"/>
      <c r="F7509" s="60"/>
    </row>
    <row r="7510">
      <c r="D7510" s="58"/>
      <c r="F7510" s="60"/>
    </row>
    <row r="7511">
      <c r="D7511" s="58"/>
      <c r="F7511" s="60"/>
    </row>
    <row r="7512">
      <c r="D7512" s="58"/>
      <c r="F7512" s="60"/>
    </row>
    <row r="7513">
      <c r="D7513" s="58"/>
      <c r="F7513" s="60"/>
    </row>
    <row r="7514">
      <c r="D7514" s="58"/>
      <c r="F7514" s="60"/>
    </row>
    <row r="7515">
      <c r="D7515" s="58"/>
      <c r="F7515" s="60"/>
    </row>
    <row r="7516">
      <c r="D7516" s="58"/>
      <c r="F7516" s="60"/>
    </row>
    <row r="7517">
      <c r="D7517" s="58"/>
      <c r="F7517" s="60"/>
    </row>
    <row r="7518">
      <c r="D7518" s="58"/>
      <c r="F7518" s="60"/>
    </row>
    <row r="7519">
      <c r="D7519" s="58"/>
      <c r="F7519" s="60"/>
    </row>
    <row r="7520">
      <c r="D7520" s="58"/>
      <c r="F7520" s="60"/>
    </row>
    <row r="7521">
      <c r="D7521" s="58"/>
      <c r="F7521" s="60"/>
    </row>
    <row r="7522">
      <c r="D7522" s="58"/>
      <c r="F7522" s="60"/>
    </row>
    <row r="7523">
      <c r="D7523" s="58"/>
      <c r="F7523" s="60"/>
    </row>
    <row r="7524">
      <c r="D7524" s="58"/>
      <c r="F7524" s="60"/>
    </row>
    <row r="7525">
      <c r="D7525" s="58"/>
      <c r="F7525" s="60"/>
    </row>
    <row r="7526">
      <c r="D7526" s="58"/>
      <c r="F7526" s="60"/>
    </row>
    <row r="7527">
      <c r="D7527" s="58"/>
      <c r="F7527" s="60"/>
    </row>
    <row r="7528">
      <c r="D7528" s="58"/>
      <c r="F7528" s="60"/>
    </row>
    <row r="7529">
      <c r="D7529" s="58"/>
      <c r="F7529" s="60"/>
    </row>
    <row r="7530">
      <c r="D7530" s="58"/>
      <c r="F7530" s="60"/>
    </row>
    <row r="7531">
      <c r="D7531" s="58"/>
      <c r="F7531" s="60"/>
    </row>
    <row r="7532">
      <c r="D7532" s="58"/>
      <c r="F7532" s="60"/>
    </row>
    <row r="7533">
      <c r="D7533" s="58"/>
      <c r="F7533" s="60"/>
    </row>
    <row r="7534">
      <c r="D7534" s="58"/>
      <c r="F7534" s="60"/>
    </row>
    <row r="7535">
      <c r="D7535" s="58"/>
      <c r="F7535" s="60"/>
    </row>
    <row r="7536">
      <c r="D7536" s="58"/>
      <c r="F7536" s="60"/>
    </row>
    <row r="7537">
      <c r="D7537" s="58"/>
      <c r="F7537" s="60"/>
    </row>
    <row r="7538">
      <c r="D7538" s="58"/>
      <c r="F7538" s="60"/>
    </row>
    <row r="7539">
      <c r="D7539" s="58"/>
      <c r="F7539" s="60"/>
    </row>
    <row r="7540">
      <c r="D7540" s="58"/>
      <c r="F7540" s="60"/>
    </row>
    <row r="7541">
      <c r="D7541" s="58"/>
      <c r="F7541" s="60"/>
    </row>
    <row r="7542">
      <c r="D7542" s="58"/>
      <c r="F7542" s="60"/>
    </row>
    <row r="7543">
      <c r="D7543" s="58"/>
      <c r="F7543" s="60"/>
    </row>
    <row r="7544">
      <c r="D7544" s="58"/>
      <c r="F7544" s="60"/>
    </row>
    <row r="7545">
      <c r="D7545" s="58"/>
      <c r="F7545" s="60"/>
    </row>
    <row r="7546">
      <c r="D7546" s="58"/>
      <c r="F7546" s="60"/>
    </row>
    <row r="7547">
      <c r="D7547" s="58"/>
      <c r="F7547" s="60"/>
    </row>
    <row r="7548">
      <c r="D7548" s="58"/>
      <c r="F7548" s="60"/>
    </row>
    <row r="7549">
      <c r="D7549" s="58"/>
      <c r="F7549" s="60"/>
    </row>
    <row r="7550">
      <c r="D7550" s="58"/>
      <c r="F7550" s="60"/>
    </row>
    <row r="7551">
      <c r="D7551" s="58"/>
      <c r="F7551" s="60"/>
    </row>
    <row r="7552">
      <c r="D7552" s="58"/>
      <c r="F7552" s="60"/>
    </row>
    <row r="7553">
      <c r="D7553" s="58"/>
      <c r="F7553" s="60"/>
    </row>
    <row r="7554">
      <c r="D7554" s="58"/>
      <c r="F7554" s="60"/>
    </row>
    <row r="7555">
      <c r="D7555" s="58"/>
      <c r="F7555" s="60"/>
    </row>
    <row r="7556">
      <c r="D7556" s="58"/>
      <c r="F7556" s="60"/>
    </row>
    <row r="7557">
      <c r="D7557" s="58"/>
      <c r="F7557" s="60"/>
    </row>
    <row r="7558">
      <c r="D7558" s="58"/>
      <c r="F7558" s="60"/>
    </row>
    <row r="7559">
      <c r="D7559" s="58"/>
      <c r="F7559" s="60"/>
    </row>
    <row r="7560">
      <c r="D7560" s="58"/>
      <c r="F7560" s="60"/>
    </row>
    <row r="7561">
      <c r="D7561" s="58"/>
      <c r="F7561" s="60"/>
    </row>
    <row r="7562">
      <c r="D7562" s="58"/>
      <c r="F7562" s="60"/>
    </row>
    <row r="7563">
      <c r="D7563" s="58"/>
      <c r="F7563" s="60"/>
    </row>
    <row r="7564">
      <c r="D7564" s="58"/>
      <c r="F7564" s="60"/>
    </row>
    <row r="7565">
      <c r="D7565" s="58"/>
      <c r="F7565" s="60"/>
    </row>
    <row r="7566">
      <c r="D7566" s="58"/>
      <c r="F7566" s="60"/>
    </row>
    <row r="7567">
      <c r="D7567" s="58"/>
      <c r="F7567" s="60"/>
    </row>
    <row r="7568">
      <c r="D7568" s="58"/>
      <c r="F7568" s="60"/>
    </row>
    <row r="7569">
      <c r="D7569" s="58"/>
      <c r="F7569" s="60"/>
    </row>
    <row r="7570">
      <c r="D7570" s="58"/>
      <c r="F7570" s="60"/>
    </row>
    <row r="7571">
      <c r="D7571" s="58"/>
      <c r="F7571" s="60"/>
    </row>
    <row r="7572">
      <c r="D7572" s="58"/>
      <c r="F7572" s="60"/>
    </row>
    <row r="7573">
      <c r="D7573" s="58"/>
      <c r="F7573" s="60"/>
    </row>
    <row r="7574">
      <c r="D7574" s="58"/>
      <c r="F7574" s="60"/>
    </row>
    <row r="7575">
      <c r="D7575" s="58"/>
      <c r="F7575" s="60"/>
    </row>
    <row r="7576">
      <c r="D7576" s="58"/>
      <c r="F7576" s="60"/>
    </row>
    <row r="7577">
      <c r="D7577" s="58"/>
      <c r="F7577" s="60"/>
    </row>
    <row r="7578">
      <c r="D7578" s="58"/>
      <c r="F7578" s="60"/>
    </row>
    <row r="7579">
      <c r="D7579" s="58"/>
      <c r="F7579" s="60"/>
    </row>
    <row r="7580">
      <c r="D7580" s="58"/>
      <c r="F7580" s="60"/>
    </row>
    <row r="7581">
      <c r="D7581" s="58"/>
      <c r="F7581" s="60"/>
    </row>
    <row r="7582">
      <c r="D7582" s="58"/>
      <c r="F7582" s="60"/>
    </row>
    <row r="7583">
      <c r="D7583" s="58"/>
      <c r="F7583" s="60"/>
    </row>
    <row r="7584">
      <c r="D7584" s="58"/>
      <c r="F7584" s="60"/>
    </row>
    <row r="7585">
      <c r="D7585" s="58"/>
      <c r="F7585" s="60"/>
    </row>
    <row r="7586">
      <c r="D7586" s="58"/>
      <c r="F7586" s="60"/>
    </row>
    <row r="7587">
      <c r="D7587" s="58"/>
      <c r="F7587" s="60"/>
    </row>
    <row r="7588">
      <c r="D7588" s="58"/>
      <c r="F7588" s="60"/>
    </row>
    <row r="7589">
      <c r="D7589" s="58"/>
      <c r="F7589" s="60"/>
    </row>
    <row r="7590">
      <c r="D7590" s="58"/>
      <c r="F7590" s="60"/>
    </row>
    <row r="7591">
      <c r="D7591" s="58"/>
      <c r="F7591" s="60"/>
    </row>
    <row r="7592">
      <c r="D7592" s="58"/>
      <c r="F7592" s="60"/>
    </row>
    <row r="7593">
      <c r="D7593" s="58"/>
      <c r="F7593" s="60"/>
    </row>
    <row r="7594">
      <c r="D7594" s="58"/>
      <c r="F7594" s="60"/>
    </row>
    <row r="7595">
      <c r="D7595" s="58"/>
      <c r="F7595" s="60"/>
    </row>
    <row r="7596">
      <c r="D7596" s="58"/>
      <c r="F7596" s="60"/>
    </row>
    <row r="7597">
      <c r="D7597" s="58"/>
      <c r="F7597" s="60"/>
    </row>
    <row r="7598">
      <c r="D7598" s="58"/>
      <c r="F7598" s="60"/>
    </row>
    <row r="7599">
      <c r="D7599" s="58"/>
      <c r="F7599" s="60"/>
    </row>
    <row r="7600">
      <c r="D7600" s="58"/>
      <c r="F7600" s="60"/>
    </row>
    <row r="7601">
      <c r="D7601" s="58"/>
      <c r="F7601" s="60"/>
    </row>
    <row r="7602">
      <c r="D7602" s="58"/>
      <c r="F7602" s="60"/>
    </row>
    <row r="7603">
      <c r="D7603" s="58"/>
      <c r="F7603" s="60"/>
    </row>
    <row r="7604">
      <c r="D7604" s="58"/>
      <c r="F7604" s="60"/>
    </row>
    <row r="7605">
      <c r="D7605" s="58"/>
      <c r="F7605" s="60"/>
    </row>
    <row r="7606">
      <c r="D7606" s="58"/>
      <c r="F7606" s="60"/>
    </row>
    <row r="7607">
      <c r="D7607" s="58"/>
      <c r="F7607" s="60"/>
    </row>
    <row r="7608">
      <c r="D7608" s="58"/>
      <c r="F7608" s="60"/>
    </row>
    <row r="7609">
      <c r="D7609" s="58"/>
      <c r="F7609" s="60"/>
    </row>
    <row r="7610">
      <c r="D7610" s="58"/>
      <c r="F7610" s="60"/>
    </row>
    <row r="7611">
      <c r="D7611" s="58"/>
      <c r="F7611" s="60"/>
    </row>
    <row r="7612">
      <c r="D7612" s="58"/>
      <c r="F7612" s="60"/>
    </row>
    <row r="7613">
      <c r="D7613" s="58"/>
      <c r="F7613" s="60"/>
    </row>
    <row r="7614">
      <c r="D7614" s="58"/>
      <c r="F7614" s="60"/>
    </row>
    <row r="7615">
      <c r="D7615" s="58"/>
      <c r="F7615" s="60"/>
    </row>
    <row r="7616">
      <c r="D7616" s="58"/>
      <c r="F7616" s="60"/>
    </row>
    <row r="7617">
      <c r="D7617" s="58"/>
      <c r="F7617" s="60"/>
    </row>
    <row r="7618">
      <c r="D7618" s="58"/>
      <c r="F7618" s="60"/>
    </row>
    <row r="7619">
      <c r="D7619" s="58"/>
      <c r="F7619" s="60"/>
    </row>
    <row r="7620">
      <c r="D7620" s="58"/>
      <c r="F7620" s="60"/>
    </row>
    <row r="7621">
      <c r="D7621" s="58"/>
      <c r="F7621" s="60"/>
    </row>
    <row r="7622">
      <c r="D7622" s="58"/>
      <c r="F7622" s="60"/>
    </row>
    <row r="7623">
      <c r="D7623" s="58"/>
      <c r="F7623" s="60"/>
    </row>
    <row r="7624">
      <c r="D7624" s="58"/>
      <c r="F7624" s="60"/>
    </row>
    <row r="7625">
      <c r="D7625" s="58"/>
      <c r="F7625" s="60"/>
    </row>
    <row r="7626">
      <c r="D7626" s="58"/>
      <c r="F7626" s="60"/>
    </row>
    <row r="7627">
      <c r="D7627" s="58"/>
      <c r="F7627" s="60"/>
    </row>
    <row r="7628">
      <c r="D7628" s="58"/>
      <c r="F7628" s="60"/>
    </row>
    <row r="7629">
      <c r="D7629" s="58"/>
      <c r="F7629" s="60"/>
    </row>
    <row r="7630">
      <c r="D7630" s="58"/>
      <c r="F7630" s="60"/>
    </row>
    <row r="7631">
      <c r="D7631" s="58"/>
      <c r="F7631" s="60"/>
    </row>
    <row r="7632">
      <c r="D7632" s="58"/>
      <c r="F7632" s="60"/>
    </row>
    <row r="7633">
      <c r="D7633" s="58"/>
      <c r="F7633" s="60"/>
    </row>
    <row r="7634">
      <c r="D7634" s="58"/>
      <c r="F7634" s="60"/>
    </row>
    <row r="7635">
      <c r="D7635" s="58"/>
      <c r="F7635" s="60"/>
    </row>
    <row r="7636">
      <c r="D7636" s="58"/>
      <c r="F7636" s="60"/>
    </row>
    <row r="7637">
      <c r="D7637" s="58"/>
      <c r="F7637" s="60"/>
    </row>
    <row r="7638">
      <c r="D7638" s="58"/>
      <c r="F7638" s="60"/>
    </row>
    <row r="7639">
      <c r="D7639" s="58"/>
      <c r="F7639" s="60"/>
    </row>
    <row r="7640">
      <c r="D7640" s="58"/>
      <c r="F7640" s="60"/>
    </row>
    <row r="7641">
      <c r="D7641" s="58"/>
      <c r="F7641" s="60"/>
    </row>
    <row r="7642">
      <c r="D7642" s="58"/>
      <c r="F7642" s="60"/>
    </row>
    <row r="7643">
      <c r="D7643" s="58"/>
      <c r="F7643" s="60"/>
    </row>
    <row r="7644">
      <c r="D7644" s="58"/>
      <c r="F7644" s="60"/>
    </row>
    <row r="7645">
      <c r="D7645" s="58"/>
      <c r="F7645" s="60"/>
    </row>
    <row r="7646">
      <c r="D7646" s="58"/>
      <c r="F7646" s="60"/>
    </row>
    <row r="7647">
      <c r="D7647" s="58"/>
      <c r="F7647" s="60"/>
    </row>
    <row r="7648">
      <c r="D7648" s="58"/>
      <c r="F7648" s="60"/>
    </row>
    <row r="7649">
      <c r="D7649" s="58"/>
      <c r="F7649" s="60"/>
    </row>
    <row r="7650">
      <c r="D7650" s="58"/>
      <c r="F7650" s="60"/>
    </row>
    <row r="7651">
      <c r="D7651" s="58"/>
      <c r="F7651" s="60"/>
    </row>
    <row r="7652">
      <c r="D7652" s="58"/>
      <c r="F7652" s="60"/>
    </row>
    <row r="7653">
      <c r="D7653" s="58"/>
      <c r="F7653" s="60"/>
    </row>
    <row r="7654">
      <c r="D7654" s="58"/>
      <c r="F7654" s="60"/>
    </row>
    <row r="7655">
      <c r="D7655" s="58"/>
      <c r="F7655" s="60"/>
    </row>
    <row r="7656">
      <c r="D7656" s="58"/>
      <c r="F7656" s="60"/>
    </row>
    <row r="7657">
      <c r="D7657" s="58"/>
      <c r="F7657" s="60"/>
    </row>
    <row r="7658">
      <c r="D7658" s="58"/>
      <c r="F7658" s="60"/>
    </row>
    <row r="7659">
      <c r="D7659" s="58"/>
      <c r="F7659" s="60"/>
    </row>
    <row r="7660">
      <c r="D7660" s="58"/>
      <c r="F7660" s="60"/>
    </row>
    <row r="7661">
      <c r="D7661" s="58"/>
      <c r="F7661" s="60"/>
    </row>
    <row r="7662">
      <c r="D7662" s="58"/>
      <c r="F7662" s="60"/>
    </row>
    <row r="7663">
      <c r="D7663" s="58"/>
      <c r="F7663" s="60"/>
    </row>
    <row r="7664">
      <c r="D7664" s="58"/>
      <c r="F7664" s="60"/>
    </row>
    <row r="7665">
      <c r="D7665" s="58"/>
      <c r="F7665" s="60"/>
    </row>
    <row r="7666">
      <c r="D7666" s="58"/>
      <c r="F7666" s="60"/>
    </row>
    <row r="7667">
      <c r="D7667" s="58"/>
      <c r="F7667" s="60"/>
    </row>
    <row r="7668">
      <c r="D7668" s="58"/>
      <c r="F7668" s="60"/>
    </row>
    <row r="7669">
      <c r="D7669" s="58"/>
      <c r="F7669" s="60"/>
    </row>
    <row r="7670">
      <c r="D7670" s="58"/>
      <c r="F7670" s="60"/>
    </row>
    <row r="7671">
      <c r="D7671" s="58"/>
      <c r="F7671" s="60"/>
    </row>
    <row r="7672">
      <c r="D7672" s="58"/>
      <c r="F7672" s="60"/>
    </row>
    <row r="7673">
      <c r="D7673" s="58"/>
      <c r="F7673" s="60"/>
    </row>
    <row r="7674">
      <c r="D7674" s="58"/>
      <c r="F7674" s="60"/>
    </row>
    <row r="7675">
      <c r="D7675" s="58"/>
      <c r="F7675" s="60"/>
    </row>
    <row r="7676">
      <c r="D7676" s="58"/>
      <c r="F7676" s="60"/>
    </row>
    <row r="7677">
      <c r="D7677" s="58"/>
      <c r="F7677" s="60"/>
    </row>
    <row r="7678">
      <c r="D7678" s="58"/>
      <c r="F7678" s="60"/>
    </row>
    <row r="7679">
      <c r="D7679" s="58"/>
      <c r="F7679" s="60"/>
    </row>
    <row r="7680">
      <c r="D7680" s="58"/>
      <c r="F7680" s="60"/>
    </row>
    <row r="7681">
      <c r="D7681" s="58"/>
      <c r="F7681" s="60"/>
    </row>
    <row r="7682">
      <c r="D7682" s="58"/>
      <c r="F7682" s="60"/>
    </row>
    <row r="7683">
      <c r="D7683" s="58"/>
      <c r="F7683" s="60"/>
    </row>
    <row r="7684">
      <c r="D7684" s="58"/>
      <c r="F7684" s="60"/>
    </row>
    <row r="7685">
      <c r="D7685" s="58"/>
      <c r="F7685" s="60"/>
    </row>
    <row r="7686">
      <c r="D7686" s="58"/>
      <c r="F7686" s="60"/>
    </row>
    <row r="7687">
      <c r="D7687" s="58"/>
      <c r="F7687" s="60"/>
    </row>
    <row r="7688">
      <c r="D7688" s="58"/>
      <c r="F7688" s="60"/>
    </row>
    <row r="7689">
      <c r="D7689" s="58"/>
      <c r="F7689" s="60"/>
    </row>
    <row r="7690">
      <c r="D7690" s="58"/>
      <c r="F7690" s="60"/>
    </row>
    <row r="7691">
      <c r="D7691" s="58"/>
      <c r="F7691" s="60"/>
    </row>
    <row r="7692">
      <c r="D7692" s="58"/>
      <c r="F7692" s="60"/>
    </row>
    <row r="7693">
      <c r="D7693" s="58"/>
      <c r="F7693" s="60"/>
    </row>
    <row r="7694">
      <c r="D7694" s="58"/>
      <c r="F7694" s="60"/>
    </row>
    <row r="7695">
      <c r="D7695" s="58"/>
      <c r="F7695" s="60"/>
    </row>
    <row r="7696">
      <c r="D7696" s="58"/>
      <c r="F7696" s="60"/>
    </row>
    <row r="7697">
      <c r="D7697" s="58"/>
      <c r="F7697" s="60"/>
    </row>
    <row r="7698">
      <c r="D7698" s="58"/>
      <c r="F7698" s="60"/>
    </row>
    <row r="7699">
      <c r="D7699" s="58"/>
      <c r="F7699" s="60"/>
    </row>
    <row r="7700">
      <c r="D7700" s="58"/>
      <c r="F7700" s="60"/>
    </row>
    <row r="7701">
      <c r="D7701" s="58"/>
      <c r="F7701" s="60"/>
    </row>
    <row r="7702">
      <c r="D7702" s="58"/>
      <c r="F7702" s="60"/>
    </row>
    <row r="7703">
      <c r="D7703" s="58"/>
      <c r="F7703" s="60"/>
    </row>
    <row r="7704">
      <c r="D7704" s="58"/>
      <c r="F7704" s="60"/>
    </row>
    <row r="7705">
      <c r="D7705" s="58"/>
      <c r="F7705" s="60"/>
    </row>
    <row r="7706">
      <c r="D7706" s="58"/>
      <c r="F7706" s="60"/>
    </row>
    <row r="7707">
      <c r="D7707" s="58"/>
      <c r="F7707" s="60"/>
    </row>
    <row r="7708">
      <c r="D7708" s="58"/>
      <c r="F7708" s="60"/>
    </row>
    <row r="7709">
      <c r="D7709" s="58"/>
      <c r="F7709" s="60"/>
    </row>
    <row r="7710">
      <c r="D7710" s="58"/>
      <c r="F7710" s="60"/>
    </row>
    <row r="7711">
      <c r="D7711" s="58"/>
      <c r="F7711" s="60"/>
    </row>
    <row r="7712">
      <c r="D7712" s="58"/>
      <c r="F7712" s="60"/>
    </row>
    <row r="7713">
      <c r="D7713" s="58"/>
      <c r="F7713" s="60"/>
    </row>
    <row r="7714">
      <c r="D7714" s="58"/>
      <c r="F7714" s="60"/>
    </row>
    <row r="7715">
      <c r="D7715" s="58"/>
      <c r="F7715" s="60"/>
    </row>
    <row r="7716">
      <c r="D7716" s="58"/>
      <c r="F7716" s="60"/>
    </row>
    <row r="7717">
      <c r="D7717" s="58"/>
      <c r="F7717" s="60"/>
    </row>
    <row r="7718">
      <c r="D7718" s="58"/>
      <c r="F7718" s="60"/>
    </row>
    <row r="7719">
      <c r="D7719" s="58"/>
      <c r="F7719" s="60"/>
    </row>
    <row r="7720">
      <c r="D7720" s="58"/>
      <c r="F7720" s="60"/>
    </row>
    <row r="7721">
      <c r="D7721" s="58"/>
      <c r="F7721" s="60"/>
    </row>
    <row r="7722">
      <c r="D7722" s="58"/>
      <c r="F7722" s="60"/>
    </row>
    <row r="7723">
      <c r="D7723" s="58"/>
      <c r="F7723" s="60"/>
    </row>
    <row r="7724">
      <c r="D7724" s="58"/>
      <c r="F7724" s="60"/>
    </row>
    <row r="7725">
      <c r="D7725" s="58"/>
      <c r="F7725" s="60"/>
    </row>
    <row r="7726">
      <c r="D7726" s="58"/>
      <c r="F7726" s="60"/>
    </row>
    <row r="7727">
      <c r="D7727" s="58"/>
      <c r="F7727" s="60"/>
    </row>
    <row r="7728">
      <c r="D7728" s="58"/>
      <c r="F7728" s="60"/>
    </row>
    <row r="7729">
      <c r="D7729" s="58"/>
      <c r="F7729" s="60"/>
    </row>
    <row r="7730">
      <c r="D7730" s="58"/>
      <c r="F7730" s="60"/>
    </row>
    <row r="7731">
      <c r="D7731" s="58"/>
      <c r="F7731" s="60"/>
    </row>
    <row r="7732">
      <c r="D7732" s="58"/>
      <c r="F7732" s="60"/>
    </row>
    <row r="7733">
      <c r="D7733" s="58"/>
      <c r="F7733" s="60"/>
    </row>
    <row r="7734">
      <c r="D7734" s="58"/>
      <c r="F7734" s="60"/>
    </row>
    <row r="7735">
      <c r="D7735" s="58"/>
      <c r="F7735" s="60"/>
    </row>
    <row r="7736">
      <c r="D7736" s="58"/>
      <c r="F7736" s="60"/>
    </row>
    <row r="7737">
      <c r="D7737" s="58"/>
      <c r="F7737" s="60"/>
    </row>
    <row r="7738">
      <c r="D7738" s="58"/>
      <c r="F7738" s="60"/>
    </row>
    <row r="7739">
      <c r="D7739" s="58"/>
      <c r="F7739" s="60"/>
    </row>
    <row r="7740">
      <c r="D7740" s="58"/>
      <c r="F7740" s="60"/>
    </row>
    <row r="7741">
      <c r="D7741" s="58"/>
      <c r="F7741" s="60"/>
    </row>
    <row r="7742">
      <c r="D7742" s="58"/>
      <c r="F7742" s="60"/>
    </row>
    <row r="7743">
      <c r="D7743" s="58"/>
      <c r="F7743" s="60"/>
    </row>
    <row r="7744">
      <c r="D7744" s="58"/>
      <c r="F7744" s="60"/>
    </row>
    <row r="7745">
      <c r="D7745" s="58"/>
      <c r="F7745" s="60"/>
    </row>
    <row r="7746">
      <c r="D7746" s="58"/>
      <c r="F7746" s="60"/>
    </row>
    <row r="7747">
      <c r="D7747" s="58"/>
      <c r="F7747" s="60"/>
    </row>
    <row r="7748">
      <c r="D7748" s="58"/>
      <c r="F7748" s="60"/>
    </row>
    <row r="7749">
      <c r="D7749" s="58"/>
      <c r="F7749" s="60"/>
    </row>
    <row r="7750">
      <c r="D7750" s="58"/>
      <c r="F7750" s="60"/>
    </row>
    <row r="7751">
      <c r="D7751" s="58"/>
      <c r="F7751" s="60"/>
    </row>
    <row r="7752">
      <c r="D7752" s="58"/>
      <c r="F7752" s="60"/>
    </row>
    <row r="7753">
      <c r="D7753" s="58"/>
      <c r="F7753" s="60"/>
    </row>
    <row r="7754">
      <c r="D7754" s="58"/>
      <c r="F7754" s="60"/>
    </row>
    <row r="7755">
      <c r="D7755" s="58"/>
      <c r="F7755" s="60"/>
    </row>
    <row r="7756">
      <c r="D7756" s="58"/>
      <c r="F7756" s="60"/>
    </row>
    <row r="7757">
      <c r="D7757" s="58"/>
      <c r="F7757" s="60"/>
    </row>
    <row r="7758">
      <c r="D7758" s="58"/>
      <c r="F7758" s="60"/>
    </row>
    <row r="7759">
      <c r="D7759" s="58"/>
      <c r="F7759" s="60"/>
    </row>
    <row r="7760">
      <c r="D7760" s="58"/>
      <c r="F7760" s="60"/>
    </row>
    <row r="7761">
      <c r="D7761" s="58"/>
      <c r="F7761" s="60"/>
    </row>
    <row r="7762">
      <c r="D7762" s="58"/>
      <c r="F7762" s="60"/>
    </row>
    <row r="7763">
      <c r="D7763" s="58"/>
      <c r="F7763" s="60"/>
    </row>
    <row r="7764">
      <c r="D7764" s="58"/>
      <c r="F7764" s="60"/>
    </row>
    <row r="7765">
      <c r="D7765" s="58"/>
      <c r="F7765" s="60"/>
    </row>
    <row r="7766">
      <c r="D7766" s="58"/>
      <c r="F7766" s="60"/>
    </row>
    <row r="7767">
      <c r="D7767" s="58"/>
      <c r="F7767" s="60"/>
    </row>
    <row r="7768">
      <c r="D7768" s="58"/>
      <c r="F7768" s="60"/>
    </row>
    <row r="7769">
      <c r="D7769" s="58"/>
      <c r="F7769" s="60"/>
    </row>
    <row r="7770">
      <c r="D7770" s="58"/>
      <c r="F7770" s="60"/>
    </row>
    <row r="7771">
      <c r="D7771" s="58"/>
      <c r="F7771" s="60"/>
    </row>
    <row r="7772">
      <c r="D7772" s="58"/>
      <c r="F7772" s="60"/>
    </row>
    <row r="7773">
      <c r="D7773" s="58"/>
      <c r="F7773" s="60"/>
    </row>
    <row r="7774">
      <c r="D7774" s="58"/>
      <c r="F7774" s="60"/>
    </row>
    <row r="7775">
      <c r="D7775" s="58"/>
      <c r="F7775" s="60"/>
    </row>
    <row r="7776">
      <c r="D7776" s="58"/>
      <c r="F7776" s="60"/>
    </row>
    <row r="7777">
      <c r="D7777" s="58"/>
      <c r="F7777" s="60"/>
    </row>
    <row r="7778">
      <c r="D7778" s="58"/>
      <c r="F7778" s="60"/>
    </row>
    <row r="7779">
      <c r="D7779" s="58"/>
      <c r="F7779" s="60"/>
    </row>
    <row r="7780">
      <c r="D7780" s="58"/>
      <c r="F7780" s="60"/>
    </row>
    <row r="7781">
      <c r="D7781" s="58"/>
      <c r="F7781" s="60"/>
    </row>
    <row r="7782">
      <c r="D7782" s="58"/>
      <c r="F7782" s="60"/>
    </row>
    <row r="7783">
      <c r="D7783" s="58"/>
      <c r="F7783" s="60"/>
    </row>
    <row r="7784">
      <c r="D7784" s="58"/>
      <c r="F7784" s="60"/>
    </row>
    <row r="7785">
      <c r="D7785" s="58"/>
      <c r="F7785" s="60"/>
    </row>
    <row r="7786">
      <c r="D7786" s="58"/>
      <c r="F7786" s="60"/>
    </row>
    <row r="7787">
      <c r="D7787" s="58"/>
      <c r="F7787" s="60"/>
    </row>
    <row r="7788">
      <c r="D7788" s="58"/>
      <c r="F7788" s="60"/>
    </row>
    <row r="7789">
      <c r="D7789" s="58"/>
      <c r="F7789" s="60"/>
    </row>
    <row r="7790">
      <c r="D7790" s="58"/>
      <c r="F7790" s="60"/>
    </row>
    <row r="7791">
      <c r="D7791" s="58"/>
      <c r="F7791" s="60"/>
    </row>
    <row r="7792">
      <c r="D7792" s="58"/>
      <c r="F7792" s="60"/>
    </row>
    <row r="7793">
      <c r="D7793" s="58"/>
      <c r="F7793" s="60"/>
    </row>
    <row r="7794">
      <c r="D7794" s="58"/>
      <c r="F7794" s="60"/>
    </row>
    <row r="7795">
      <c r="D7795" s="58"/>
      <c r="F7795" s="60"/>
    </row>
    <row r="7796">
      <c r="D7796" s="58"/>
      <c r="F7796" s="60"/>
    </row>
    <row r="7797">
      <c r="D7797" s="58"/>
      <c r="F7797" s="60"/>
    </row>
    <row r="7798">
      <c r="D7798" s="58"/>
      <c r="F7798" s="60"/>
    </row>
    <row r="7799">
      <c r="D7799" s="58"/>
      <c r="F7799" s="60"/>
    </row>
    <row r="7800">
      <c r="D7800" s="58"/>
      <c r="F7800" s="60"/>
    </row>
    <row r="7801">
      <c r="D7801" s="58"/>
      <c r="F7801" s="60"/>
    </row>
    <row r="7802">
      <c r="D7802" s="58"/>
      <c r="F7802" s="60"/>
    </row>
    <row r="7803">
      <c r="D7803" s="58"/>
      <c r="F7803" s="60"/>
    </row>
    <row r="7804">
      <c r="D7804" s="58"/>
      <c r="F7804" s="60"/>
    </row>
    <row r="7805">
      <c r="D7805" s="58"/>
      <c r="F7805" s="60"/>
    </row>
    <row r="7806">
      <c r="D7806" s="58"/>
      <c r="F7806" s="60"/>
    </row>
    <row r="7807">
      <c r="D7807" s="58"/>
      <c r="F7807" s="60"/>
    </row>
    <row r="7808">
      <c r="D7808" s="58"/>
      <c r="F7808" s="60"/>
    </row>
    <row r="7809">
      <c r="D7809" s="58"/>
      <c r="F7809" s="60"/>
    </row>
    <row r="7810">
      <c r="D7810" s="58"/>
      <c r="F7810" s="60"/>
    </row>
    <row r="7811">
      <c r="D7811" s="58"/>
      <c r="F7811" s="60"/>
    </row>
    <row r="7812">
      <c r="D7812" s="58"/>
      <c r="F7812" s="60"/>
    </row>
    <row r="7813">
      <c r="D7813" s="58"/>
      <c r="F7813" s="60"/>
    </row>
    <row r="7814">
      <c r="D7814" s="58"/>
      <c r="F7814" s="60"/>
    </row>
    <row r="7815">
      <c r="D7815" s="58"/>
      <c r="F7815" s="60"/>
    </row>
    <row r="7816">
      <c r="D7816" s="58"/>
      <c r="F7816" s="60"/>
    </row>
    <row r="7817">
      <c r="D7817" s="58"/>
      <c r="F7817" s="60"/>
    </row>
    <row r="7818">
      <c r="D7818" s="58"/>
      <c r="F7818" s="60"/>
    </row>
    <row r="7819">
      <c r="D7819" s="58"/>
      <c r="F7819" s="60"/>
    </row>
    <row r="7820">
      <c r="D7820" s="58"/>
      <c r="F7820" s="60"/>
    </row>
    <row r="7821">
      <c r="D7821" s="58"/>
      <c r="F7821" s="60"/>
    </row>
    <row r="7822">
      <c r="D7822" s="58"/>
      <c r="F7822" s="60"/>
    </row>
    <row r="7823">
      <c r="D7823" s="58"/>
      <c r="F7823" s="60"/>
    </row>
    <row r="7824">
      <c r="D7824" s="58"/>
      <c r="F7824" s="60"/>
    </row>
    <row r="7825">
      <c r="D7825" s="58"/>
      <c r="F7825" s="60"/>
    </row>
    <row r="7826">
      <c r="D7826" s="58"/>
      <c r="F7826" s="60"/>
    </row>
    <row r="7827">
      <c r="D7827" s="58"/>
      <c r="F7827" s="60"/>
    </row>
    <row r="7828">
      <c r="D7828" s="58"/>
      <c r="F7828" s="60"/>
    </row>
    <row r="7829">
      <c r="D7829" s="58"/>
      <c r="F7829" s="60"/>
    </row>
    <row r="7830">
      <c r="D7830" s="58"/>
      <c r="F7830" s="60"/>
    </row>
    <row r="7831">
      <c r="D7831" s="58"/>
      <c r="F7831" s="60"/>
    </row>
    <row r="7832">
      <c r="D7832" s="58"/>
      <c r="F7832" s="60"/>
    </row>
    <row r="7833">
      <c r="D7833" s="58"/>
      <c r="F7833" s="60"/>
    </row>
    <row r="7834">
      <c r="D7834" s="58"/>
      <c r="F7834" s="60"/>
    </row>
    <row r="7835">
      <c r="D7835" s="58"/>
      <c r="F7835" s="60"/>
    </row>
    <row r="7836">
      <c r="D7836" s="58"/>
      <c r="F7836" s="60"/>
    </row>
    <row r="7837">
      <c r="D7837" s="58"/>
      <c r="F7837" s="60"/>
    </row>
    <row r="7838">
      <c r="D7838" s="58"/>
      <c r="F7838" s="60"/>
    </row>
    <row r="7839">
      <c r="D7839" s="58"/>
      <c r="F7839" s="60"/>
    </row>
    <row r="7840">
      <c r="D7840" s="58"/>
      <c r="F7840" s="60"/>
    </row>
    <row r="7841">
      <c r="D7841" s="58"/>
      <c r="F7841" s="60"/>
    </row>
    <row r="7842">
      <c r="D7842" s="58"/>
      <c r="F7842" s="60"/>
    </row>
    <row r="7843">
      <c r="D7843" s="58"/>
      <c r="F7843" s="60"/>
    </row>
    <row r="7844">
      <c r="D7844" s="58"/>
      <c r="F7844" s="60"/>
    </row>
    <row r="7845">
      <c r="D7845" s="58"/>
      <c r="F7845" s="60"/>
    </row>
    <row r="7846">
      <c r="D7846" s="58"/>
      <c r="F7846" s="60"/>
    </row>
    <row r="7847">
      <c r="D7847" s="58"/>
      <c r="F7847" s="60"/>
    </row>
    <row r="7848">
      <c r="D7848" s="58"/>
      <c r="F7848" s="60"/>
    </row>
    <row r="7849">
      <c r="D7849" s="58"/>
      <c r="F7849" s="60"/>
    </row>
    <row r="7850">
      <c r="D7850" s="58"/>
      <c r="F7850" s="60"/>
    </row>
    <row r="7851">
      <c r="D7851" s="58"/>
      <c r="F7851" s="60"/>
    </row>
    <row r="7852">
      <c r="D7852" s="58"/>
      <c r="F7852" s="60"/>
    </row>
    <row r="7853">
      <c r="D7853" s="58"/>
      <c r="F7853" s="60"/>
    </row>
    <row r="7854">
      <c r="D7854" s="58"/>
      <c r="F7854" s="60"/>
    </row>
    <row r="7855">
      <c r="D7855" s="58"/>
      <c r="F7855" s="60"/>
    </row>
    <row r="7856">
      <c r="D7856" s="58"/>
      <c r="F7856" s="60"/>
    </row>
    <row r="7857">
      <c r="D7857" s="58"/>
      <c r="F7857" s="60"/>
    </row>
    <row r="7858">
      <c r="D7858" s="58"/>
      <c r="F7858" s="60"/>
    </row>
    <row r="7859">
      <c r="D7859" s="58"/>
      <c r="F7859" s="60"/>
    </row>
    <row r="7860">
      <c r="D7860" s="58"/>
      <c r="F7860" s="60"/>
    </row>
    <row r="7861">
      <c r="D7861" s="58"/>
      <c r="F7861" s="60"/>
    </row>
    <row r="7862">
      <c r="D7862" s="58"/>
      <c r="F7862" s="60"/>
    </row>
    <row r="7863">
      <c r="D7863" s="58"/>
      <c r="F7863" s="60"/>
    </row>
    <row r="7864">
      <c r="D7864" s="58"/>
      <c r="F7864" s="60"/>
    </row>
    <row r="7865">
      <c r="D7865" s="58"/>
      <c r="F7865" s="60"/>
    </row>
    <row r="7866">
      <c r="D7866" s="58"/>
      <c r="F7866" s="60"/>
    </row>
    <row r="7867">
      <c r="D7867" s="58"/>
      <c r="F7867" s="60"/>
    </row>
    <row r="7868">
      <c r="D7868" s="58"/>
      <c r="F7868" s="60"/>
    </row>
    <row r="7869">
      <c r="D7869" s="58"/>
      <c r="F7869" s="60"/>
    </row>
    <row r="7870">
      <c r="D7870" s="58"/>
      <c r="F7870" s="60"/>
    </row>
    <row r="7871">
      <c r="D7871" s="58"/>
      <c r="F7871" s="60"/>
    </row>
    <row r="7872">
      <c r="D7872" s="58"/>
      <c r="F7872" s="60"/>
    </row>
    <row r="7873">
      <c r="D7873" s="58"/>
      <c r="F7873" s="60"/>
    </row>
    <row r="7874">
      <c r="D7874" s="58"/>
      <c r="F7874" s="60"/>
    </row>
    <row r="7875">
      <c r="D7875" s="58"/>
      <c r="F7875" s="60"/>
    </row>
    <row r="7876">
      <c r="D7876" s="58"/>
      <c r="F7876" s="60"/>
    </row>
    <row r="7877">
      <c r="D7877" s="58"/>
      <c r="F7877" s="60"/>
    </row>
    <row r="7878">
      <c r="D7878" s="58"/>
      <c r="F7878" s="60"/>
    </row>
    <row r="7879">
      <c r="D7879" s="58"/>
      <c r="F7879" s="60"/>
    </row>
    <row r="7880">
      <c r="D7880" s="58"/>
      <c r="F7880" s="60"/>
    </row>
    <row r="7881">
      <c r="D7881" s="58"/>
      <c r="F7881" s="60"/>
    </row>
    <row r="7882">
      <c r="D7882" s="58"/>
      <c r="F7882" s="60"/>
    </row>
    <row r="7883">
      <c r="D7883" s="58"/>
      <c r="F7883" s="60"/>
    </row>
    <row r="7884">
      <c r="D7884" s="58"/>
      <c r="F7884" s="60"/>
    </row>
    <row r="7885">
      <c r="D7885" s="58"/>
      <c r="F7885" s="60"/>
    </row>
    <row r="7886">
      <c r="D7886" s="58"/>
      <c r="F7886" s="60"/>
    </row>
    <row r="7887">
      <c r="D7887" s="58"/>
      <c r="F7887" s="60"/>
    </row>
    <row r="7888">
      <c r="D7888" s="58"/>
      <c r="F7888" s="60"/>
    </row>
    <row r="7889">
      <c r="D7889" s="58"/>
      <c r="F7889" s="60"/>
    </row>
    <row r="7890">
      <c r="D7890" s="58"/>
      <c r="F7890" s="60"/>
    </row>
    <row r="7891">
      <c r="D7891" s="58"/>
      <c r="F7891" s="60"/>
    </row>
    <row r="7892">
      <c r="D7892" s="58"/>
      <c r="F7892" s="60"/>
    </row>
    <row r="7893">
      <c r="D7893" s="58"/>
      <c r="F7893" s="60"/>
    </row>
    <row r="7894">
      <c r="D7894" s="58"/>
      <c r="F7894" s="60"/>
    </row>
    <row r="7895">
      <c r="D7895" s="58"/>
      <c r="F7895" s="60"/>
    </row>
    <row r="7896">
      <c r="D7896" s="58"/>
      <c r="F7896" s="60"/>
    </row>
    <row r="7897">
      <c r="D7897" s="58"/>
      <c r="F7897" s="60"/>
    </row>
    <row r="7898">
      <c r="D7898" s="58"/>
      <c r="F7898" s="60"/>
    </row>
    <row r="7899">
      <c r="D7899" s="58"/>
      <c r="F7899" s="60"/>
    </row>
    <row r="7900">
      <c r="D7900" s="58"/>
      <c r="F7900" s="60"/>
    </row>
    <row r="7901">
      <c r="D7901" s="58"/>
      <c r="F7901" s="60"/>
    </row>
    <row r="7902">
      <c r="D7902" s="58"/>
      <c r="F7902" s="60"/>
    </row>
    <row r="7903">
      <c r="D7903" s="58"/>
      <c r="F7903" s="60"/>
    </row>
    <row r="7904">
      <c r="D7904" s="58"/>
      <c r="F7904" s="60"/>
    </row>
    <row r="7905">
      <c r="D7905" s="58"/>
      <c r="F7905" s="60"/>
    </row>
    <row r="7906">
      <c r="D7906" s="58"/>
      <c r="F7906" s="60"/>
    </row>
    <row r="7907">
      <c r="D7907" s="58"/>
      <c r="F7907" s="60"/>
    </row>
    <row r="7908">
      <c r="D7908" s="58"/>
      <c r="F7908" s="60"/>
    </row>
    <row r="7909">
      <c r="D7909" s="58"/>
      <c r="F7909" s="60"/>
    </row>
    <row r="7910">
      <c r="D7910" s="58"/>
      <c r="F7910" s="60"/>
    </row>
    <row r="7911">
      <c r="D7911" s="58"/>
      <c r="F7911" s="60"/>
    </row>
    <row r="7912">
      <c r="D7912" s="58"/>
      <c r="F7912" s="60"/>
    </row>
    <row r="7913">
      <c r="D7913" s="58"/>
      <c r="F7913" s="60"/>
    </row>
    <row r="7914">
      <c r="D7914" s="58"/>
      <c r="F7914" s="60"/>
    </row>
    <row r="7915">
      <c r="D7915" s="58"/>
      <c r="F7915" s="60"/>
    </row>
    <row r="7916">
      <c r="D7916" s="58"/>
      <c r="F7916" s="60"/>
    </row>
    <row r="7917">
      <c r="D7917" s="58"/>
      <c r="F7917" s="60"/>
    </row>
    <row r="7918">
      <c r="D7918" s="58"/>
      <c r="F7918" s="60"/>
    </row>
    <row r="7919">
      <c r="D7919" s="58"/>
      <c r="F7919" s="60"/>
    </row>
    <row r="7920">
      <c r="D7920" s="58"/>
      <c r="F7920" s="60"/>
    </row>
    <row r="7921">
      <c r="D7921" s="58"/>
      <c r="F7921" s="60"/>
    </row>
    <row r="7922">
      <c r="D7922" s="58"/>
      <c r="F7922" s="60"/>
    </row>
    <row r="7923">
      <c r="D7923" s="58"/>
      <c r="F7923" s="60"/>
    </row>
    <row r="7924">
      <c r="D7924" s="58"/>
      <c r="F7924" s="60"/>
    </row>
    <row r="7925">
      <c r="D7925" s="58"/>
      <c r="F7925" s="60"/>
    </row>
    <row r="7926">
      <c r="D7926" s="58"/>
      <c r="F7926" s="60"/>
    </row>
    <row r="7927">
      <c r="D7927" s="58"/>
      <c r="F7927" s="60"/>
    </row>
    <row r="7928">
      <c r="D7928" s="58"/>
      <c r="F7928" s="60"/>
    </row>
    <row r="7929">
      <c r="D7929" s="58"/>
      <c r="F7929" s="60"/>
    </row>
    <row r="7930">
      <c r="D7930" s="58"/>
      <c r="F7930" s="60"/>
    </row>
    <row r="7931">
      <c r="D7931" s="58"/>
      <c r="F7931" s="60"/>
    </row>
    <row r="7932">
      <c r="D7932" s="58"/>
      <c r="F7932" s="60"/>
    </row>
    <row r="7933">
      <c r="D7933" s="58"/>
      <c r="F7933" s="60"/>
    </row>
    <row r="7934">
      <c r="D7934" s="58"/>
      <c r="F7934" s="60"/>
    </row>
    <row r="7935">
      <c r="D7935" s="58"/>
      <c r="F7935" s="60"/>
    </row>
    <row r="7936">
      <c r="D7936" s="58"/>
      <c r="F7936" s="60"/>
    </row>
    <row r="7937">
      <c r="D7937" s="58"/>
      <c r="F7937" s="60"/>
    </row>
    <row r="7938">
      <c r="D7938" s="58"/>
      <c r="F7938" s="60"/>
    </row>
    <row r="7939">
      <c r="D7939" s="58"/>
      <c r="F7939" s="60"/>
    </row>
    <row r="7940">
      <c r="D7940" s="58"/>
      <c r="F7940" s="60"/>
    </row>
    <row r="7941">
      <c r="D7941" s="58"/>
      <c r="F7941" s="60"/>
    </row>
    <row r="7942">
      <c r="D7942" s="58"/>
      <c r="F7942" s="60"/>
    </row>
    <row r="7943">
      <c r="D7943" s="58"/>
      <c r="F7943" s="60"/>
    </row>
    <row r="7944">
      <c r="D7944" s="58"/>
      <c r="F7944" s="60"/>
    </row>
    <row r="7945">
      <c r="D7945" s="58"/>
      <c r="F7945" s="60"/>
    </row>
    <row r="7946">
      <c r="D7946" s="58"/>
      <c r="F7946" s="60"/>
    </row>
    <row r="7947">
      <c r="D7947" s="58"/>
      <c r="F7947" s="60"/>
    </row>
    <row r="7948">
      <c r="D7948" s="58"/>
      <c r="F7948" s="60"/>
    </row>
    <row r="7949">
      <c r="D7949" s="58"/>
      <c r="F7949" s="60"/>
    </row>
    <row r="7950">
      <c r="D7950" s="58"/>
      <c r="F7950" s="60"/>
    </row>
    <row r="7951">
      <c r="D7951" s="58"/>
      <c r="F7951" s="60"/>
    </row>
    <row r="7952">
      <c r="D7952" s="58"/>
      <c r="F7952" s="60"/>
    </row>
    <row r="7953">
      <c r="D7953" s="58"/>
      <c r="F7953" s="60"/>
    </row>
    <row r="7954">
      <c r="D7954" s="58"/>
      <c r="F7954" s="60"/>
    </row>
    <row r="7955">
      <c r="D7955" s="58"/>
      <c r="F7955" s="60"/>
    </row>
    <row r="7956">
      <c r="D7956" s="58"/>
      <c r="F7956" s="60"/>
    </row>
    <row r="7957">
      <c r="D7957" s="58"/>
      <c r="F7957" s="60"/>
    </row>
    <row r="7958">
      <c r="D7958" s="58"/>
      <c r="F7958" s="60"/>
    </row>
    <row r="7959">
      <c r="D7959" s="58"/>
      <c r="F7959" s="60"/>
    </row>
    <row r="7960">
      <c r="D7960" s="58"/>
      <c r="F7960" s="60"/>
    </row>
    <row r="7961">
      <c r="D7961" s="58"/>
      <c r="F7961" s="60"/>
    </row>
    <row r="7962">
      <c r="D7962" s="58"/>
      <c r="F7962" s="60"/>
    </row>
    <row r="7963">
      <c r="D7963" s="58"/>
      <c r="F7963" s="60"/>
    </row>
    <row r="7964">
      <c r="D7964" s="58"/>
      <c r="F7964" s="60"/>
    </row>
    <row r="7965">
      <c r="D7965" s="58"/>
      <c r="F7965" s="60"/>
    </row>
    <row r="7966">
      <c r="D7966" s="58"/>
      <c r="F7966" s="60"/>
    </row>
    <row r="7967">
      <c r="D7967" s="58"/>
      <c r="F7967" s="60"/>
    </row>
    <row r="7968">
      <c r="D7968" s="58"/>
      <c r="F7968" s="60"/>
    </row>
    <row r="7969">
      <c r="D7969" s="58"/>
      <c r="F7969" s="60"/>
    </row>
    <row r="7970">
      <c r="D7970" s="58"/>
      <c r="F7970" s="60"/>
    </row>
    <row r="7971">
      <c r="D7971" s="58"/>
      <c r="F7971" s="60"/>
    </row>
    <row r="7972">
      <c r="D7972" s="58"/>
      <c r="F7972" s="60"/>
    </row>
    <row r="7973">
      <c r="D7973" s="58"/>
      <c r="F7973" s="60"/>
    </row>
    <row r="7974">
      <c r="D7974" s="58"/>
      <c r="F7974" s="60"/>
    </row>
    <row r="7975">
      <c r="D7975" s="58"/>
      <c r="F7975" s="60"/>
    </row>
    <row r="7976">
      <c r="D7976" s="58"/>
      <c r="F7976" s="60"/>
    </row>
    <row r="7977">
      <c r="D7977" s="58"/>
      <c r="F7977" s="60"/>
    </row>
    <row r="7978">
      <c r="D7978" s="58"/>
      <c r="F7978" s="60"/>
    </row>
    <row r="7979">
      <c r="D7979" s="58"/>
      <c r="F7979" s="60"/>
    </row>
    <row r="7980">
      <c r="D7980" s="58"/>
      <c r="F7980" s="60"/>
    </row>
    <row r="7981">
      <c r="D7981" s="58"/>
      <c r="F7981" s="60"/>
    </row>
    <row r="7982">
      <c r="D7982" s="58"/>
      <c r="F7982" s="60"/>
    </row>
    <row r="7983">
      <c r="D7983" s="58"/>
      <c r="F7983" s="60"/>
    </row>
    <row r="7984">
      <c r="D7984" s="58"/>
      <c r="F7984" s="60"/>
    </row>
    <row r="7985">
      <c r="D7985" s="58"/>
      <c r="F7985" s="60"/>
    </row>
    <row r="7986">
      <c r="D7986" s="58"/>
      <c r="F7986" s="60"/>
    </row>
    <row r="7987">
      <c r="D7987" s="58"/>
      <c r="F7987" s="60"/>
    </row>
    <row r="7988">
      <c r="D7988" s="58"/>
      <c r="F7988" s="60"/>
    </row>
    <row r="7989">
      <c r="D7989" s="58"/>
      <c r="F7989" s="60"/>
    </row>
    <row r="7990">
      <c r="D7990" s="58"/>
      <c r="F7990" s="60"/>
    </row>
    <row r="7991">
      <c r="D7991" s="58"/>
      <c r="F7991" s="60"/>
    </row>
    <row r="7992">
      <c r="D7992" s="58"/>
      <c r="F7992" s="60"/>
    </row>
    <row r="7993">
      <c r="D7993" s="58"/>
      <c r="F7993" s="60"/>
    </row>
    <row r="7994">
      <c r="D7994" s="58"/>
      <c r="F7994" s="60"/>
    </row>
    <row r="7995">
      <c r="D7995" s="58"/>
      <c r="F7995" s="60"/>
    </row>
    <row r="7996">
      <c r="D7996" s="58"/>
      <c r="F7996" s="60"/>
    </row>
    <row r="7997">
      <c r="D7997" s="58"/>
      <c r="F7997" s="60"/>
    </row>
    <row r="7998">
      <c r="D7998" s="58"/>
      <c r="F7998" s="60"/>
    </row>
    <row r="7999">
      <c r="D7999" s="58"/>
      <c r="F7999" s="60"/>
    </row>
    <row r="8000">
      <c r="D8000" s="58"/>
      <c r="F8000" s="60"/>
    </row>
    <row r="8001">
      <c r="D8001" s="58"/>
      <c r="F8001" s="60"/>
    </row>
    <row r="8002">
      <c r="D8002" s="58"/>
      <c r="F8002" s="60"/>
    </row>
    <row r="8003">
      <c r="D8003" s="58"/>
      <c r="F8003" s="60"/>
    </row>
    <row r="8004">
      <c r="D8004" s="58"/>
      <c r="F8004" s="60"/>
    </row>
    <row r="8005">
      <c r="D8005" s="58"/>
      <c r="F8005" s="60"/>
    </row>
    <row r="8006">
      <c r="D8006" s="58"/>
      <c r="F8006" s="60"/>
    </row>
    <row r="8007">
      <c r="D8007" s="58"/>
      <c r="F8007" s="60"/>
    </row>
    <row r="8008">
      <c r="D8008" s="58"/>
      <c r="F8008" s="60"/>
    </row>
    <row r="8009">
      <c r="D8009" s="58"/>
      <c r="F8009" s="60"/>
    </row>
    <row r="8010">
      <c r="D8010" s="58"/>
      <c r="F8010" s="60"/>
    </row>
    <row r="8011">
      <c r="D8011" s="58"/>
      <c r="F8011" s="60"/>
    </row>
    <row r="8012">
      <c r="D8012" s="58"/>
      <c r="F8012" s="60"/>
    </row>
    <row r="8013">
      <c r="D8013" s="58"/>
      <c r="F8013" s="60"/>
    </row>
    <row r="8014">
      <c r="D8014" s="58"/>
      <c r="F8014" s="60"/>
    </row>
    <row r="8015">
      <c r="D8015" s="58"/>
      <c r="F8015" s="60"/>
    </row>
    <row r="8016">
      <c r="D8016" s="58"/>
      <c r="F8016" s="60"/>
    </row>
    <row r="8017">
      <c r="D8017" s="58"/>
      <c r="F8017" s="60"/>
    </row>
    <row r="8018">
      <c r="D8018" s="58"/>
      <c r="F8018" s="60"/>
    </row>
    <row r="8019">
      <c r="D8019" s="58"/>
      <c r="F8019" s="60"/>
    </row>
    <row r="8020">
      <c r="D8020" s="58"/>
      <c r="F8020" s="60"/>
    </row>
    <row r="8021">
      <c r="D8021" s="58"/>
      <c r="F8021" s="60"/>
    </row>
    <row r="8022">
      <c r="D8022" s="58"/>
      <c r="F8022" s="60"/>
    </row>
    <row r="8023">
      <c r="D8023" s="58"/>
      <c r="F8023" s="60"/>
    </row>
    <row r="8024">
      <c r="D8024" s="58"/>
      <c r="F8024" s="60"/>
    </row>
    <row r="8025">
      <c r="D8025" s="58"/>
      <c r="F8025" s="60"/>
    </row>
    <row r="8026">
      <c r="D8026" s="58"/>
      <c r="F8026" s="60"/>
    </row>
    <row r="8027">
      <c r="D8027" s="58"/>
      <c r="F8027" s="60"/>
    </row>
    <row r="8028">
      <c r="D8028" s="58"/>
      <c r="F8028" s="60"/>
    </row>
    <row r="8029">
      <c r="D8029" s="58"/>
      <c r="F8029" s="60"/>
    </row>
    <row r="8030">
      <c r="D8030" s="58"/>
      <c r="F8030" s="60"/>
    </row>
    <row r="8031">
      <c r="D8031" s="58"/>
      <c r="F8031" s="60"/>
    </row>
    <row r="8032">
      <c r="D8032" s="58"/>
      <c r="F8032" s="60"/>
    </row>
    <row r="8033">
      <c r="D8033" s="58"/>
      <c r="F8033" s="60"/>
    </row>
    <row r="8034">
      <c r="D8034" s="58"/>
      <c r="F8034" s="60"/>
    </row>
    <row r="8035">
      <c r="D8035" s="58"/>
      <c r="F8035" s="60"/>
    </row>
    <row r="8036">
      <c r="D8036" s="58"/>
      <c r="F8036" s="60"/>
    </row>
    <row r="8037">
      <c r="D8037" s="58"/>
      <c r="F8037" s="60"/>
    </row>
    <row r="8038">
      <c r="D8038" s="58"/>
      <c r="F8038" s="60"/>
    </row>
    <row r="8039">
      <c r="D8039" s="58"/>
      <c r="F8039" s="60"/>
    </row>
    <row r="8040">
      <c r="D8040" s="58"/>
      <c r="F8040" s="60"/>
    </row>
    <row r="8041">
      <c r="D8041" s="58"/>
      <c r="F8041" s="60"/>
    </row>
    <row r="8042">
      <c r="D8042" s="58"/>
      <c r="F8042" s="60"/>
    </row>
    <row r="8043">
      <c r="D8043" s="58"/>
      <c r="F8043" s="60"/>
    </row>
    <row r="8044">
      <c r="D8044" s="58"/>
      <c r="F8044" s="60"/>
    </row>
    <row r="8045">
      <c r="D8045" s="58"/>
      <c r="F8045" s="60"/>
    </row>
    <row r="8046">
      <c r="D8046" s="58"/>
      <c r="F8046" s="60"/>
    </row>
    <row r="8047">
      <c r="D8047" s="58"/>
      <c r="F8047" s="60"/>
    </row>
    <row r="8048">
      <c r="D8048" s="58"/>
      <c r="F8048" s="60"/>
    </row>
    <row r="8049">
      <c r="D8049" s="58"/>
      <c r="F8049" s="60"/>
    </row>
    <row r="8050">
      <c r="D8050" s="58"/>
      <c r="F8050" s="60"/>
    </row>
    <row r="8051">
      <c r="D8051" s="58"/>
      <c r="F8051" s="60"/>
    </row>
    <row r="8052">
      <c r="D8052" s="58"/>
      <c r="F8052" s="60"/>
    </row>
    <row r="8053">
      <c r="D8053" s="58"/>
      <c r="F8053" s="60"/>
    </row>
    <row r="8054">
      <c r="D8054" s="58"/>
      <c r="F8054" s="60"/>
    </row>
    <row r="8055">
      <c r="D8055" s="58"/>
      <c r="F8055" s="60"/>
    </row>
    <row r="8056">
      <c r="D8056" s="58"/>
      <c r="F8056" s="60"/>
    </row>
    <row r="8057">
      <c r="D8057" s="58"/>
      <c r="F8057" s="60"/>
    </row>
    <row r="8058">
      <c r="D8058" s="58"/>
      <c r="F8058" s="60"/>
    </row>
    <row r="8059">
      <c r="D8059" s="58"/>
      <c r="F8059" s="60"/>
    </row>
    <row r="8060">
      <c r="D8060" s="58"/>
      <c r="F8060" s="60"/>
    </row>
    <row r="8061">
      <c r="D8061" s="58"/>
      <c r="F8061" s="60"/>
    </row>
    <row r="8062">
      <c r="D8062" s="58"/>
      <c r="F8062" s="60"/>
    </row>
    <row r="8063">
      <c r="D8063" s="58"/>
      <c r="F8063" s="60"/>
    </row>
    <row r="8064">
      <c r="D8064" s="58"/>
      <c r="F8064" s="60"/>
    </row>
    <row r="8065">
      <c r="D8065" s="58"/>
      <c r="F8065" s="60"/>
    </row>
    <row r="8066">
      <c r="D8066" s="58"/>
      <c r="F8066" s="60"/>
    </row>
    <row r="8067">
      <c r="D8067" s="58"/>
      <c r="F8067" s="60"/>
    </row>
    <row r="8068">
      <c r="D8068" s="58"/>
      <c r="F8068" s="60"/>
    </row>
    <row r="8069">
      <c r="D8069" s="58"/>
      <c r="F8069" s="60"/>
    </row>
    <row r="8070">
      <c r="D8070" s="58"/>
      <c r="F8070" s="60"/>
    </row>
    <row r="8071">
      <c r="D8071" s="58"/>
      <c r="F8071" s="60"/>
    </row>
    <row r="8072">
      <c r="D8072" s="58"/>
      <c r="F8072" s="60"/>
    </row>
    <row r="8073">
      <c r="D8073" s="58"/>
      <c r="F8073" s="60"/>
    </row>
    <row r="8074">
      <c r="D8074" s="58"/>
      <c r="F8074" s="60"/>
    </row>
    <row r="8075">
      <c r="D8075" s="58"/>
      <c r="F8075" s="60"/>
    </row>
    <row r="8076">
      <c r="D8076" s="58"/>
      <c r="F8076" s="60"/>
    </row>
    <row r="8077">
      <c r="D8077" s="58"/>
      <c r="F8077" s="60"/>
    </row>
    <row r="8078">
      <c r="D8078" s="58"/>
      <c r="F8078" s="60"/>
    </row>
    <row r="8079">
      <c r="D8079" s="58"/>
      <c r="F8079" s="60"/>
    </row>
    <row r="8080">
      <c r="D8080" s="58"/>
      <c r="F8080" s="60"/>
    </row>
    <row r="8081">
      <c r="D8081" s="58"/>
      <c r="F8081" s="60"/>
    </row>
    <row r="8082">
      <c r="D8082" s="58"/>
      <c r="F8082" s="60"/>
    </row>
    <row r="8083">
      <c r="D8083" s="58"/>
      <c r="F8083" s="60"/>
    </row>
    <row r="8084">
      <c r="D8084" s="58"/>
      <c r="F8084" s="60"/>
    </row>
    <row r="8085">
      <c r="D8085" s="58"/>
      <c r="F8085" s="60"/>
    </row>
    <row r="8086">
      <c r="D8086" s="58"/>
      <c r="F8086" s="60"/>
    </row>
    <row r="8087">
      <c r="D8087" s="58"/>
      <c r="F8087" s="60"/>
    </row>
    <row r="8088">
      <c r="D8088" s="58"/>
      <c r="F8088" s="60"/>
    </row>
    <row r="8089">
      <c r="D8089" s="58"/>
      <c r="F8089" s="60"/>
    </row>
    <row r="8090">
      <c r="D8090" s="58"/>
      <c r="F8090" s="60"/>
    </row>
    <row r="8091">
      <c r="D8091" s="58"/>
      <c r="F8091" s="60"/>
    </row>
    <row r="8092">
      <c r="D8092" s="58"/>
      <c r="F8092" s="60"/>
    </row>
    <row r="8093">
      <c r="D8093" s="58"/>
      <c r="F8093" s="60"/>
    </row>
    <row r="8094">
      <c r="D8094" s="58"/>
      <c r="F8094" s="60"/>
    </row>
    <row r="8095">
      <c r="D8095" s="58"/>
      <c r="F8095" s="60"/>
    </row>
    <row r="8096">
      <c r="D8096" s="58"/>
      <c r="F8096" s="60"/>
    </row>
    <row r="8097">
      <c r="D8097" s="58"/>
      <c r="F8097" s="60"/>
    </row>
    <row r="8098">
      <c r="D8098" s="58"/>
      <c r="F8098" s="60"/>
    </row>
    <row r="8099">
      <c r="D8099" s="58"/>
      <c r="F8099" s="60"/>
    </row>
    <row r="8100">
      <c r="D8100" s="58"/>
      <c r="F8100" s="60"/>
    </row>
    <row r="8101">
      <c r="D8101" s="58"/>
      <c r="F8101" s="60"/>
    </row>
    <row r="8102">
      <c r="D8102" s="58"/>
      <c r="F8102" s="60"/>
    </row>
    <row r="8103">
      <c r="D8103" s="58"/>
      <c r="F8103" s="60"/>
    </row>
    <row r="8104">
      <c r="D8104" s="58"/>
      <c r="F8104" s="60"/>
    </row>
    <row r="8105">
      <c r="D8105" s="58"/>
      <c r="F8105" s="60"/>
    </row>
    <row r="8106">
      <c r="D8106" s="58"/>
      <c r="F8106" s="60"/>
    </row>
    <row r="8107">
      <c r="D8107" s="58"/>
      <c r="F8107" s="60"/>
    </row>
    <row r="8108">
      <c r="D8108" s="58"/>
      <c r="F8108" s="60"/>
    </row>
    <row r="8109">
      <c r="D8109" s="58"/>
      <c r="F8109" s="60"/>
    </row>
    <row r="8110">
      <c r="D8110" s="58"/>
      <c r="F8110" s="60"/>
    </row>
    <row r="8111">
      <c r="D8111" s="58"/>
      <c r="F8111" s="60"/>
    </row>
    <row r="8112">
      <c r="D8112" s="58"/>
      <c r="F8112" s="60"/>
    </row>
    <row r="8113">
      <c r="D8113" s="58"/>
      <c r="F8113" s="60"/>
    </row>
    <row r="8114">
      <c r="D8114" s="58"/>
      <c r="F8114" s="60"/>
    </row>
    <row r="8115">
      <c r="D8115" s="58"/>
      <c r="F8115" s="60"/>
    </row>
    <row r="8116">
      <c r="D8116" s="58"/>
      <c r="F8116" s="60"/>
    </row>
    <row r="8117">
      <c r="D8117" s="58"/>
      <c r="F8117" s="60"/>
    </row>
    <row r="8118">
      <c r="D8118" s="58"/>
      <c r="F8118" s="60"/>
    </row>
    <row r="8119">
      <c r="D8119" s="58"/>
      <c r="F8119" s="60"/>
    </row>
    <row r="8120">
      <c r="D8120" s="58"/>
      <c r="F8120" s="60"/>
    </row>
    <row r="8121">
      <c r="D8121" s="58"/>
      <c r="F8121" s="60"/>
    </row>
    <row r="8122">
      <c r="D8122" s="58"/>
      <c r="F8122" s="60"/>
    </row>
    <row r="8123">
      <c r="D8123" s="58"/>
      <c r="F8123" s="60"/>
    </row>
    <row r="8124">
      <c r="D8124" s="58"/>
      <c r="F8124" s="60"/>
    </row>
    <row r="8125">
      <c r="D8125" s="58"/>
      <c r="F8125" s="60"/>
    </row>
    <row r="8126">
      <c r="D8126" s="58"/>
      <c r="F8126" s="60"/>
    </row>
    <row r="8127">
      <c r="D8127" s="58"/>
      <c r="F8127" s="60"/>
    </row>
    <row r="8128">
      <c r="D8128" s="58"/>
      <c r="F8128" s="60"/>
    </row>
    <row r="8129">
      <c r="D8129" s="58"/>
      <c r="F8129" s="60"/>
    </row>
    <row r="8130">
      <c r="D8130" s="58"/>
      <c r="F8130" s="60"/>
    </row>
    <row r="8131">
      <c r="D8131" s="58"/>
      <c r="F8131" s="60"/>
    </row>
    <row r="8132">
      <c r="D8132" s="58"/>
      <c r="F8132" s="60"/>
    </row>
    <row r="8133">
      <c r="D8133" s="58"/>
      <c r="F8133" s="60"/>
    </row>
    <row r="8134">
      <c r="D8134" s="58"/>
      <c r="F8134" s="60"/>
    </row>
    <row r="8135">
      <c r="D8135" s="58"/>
      <c r="F8135" s="60"/>
    </row>
    <row r="8136">
      <c r="D8136" s="58"/>
      <c r="F8136" s="60"/>
    </row>
    <row r="8137">
      <c r="D8137" s="58"/>
      <c r="F8137" s="60"/>
    </row>
    <row r="8138">
      <c r="D8138" s="58"/>
      <c r="F8138" s="60"/>
    </row>
    <row r="8139">
      <c r="D8139" s="58"/>
      <c r="F8139" s="60"/>
    </row>
    <row r="8140">
      <c r="D8140" s="58"/>
      <c r="F8140" s="60"/>
    </row>
    <row r="8141">
      <c r="D8141" s="58"/>
      <c r="F8141" s="60"/>
    </row>
    <row r="8142">
      <c r="D8142" s="58"/>
      <c r="F8142" s="60"/>
    </row>
    <row r="8143">
      <c r="D8143" s="58"/>
      <c r="F8143" s="60"/>
    </row>
    <row r="8144">
      <c r="D8144" s="58"/>
      <c r="F8144" s="60"/>
    </row>
    <row r="8145">
      <c r="D8145" s="58"/>
      <c r="F8145" s="60"/>
    </row>
    <row r="8146">
      <c r="D8146" s="58"/>
      <c r="F8146" s="60"/>
    </row>
    <row r="8147">
      <c r="D8147" s="58"/>
      <c r="F8147" s="60"/>
    </row>
    <row r="8148">
      <c r="D8148" s="58"/>
      <c r="F8148" s="60"/>
    </row>
    <row r="8149">
      <c r="D8149" s="58"/>
      <c r="F8149" s="60"/>
    </row>
    <row r="8150">
      <c r="D8150" s="58"/>
      <c r="F8150" s="60"/>
    </row>
    <row r="8151">
      <c r="D8151" s="58"/>
      <c r="F8151" s="60"/>
    </row>
    <row r="8152">
      <c r="D8152" s="58"/>
      <c r="F8152" s="60"/>
    </row>
    <row r="8153">
      <c r="D8153" s="58"/>
      <c r="F8153" s="60"/>
    </row>
    <row r="8154">
      <c r="D8154" s="58"/>
      <c r="F8154" s="60"/>
    </row>
    <row r="8155">
      <c r="D8155" s="58"/>
      <c r="F8155" s="60"/>
    </row>
    <row r="8156">
      <c r="D8156" s="58"/>
      <c r="F8156" s="60"/>
    </row>
    <row r="8157">
      <c r="D8157" s="58"/>
      <c r="F8157" s="60"/>
    </row>
    <row r="8158">
      <c r="D8158" s="58"/>
      <c r="F8158" s="60"/>
    </row>
    <row r="8159">
      <c r="D8159" s="58"/>
      <c r="F8159" s="60"/>
    </row>
    <row r="8160">
      <c r="D8160" s="58"/>
      <c r="F8160" s="60"/>
    </row>
    <row r="8161">
      <c r="D8161" s="58"/>
      <c r="F8161" s="60"/>
    </row>
    <row r="8162">
      <c r="D8162" s="58"/>
      <c r="F8162" s="60"/>
    </row>
    <row r="8163">
      <c r="D8163" s="58"/>
      <c r="F8163" s="60"/>
    </row>
    <row r="8164">
      <c r="D8164" s="58"/>
      <c r="F8164" s="60"/>
    </row>
    <row r="8165">
      <c r="D8165" s="58"/>
      <c r="F8165" s="60"/>
    </row>
    <row r="8166">
      <c r="D8166" s="58"/>
      <c r="F8166" s="60"/>
    </row>
    <row r="8167">
      <c r="D8167" s="58"/>
      <c r="F8167" s="60"/>
    </row>
    <row r="8168">
      <c r="D8168" s="58"/>
      <c r="F8168" s="60"/>
    </row>
    <row r="8169">
      <c r="D8169" s="58"/>
      <c r="F8169" s="60"/>
    </row>
    <row r="8170">
      <c r="D8170" s="58"/>
      <c r="F8170" s="60"/>
    </row>
    <row r="8171">
      <c r="D8171" s="58"/>
      <c r="F8171" s="60"/>
    </row>
    <row r="8172">
      <c r="D8172" s="58"/>
      <c r="F8172" s="60"/>
    </row>
    <row r="8173">
      <c r="D8173" s="58"/>
      <c r="F8173" s="60"/>
    </row>
    <row r="8174">
      <c r="D8174" s="58"/>
      <c r="F8174" s="60"/>
    </row>
    <row r="8175">
      <c r="D8175" s="58"/>
      <c r="F8175" s="60"/>
    </row>
    <row r="8176">
      <c r="D8176" s="58"/>
      <c r="F8176" s="60"/>
    </row>
    <row r="8177">
      <c r="D8177" s="58"/>
      <c r="F8177" s="60"/>
    </row>
    <row r="8178">
      <c r="D8178" s="58"/>
      <c r="F8178" s="60"/>
    </row>
    <row r="8179">
      <c r="D8179" s="58"/>
      <c r="F8179" s="60"/>
    </row>
    <row r="8180">
      <c r="D8180" s="58"/>
      <c r="F8180" s="60"/>
    </row>
    <row r="8181">
      <c r="D8181" s="58"/>
      <c r="F8181" s="60"/>
    </row>
    <row r="8182">
      <c r="D8182" s="58"/>
      <c r="F8182" s="60"/>
    </row>
    <row r="8183">
      <c r="D8183" s="58"/>
      <c r="F8183" s="60"/>
    </row>
    <row r="8184">
      <c r="D8184" s="58"/>
      <c r="F8184" s="60"/>
    </row>
    <row r="8185">
      <c r="D8185" s="58"/>
      <c r="F8185" s="60"/>
    </row>
    <row r="8186">
      <c r="D8186" s="58"/>
      <c r="F8186" s="60"/>
    </row>
    <row r="8187">
      <c r="D8187" s="58"/>
      <c r="F8187" s="60"/>
    </row>
    <row r="8188">
      <c r="D8188" s="58"/>
      <c r="F8188" s="60"/>
    </row>
    <row r="8189">
      <c r="D8189" s="58"/>
      <c r="F8189" s="60"/>
    </row>
    <row r="8190">
      <c r="D8190" s="58"/>
      <c r="F8190" s="60"/>
    </row>
    <row r="8191">
      <c r="D8191" s="58"/>
      <c r="F8191" s="60"/>
    </row>
    <row r="8192">
      <c r="D8192" s="58"/>
      <c r="F8192" s="60"/>
    </row>
    <row r="8193">
      <c r="D8193" s="58"/>
      <c r="F8193" s="60"/>
    </row>
    <row r="8194">
      <c r="D8194" s="58"/>
      <c r="F8194" s="60"/>
    </row>
    <row r="8195">
      <c r="D8195" s="58"/>
      <c r="F8195" s="60"/>
    </row>
    <row r="8196">
      <c r="D8196" s="58"/>
      <c r="F8196" s="60"/>
    </row>
    <row r="8197">
      <c r="D8197" s="58"/>
      <c r="F8197" s="60"/>
    </row>
    <row r="8198">
      <c r="D8198" s="58"/>
      <c r="F8198" s="60"/>
    </row>
    <row r="8199">
      <c r="D8199" s="58"/>
      <c r="F8199" s="60"/>
    </row>
    <row r="8200">
      <c r="D8200" s="58"/>
      <c r="F8200" s="60"/>
    </row>
    <row r="8201">
      <c r="D8201" s="58"/>
      <c r="F8201" s="60"/>
    </row>
    <row r="8202">
      <c r="D8202" s="58"/>
      <c r="F8202" s="60"/>
    </row>
    <row r="8203">
      <c r="D8203" s="58"/>
      <c r="F8203" s="60"/>
    </row>
    <row r="8204">
      <c r="D8204" s="58"/>
      <c r="F8204" s="60"/>
    </row>
    <row r="8205">
      <c r="D8205" s="58"/>
      <c r="F8205" s="60"/>
    </row>
    <row r="8206">
      <c r="D8206" s="58"/>
      <c r="F8206" s="60"/>
    </row>
    <row r="8207">
      <c r="D8207" s="58"/>
      <c r="F8207" s="60"/>
    </row>
    <row r="8208">
      <c r="D8208" s="58"/>
      <c r="F8208" s="60"/>
    </row>
    <row r="8209">
      <c r="D8209" s="58"/>
      <c r="F8209" s="60"/>
    </row>
    <row r="8210">
      <c r="D8210" s="58"/>
      <c r="F8210" s="60"/>
    </row>
    <row r="8211">
      <c r="D8211" s="58"/>
      <c r="F8211" s="60"/>
    </row>
    <row r="8212">
      <c r="D8212" s="58"/>
      <c r="F8212" s="60"/>
    </row>
    <row r="8213">
      <c r="D8213" s="58"/>
      <c r="F8213" s="60"/>
    </row>
    <row r="8214">
      <c r="D8214" s="58"/>
      <c r="F8214" s="60"/>
    </row>
    <row r="8215">
      <c r="D8215" s="58"/>
      <c r="F8215" s="60"/>
    </row>
    <row r="8216">
      <c r="D8216" s="58"/>
      <c r="F8216" s="60"/>
    </row>
    <row r="8217">
      <c r="D8217" s="58"/>
      <c r="F8217" s="60"/>
    </row>
    <row r="8218">
      <c r="D8218" s="58"/>
      <c r="F8218" s="60"/>
    </row>
    <row r="8219">
      <c r="D8219" s="58"/>
      <c r="F8219" s="60"/>
    </row>
    <row r="8220">
      <c r="D8220" s="58"/>
      <c r="F8220" s="60"/>
    </row>
    <row r="8221">
      <c r="D8221" s="58"/>
      <c r="F8221" s="60"/>
    </row>
    <row r="8222">
      <c r="D8222" s="58"/>
      <c r="F8222" s="60"/>
    </row>
    <row r="8223">
      <c r="D8223" s="58"/>
      <c r="F8223" s="60"/>
    </row>
    <row r="8224">
      <c r="D8224" s="58"/>
      <c r="F8224" s="60"/>
    </row>
    <row r="8225">
      <c r="D8225" s="58"/>
      <c r="F8225" s="60"/>
    </row>
    <row r="8226">
      <c r="D8226" s="58"/>
      <c r="F8226" s="60"/>
    </row>
    <row r="8227">
      <c r="D8227" s="58"/>
      <c r="F8227" s="60"/>
    </row>
    <row r="8228">
      <c r="D8228" s="58"/>
      <c r="F8228" s="60"/>
    </row>
    <row r="8229">
      <c r="D8229" s="58"/>
      <c r="F8229" s="60"/>
    </row>
    <row r="8230">
      <c r="D8230" s="58"/>
      <c r="F8230" s="60"/>
    </row>
    <row r="8231">
      <c r="D8231" s="58"/>
      <c r="F8231" s="60"/>
    </row>
    <row r="8232">
      <c r="D8232" s="58"/>
      <c r="F8232" s="60"/>
    </row>
    <row r="8233">
      <c r="D8233" s="58"/>
      <c r="F8233" s="60"/>
    </row>
    <row r="8234">
      <c r="D8234" s="58"/>
      <c r="F8234" s="60"/>
    </row>
    <row r="8235">
      <c r="D8235" s="58"/>
      <c r="F8235" s="60"/>
    </row>
    <row r="8236">
      <c r="D8236" s="58"/>
      <c r="F8236" s="60"/>
    </row>
    <row r="8237">
      <c r="D8237" s="58"/>
      <c r="F8237" s="60"/>
    </row>
    <row r="8238">
      <c r="D8238" s="58"/>
      <c r="F8238" s="60"/>
    </row>
    <row r="8239">
      <c r="D8239" s="58"/>
      <c r="F8239" s="60"/>
    </row>
    <row r="8240">
      <c r="D8240" s="58"/>
      <c r="F8240" s="60"/>
    </row>
    <row r="8241">
      <c r="D8241" s="58"/>
      <c r="F8241" s="60"/>
    </row>
    <row r="8242">
      <c r="D8242" s="58"/>
      <c r="F8242" s="60"/>
    </row>
    <row r="8243">
      <c r="D8243" s="58"/>
      <c r="F8243" s="60"/>
    </row>
    <row r="8244">
      <c r="D8244" s="58"/>
      <c r="F8244" s="60"/>
    </row>
    <row r="8245">
      <c r="D8245" s="58"/>
      <c r="F8245" s="60"/>
    </row>
    <row r="8246">
      <c r="D8246" s="58"/>
      <c r="F8246" s="60"/>
    </row>
    <row r="8247">
      <c r="D8247" s="58"/>
      <c r="F8247" s="60"/>
    </row>
    <row r="8248">
      <c r="D8248" s="58"/>
      <c r="F8248" s="60"/>
    </row>
    <row r="8249">
      <c r="D8249" s="58"/>
      <c r="F8249" s="60"/>
    </row>
    <row r="8250">
      <c r="D8250" s="58"/>
      <c r="F8250" s="60"/>
    </row>
    <row r="8251">
      <c r="D8251" s="58"/>
      <c r="F8251" s="60"/>
    </row>
    <row r="8252">
      <c r="D8252" s="58"/>
      <c r="F8252" s="60"/>
    </row>
    <row r="8253">
      <c r="D8253" s="58"/>
      <c r="F8253" s="60"/>
    </row>
    <row r="8254">
      <c r="D8254" s="58"/>
      <c r="F8254" s="60"/>
    </row>
    <row r="8255">
      <c r="D8255" s="58"/>
      <c r="F8255" s="60"/>
    </row>
    <row r="8256">
      <c r="D8256" s="58"/>
      <c r="F8256" s="60"/>
    </row>
    <row r="8257">
      <c r="D8257" s="58"/>
      <c r="F8257" s="60"/>
    </row>
    <row r="8258">
      <c r="D8258" s="58"/>
      <c r="F8258" s="60"/>
    </row>
    <row r="8259">
      <c r="D8259" s="58"/>
      <c r="F8259" s="60"/>
    </row>
    <row r="8260">
      <c r="D8260" s="58"/>
      <c r="F8260" s="60"/>
    </row>
    <row r="8261">
      <c r="D8261" s="58"/>
      <c r="F8261" s="60"/>
    </row>
    <row r="8262">
      <c r="D8262" s="58"/>
      <c r="F8262" s="60"/>
    </row>
    <row r="8263">
      <c r="D8263" s="58"/>
      <c r="F8263" s="60"/>
    </row>
    <row r="8264">
      <c r="D8264" s="58"/>
      <c r="F8264" s="60"/>
    </row>
    <row r="8265">
      <c r="D8265" s="58"/>
      <c r="F8265" s="60"/>
    </row>
    <row r="8266">
      <c r="D8266" s="58"/>
      <c r="F8266" s="60"/>
    </row>
    <row r="8267">
      <c r="D8267" s="58"/>
      <c r="F8267" s="60"/>
    </row>
    <row r="8268">
      <c r="D8268" s="58"/>
      <c r="F8268" s="60"/>
    </row>
    <row r="8269">
      <c r="D8269" s="58"/>
      <c r="F8269" s="60"/>
    </row>
    <row r="8270">
      <c r="D8270" s="58"/>
      <c r="F8270" s="60"/>
    </row>
    <row r="8271">
      <c r="D8271" s="58"/>
      <c r="F8271" s="60"/>
    </row>
    <row r="8272">
      <c r="D8272" s="58"/>
      <c r="F8272" s="60"/>
    </row>
    <row r="8273">
      <c r="D8273" s="58"/>
      <c r="F8273" s="60"/>
    </row>
    <row r="8274">
      <c r="D8274" s="58"/>
      <c r="F8274" s="60"/>
    </row>
    <row r="8275">
      <c r="D8275" s="58"/>
      <c r="F8275" s="60"/>
    </row>
    <row r="8276">
      <c r="D8276" s="58"/>
      <c r="F8276" s="60"/>
    </row>
    <row r="8277">
      <c r="D8277" s="58"/>
      <c r="F8277" s="60"/>
    </row>
    <row r="8278">
      <c r="D8278" s="58"/>
      <c r="F8278" s="60"/>
    </row>
    <row r="8279">
      <c r="D8279" s="58"/>
      <c r="F8279" s="60"/>
    </row>
    <row r="8280">
      <c r="D8280" s="58"/>
      <c r="F8280" s="60"/>
    </row>
    <row r="8281">
      <c r="D8281" s="58"/>
      <c r="F8281" s="60"/>
    </row>
    <row r="8282">
      <c r="D8282" s="58"/>
      <c r="F8282" s="60"/>
    </row>
    <row r="8283">
      <c r="D8283" s="58"/>
      <c r="F8283" s="60"/>
    </row>
    <row r="8284">
      <c r="D8284" s="58"/>
      <c r="F8284" s="60"/>
    </row>
    <row r="8285">
      <c r="D8285" s="58"/>
      <c r="F8285" s="60"/>
    </row>
    <row r="8286">
      <c r="D8286" s="58"/>
      <c r="F8286" s="60"/>
    </row>
    <row r="8287">
      <c r="D8287" s="58"/>
      <c r="F8287" s="60"/>
    </row>
    <row r="8288">
      <c r="D8288" s="58"/>
      <c r="F8288" s="60"/>
    </row>
    <row r="8289">
      <c r="D8289" s="58"/>
      <c r="F8289" s="60"/>
    </row>
    <row r="8290">
      <c r="D8290" s="58"/>
      <c r="F8290" s="60"/>
    </row>
    <row r="8291">
      <c r="D8291" s="58"/>
      <c r="F8291" s="60"/>
    </row>
    <row r="8292">
      <c r="D8292" s="58"/>
      <c r="F8292" s="60"/>
    </row>
    <row r="8293">
      <c r="D8293" s="58"/>
      <c r="F8293" s="60"/>
    </row>
    <row r="8294">
      <c r="D8294" s="58"/>
      <c r="F8294" s="60"/>
    </row>
    <row r="8295">
      <c r="D8295" s="58"/>
      <c r="F8295" s="60"/>
    </row>
    <row r="8296">
      <c r="D8296" s="58"/>
      <c r="F8296" s="60"/>
    </row>
    <row r="8297">
      <c r="D8297" s="58"/>
      <c r="F8297" s="60"/>
    </row>
    <row r="8298">
      <c r="D8298" s="58"/>
      <c r="F8298" s="60"/>
    </row>
    <row r="8299">
      <c r="D8299" s="58"/>
      <c r="F8299" s="60"/>
    </row>
    <row r="8300">
      <c r="D8300" s="58"/>
      <c r="F8300" s="60"/>
    </row>
    <row r="8301">
      <c r="D8301" s="58"/>
      <c r="F8301" s="60"/>
    </row>
    <row r="8302">
      <c r="D8302" s="58"/>
      <c r="F8302" s="60"/>
    </row>
    <row r="8303">
      <c r="D8303" s="58"/>
      <c r="F8303" s="60"/>
    </row>
    <row r="8304">
      <c r="D8304" s="58"/>
      <c r="F8304" s="60"/>
    </row>
    <row r="8305">
      <c r="D8305" s="58"/>
      <c r="F8305" s="60"/>
    </row>
    <row r="8306">
      <c r="D8306" s="58"/>
      <c r="F8306" s="60"/>
    </row>
    <row r="8307">
      <c r="D8307" s="58"/>
      <c r="F8307" s="60"/>
    </row>
    <row r="8308">
      <c r="D8308" s="58"/>
      <c r="F8308" s="60"/>
    </row>
    <row r="8309">
      <c r="D8309" s="58"/>
      <c r="F8309" s="60"/>
    </row>
    <row r="8310">
      <c r="D8310" s="58"/>
      <c r="F8310" s="60"/>
    </row>
    <row r="8311">
      <c r="D8311" s="58"/>
      <c r="F8311" s="60"/>
    </row>
    <row r="8312">
      <c r="D8312" s="58"/>
      <c r="F8312" s="60"/>
    </row>
    <row r="8313">
      <c r="D8313" s="58"/>
      <c r="F8313" s="60"/>
    </row>
    <row r="8314">
      <c r="D8314" s="58"/>
      <c r="F8314" s="60"/>
    </row>
    <row r="8315">
      <c r="D8315" s="58"/>
      <c r="F8315" s="60"/>
    </row>
    <row r="8316">
      <c r="D8316" s="58"/>
      <c r="F8316" s="60"/>
    </row>
    <row r="8317">
      <c r="D8317" s="58"/>
      <c r="F8317" s="60"/>
    </row>
    <row r="8318">
      <c r="D8318" s="58"/>
      <c r="F8318" s="60"/>
    </row>
    <row r="8319">
      <c r="D8319" s="58"/>
      <c r="F8319" s="60"/>
    </row>
    <row r="8320">
      <c r="D8320" s="58"/>
      <c r="F8320" s="60"/>
    </row>
    <row r="8321">
      <c r="D8321" s="58"/>
      <c r="F8321" s="60"/>
    </row>
    <row r="8322">
      <c r="D8322" s="58"/>
      <c r="F8322" s="60"/>
    </row>
    <row r="8323">
      <c r="D8323" s="58"/>
      <c r="F8323" s="60"/>
    </row>
    <row r="8324">
      <c r="D8324" s="58"/>
      <c r="F8324" s="60"/>
    </row>
    <row r="8325">
      <c r="D8325" s="58"/>
      <c r="F8325" s="60"/>
    </row>
    <row r="8326">
      <c r="D8326" s="58"/>
      <c r="F8326" s="60"/>
    </row>
    <row r="8327">
      <c r="D8327" s="58"/>
      <c r="F8327" s="60"/>
    </row>
    <row r="8328">
      <c r="D8328" s="58"/>
      <c r="F8328" s="60"/>
    </row>
    <row r="8329">
      <c r="D8329" s="58"/>
      <c r="F8329" s="60"/>
    </row>
    <row r="8330">
      <c r="D8330" s="58"/>
      <c r="F8330" s="60"/>
    </row>
    <row r="8331">
      <c r="D8331" s="58"/>
      <c r="F8331" s="60"/>
    </row>
    <row r="8332">
      <c r="D8332" s="58"/>
      <c r="F8332" s="60"/>
    </row>
    <row r="8333">
      <c r="D8333" s="58"/>
      <c r="F8333" s="60"/>
    </row>
    <row r="8334">
      <c r="D8334" s="58"/>
      <c r="F8334" s="60"/>
    </row>
    <row r="8335">
      <c r="D8335" s="58"/>
      <c r="F8335" s="60"/>
    </row>
    <row r="8336">
      <c r="D8336" s="58"/>
      <c r="F8336" s="60"/>
    </row>
    <row r="8337">
      <c r="D8337" s="58"/>
      <c r="F8337" s="60"/>
    </row>
    <row r="8338">
      <c r="D8338" s="58"/>
      <c r="F8338" s="60"/>
    </row>
    <row r="8339">
      <c r="D8339" s="58"/>
      <c r="F8339" s="60"/>
    </row>
    <row r="8340">
      <c r="D8340" s="58"/>
      <c r="F8340" s="60"/>
    </row>
    <row r="8341">
      <c r="D8341" s="58"/>
      <c r="F8341" s="60"/>
    </row>
    <row r="8342">
      <c r="D8342" s="58"/>
      <c r="F8342" s="60"/>
    </row>
    <row r="8343">
      <c r="D8343" s="58"/>
      <c r="F8343" s="60"/>
    </row>
    <row r="8344">
      <c r="D8344" s="58"/>
      <c r="F8344" s="60"/>
    </row>
    <row r="8345">
      <c r="D8345" s="58"/>
      <c r="F8345" s="60"/>
    </row>
    <row r="8346">
      <c r="D8346" s="58"/>
      <c r="F8346" s="60"/>
    </row>
    <row r="8347">
      <c r="D8347" s="58"/>
      <c r="F8347" s="60"/>
    </row>
    <row r="8348">
      <c r="D8348" s="58"/>
      <c r="F8348" s="60"/>
    </row>
    <row r="8349">
      <c r="D8349" s="58"/>
      <c r="F8349" s="60"/>
    </row>
    <row r="8350">
      <c r="D8350" s="58"/>
      <c r="F8350" s="60"/>
    </row>
    <row r="8351">
      <c r="D8351" s="58"/>
      <c r="F8351" s="60"/>
    </row>
    <row r="8352">
      <c r="D8352" s="58"/>
      <c r="F8352" s="60"/>
    </row>
    <row r="8353">
      <c r="D8353" s="58"/>
      <c r="F8353" s="60"/>
    </row>
    <row r="8354">
      <c r="D8354" s="58"/>
      <c r="F8354" s="60"/>
    </row>
    <row r="8355">
      <c r="D8355" s="58"/>
      <c r="F8355" s="60"/>
    </row>
    <row r="8356">
      <c r="D8356" s="58"/>
      <c r="F8356" s="60"/>
    </row>
    <row r="8357">
      <c r="D8357" s="58"/>
      <c r="F8357" s="60"/>
    </row>
    <row r="8358">
      <c r="D8358" s="58"/>
      <c r="F8358" s="60"/>
    </row>
    <row r="8359">
      <c r="D8359" s="58"/>
      <c r="F8359" s="60"/>
    </row>
    <row r="8360">
      <c r="D8360" s="58"/>
      <c r="F8360" s="60"/>
    </row>
    <row r="8361">
      <c r="D8361" s="58"/>
      <c r="F8361" s="60"/>
    </row>
    <row r="8362">
      <c r="D8362" s="58"/>
      <c r="F8362" s="60"/>
    </row>
    <row r="8363">
      <c r="D8363" s="58"/>
      <c r="F8363" s="60"/>
    </row>
    <row r="8364">
      <c r="D8364" s="58"/>
      <c r="F8364" s="60"/>
    </row>
    <row r="8365">
      <c r="D8365" s="58"/>
      <c r="F8365" s="60"/>
    </row>
    <row r="8366">
      <c r="D8366" s="58"/>
      <c r="F8366" s="60"/>
    </row>
    <row r="8367">
      <c r="D8367" s="58"/>
      <c r="F8367" s="60"/>
    </row>
    <row r="8368">
      <c r="D8368" s="58"/>
      <c r="F8368" s="60"/>
    </row>
    <row r="8369">
      <c r="D8369" s="58"/>
      <c r="F8369" s="60"/>
    </row>
    <row r="8370">
      <c r="D8370" s="58"/>
      <c r="F8370" s="60"/>
    </row>
    <row r="8371">
      <c r="D8371" s="58"/>
      <c r="F8371" s="60"/>
    </row>
    <row r="8372">
      <c r="D8372" s="58"/>
      <c r="F8372" s="60"/>
    </row>
    <row r="8373">
      <c r="D8373" s="58"/>
      <c r="F8373" s="60"/>
    </row>
    <row r="8374">
      <c r="D8374" s="58"/>
      <c r="F8374" s="60"/>
    </row>
    <row r="8375">
      <c r="D8375" s="58"/>
      <c r="F8375" s="60"/>
    </row>
    <row r="8376">
      <c r="D8376" s="58"/>
      <c r="F8376" s="60"/>
    </row>
    <row r="8377">
      <c r="D8377" s="58"/>
      <c r="F8377" s="60"/>
    </row>
    <row r="8378">
      <c r="D8378" s="58"/>
      <c r="F8378" s="60"/>
    </row>
    <row r="8379">
      <c r="D8379" s="58"/>
      <c r="F8379" s="60"/>
    </row>
    <row r="8380">
      <c r="D8380" s="58"/>
      <c r="F8380" s="60"/>
    </row>
    <row r="8381">
      <c r="D8381" s="58"/>
      <c r="F8381" s="60"/>
    </row>
    <row r="8382">
      <c r="D8382" s="58"/>
      <c r="F8382" s="60"/>
    </row>
    <row r="8383">
      <c r="D8383" s="58"/>
      <c r="F8383" s="60"/>
    </row>
    <row r="8384">
      <c r="D8384" s="58"/>
      <c r="F8384" s="60"/>
    </row>
    <row r="8385">
      <c r="D8385" s="58"/>
      <c r="F8385" s="60"/>
    </row>
    <row r="8386">
      <c r="D8386" s="58"/>
      <c r="F8386" s="60"/>
    </row>
    <row r="8387">
      <c r="D8387" s="58"/>
      <c r="F8387" s="60"/>
    </row>
    <row r="8388">
      <c r="D8388" s="58"/>
      <c r="F8388" s="60"/>
    </row>
    <row r="8389">
      <c r="D8389" s="58"/>
      <c r="F8389" s="60"/>
    </row>
    <row r="8390">
      <c r="D8390" s="58"/>
      <c r="F8390" s="60"/>
    </row>
    <row r="8391">
      <c r="D8391" s="58"/>
      <c r="F8391" s="60"/>
    </row>
    <row r="8392">
      <c r="D8392" s="58"/>
      <c r="F8392" s="60"/>
    </row>
    <row r="8393">
      <c r="D8393" s="58"/>
      <c r="F8393" s="60"/>
    </row>
    <row r="8394">
      <c r="D8394" s="58"/>
      <c r="F8394" s="60"/>
    </row>
    <row r="8395">
      <c r="D8395" s="58"/>
      <c r="F8395" s="60"/>
    </row>
    <row r="8396">
      <c r="D8396" s="58"/>
      <c r="F8396" s="60"/>
    </row>
    <row r="8397">
      <c r="D8397" s="58"/>
      <c r="F8397" s="60"/>
    </row>
    <row r="8398">
      <c r="D8398" s="58"/>
      <c r="F8398" s="60"/>
    </row>
    <row r="8399">
      <c r="D8399" s="58"/>
      <c r="F8399" s="60"/>
    </row>
    <row r="8400">
      <c r="D8400" s="58"/>
      <c r="F8400" s="60"/>
    </row>
    <row r="8401">
      <c r="D8401" s="58"/>
      <c r="F8401" s="60"/>
    </row>
    <row r="8402">
      <c r="D8402" s="58"/>
      <c r="F8402" s="60"/>
    </row>
    <row r="8403">
      <c r="D8403" s="58"/>
      <c r="F8403" s="60"/>
    </row>
    <row r="8404">
      <c r="D8404" s="58"/>
      <c r="F8404" s="60"/>
    </row>
    <row r="8405">
      <c r="D8405" s="58"/>
      <c r="F8405" s="60"/>
    </row>
    <row r="8406">
      <c r="D8406" s="58"/>
      <c r="F8406" s="60"/>
    </row>
    <row r="8407">
      <c r="D8407" s="58"/>
      <c r="F8407" s="60"/>
    </row>
    <row r="8408">
      <c r="D8408" s="58"/>
      <c r="F8408" s="60"/>
    </row>
    <row r="8409">
      <c r="D8409" s="58"/>
      <c r="F8409" s="60"/>
    </row>
    <row r="8410">
      <c r="D8410" s="58"/>
      <c r="F8410" s="60"/>
    </row>
    <row r="8411">
      <c r="D8411" s="58"/>
      <c r="F8411" s="60"/>
    </row>
    <row r="8412">
      <c r="D8412" s="58"/>
      <c r="F8412" s="60"/>
    </row>
    <row r="8413">
      <c r="D8413" s="58"/>
      <c r="F8413" s="60"/>
    </row>
    <row r="8414">
      <c r="D8414" s="58"/>
      <c r="F8414" s="60"/>
    </row>
    <row r="8415">
      <c r="D8415" s="58"/>
      <c r="F8415" s="60"/>
    </row>
    <row r="8416">
      <c r="D8416" s="58"/>
      <c r="F8416" s="60"/>
    </row>
    <row r="8417">
      <c r="D8417" s="58"/>
      <c r="F8417" s="60"/>
    </row>
    <row r="8418">
      <c r="D8418" s="58"/>
      <c r="F8418" s="60"/>
    </row>
    <row r="8419">
      <c r="D8419" s="58"/>
      <c r="F8419" s="60"/>
    </row>
    <row r="8420">
      <c r="D8420" s="58"/>
      <c r="F8420" s="60"/>
    </row>
    <row r="8421">
      <c r="D8421" s="58"/>
      <c r="F8421" s="60"/>
    </row>
    <row r="8422">
      <c r="D8422" s="58"/>
      <c r="F8422" s="60"/>
    </row>
    <row r="8423">
      <c r="D8423" s="58"/>
      <c r="F8423" s="60"/>
    </row>
    <row r="8424">
      <c r="D8424" s="58"/>
      <c r="F8424" s="60"/>
    </row>
    <row r="8425">
      <c r="D8425" s="58"/>
      <c r="F8425" s="60"/>
    </row>
    <row r="8426">
      <c r="D8426" s="58"/>
      <c r="F8426" s="60"/>
    </row>
    <row r="8427">
      <c r="D8427" s="58"/>
      <c r="F8427" s="60"/>
    </row>
    <row r="8428">
      <c r="D8428" s="58"/>
      <c r="F8428" s="60"/>
    </row>
    <row r="8429">
      <c r="D8429" s="58"/>
      <c r="F8429" s="60"/>
    </row>
    <row r="8430">
      <c r="D8430" s="58"/>
      <c r="F8430" s="60"/>
    </row>
    <row r="8431">
      <c r="D8431" s="58"/>
      <c r="F8431" s="60"/>
    </row>
    <row r="8432">
      <c r="D8432" s="58"/>
      <c r="F8432" s="60"/>
    </row>
    <row r="8433">
      <c r="D8433" s="58"/>
      <c r="F8433" s="60"/>
    </row>
    <row r="8434">
      <c r="D8434" s="58"/>
      <c r="F8434" s="60"/>
    </row>
    <row r="8435">
      <c r="D8435" s="58"/>
      <c r="F8435" s="60"/>
    </row>
    <row r="8436">
      <c r="D8436" s="58"/>
      <c r="F8436" s="60"/>
    </row>
    <row r="8437">
      <c r="D8437" s="58"/>
      <c r="F8437" s="60"/>
    </row>
    <row r="8438">
      <c r="D8438" s="58"/>
      <c r="F8438" s="60"/>
    </row>
    <row r="8439">
      <c r="D8439" s="58"/>
      <c r="F8439" s="60"/>
    </row>
    <row r="8440">
      <c r="D8440" s="58"/>
      <c r="F8440" s="60"/>
    </row>
    <row r="8441">
      <c r="D8441" s="58"/>
      <c r="F8441" s="60"/>
    </row>
    <row r="8442">
      <c r="D8442" s="58"/>
      <c r="F8442" s="60"/>
    </row>
    <row r="8443">
      <c r="D8443" s="58"/>
      <c r="F8443" s="60"/>
    </row>
    <row r="8444">
      <c r="D8444" s="58"/>
      <c r="F8444" s="60"/>
    </row>
    <row r="8445">
      <c r="D8445" s="58"/>
      <c r="F8445" s="60"/>
    </row>
    <row r="8446">
      <c r="D8446" s="58"/>
      <c r="F8446" s="60"/>
    </row>
    <row r="8447">
      <c r="D8447" s="58"/>
      <c r="F8447" s="60"/>
    </row>
    <row r="8448">
      <c r="D8448" s="58"/>
      <c r="F8448" s="60"/>
    </row>
    <row r="8449">
      <c r="D8449" s="58"/>
      <c r="F8449" s="60"/>
    </row>
    <row r="8450">
      <c r="D8450" s="58"/>
      <c r="F8450" s="60"/>
    </row>
    <row r="8451">
      <c r="D8451" s="58"/>
      <c r="F8451" s="60"/>
    </row>
    <row r="8452">
      <c r="D8452" s="58"/>
      <c r="F8452" s="60"/>
    </row>
    <row r="8453">
      <c r="D8453" s="58"/>
      <c r="F8453" s="60"/>
    </row>
    <row r="8454">
      <c r="D8454" s="58"/>
      <c r="F8454" s="60"/>
    </row>
    <row r="8455">
      <c r="D8455" s="58"/>
      <c r="F8455" s="60"/>
    </row>
    <row r="8456">
      <c r="D8456" s="58"/>
      <c r="F8456" s="60"/>
    </row>
    <row r="8457">
      <c r="D8457" s="58"/>
      <c r="F8457" s="60"/>
    </row>
    <row r="8458">
      <c r="D8458" s="58"/>
      <c r="F8458" s="60"/>
    </row>
    <row r="8459">
      <c r="D8459" s="58"/>
      <c r="F8459" s="60"/>
    </row>
    <row r="8460">
      <c r="D8460" s="58"/>
      <c r="F8460" s="60"/>
    </row>
    <row r="8461">
      <c r="D8461" s="58"/>
      <c r="F8461" s="60"/>
    </row>
    <row r="8462">
      <c r="D8462" s="58"/>
      <c r="F8462" s="60"/>
    </row>
    <row r="8463">
      <c r="D8463" s="58"/>
      <c r="F8463" s="60"/>
    </row>
    <row r="8464">
      <c r="D8464" s="58"/>
      <c r="F8464" s="60"/>
    </row>
    <row r="8465">
      <c r="D8465" s="58"/>
      <c r="F8465" s="60"/>
    </row>
    <row r="8466">
      <c r="D8466" s="58"/>
      <c r="F8466" s="60"/>
    </row>
    <row r="8467">
      <c r="D8467" s="58"/>
      <c r="F8467" s="60"/>
    </row>
    <row r="8468">
      <c r="D8468" s="58"/>
      <c r="F8468" s="60"/>
    </row>
    <row r="8469">
      <c r="D8469" s="58"/>
      <c r="F8469" s="60"/>
    </row>
    <row r="8470">
      <c r="D8470" s="58"/>
      <c r="F8470" s="60"/>
    </row>
    <row r="8471">
      <c r="D8471" s="58"/>
      <c r="F8471" s="60"/>
    </row>
    <row r="8472">
      <c r="D8472" s="58"/>
      <c r="F8472" s="60"/>
    </row>
    <row r="8473">
      <c r="D8473" s="58"/>
      <c r="F8473" s="60"/>
    </row>
    <row r="8474">
      <c r="D8474" s="58"/>
      <c r="F8474" s="60"/>
    </row>
    <row r="8475">
      <c r="D8475" s="58"/>
      <c r="F8475" s="60"/>
    </row>
    <row r="8476">
      <c r="D8476" s="58"/>
      <c r="F8476" s="60"/>
    </row>
    <row r="8477">
      <c r="D8477" s="58"/>
      <c r="F8477" s="60"/>
    </row>
    <row r="8478">
      <c r="D8478" s="58"/>
      <c r="F8478" s="60"/>
    </row>
    <row r="8479">
      <c r="D8479" s="58"/>
      <c r="F8479" s="60"/>
    </row>
    <row r="8480">
      <c r="D8480" s="58"/>
      <c r="F8480" s="60"/>
    </row>
    <row r="8481">
      <c r="D8481" s="58"/>
      <c r="F8481" s="60"/>
    </row>
    <row r="8482">
      <c r="D8482" s="58"/>
      <c r="F8482" s="60"/>
    </row>
    <row r="8483">
      <c r="D8483" s="58"/>
      <c r="F8483" s="60"/>
    </row>
    <row r="8484">
      <c r="D8484" s="58"/>
      <c r="F8484" s="60"/>
    </row>
    <row r="8485">
      <c r="D8485" s="58"/>
      <c r="F8485" s="60"/>
    </row>
    <row r="8486">
      <c r="D8486" s="58"/>
      <c r="F8486" s="60"/>
    </row>
    <row r="8487">
      <c r="D8487" s="58"/>
      <c r="F8487" s="60"/>
    </row>
    <row r="8488">
      <c r="D8488" s="58"/>
      <c r="F8488" s="60"/>
    </row>
    <row r="8489">
      <c r="D8489" s="58"/>
      <c r="F8489" s="60"/>
    </row>
    <row r="8490">
      <c r="D8490" s="58"/>
      <c r="F8490" s="60"/>
    </row>
    <row r="8491">
      <c r="D8491" s="58"/>
      <c r="F8491" s="60"/>
    </row>
    <row r="8492">
      <c r="D8492" s="58"/>
      <c r="F8492" s="60"/>
    </row>
    <row r="8493">
      <c r="D8493" s="58"/>
      <c r="F8493" s="60"/>
    </row>
    <row r="8494">
      <c r="D8494" s="58"/>
      <c r="F8494" s="60"/>
    </row>
    <row r="8495">
      <c r="D8495" s="58"/>
      <c r="F8495" s="60"/>
    </row>
    <row r="8496">
      <c r="D8496" s="58"/>
      <c r="F8496" s="60"/>
    </row>
    <row r="8497">
      <c r="D8497" s="58"/>
      <c r="F8497" s="60"/>
    </row>
    <row r="8498">
      <c r="D8498" s="58"/>
      <c r="F8498" s="60"/>
    </row>
    <row r="8499">
      <c r="D8499" s="58"/>
      <c r="F8499" s="60"/>
    </row>
    <row r="8500">
      <c r="D8500" s="58"/>
      <c r="F8500" s="60"/>
    </row>
    <row r="8501">
      <c r="D8501" s="58"/>
      <c r="F8501" s="60"/>
    </row>
    <row r="8502">
      <c r="D8502" s="58"/>
      <c r="F8502" s="60"/>
    </row>
    <row r="8503">
      <c r="D8503" s="58"/>
      <c r="F8503" s="60"/>
    </row>
    <row r="8504">
      <c r="D8504" s="58"/>
      <c r="F8504" s="60"/>
    </row>
    <row r="8505">
      <c r="D8505" s="58"/>
      <c r="F8505" s="60"/>
    </row>
    <row r="8506">
      <c r="D8506" s="58"/>
      <c r="F8506" s="60"/>
    </row>
    <row r="8507">
      <c r="D8507" s="58"/>
      <c r="F8507" s="60"/>
    </row>
    <row r="8508">
      <c r="D8508" s="58"/>
      <c r="F8508" s="60"/>
    </row>
    <row r="8509">
      <c r="D8509" s="58"/>
      <c r="F8509" s="60"/>
    </row>
    <row r="8510">
      <c r="D8510" s="58"/>
      <c r="F8510" s="60"/>
    </row>
    <row r="8511">
      <c r="D8511" s="58"/>
      <c r="F8511" s="60"/>
    </row>
    <row r="8512">
      <c r="D8512" s="58"/>
      <c r="F8512" s="60"/>
    </row>
    <row r="8513">
      <c r="D8513" s="58"/>
      <c r="F8513" s="60"/>
    </row>
    <row r="8514">
      <c r="D8514" s="58"/>
      <c r="F8514" s="60"/>
    </row>
    <row r="8515">
      <c r="D8515" s="58"/>
      <c r="F8515" s="60"/>
    </row>
    <row r="8516">
      <c r="D8516" s="58"/>
      <c r="F8516" s="60"/>
    </row>
    <row r="8517">
      <c r="D8517" s="58"/>
      <c r="F8517" s="60"/>
    </row>
    <row r="8518">
      <c r="D8518" s="58"/>
      <c r="F8518" s="60"/>
    </row>
    <row r="8519">
      <c r="D8519" s="58"/>
      <c r="F8519" s="60"/>
    </row>
    <row r="8520">
      <c r="D8520" s="58"/>
      <c r="F8520" s="60"/>
    </row>
    <row r="8521">
      <c r="D8521" s="58"/>
      <c r="F8521" s="60"/>
    </row>
    <row r="8522">
      <c r="D8522" s="58"/>
      <c r="F8522" s="60"/>
    </row>
    <row r="8523">
      <c r="D8523" s="58"/>
      <c r="F8523" s="60"/>
    </row>
    <row r="8524">
      <c r="D8524" s="58"/>
      <c r="F8524" s="60"/>
    </row>
    <row r="8525">
      <c r="D8525" s="58"/>
      <c r="F8525" s="60"/>
    </row>
    <row r="8526">
      <c r="D8526" s="58"/>
      <c r="F8526" s="60"/>
    </row>
    <row r="8527">
      <c r="D8527" s="58"/>
      <c r="F8527" s="60"/>
    </row>
    <row r="8528">
      <c r="D8528" s="58"/>
      <c r="F8528" s="60"/>
    </row>
    <row r="8529">
      <c r="D8529" s="58"/>
      <c r="F8529" s="60"/>
    </row>
    <row r="8530">
      <c r="D8530" s="58"/>
      <c r="F8530" s="60"/>
    </row>
    <row r="8531">
      <c r="D8531" s="58"/>
      <c r="F8531" s="60"/>
    </row>
    <row r="8532">
      <c r="D8532" s="58"/>
      <c r="F8532" s="60"/>
    </row>
    <row r="8533">
      <c r="D8533" s="58"/>
      <c r="F8533" s="60"/>
    </row>
    <row r="8534">
      <c r="D8534" s="58"/>
      <c r="F8534" s="60"/>
    </row>
    <row r="8535">
      <c r="D8535" s="58"/>
      <c r="F8535" s="60"/>
    </row>
    <row r="8536">
      <c r="D8536" s="58"/>
      <c r="F8536" s="60"/>
    </row>
    <row r="8537">
      <c r="D8537" s="58"/>
      <c r="F8537" s="60"/>
    </row>
    <row r="8538">
      <c r="D8538" s="58"/>
      <c r="F8538" s="60"/>
    </row>
    <row r="8539">
      <c r="D8539" s="58"/>
      <c r="F8539" s="60"/>
    </row>
    <row r="8540">
      <c r="D8540" s="58"/>
      <c r="F8540" s="60"/>
    </row>
    <row r="8541">
      <c r="D8541" s="58"/>
      <c r="F8541" s="60"/>
    </row>
    <row r="8542">
      <c r="D8542" s="58"/>
      <c r="F8542" s="60"/>
    </row>
    <row r="8543">
      <c r="D8543" s="58"/>
      <c r="F8543" s="60"/>
    </row>
    <row r="8544">
      <c r="D8544" s="58"/>
      <c r="F8544" s="60"/>
    </row>
    <row r="8545">
      <c r="D8545" s="58"/>
      <c r="F8545" s="60"/>
    </row>
    <row r="8546">
      <c r="D8546" s="58"/>
      <c r="F8546" s="60"/>
    </row>
    <row r="8547">
      <c r="D8547" s="58"/>
      <c r="F8547" s="60"/>
    </row>
    <row r="8548">
      <c r="D8548" s="58"/>
      <c r="F8548" s="60"/>
    </row>
    <row r="8549">
      <c r="D8549" s="58"/>
      <c r="F8549" s="60"/>
    </row>
    <row r="8550">
      <c r="D8550" s="58"/>
      <c r="F8550" s="60"/>
    </row>
    <row r="8551">
      <c r="D8551" s="58"/>
      <c r="F8551" s="60"/>
    </row>
    <row r="8552">
      <c r="D8552" s="58"/>
      <c r="F8552" s="60"/>
    </row>
    <row r="8553">
      <c r="D8553" s="58"/>
      <c r="F8553" s="60"/>
    </row>
    <row r="8554">
      <c r="D8554" s="58"/>
      <c r="F8554" s="60"/>
    </row>
    <row r="8555">
      <c r="D8555" s="58"/>
      <c r="F8555" s="60"/>
    </row>
    <row r="8556">
      <c r="D8556" s="58"/>
      <c r="F8556" s="60"/>
    </row>
    <row r="8557">
      <c r="D8557" s="58"/>
      <c r="F8557" s="60"/>
    </row>
    <row r="8558">
      <c r="D8558" s="58"/>
      <c r="F8558" s="60"/>
    </row>
    <row r="8559">
      <c r="D8559" s="58"/>
      <c r="F8559" s="60"/>
    </row>
    <row r="8560">
      <c r="D8560" s="58"/>
      <c r="F8560" s="60"/>
    </row>
    <row r="8561">
      <c r="D8561" s="58"/>
      <c r="F8561" s="60"/>
    </row>
    <row r="8562">
      <c r="D8562" s="58"/>
      <c r="F8562" s="60"/>
    </row>
    <row r="8563">
      <c r="D8563" s="58"/>
      <c r="F8563" s="60"/>
    </row>
    <row r="8564">
      <c r="D8564" s="58"/>
      <c r="F8564" s="60"/>
    </row>
    <row r="8565">
      <c r="D8565" s="58"/>
      <c r="F8565" s="60"/>
    </row>
    <row r="8566">
      <c r="D8566" s="58"/>
      <c r="F8566" s="60"/>
    </row>
    <row r="8567">
      <c r="D8567" s="58"/>
      <c r="F8567" s="60"/>
    </row>
    <row r="8568">
      <c r="D8568" s="58"/>
      <c r="F8568" s="60"/>
    </row>
    <row r="8569">
      <c r="D8569" s="58"/>
      <c r="F8569" s="60"/>
    </row>
    <row r="8570">
      <c r="D8570" s="58"/>
      <c r="F8570" s="60"/>
    </row>
    <row r="8571">
      <c r="D8571" s="58"/>
      <c r="F8571" s="60"/>
    </row>
    <row r="8572">
      <c r="D8572" s="58"/>
      <c r="F8572" s="60"/>
    </row>
    <row r="8573">
      <c r="D8573" s="58"/>
      <c r="F8573" s="60"/>
    </row>
    <row r="8574">
      <c r="D8574" s="58"/>
      <c r="F8574" s="60"/>
    </row>
    <row r="8575">
      <c r="D8575" s="58"/>
      <c r="F8575" s="60"/>
    </row>
    <row r="8576">
      <c r="D8576" s="58"/>
      <c r="F8576" s="60"/>
    </row>
    <row r="8577">
      <c r="D8577" s="58"/>
      <c r="F8577" s="60"/>
    </row>
    <row r="8578">
      <c r="D8578" s="58"/>
      <c r="F8578" s="60"/>
    </row>
    <row r="8579">
      <c r="D8579" s="58"/>
      <c r="F8579" s="60"/>
    </row>
    <row r="8580">
      <c r="D8580" s="58"/>
      <c r="F8580" s="60"/>
    </row>
    <row r="8581">
      <c r="D8581" s="58"/>
      <c r="F8581" s="60"/>
    </row>
    <row r="8582">
      <c r="D8582" s="58"/>
      <c r="F8582" s="60"/>
    </row>
    <row r="8583">
      <c r="D8583" s="58"/>
      <c r="F8583" s="60"/>
    </row>
    <row r="8584">
      <c r="D8584" s="58"/>
      <c r="F8584" s="60"/>
    </row>
    <row r="8585">
      <c r="D8585" s="58"/>
      <c r="F8585" s="60"/>
    </row>
    <row r="8586">
      <c r="D8586" s="58"/>
      <c r="F8586" s="60"/>
    </row>
    <row r="8587">
      <c r="D8587" s="58"/>
      <c r="F8587" s="60"/>
    </row>
    <row r="8588">
      <c r="D8588" s="58"/>
      <c r="F8588" s="60"/>
    </row>
    <row r="8589">
      <c r="D8589" s="58"/>
      <c r="F8589" s="60"/>
    </row>
    <row r="8590">
      <c r="D8590" s="58"/>
      <c r="F8590" s="60"/>
    </row>
    <row r="8591">
      <c r="D8591" s="58"/>
      <c r="F8591" s="60"/>
    </row>
    <row r="8592">
      <c r="D8592" s="58"/>
      <c r="F8592" s="60"/>
    </row>
    <row r="8593">
      <c r="D8593" s="58"/>
      <c r="F8593" s="60"/>
    </row>
    <row r="8594">
      <c r="D8594" s="58"/>
      <c r="F8594" s="60"/>
    </row>
    <row r="8595">
      <c r="D8595" s="58"/>
      <c r="F8595" s="60"/>
    </row>
    <row r="8596">
      <c r="D8596" s="58"/>
      <c r="F8596" s="60"/>
    </row>
    <row r="8597">
      <c r="D8597" s="58"/>
      <c r="F8597" s="60"/>
    </row>
    <row r="8598">
      <c r="D8598" s="58"/>
      <c r="F8598" s="60"/>
    </row>
    <row r="8599">
      <c r="D8599" s="58"/>
      <c r="F8599" s="60"/>
    </row>
    <row r="8600">
      <c r="D8600" s="58"/>
      <c r="F8600" s="60"/>
    </row>
    <row r="8601">
      <c r="D8601" s="58"/>
      <c r="F8601" s="60"/>
    </row>
    <row r="8602">
      <c r="D8602" s="58"/>
      <c r="F8602" s="60"/>
    </row>
    <row r="8603">
      <c r="D8603" s="58"/>
      <c r="F8603" s="60"/>
    </row>
    <row r="8604">
      <c r="D8604" s="58"/>
      <c r="F8604" s="60"/>
    </row>
    <row r="8605">
      <c r="D8605" s="58"/>
      <c r="F8605" s="60"/>
    </row>
    <row r="8606">
      <c r="D8606" s="58"/>
      <c r="F8606" s="60"/>
    </row>
    <row r="8607">
      <c r="D8607" s="58"/>
      <c r="F8607" s="60"/>
    </row>
    <row r="8608">
      <c r="D8608" s="58"/>
      <c r="F8608" s="60"/>
    </row>
    <row r="8609">
      <c r="D8609" s="58"/>
      <c r="F8609" s="60"/>
    </row>
    <row r="8610">
      <c r="D8610" s="58"/>
      <c r="F8610" s="60"/>
    </row>
    <row r="8611">
      <c r="D8611" s="58"/>
      <c r="F8611" s="60"/>
    </row>
    <row r="8612">
      <c r="D8612" s="58"/>
      <c r="F8612" s="60"/>
    </row>
    <row r="8613">
      <c r="D8613" s="58"/>
      <c r="F8613" s="60"/>
    </row>
    <row r="8614">
      <c r="D8614" s="58"/>
      <c r="F8614" s="60"/>
    </row>
    <row r="8615">
      <c r="D8615" s="58"/>
      <c r="F8615" s="60"/>
    </row>
    <row r="8616">
      <c r="D8616" s="58"/>
      <c r="F8616" s="60"/>
    </row>
    <row r="8617">
      <c r="D8617" s="58"/>
      <c r="F8617" s="60"/>
    </row>
    <row r="8618">
      <c r="D8618" s="58"/>
      <c r="F8618" s="60"/>
    </row>
    <row r="8619">
      <c r="D8619" s="58"/>
      <c r="F8619" s="60"/>
    </row>
    <row r="8620">
      <c r="D8620" s="58"/>
      <c r="F8620" s="60"/>
    </row>
    <row r="8621">
      <c r="D8621" s="58"/>
      <c r="F8621" s="60"/>
    </row>
    <row r="8622">
      <c r="D8622" s="58"/>
      <c r="F8622" s="60"/>
    </row>
    <row r="8623">
      <c r="D8623" s="58"/>
      <c r="F8623" s="60"/>
    </row>
    <row r="8624">
      <c r="D8624" s="58"/>
      <c r="F8624" s="60"/>
    </row>
    <row r="8625">
      <c r="D8625" s="58"/>
      <c r="F8625" s="60"/>
    </row>
    <row r="8626">
      <c r="D8626" s="58"/>
      <c r="F8626" s="60"/>
    </row>
    <row r="8627">
      <c r="D8627" s="58"/>
      <c r="F8627" s="60"/>
    </row>
    <row r="8628">
      <c r="D8628" s="58"/>
      <c r="F8628" s="60"/>
    </row>
    <row r="8629">
      <c r="D8629" s="58"/>
      <c r="F8629" s="60"/>
    </row>
    <row r="8630">
      <c r="D8630" s="58"/>
      <c r="F8630" s="60"/>
    </row>
    <row r="8631">
      <c r="D8631" s="58"/>
      <c r="F8631" s="60"/>
    </row>
    <row r="8632">
      <c r="D8632" s="58"/>
      <c r="F8632" s="60"/>
    </row>
    <row r="8633">
      <c r="D8633" s="58"/>
      <c r="F8633" s="60"/>
    </row>
    <row r="8634">
      <c r="D8634" s="58"/>
      <c r="F8634" s="60"/>
    </row>
    <row r="8635">
      <c r="D8635" s="58"/>
      <c r="F8635" s="60"/>
    </row>
    <row r="8636">
      <c r="D8636" s="58"/>
      <c r="F8636" s="60"/>
    </row>
    <row r="8637">
      <c r="D8637" s="58"/>
      <c r="F8637" s="60"/>
    </row>
    <row r="8638">
      <c r="D8638" s="58"/>
      <c r="F8638" s="60"/>
    </row>
    <row r="8639">
      <c r="D8639" s="58"/>
      <c r="F8639" s="60"/>
    </row>
    <row r="8640">
      <c r="D8640" s="58"/>
      <c r="F8640" s="60"/>
    </row>
    <row r="8641">
      <c r="D8641" s="58"/>
      <c r="F8641" s="60"/>
    </row>
    <row r="8642">
      <c r="D8642" s="58"/>
      <c r="F8642" s="60"/>
    </row>
    <row r="8643">
      <c r="D8643" s="58"/>
      <c r="F8643" s="60"/>
    </row>
    <row r="8644">
      <c r="D8644" s="58"/>
      <c r="F8644" s="60"/>
    </row>
    <row r="8645">
      <c r="D8645" s="58"/>
      <c r="F8645" s="60"/>
    </row>
    <row r="8646">
      <c r="D8646" s="58"/>
      <c r="F8646" s="60"/>
    </row>
    <row r="8647">
      <c r="D8647" s="58"/>
      <c r="F8647" s="60"/>
    </row>
    <row r="8648">
      <c r="D8648" s="58"/>
      <c r="F8648" s="60"/>
    </row>
    <row r="8649">
      <c r="D8649" s="58"/>
      <c r="F8649" s="60"/>
    </row>
    <row r="8650">
      <c r="D8650" s="58"/>
      <c r="F8650" s="60"/>
    </row>
    <row r="8651">
      <c r="D8651" s="58"/>
      <c r="F8651" s="60"/>
    </row>
    <row r="8652">
      <c r="D8652" s="58"/>
      <c r="F8652" s="60"/>
    </row>
    <row r="8653">
      <c r="D8653" s="58"/>
      <c r="F8653" s="60"/>
    </row>
    <row r="8654">
      <c r="D8654" s="58"/>
      <c r="F8654" s="60"/>
    </row>
    <row r="8655">
      <c r="D8655" s="58"/>
      <c r="F8655" s="60"/>
    </row>
    <row r="8656">
      <c r="D8656" s="58"/>
      <c r="F8656" s="60"/>
    </row>
    <row r="8657">
      <c r="D8657" s="58"/>
      <c r="F8657" s="60"/>
    </row>
    <row r="8658">
      <c r="D8658" s="58"/>
      <c r="F8658" s="60"/>
    </row>
    <row r="8659">
      <c r="D8659" s="58"/>
      <c r="F8659" s="60"/>
    </row>
    <row r="8660">
      <c r="D8660" s="58"/>
      <c r="F8660" s="60"/>
    </row>
    <row r="8661">
      <c r="D8661" s="58"/>
      <c r="F8661" s="60"/>
    </row>
    <row r="8662">
      <c r="D8662" s="58"/>
      <c r="F8662" s="60"/>
    </row>
    <row r="8663">
      <c r="D8663" s="58"/>
      <c r="F8663" s="60"/>
    </row>
    <row r="8664">
      <c r="D8664" s="58"/>
      <c r="F8664" s="60"/>
    </row>
    <row r="8665">
      <c r="D8665" s="58"/>
      <c r="F8665" s="60"/>
    </row>
    <row r="8666">
      <c r="D8666" s="58"/>
      <c r="F8666" s="60"/>
    </row>
    <row r="8667">
      <c r="D8667" s="58"/>
      <c r="F8667" s="60"/>
    </row>
    <row r="8668">
      <c r="D8668" s="58"/>
      <c r="F8668" s="60"/>
    </row>
    <row r="8669">
      <c r="D8669" s="58"/>
      <c r="F8669" s="60"/>
    </row>
    <row r="8670">
      <c r="D8670" s="58"/>
      <c r="F8670" s="60"/>
    </row>
    <row r="8671">
      <c r="D8671" s="58"/>
      <c r="F8671" s="60"/>
    </row>
    <row r="8672">
      <c r="D8672" s="58"/>
      <c r="F8672" s="60"/>
    </row>
    <row r="8673">
      <c r="D8673" s="58"/>
      <c r="F8673" s="60"/>
    </row>
    <row r="8674">
      <c r="D8674" s="58"/>
      <c r="F8674" s="60"/>
    </row>
    <row r="8675">
      <c r="D8675" s="58"/>
      <c r="F8675" s="60"/>
    </row>
    <row r="8676">
      <c r="D8676" s="58"/>
      <c r="F8676" s="60"/>
    </row>
    <row r="8677">
      <c r="D8677" s="58"/>
      <c r="F8677" s="60"/>
    </row>
    <row r="8678">
      <c r="D8678" s="58"/>
      <c r="F8678" s="60"/>
    </row>
    <row r="8679">
      <c r="D8679" s="58"/>
      <c r="F8679" s="60"/>
    </row>
    <row r="8680">
      <c r="D8680" s="58"/>
      <c r="F8680" s="60"/>
    </row>
    <row r="8681">
      <c r="D8681" s="58"/>
      <c r="F8681" s="60"/>
    </row>
    <row r="8682">
      <c r="D8682" s="58"/>
      <c r="F8682" s="60"/>
    </row>
    <row r="8683">
      <c r="D8683" s="58"/>
      <c r="F8683" s="60"/>
    </row>
    <row r="8684">
      <c r="D8684" s="58"/>
      <c r="F8684" s="60"/>
    </row>
    <row r="8685">
      <c r="D8685" s="58"/>
      <c r="F8685" s="60"/>
    </row>
    <row r="8686">
      <c r="D8686" s="58"/>
      <c r="F8686" s="60"/>
    </row>
    <row r="8687">
      <c r="D8687" s="58"/>
      <c r="F8687" s="60"/>
    </row>
    <row r="8688">
      <c r="D8688" s="58"/>
      <c r="F8688" s="60"/>
    </row>
    <row r="8689">
      <c r="D8689" s="58"/>
      <c r="F8689" s="60"/>
    </row>
    <row r="8690">
      <c r="D8690" s="58"/>
      <c r="F8690" s="60"/>
    </row>
    <row r="8691">
      <c r="D8691" s="58"/>
      <c r="F8691" s="60"/>
    </row>
    <row r="8692">
      <c r="D8692" s="58"/>
      <c r="F8692" s="60"/>
    </row>
    <row r="8693">
      <c r="D8693" s="58"/>
      <c r="F8693" s="60"/>
    </row>
    <row r="8694">
      <c r="D8694" s="58"/>
      <c r="F8694" s="60"/>
    </row>
    <row r="8695">
      <c r="D8695" s="58"/>
      <c r="F8695" s="60"/>
    </row>
    <row r="8696">
      <c r="D8696" s="58"/>
      <c r="F8696" s="60"/>
    </row>
    <row r="8697">
      <c r="D8697" s="58"/>
      <c r="F8697" s="60"/>
    </row>
    <row r="8698">
      <c r="D8698" s="58"/>
      <c r="F8698" s="60"/>
    </row>
    <row r="8699">
      <c r="D8699" s="58"/>
      <c r="F8699" s="60"/>
    </row>
    <row r="8700">
      <c r="D8700" s="58"/>
      <c r="F8700" s="60"/>
    </row>
    <row r="8701">
      <c r="D8701" s="58"/>
      <c r="F8701" s="60"/>
    </row>
    <row r="8702">
      <c r="D8702" s="58"/>
      <c r="F8702" s="60"/>
    </row>
    <row r="8703">
      <c r="D8703" s="58"/>
      <c r="F8703" s="60"/>
    </row>
    <row r="8704">
      <c r="D8704" s="58"/>
      <c r="F8704" s="60"/>
    </row>
    <row r="8705">
      <c r="D8705" s="58"/>
      <c r="F8705" s="60"/>
    </row>
    <row r="8706">
      <c r="D8706" s="58"/>
      <c r="F8706" s="60"/>
    </row>
    <row r="8707">
      <c r="D8707" s="58"/>
      <c r="F8707" s="60"/>
    </row>
    <row r="8708">
      <c r="D8708" s="58"/>
      <c r="F8708" s="60"/>
    </row>
    <row r="8709">
      <c r="D8709" s="58"/>
      <c r="F8709" s="60"/>
    </row>
    <row r="8710">
      <c r="D8710" s="58"/>
      <c r="F8710" s="60"/>
    </row>
    <row r="8711">
      <c r="D8711" s="58"/>
      <c r="F8711" s="60"/>
    </row>
    <row r="8712">
      <c r="D8712" s="58"/>
      <c r="F8712" s="60"/>
    </row>
    <row r="8713">
      <c r="D8713" s="58"/>
      <c r="F8713" s="60"/>
    </row>
    <row r="8714">
      <c r="D8714" s="58"/>
      <c r="F8714" s="60"/>
    </row>
    <row r="8715">
      <c r="D8715" s="58"/>
      <c r="F8715" s="60"/>
    </row>
    <row r="8716">
      <c r="D8716" s="58"/>
      <c r="F8716" s="60"/>
    </row>
    <row r="8717">
      <c r="D8717" s="58"/>
      <c r="F8717" s="60"/>
    </row>
    <row r="8718">
      <c r="D8718" s="58"/>
      <c r="F8718" s="60"/>
    </row>
    <row r="8719">
      <c r="D8719" s="58"/>
      <c r="F8719" s="60"/>
    </row>
    <row r="8720">
      <c r="D8720" s="58"/>
      <c r="F8720" s="60"/>
    </row>
    <row r="8721">
      <c r="D8721" s="58"/>
      <c r="F8721" s="60"/>
    </row>
    <row r="8722">
      <c r="D8722" s="58"/>
      <c r="F8722" s="60"/>
    </row>
    <row r="8723">
      <c r="D8723" s="58"/>
      <c r="F8723" s="60"/>
    </row>
    <row r="8724">
      <c r="D8724" s="58"/>
      <c r="F8724" s="60"/>
    </row>
    <row r="8725">
      <c r="D8725" s="58"/>
      <c r="F8725" s="60"/>
    </row>
    <row r="8726">
      <c r="D8726" s="58"/>
      <c r="F8726" s="60"/>
    </row>
    <row r="8727">
      <c r="D8727" s="58"/>
      <c r="F8727" s="60"/>
    </row>
    <row r="8728">
      <c r="D8728" s="58"/>
      <c r="F8728" s="60"/>
    </row>
    <row r="8729">
      <c r="D8729" s="58"/>
      <c r="F8729" s="60"/>
    </row>
    <row r="8730">
      <c r="D8730" s="58"/>
      <c r="F8730" s="60"/>
    </row>
    <row r="8731">
      <c r="D8731" s="58"/>
      <c r="F8731" s="60"/>
    </row>
    <row r="8732">
      <c r="D8732" s="58"/>
      <c r="F8732" s="60"/>
    </row>
    <row r="8733">
      <c r="D8733" s="58"/>
      <c r="F8733" s="60"/>
    </row>
    <row r="8734">
      <c r="D8734" s="58"/>
      <c r="F8734" s="60"/>
    </row>
    <row r="8735">
      <c r="D8735" s="58"/>
      <c r="F8735" s="60"/>
    </row>
    <row r="8736">
      <c r="D8736" s="58"/>
      <c r="F8736" s="60"/>
    </row>
    <row r="8737">
      <c r="D8737" s="58"/>
      <c r="F8737" s="60"/>
    </row>
    <row r="8738">
      <c r="D8738" s="58"/>
      <c r="F8738" s="60"/>
    </row>
    <row r="8739">
      <c r="D8739" s="58"/>
      <c r="F8739" s="60"/>
    </row>
    <row r="8740">
      <c r="D8740" s="58"/>
      <c r="F8740" s="60"/>
    </row>
    <row r="8741">
      <c r="D8741" s="58"/>
      <c r="F8741" s="60"/>
    </row>
    <row r="8742">
      <c r="D8742" s="58"/>
      <c r="F8742" s="60"/>
    </row>
    <row r="8743">
      <c r="D8743" s="58"/>
      <c r="F8743" s="60"/>
    </row>
    <row r="8744">
      <c r="D8744" s="58"/>
      <c r="F8744" s="60"/>
    </row>
    <row r="8745">
      <c r="D8745" s="58"/>
      <c r="F8745" s="60"/>
    </row>
    <row r="8746">
      <c r="D8746" s="58"/>
      <c r="F8746" s="60"/>
    </row>
    <row r="8747">
      <c r="D8747" s="58"/>
      <c r="F8747" s="60"/>
    </row>
    <row r="8748">
      <c r="D8748" s="58"/>
      <c r="F8748" s="60"/>
    </row>
    <row r="8749">
      <c r="D8749" s="58"/>
      <c r="F8749" s="60"/>
    </row>
    <row r="8750">
      <c r="D8750" s="58"/>
      <c r="F8750" s="60"/>
    </row>
    <row r="8751">
      <c r="D8751" s="58"/>
      <c r="F8751" s="60"/>
    </row>
    <row r="8752">
      <c r="D8752" s="58"/>
      <c r="F8752" s="60"/>
    </row>
    <row r="8753">
      <c r="D8753" s="58"/>
      <c r="F8753" s="60"/>
    </row>
    <row r="8754">
      <c r="D8754" s="58"/>
      <c r="F8754" s="60"/>
    </row>
    <row r="8755">
      <c r="D8755" s="58"/>
      <c r="F8755" s="60"/>
    </row>
    <row r="8756">
      <c r="D8756" s="58"/>
      <c r="F8756" s="60"/>
    </row>
    <row r="8757">
      <c r="D8757" s="58"/>
      <c r="F8757" s="60"/>
    </row>
    <row r="8758">
      <c r="D8758" s="58"/>
      <c r="F8758" s="60"/>
    </row>
    <row r="8759">
      <c r="D8759" s="58"/>
      <c r="F8759" s="60"/>
    </row>
    <row r="8760">
      <c r="D8760" s="58"/>
      <c r="F8760" s="60"/>
    </row>
    <row r="8761">
      <c r="D8761" s="58"/>
      <c r="F8761" s="60"/>
    </row>
    <row r="8762">
      <c r="D8762" s="58"/>
      <c r="F8762" s="60"/>
    </row>
    <row r="8763">
      <c r="D8763" s="58"/>
      <c r="F8763" s="60"/>
    </row>
    <row r="8764">
      <c r="D8764" s="58"/>
      <c r="F8764" s="60"/>
    </row>
    <row r="8765">
      <c r="D8765" s="58"/>
      <c r="F8765" s="60"/>
    </row>
    <row r="8766">
      <c r="D8766" s="58"/>
      <c r="F8766" s="60"/>
    </row>
    <row r="8767">
      <c r="D8767" s="58"/>
      <c r="F8767" s="60"/>
    </row>
    <row r="8768">
      <c r="D8768" s="58"/>
      <c r="F8768" s="60"/>
    </row>
    <row r="8769">
      <c r="D8769" s="58"/>
      <c r="F8769" s="60"/>
    </row>
    <row r="8770">
      <c r="D8770" s="58"/>
      <c r="F8770" s="60"/>
    </row>
    <row r="8771">
      <c r="D8771" s="58"/>
      <c r="F8771" s="60"/>
    </row>
    <row r="8772">
      <c r="D8772" s="58"/>
      <c r="F8772" s="60"/>
    </row>
    <row r="8773">
      <c r="D8773" s="58"/>
      <c r="F8773" s="60"/>
    </row>
    <row r="8774">
      <c r="D8774" s="58"/>
      <c r="F8774" s="60"/>
    </row>
    <row r="8775">
      <c r="D8775" s="58"/>
      <c r="F8775" s="60"/>
    </row>
    <row r="8776">
      <c r="D8776" s="58"/>
      <c r="F8776" s="60"/>
    </row>
    <row r="8777">
      <c r="D8777" s="58"/>
      <c r="F8777" s="60"/>
    </row>
    <row r="8778">
      <c r="D8778" s="58"/>
      <c r="F8778" s="60"/>
    </row>
    <row r="8779">
      <c r="D8779" s="58"/>
      <c r="F8779" s="60"/>
    </row>
    <row r="8780">
      <c r="D8780" s="58"/>
      <c r="F8780" s="60"/>
    </row>
    <row r="8781">
      <c r="D8781" s="58"/>
      <c r="F8781" s="60"/>
    </row>
    <row r="8782">
      <c r="D8782" s="58"/>
      <c r="F8782" s="60"/>
    </row>
    <row r="8783">
      <c r="D8783" s="58"/>
      <c r="F8783" s="60"/>
    </row>
    <row r="8784">
      <c r="D8784" s="58"/>
      <c r="F8784" s="60"/>
    </row>
    <row r="8785">
      <c r="D8785" s="58"/>
      <c r="F8785" s="60"/>
    </row>
    <row r="8786">
      <c r="D8786" s="58"/>
      <c r="F8786" s="60"/>
    </row>
    <row r="8787">
      <c r="D8787" s="58"/>
      <c r="F8787" s="60"/>
    </row>
    <row r="8788">
      <c r="D8788" s="58"/>
      <c r="F8788" s="60"/>
    </row>
    <row r="8789">
      <c r="D8789" s="58"/>
      <c r="F8789" s="60"/>
    </row>
    <row r="8790">
      <c r="D8790" s="58"/>
      <c r="F8790" s="60"/>
    </row>
    <row r="8791">
      <c r="D8791" s="58"/>
      <c r="F8791" s="60"/>
    </row>
    <row r="8792">
      <c r="D8792" s="58"/>
      <c r="F8792" s="60"/>
    </row>
    <row r="8793">
      <c r="D8793" s="58"/>
      <c r="F8793" s="60"/>
    </row>
    <row r="8794">
      <c r="D8794" s="58"/>
      <c r="F8794" s="60"/>
    </row>
    <row r="8795">
      <c r="D8795" s="58"/>
      <c r="F8795" s="60"/>
    </row>
    <row r="8796">
      <c r="D8796" s="58"/>
      <c r="F8796" s="60"/>
    </row>
    <row r="8797">
      <c r="D8797" s="58"/>
      <c r="F8797" s="60"/>
    </row>
    <row r="8798">
      <c r="D8798" s="58"/>
      <c r="F8798" s="60"/>
    </row>
    <row r="8799">
      <c r="D8799" s="58"/>
      <c r="F8799" s="60"/>
    </row>
    <row r="8800">
      <c r="D8800" s="58"/>
      <c r="F8800" s="60"/>
    </row>
    <row r="8801">
      <c r="D8801" s="58"/>
      <c r="F8801" s="60"/>
    </row>
    <row r="8802">
      <c r="D8802" s="58"/>
      <c r="F8802" s="60"/>
    </row>
    <row r="8803">
      <c r="D8803" s="58"/>
      <c r="F8803" s="60"/>
    </row>
    <row r="8804">
      <c r="D8804" s="58"/>
      <c r="F8804" s="60"/>
    </row>
    <row r="8805">
      <c r="D8805" s="58"/>
      <c r="F8805" s="60"/>
    </row>
    <row r="8806">
      <c r="D8806" s="58"/>
      <c r="F8806" s="60"/>
    </row>
    <row r="8807">
      <c r="D8807" s="58"/>
      <c r="F8807" s="60"/>
    </row>
    <row r="8808">
      <c r="D8808" s="58"/>
      <c r="F8808" s="60"/>
    </row>
    <row r="8809">
      <c r="D8809" s="58"/>
      <c r="F8809" s="60"/>
    </row>
    <row r="8810">
      <c r="D8810" s="58"/>
      <c r="F8810" s="60"/>
    </row>
    <row r="8811">
      <c r="D8811" s="58"/>
      <c r="F8811" s="60"/>
    </row>
    <row r="8812">
      <c r="D8812" s="58"/>
      <c r="F8812" s="60"/>
    </row>
    <row r="8813">
      <c r="D8813" s="58"/>
      <c r="F8813" s="60"/>
    </row>
    <row r="8814">
      <c r="D8814" s="58"/>
      <c r="F8814" s="60"/>
    </row>
    <row r="8815">
      <c r="D8815" s="58"/>
      <c r="F8815" s="60"/>
    </row>
    <row r="8816">
      <c r="D8816" s="58"/>
      <c r="F8816" s="60"/>
    </row>
    <row r="8817">
      <c r="D8817" s="58"/>
      <c r="F8817" s="60"/>
    </row>
    <row r="8818">
      <c r="D8818" s="58"/>
      <c r="F8818" s="60"/>
    </row>
    <row r="8819">
      <c r="D8819" s="58"/>
      <c r="F8819" s="60"/>
    </row>
    <row r="8820">
      <c r="D8820" s="58"/>
      <c r="F8820" s="60"/>
    </row>
    <row r="8821">
      <c r="D8821" s="58"/>
      <c r="F8821" s="60"/>
    </row>
    <row r="8822">
      <c r="D8822" s="58"/>
      <c r="F8822" s="60"/>
    </row>
    <row r="8823">
      <c r="D8823" s="58"/>
      <c r="F8823" s="60"/>
    </row>
    <row r="8824">
      <c r="D8824" s="58"/>
      <c r="F8824" s="60"/>
    </row>
    <row r="8825">
      <c r="D8825" s="58"/>
      <c r="F8825" s="60"/>
    </row>
    <row r="8826">
      <c r="D8826" s="58"/>
      <c r="F8826" s="60"/>
    </row>
    <row r="8827">
      <c r="D8827" s="58"/>
      <c r="F8827" s="60"/>
    </row>
    <row r="8828">
      <c r="D8828" s="58"/>
      <c r="F8828" s="60"/>
    </row>
    <row r="8829">
      <c r="D8829" s="58"/>
      <c r="F8829" s="60"/>
    </row>
    <row r="8830">
      <c r="D8830" s="58"/>
      <c r="F8830" s="60"/>
    </row>
    <row r="8831">
      <c r="D8831" s="58"/>
      <c r="F8831" s="60"/>
    </row>
    <row r="8832">
      <c r="D8832" s="58"/>
      <c r="F8832" s="60"/>
    </row>
    <row r="8833">
      <c r="D8833" s="58"/>
      <c r="F8833" s="60"/>
    </row>
    <row r="8834">
      <c r="D8834" s="58"/>
      <c r="F8834" s="60"/>
    </row>
    <row r="8835">
      <c r="D8835" s="58"/>
      <c r="F8835" s="60"/>
    </row>
    <row r="8836">
      <c r="D8836" s="58"/>
      <c r="F8836" s="60"/>
    </row>
    <row r="8837">
      <c r="D8837" s="58"/>
      <c r="F8837" s="60"/>
    </row>
    <row r="8838">
      <c r="D8838" s="58"/>
      <c r="F8838" s="60"/>
    </row>
    <row r="8839">
      <c r="D8839" s="58"/>
      <c r="F8839" s="60"/>
    </row>
    <row r="8840">
      <c r="D8840" s="58"/>
      <c r="F8840" s="60"/>
    </row>
    <row r="8841">
      <c r="D8841" s="58"/>
      <c r="F8841" s="60"/>
    </row>
    <row r="8842">
      <c r="D8842" s="58"/>
      <c r="F8842" s="60"/>
    </row>
    <row r="8843">
      <c r="D8843" s="58"/>
      <c r="F8843" s="60"/>
    </row>
    <row r="8844">
      <c r="D8844" s="58"/>
      <c r="F8844" s="60"/>
    </row>
    <row r="8845">
      <c r="D8845" s="58"/>
      <c r="F8845" s="60"/>
    </row>
    <row r="8846">
      <c r="D8846" s="58"/>
      <c r="F8846" s="60"/>
    </row>
    <row r="8847">
      <c r="D8847" s="58"/>
      <c r="F8847" s="60"/>
    </row>
    <row r="8848">
      <c r="D8848" s="58"/>
      <c r="F8848" s="60"/>
    </row>
    <row r="8849">
      <c r="D8849" s="58"/>
      <c r="F8849" s="60"/>
    </row>
    <row r="8850">
      <c r="D8850" s="58"/>
      <c r="F8850" s="60"/>
    </row>
    <row r="8851">
      <c r="D8851" s="58"/>
      <c r="F8851" s="60"/>
    </row>
    <row r="8852">
      <c r="D8852" s="58"/>
      <c r="F8852" s="60"/>
    </row>
    <row r="8853">
      <c r="D8853" s="58"/>
      <c r="F8853" s="60"/>
    </row>
    <row r="8854">
      <c r="D8854" s="58"/>
      <c r="F8854" s="60"/>
    </row>
    <row r="8855">
      <c r="D8855" s="58"/>
      <c r="F8855" s="60"/>
    </row>
    <row r="8856">
      <c r="D8856" s="58"/>
      <c r="F8856" s="60"/>
    </row>
    <row r="8857">
      <c r="D8857" s="58"/>
      <c r="F8857" s="60"/>
    </row>
    <row r="8858">
      <c r="D8858" s="58"/>
      <c r="F8858" s="60"/>
    </row>
    <row r="8859">
      <c r="D8859" s="58"/>
      <c r="F8859" s="60"/>
    </row>
    <row r="8860">
      <c r="D8860" s="58"/>
      <c r="F8860" s="60"/>
    </row>
    <row r="8861">
      <c r="D8861" s="58"/>
      <c r="F8861" s="60"/>
    </row>
    <row r="8862">
      <c r="D8862" s="58"/>
      <c r="F8862" s="60"/>
    </row>
    <row r="8863">
      <c r="D8863" s="58"/>
      <c r="F8863" s="60"/>
    </row>
    <row r="8864">
      <c r="D8864" s="58"/>
      <c r="F8864" s="60"/>
    </row>
    <row r="8865">
      <c r="D8865" s="58"/>
      <c r="F8865" s="60"/>
    </row>
    <row r="8866">
      <c r="D8866" s="58"/>
      <c r="F8866" s="60"/>
    </row>
    <row r="8867">
      <c r="D8867" s="58"/>
      <c r="F8867" s="60"/>
    </row>
    <row r="8868">
      <c r="D8868" s="58"/>
      <c r="F8868" s="60"/>
    </row>
    <row r="8869">
      <c r="D8869" s="58"/>
      <c r="F8869" s="60"/>
    </row>
    <row r="8870">
      <c r="D8870" s="58"/>
      <c r="F8870" s="60"/>
    </row>
    <row r="8871">
      <c r="D8871" s="58"/>
      <c r="F8871" s="60"/>
    </row>
    <row r="8872">
      <c r="D8872" s="58"/>
      <c r="F8872" s="60"/>
    </row>
    <row r="8873">
      <c r="D8873" s="58"/>
      <c r="F8873" s="60"/>
    </row>
    <row r="8874">
      <c r="D8874" s="58"/>
      <c r="F8874" s="60"/>
    </row>
    <row r="8875">
      <c r="D8875" s="58"/>
      <c r="F8875" s="60"/>
    </row>
    <row r="8876">
      <c r="D8876" s="58"/>
      <c r="F8876" s="60"/>
    </row>
    <row r="8877">
      <c r="D8877" s="58"/>
      <c r="F8877" s="60"/>
    </row>
    <row r="8878">
      <c r="D8878" s="58"/>
      <c r="F8878" s="60"/>
    </row>
    <row r="8879">
      <c r="D8879" s="58"/>
      <c r="F8879" s="60"/>
    </row>
    <row r="8880">
      <c r="D8880" s="58"/>
      <c r="F8880" s="60"/>
    </row>
    <row r="8881">
      <c r="D8881" s="58"/>
      <c r="F8881" s="60"/>
    </row>
    <row r="8882">
      <c r="D8882" s="58"/>
      <c r="F8882" s="60"/>
    </row>
    <row r="8883">
      <c r="D8883" s="58"/>
      <c r="F8883" s="60"/>
    </row>
    <row r="8884">
      <c r="D8884" s="58"/>
      <c r="F8884" s="60"/>
    </row>
    <row r="8885">
      <c r="D8885" s="58"/>
      <c r="F8885" s="60"/>
    </row>
    <row r="8886">
      <c r="D8886" s="58"/>
      <c r="F8886" s="60"/>
    </row>
    <row r="8887">
      <c r="D8887" s="58"/>
      <c r="F8887" s="60"/>
    </row>
    <row r="8888">
      <c r="D8888" s="58"/>
      <c r="F8888" s="60"/>
    </row>
    <row r="8889">
      <c r="D8889" s="58"/>
      <c r="F8889" s="60"/>
    </row>
    <row r="8890">
      <c r="D8890" s="58"/>
      <c r="F8890" s="60"/>
    </row>
    <row r="8891">
      <c r="D8891" s="58"/>
      <c r="F8891" s="60"/>
    </row>
    <row r="8892">
      <c r="D8892" s="58"/>
      <c r="F8892" s="60"/>
    </row>
    <row r="8893">
      <c r="D8893" s="58"/>
      <c r="F8893" s="60"/>
    </row>
    <row r="8894">
      <c r="D8894" s="58"/>
      <c r="F8894" s="60"/>
    </row>
    <row r="8895">
      <c r="D8895" s="58"/>
      <c r="F8895" s="60"/>
    </row>
    <row r="8896">
      <c r="D8896" s="58"/>
      <c r="F8896" s="60"/>
    </row>
    <row r="8897">
      <c r="D8897" s="58"/>
      <c r="F8897" s="60"/>
    </row>
    <row r="8898">
      <c r="D8898" s="58"/>
      <c r="F8898" s="60"/>
    </row>
    <row r="8899">
      <c r="D8899" s="58"/>
      <c r="F8899" s="60"/>
    </row>
    <row r="8900">
      <c r="D8900" s="58"/>
      <c r="F8900" s="60"/>
    </row>
    <row r="8901">
      <c r="D8901" s="58"/>
      <c r="F8901" s="60"/>
    </row>
    <row r="8902">
      <c r="D8902" s="58"/>
      <c r="F8902" s="60"/>
    </row>
    <row r="8903">
      <c r="D8903" s="58"/>
      <c r="F8903" s="60"/>
    </row>
    <row r="8904">
      <c r="D8904" s="58"/>
      <c r="F8904" s="60"/>
    </row>
    <row r="8905">
      <c r="D8905" s="58"/>
      <c r="F8905" s="60"/>
    </row>
    <row r="8906">
      <c r="D8906" s="58"/>
      <c r="F8906" s="60"/>
    </row>
    <row r="8907">
      <c r="D8907" s="58"/>
      <c r="F8907" s="60"/>
    </row>
    <row r="8908">
      <c r="D8908" s="58"/>
      <c r="F8908" s="60"/>
    </row>
    <row r="8909">
      <c r="D8909" s="58"/>
      <c r="F8909" s="60"/>
    </row>
    <row r="8910">
      <c r="D8910" s="58"/>
      <c r="F8910" s="60"/>
    </row>
    <row r="8911">
      <c r="D8911" s="58"/>
      <c r="F8911" s="60"/>
    </row>
    <row r="8912">
      <c r="D8912" s="58"/>
      <c r="F8912" s="60"/>
    </row>
    <row r="8913">
      <c r="D8913" s="58"/>
      <c r="F8913" s="60"/>
    </row>
    <row r="8914">
      <c r="D8914" s="58"/>
      <c r="F8914" s="60"/>
    </row>
    <row r="8915">
      <c r="D8915" s="58"/>
      <c r="F8915" s="60"/>
    </row>
    <row r="8916">
      <c r="D8916" s="58"/>
      <c r="F8916" s="60"/>
    </row>
    <row r="8917">
      <c r="D8917" s="58"/>
      <c r="F8917" s="60"/>
    </row>
    <row r="8918">
      <c r="D8918" s="58"/>
      <c r="F8918" s="60"/>
    </row>
    <row r="8919">
      <c r="D8919" s="58"/>
      <c r="F8919" s="60"/>
    </row>
    <row r="8920">
      <c r="D8920" s="58"/>
      <c r="F8920" s="60"/>
    </row>
    <row r="8921">
      <c r="D8921" s="58"/>
      <c r="F8921" s="60"/>
    </row>
    <row r="8922">
      <c r="D8922" s="58"/>
      <c r="F8922" s="60"/>
    </row>
    <row r="8923">
      <c r="D8923" s="58"/>
      <c r="F8923" s="60"/>
    </row>
    <row r="8924">
      <c r="D8924" s="58"/>
      <c r="F8924" s="60"/>
    </row>
    <row r="8925">
      <c r="D8925" s="58"/>
      <c r="F8925" s="60"/>
    </row>
    <row r="8926">
      <c r="D8926" s="58"/>
      <c r="F8926" s="60"/>
    </row>
    <row r="8927">
      <c r="D8927" s="58"/>
      <c r="F8927" s="60"/>
    </row>
    <row r="8928">
      <c r="D8928" s="58"/>
      <c r="F8928" s="60"/>
    </row>
    <row r="8929">
      <c r="D8929" s="58"/>
      <c r="F8929" s="60"/>
    </row>
    <row r="8930">
      <c r="D8930" s="58"/>
      <c r="F8930" s="60"/>
    </row>
    <row r="8931">
      <c r="D8931" s="58"/>
      <c r="F8931" s="60"/>
    </row>
    <row r="8932">
      <c r="D8932" s="58"/>
      <c r="F8932" s="60"/>
    </row>
    <row r="8933">
      <c r="D8933" s="58"/>
      <c r="F8933" s="60"/>
    </row>
    <row r="8934">
      <c r="D8934" s="58"/>
      <c r="F8934" s="60"/>
    </row>
    <row r="8935">
      <c r="D8935" s="58"/>
      <c r="F8935" s="60"/>
    </row>
    <row r="8936">
      <c r="D8936" s="58"/>
      <c r="F8936" s="60"/>
    </row>
    <row r="8937">
      <c r="D8937" s="58"/>
      <c r="F8937" s="60"/>
    </row>
    <row r="8938">
      <c r="D8938" s="58"/>
      <c r="F8938" s="60"/>
    </row>
    <row r="8939">
      <c r="D8939" s="58"/>
      <c r="F8939" s="60"/>
    </row>
    <row r="8940">
      <c r="D8940" s="58"/>
      <c r="F8940" s="60"/>
    </row>
    <row r="8941">
      <c r="D8941" s="58"/>
      <c r="F8941" s="60"/>
    </row>
    <row r="8942">
      <c r="D8942" s="58"/>
      <c r="F8942" s="60"/>
    </row>
    <row r="8943">
      <c r="D8943" s="58"/>
      <c r="F8943" s="60"/>
    </row>
    <row r="8944">
      <c r="D8944" s="58"/>
      <c r="F8944" s="60"/>
    </row>
    <row r="8945">
      <c r="D8945" s="58"/>
      <c r="F8945" s="60"/>
    </row>
    <row r="8946">
      <c r="D8946" s="58"/>
      <c r="F8946" s="60"/>
    </row>
    <row r="8947">
      <c r="D8947" s="58"/>
      <c r="F8947" s="60"/>
    </row>
    <row r="8948">
      <c r="D8948" s="58"/>
      <c r="F8948" s="60"/>
    </row>
    <row r="8949">
      <c r="D8949" s="58"/>
      <c r="F8949" s="60"/>
    </row>
    <row r="8950">
      <c r="D8950" s="58"/>
      <c r="F8950" s="60"/>
    </row>
    <row r="8951">
      <c r="D8951" s="58"/>
      <c r="F8951" s="60"/>
    </row>
    <row r="8952">
      <c r="D8952" s="58"/>
      <c r="F8952" s="60"/>
    </row>
    <row r="8953">
      <c r="D8953" s="58"/>
      <c r="F8953" s="60"/>
    </row>
    <row r="8954">
      <c r="D8954" s="58"/>
      <c r="F8954" s="60"/>
    </row>
    <row r="8955">
      <c r="D8955" s="58"/>
      <c r="F8955" s="60"/>
    </row>
    <row r="8956">
      <c r="D8956" s="58"/>
      <c r="F8956" s="60"/>
    </row>
    <row r="8957">
      <c r="D8957" s="58"/>
      <c r="F8957" s="60"/>
    </row>
    <row r="8958">
      <c r="D8958" s="58"/>
      <c r="F8958" s="60"/>
    </row>
    <row r="8959">
      <c r="D8959" s="58"/>
      <c r="F8959" s="60"/>
    </row>
    <row r="8960">
      <c r="D8960" s="58"/>
      <c r="F8960" s="60"/>
    </row>
    <row r="8961">
      <c r="D8961" s="58"/>
      <c r="F8961" s="60"/>
    </row>
    <row r="8962">
      <c r="D8962" s="58"/>
      <c r="F8962" s="60"/>
    </row>
    <row r="8963">
      <c r="D8963" s="58"/>
      <c r="F8963" s="60"/>
    </row>
    <row r="8964">
      <c r="D8964" s="58"/>
      <c r="F8964" s="60"/>
    </row>
    <row r="8965">
      <c r="D8965" s="58"/>
      <c r="F8965" s="60"/>
    </row>
    <row r="8966">
      <c r="D8966" s="58"/>
      <c r="F8966" s="60"/>
    </row>
    <row r="8967">
      <c r="D8967" s="58"/>
      <c r="F8967" s="60"/>
    </row>
    <row r="8968">
      <c r="D8968" s="58"/>
      <c r="F8968" s="60"/>
    </row>
    <row r="8969">
      <c r="D8969" s="58"/>
      <c r="F8969" s="60"/>
    </row>
    <row r="8970">
      <c r="D8970" s="58"/>
      <c r="F8970" s="60"/>
    </row>
    <row r="8971">
      <c r="D8971" s="58"/>
      <c r="F8971" s="60"/>
    </row>
    <row r="8972">
      <c r="D8972" s="58"/>
      <c r="F8972" s="60"/>
    </row>
    <row r="8973">
      <c r="D8973" s="58"/>
      <c r="F8973" s="60"/>
    </row>
    <row r="8974">
      <c r="D8974" s="58"/>
      <c r="F8974" s="60"/>
    </row>
    <row r="8975">
      <c r="D8975" s="58"/>
      <c r="F8975" s="60"/>
    </row>
    <row r="8976">
      <c r="D8976" s="58"/>
      <c r="F8976" s="60"/>
    </row>
    <row r="8977">
      <c r="D8977" s="58"/>
      <c r="F8977" s="60"/>
    </row>
    <row r="8978">
      <c r="D8978" s="58"/>
      <c r="F8978" s="60"/>
    </row>
    <row r="8979">
      <c r="D8979" s="58"/>
      <c r="F8979" s="60"/>
    </row>
    <row r="8980">
      <c r="D8980" s="58"/>
      <c r="F8980" s="60"/>
    </row>
    <row r="8981">
      <c r="D8981" s="58"/>
      <c r="F8981" s="60"/>
    </row>
    <row r="8982">
      <c r="D8982" s="58"/>
      <c r="F8982" s="60"/>
    </row>
    <row r="8983">
      <c r="D8983" s="58"/>
      <c r="F8983" s="60"/>
    </row>
    <row r="8984">
      <c r="D8984" s="58"/>
      <c r="F8984" s="60"/>
    </row>
    <row r="8985">
      <c r="D8985" s="58"/>
      <c r="F8985" s="60"/>
    </row>
    <row r="8986">
      <c r="D8986" s="58"/>
      <c r="F8986" s="60"/>
    </row>
    <row r="8987">
      <c r="D8987" s="58"/>
      <c r="F8987" s="60"/>
    </row>
    <row r="8988">
      <c r="D8988" s="58"/>
      <c r="F8988" s="60"/>
    </row>
    <row r="8989">
      <c r="D8989" s="58"/>
      <c r="F8989" s="60"/>
    </row>
    <row r="8990">
      <c r="D8990" s="58"/>
      <c r="F8990" s="60"/>
    </row>
    <row r="8991">
      <c r="D8991" s="58"/>
      <c r="F8991" s="60"/>
    </row>
    <row r="8992">
      <c r="D8992" s="58"/>
      <c r="F8992" s="60"/>
    </row>
    <row r="8993">
      <c r="D8993" s="58"/>
      <c r="F8993" s="60"/>
    </row>
    <row r="8994">
      <c r="D8994" s="58"/>
      <c r="F8994" s="60"/>
    </row>
    <row r="8995">
      <c r="D8995" s="58"/>
      <c r="F8995" s="60"/>
    </row>
    <row r="8996">
      <c r="D8996" s="58"/>
      <c r="F8996" s="60"/>
    </row>
    <row r="8997">
      <c r="D8997" s="58"/>
      <c r="F8997" s="60"/>
    </row>
    <row r="8998">
      <c r="D8998" s="58"/>
      <c r="F8998" s="60"/>
    </row>
    <row r="8999">
      <c r="D8999" s="58"/>
      <c r="F8999" s="60"/>
    </row>
    <row r="9000">
      <c r="D9000" s="58"/>
      <c r="F9000" s="60"/>
    </row>
    <row r="9001">
      <c r="D9001" s="58"/>
      <c r="F9001" s="60"/>
    </row>
    <row r="9002">
      <c r="D9002" s="58"/>
      <c r="F9002" s="60"/>
    </row>
    <row r="9003">
      <c r="D9003" s="58"/>
      <c r="F9003" s="60"/>
    </row>
    <row r="9004">
      <c r="D9004" s="58"/>
      <c r="F9004" s="60"/>
    </row>
    <row r="9005">
      <c r="D9005" s="58"/>
      <c r="F9005" s="60"/>
    </row>
    <row r="9006">
      <c r="D9006" s="58"/>
      <c r="F9006" s="60"/>
    </row>
    <row r="9007">
      <c r="D9007" s="58"/>
      <c r="F9007" s="60"/>
    </row>
    <row r="9008">
      <c r="D9008" s="58"/>
      <c r="F9008" s="60"/>
    </row>
    <row r="9009">
      <c r="D9009" s="58"/>
      <c r="F9009" s="60"/>
    </row>
    <row r="9010">
      <c r="D9010" s="58"/>
      <c r="F9010" s="60"/>
    </row>
    <row r="9011">
      <c r="D9011" s="58"/>
      <c r="F9011" s="60"/>
    </row>
    <row r="9012">
      <c r="D9012" s="58"/>
      <c r="F9012" s="60"/>
    </row>
    <row r="9013">
      <c r="D9013" s="58"/>
      <c r="F9013" s="60"/>
    </row>
    <row r="9014">
      <c r="D9014" s="58"/>
      <c r="F9014" s="60"/>
    </row>
    <row r="9015">
      <c r="D9015" s="58"/>
      <c r="F9015" s="60"/>
    </row>
    <row r="9016">
      <c r="D9016" s="58"/>
      <c r="F9016" s="60"/>
    </row>
    <row r="9017">
      <c r="D9017" s="58"/>
      <c r="F9017" s="60"/>
    </row>
    <row r="9018">
      <c r="D9018" s="58"/>
      <c r="F9018" s="60"/>
    </row>
    <row r="9019">
      <c r="D9019" s="58"/>
      <c r="F9019" s="60"/>
    </row>
    <row r="9020">
      <c r="D9020" s="58"/>
      <c r="F9020" s="60"/>
    </row>
    <row r="9021">
      <c r="D9021" s="58"/>
      <c r="F9021" s="60"/>
    </row>
    <row r="9022">
      <c r="D9022" s="58"/>
      <c r="F9022" s="60"/>
    </row>
    <row r="9023">
      <c r="D9023" s="58"/>
      <c r="F9023" s="60"/>
    </row>
    <row r="9024">
      <c r="D9024" s="58"/>
      <c r="F9024" s="60"/>
    </row>
    <row r="9025">
      <c r="D9025" s="58"/>
      <c r="F9025" s="60"/>
    </row>
    <row r="9026">
      <c r="D9026" s="58"/>
      <c r="F9026" s="60"/>
    </row>
    <row r="9027">
      <c r="D9027" s="58"/>
      <c r="F9027" s="60"/>
    </row>
    <row r="9028">
      <c r="D9028" s="58"/>
      <c r="F9028" s="60"/>
    </row>
    <row r="9029">
      <c r="D9029" s="58"/>
      <c r="F9029" s="60"/>
    </row>
    <row r="9030">
      <c r="D9030" s="58"/>
      <c r="F9030" s="60"/>
    </row>
    <row r="9031">
      <c r="D9031" s="58"/>
      <c r="F9031" s="60"/>
    </row>
    <row r="9032">
      <c r="D9032" s="58"/>
      <c r="F9032" s="60"/>
    </row>
    <row r="9033">
      <c r="D9033" s="58"/>
      <c r="F9033" s="60"/>
    </row>
    <row r="9034">
      <c r="D9034" s="58"/>
      <c r="F9034" s="60"/>
    </row>
    <row r="9035">
      <c r="D9035" s="58"/>
      <c r="F9035" s="60"/>
    </row>
    <row r="9036">
      <c r="D9036" s="58"/>
      <c r="F9036" s="60"/>
    </row>
    <row r="9037">
      <c r="D9037" s="58"/>
      <c r="F9037" s="60"/>
    </row>
    <row r="9038">
      <c r="D9038" s="58"/>
      <c r="F9038" s="60"/>
    </row>
    <row r="9039">
      <c r="D9039" s="58"/>
      <c r="F9039" s="60"/>
    </row>
    <row r="9040">
      <c r="D9040" s="58"/>
      <c r="F9040" s="60"/>
    </row>
    <row r="9041">
      <c r="D9041" s="58"/>
      <c r="F9041" s="60"/>
    </row>
    <row r="9042">
      <c r="D9042" s="58"/>
      <c r="F9042" s="60"/>
    </row>
    <row r="9043">
      <c r="D9043" s="58"/>
      <c r="F9043" s="60"/>
    </row>
    <row r="9044">
      <c r="D9044" s="58"/>
      <c r="F9044" s="60"/>
    </row>
    <row r="9045">
      <c r="D9045" s="58"/>
      <c r="F9045" s="60"/>
    </row>
    <row r="9046">
      <c r="D9046" s="58"/>
      <c r="F9046" s="60"/>
    </row>
    <row r="9047">
      <c r="D9047" s="58"/>
      <c r="F9047" s="60"/>
    </row>
    <row r="9048">
      <c r="D9048" s="58"/>
      <c r="F9048" s="60"/>
    </row>
    <row r="9049">
      <c r="D9049" s="58"/>
      <c r="F9049" s="60"/>
    </row>
    <row r="9050">
      <c r="D9050" s="58"/>
      <c r="F9050" s="60"/>
    </row>
    <row r="9051">
      <c r="D9051" s="58"/>
      <c r="F9051" s="60"/>
    </row>
    <row r="9052">
      <c r="D9052" s="58"/>
      <c r="F9052" s="60"/>
    </row>
    <row r="9053">
      <c r="D9053" s="58"/>
      <c r="F9053" s="60"/>
    </row>
    <row r="9054">
      <c r="D9054" s="58"/>
      <c r="F9054" s="60"/>
    </row>
    <row r="9055">
      <c r="D9055" s="58"/>
      <c r="F9055" s="60"/>
    </row>
    <row r="9056">
      <c r="D9056" s="58"/>
      <c r="F9056" s="60"/>
    </row>
    <row r="9057">
      <c r="D9057" s="58"/>
      <c r="F9057" s="60"/>
    </row>
    <row r="9058">
      <c r="D9058" s="58"/>
      <c r="F9058" s="60"/>
    </row>
    <row r="9059">
      <c r="D9059" s="58"/>
      <c r="F9059" s="60"/>
    </row>
    <row r="9060">
      <c r="D9060" s="58"/>
      <c r="F9060" s="60"/>
    </row>
    <row r="9061">
      <c r="D9061" s="58"/>
      <c r="F9061" s="60"/>
    </row>
    <row r="9062">
      <c r="D9062" s="58"/>
      <c r="F9062" s="60"/>
    </row>
    <row r="9063">
      <c r="D9063" s="58"/>
      <c r="F9063" s="60"/>
    </row>
    <row r="9064">
      <c r="D9064" s="58"/>
      <c r="F9064" s="60"/>
    </row>
    <row r="9065">
      <c r="D9065" s="58"/>
      <c r="F9065" s="60"/>
    </row>
    <row r="9066">
      <c r="D9066" s="58"/>
      <c r="F9066" s="60"/>
    </row>
    <row r="9067">
      <c r="D9067" s="58"/>
      <c r="F9067" s="60"/>
    </row>
    <row r="9068">
      <c r="D9068" s="58"/>
      <c r="F9068" s="60"/>
    </row>
    <row r="9069">
      <c r="D9069" s="58"/>
      <c r="F9069" s="60"/>
    </row>
    <row r="9070">
      <c r="D9070" s="58"/>
      <c r="F9070" s="60"/>
    </row>
    <row r="9071">
      <c r="D9071" s="58"/>
      <c r="F9071" s="60"/>
    </row>
    <row r="9072">
      <c r="D9072" s="58"/>
      <c r="F9072" s="60"/>
    </row>
    <row r="9073">
      <c r="D9073" s="58"/>
      <c r="F9073" s="60"/>
    </row>
    <row r="9074">
      <c r="D9074" s="58"/>
      <c r="F9074" s="60"/>
    </row>
    <row r="9075">
      <c r="D9075" s="58"/>
      <c r="F9075" s="60"/>
    </row>
    <row r="9076">
      <c r="D9076" s="58"/>
      <c r="F9076" s="60"/>
    </row>
    <row r="9077">
      <c r="D9077" s="58"/>
      <c r="F9077" s="60"/>
    </row>
    <row r="9078">
      <c r="D9078" s="58"/>
      <c r="F9078" s="60"/>
    </row>
    <row r="9079">
      <c r="D9079" s="58"/>
      <c r="F9079" s="60"/>
    </row>
    <row r="9080">
      <c r="D9080" s="58"/>
      <c r="F9080" s="60"/>
    </row>
    <row r="9081">
      <c r="D9081" s="58"/>
      <c r="F9081" s="60"/>
    </row>
    <row r="9082">
      <c r="D9082" s="58"/>
      <c r="F9082" s="60"/>
    </row>
    <row r="9083">
      <c r="D9083" s="58"/>
      <c r="F9083" s="60"/>
    </row>
    <row r="9084">
      <c r="D9084" s="58"/>
      <c r="F9084" s="60"/>
    </row>
    <row r="9085">
      <c r="D9085" s="58"/>
      <c r="F9085" s="60"/>
    </row>
    <row r="9086">
      <c r="D9086" s="58"/>
      <c r="F9086" s="60"/>
    </row>
    <row r="9087">
      <c r="D9087" s="58"/>
      <c r="F9087" s="60"/>
    </row>
    <row r="9088">
      <c r="D9088" s="58"/>
      <c r="F9088" s="60"/>
    </row>
    <row r="9089">
      <c r="D9089" s="58"/>
      <c r="F9089" s="60"/>
    </row>
    <row r="9090">
      <c r="D9090" s="58"/>
      <c r="F9090" s="60"/>
    </row>
    <row r="9091">
      <c r="D9091" s="58"/>
      <c r="F9091" s="60"/>
    </row>
    <row r="9092">
      <c r="D9092" s="58"/>
      <c r="F9092" s="60"/>
    </row>
    <row r="9093">
      <c r="D9093" s="58"/>
      <c r="F9093" s="60"/>
    </row>
    <row r="9094">
      <c r="D9094" s="58"/>
      <c r="F9094" s="60"/>
    </row>
    <row r="9095">
      <c r="D9095" s="58"/>
      <c r="F9095" s="60"/>
    </row>
    <row r="9096">
      <c r="D9096" s="58"/>
      <c r="F9096" s="60"/>
    </row>
    <row r="9097">
      <c r="D9097" s="58"/>
      <c r="F9097" s="60"/>
    </row>
    <row r="9098">
      <c r="D9098" s="58"/>
      <c r="F9098" s="60"/>
    </row>
    <row r="9099">
      <c r="D9099" s="58"/>
      <c r="F9099" s="60"/>
    </row>
    <row r="9100">
      <c r="D9100" s="58"/>
      <c r="F9100" s="60"/>
    </row>
    <row r="9101">
      <c r="D9101" s="58"/>
      <c r="F9101" s="60"/>
    </row>
    <row r="9102">
      <c r="D9102" s="58"/>
      <c r="F9102" s="60"/>
    </row>
    <row r="9103">
      <c r="D9103" s="58"/>
      <c r="F9103" s="60"/>
    </row>
    <row r="9104">
      <c r="D9104" s="58"/>
      <c r="F9104" s="60"/>
    </row>
    <row r="9105">
      <c r="D9105" s="58"/>
      <c r="F9105" s="60"/>
    </row>
    <row r="9106">
      <c r="D9106" s="58"/>
      <c r="F9106" s="60"/>
    </row>
    <row r="9107">
      <c r="D9107" s="58"/>
      <c r="F9107" s="60"/>
    </row>
    <row r="9108">
      <c r="D9108" s="58"/>
      <c r="F9108" s="60"/>
    </row>
    <row r="9109">
      <c r="D9109" s="58"/>
      <c r="F9109" s="60"/>
    </row>
    <row r="9110">
      <c r="D9110" s="58"/>
      <c r="F9110" s="60"/>
    </row>
    <row r="9111">
      <c r="D9111" s="58"/>
      <c r="F9111" s="60"/>
    </row>
    <row r="9112">
      <c r="D9112" s="58"/>
      <c r="F9112" s="60"/>
    </row>
    <row r="9113">
      <c r="D9113" s="58"/>
      <c r="F9113" s="60"/>
    </row>
    <row r="9114">
      <c r="D9114" s="58"/>
      <c r="F9114" s="60"/>
    </row>
    <row r="9115">
      <c r="D9115" s="58"/>
      <c r="F9115" s="60"/>
    </row>
    <row r="9116">
      <c r="D9116" s="58"/>
      <c r="F9116" s="60"/>
    </row>
    <row r="9117">
      <c r="D9117" s="58"/>
      <c r="F9117" s="60"/>
    </row>
    <row r="9118">
      <c r="D9118" s="58"/>
      <c r="F9118" s="60"/>
    </row>
    <row r="9119">
      <c r="D9119" s="58"/>
      <c r="F9119" s="60"/>
    </row>
    <row r="9120">
      <c r="D9120" s="58"/>
      <c r="F9120" s="60"/>
    </row>
    <row r="9121">
      <c r="D9121" s="58"/>
      <c r="F9121" s="60"/>
    </row>
    <row r="9122">
      <c r="D9122" s="58"/>
      <c r="F9122" s="60"/>
    </row>
    <row r="9123">
      <c r="D9123" s="58"/>
      <c r="F9123" s="60"/>
    </row>
    <row r="9124">
      <c r="D9124" s="58"/>
      <c r="F9124" s="60"/>
    </row>
    <row r="9125">
      <c r="D9125" s="58"/>
      <c r="F9125" s="60"/>
    </row>
    <row r="9126">
      <c r="D9126" s="58"/>
      <c r="F9126" s="60"/>
    </row>
    <row r="9127">
      <c r="D9127" s="58"/>
      <c r="F9127" s="60"/>
    </row>
    <row r="9128">
      <c r="D9128" s="58"/>
      <c r="F9128" s="60"/>
    </row>
    <row r="9129">
      <c r="D9129" s="58"/>
      <c r="F9129" s="60"/>
    </row>
    <row r="9130">
      <c r="D9130" s="58"/>
      <c r="F9130" s="60"/>
    </row>
    <row r="9131">
      <c r="D9131" s="58"/>
      <c r="F9131" s="60"/>
    </row>
    <row r="9132">
      <c r="D9132" s="58"/>
      <c r="F9132" s="60"/>
    </row>
    <row r="9133">
      <c r="D9133" s="58"/>
      <c r="F9133" s="60"/>
    </row>
    <row r="9134">
      <c r="D9134" s="58"/>
      <c r="F9134" s="60"/>
    </row>
    <row r="9135">
      <c r="D9135" s="58"/>
      <c r="F9135" s="60"/>
    </row>
    <row r="9136">
      <c r="D9136" s="58"/>
      <c r="F9136" s="60"/>
    </row>
    <row r="9137">
      <c r="D9137" s="58"/>
      <c r="F9137" s="60"/>
    </row>
    <row r="9138">
      <c r="D9138" s="58"/>
      <c r="F9138" s="60"/>
    </row>
    <row r="9139">
      <c r="D9139" s="58"/>
      <c r="F9139" s="60"/>
    </row>
    <row r="9140">
      <c r="D9140" s="58"/>
      <c r="F9140" s="60"/>
    </row>
    <row r="9141">
      <c r="D9141" s="58"/>
      <c r="F9141" s="60"/>
    </row>
    <row r="9142">
      <c r="D9142" s="58"/>
      <c r="F9142" s="60"/>
    </row>
    <row r="9143">
      <c r="D9143" s="58"/>
      <c r="F9143" s="60"/>
    </row>
    <row r="9144">
      <c r="D9144" s="58"/>
      <c r="F9144" s="60"/>
    </row>
    <row r="9145">
      <c r="D9145" s="58"/>
      <c r="F9145" s="60"/>
    </row>
    <row r="9146">
      <c r="D9146" s="58"/>
      <c r="F9146" s="60"/>
    </row>
    <row r="9147">
      <c r="D9147" s="58"/>
      <c r="F9147" s="60"/>
    </row>
    <row r="9148">
      <c r="D9148" s="58"/>
      <c r="F9148" s="60"/>
    </row>
    <row r="9149">
      <c r="D9149" s="58"/>
      <c r="F9149" s="60"/>
    </row>
    <row r="9150">
      <c r="D9150" s="58"/>
      <c r="F9150" s="60"/>
    </row>
    <row r="9151">
      <c r="D9151" s="58"/>
      <c r="F9151" s="60"/>
    </row>
    <row r="9152">
      <c r="D9152" s="58"/>
      <c r="F9152" s="60"/>
    </row>
    <row r="9153">
      <c r="D9153" s="58"/>
      <c r="F9153" s="60"/>
    </row>
    <row r="9154">
      <c r="D9154" s="58"/>
      <c r="F9154" s="60"/>
    </row>
    <row r="9155">
      <c r="D9155" s="58"/>
      <c r="F9155" s="60"/>
    </row>
    <row r="9156">
      <c r="D9156" s="58"/>
      <c r="F9156" s="60"/>
    </row>
    <row r="9157">
      <c r="D9157" s="58"/>
      <c r="F9157" s="60"/>
    </row>
    <row r="9158">
      <c r="D9158" s="58"/>
      <c r="F9158" s="60"/>
    </row>
    <row r="9159">
      <c r="D9159" s="58"/>
      <c r="F9159" s="60"/>
    </row>
    <row r="9160">
      <c r="D9160" s="58"/>
      <c r="F9160" s="60"/>
    </row>
    <row r="9161">
      <c r="D9161" s="58"/>
      <c r="F9161" s="60"/>
    </row>
    <row r="9162">
      <c r="D9162" s="58"/>
      <c r="F9162" s="60"/>
    </row>
    <row r="9163">
      <c r="D9163" s="58"/>
      <c r="F9163" s="60"/>
    </row>
    <row r="9164">
      <c r="D9164" s="58"/>
      <c r="F9164" s="60"/>
    </row>
    <row r="9165">
      <c r="D9165" s="58"/>
      <c r="F9165" s="60"/>
    </row>
    <row r="9166">
      <c r="D9166" s="58"/>
      <c r="F9166" s="60"/>
    </row>
    <row r="9167">
      <c r="D9167" s="58"/>
      <c r="F9167" s="60"/>
    </row>
    <row r="9168">
      <c r="D9168" s="58"/>
      <c r="F9168" s="60"/>
    </row>
    <row r="9169">
      <c r="D9169" s="58"/>
      <c r="F9169" s="60"/>
    </row>
    <row r="9170">
      <c r="D9170" s="58"/>
      <c r="F9170" s="60"/>
    </row>
    <row r="9171">
      <c r="D9171" s="58"/>
      <c r="F9171" s="60"/>
    </row>
    <row r="9172">
      <c r="D9172" s="58"/>
      <c r="F9172" s="60"/>
    </row>
    <row r="9173">
      <c r="D9173" s="58"/>
      <c r="F9173" s="60"/>
    </row>
    <row r="9174">
      <c r="D9174" s="58"/>
      <c r="F9174" s="60"/>
    </row>
    <row r="9175">
      <c r="D9175" s="58"/>
      <c r="F9175" s="60"/>
    </row>
    <row r="9176">
      <c r="D9176" s="58"/>
      <c r="F9176" s="60"/>
    </row>
    <row r="9177">
      <c r="D9177" s="58"/>
      <c r="F9177" s="60"/>
    </row>
    <row r="9178">
      <c r="D9178" s="58"/>
      <c r="F9178" s="60"/>
    </row>
    <row r="9179">
      <c r="D9179" s="58"/>
      <c r="F9179" s="60"/>
    </row>
    <row r="9180">
      <c r="D9180" s="58"/>
      <c r="F9180" s="60"/>
    </row>
    <row r="9181">
      <c r="D9181" s="58"/>
      <c r="F9181" s="60"/>
    </row>
    <row r="9182">
      <c r="D9182" s="58"/>
      <c r="F9182" s="60"/>
    </row>
    <row r="9183">
      <c r="D9183" s="58"/>
      <c r="F9183" s="60"/>
    </row>
    <row r="9184">
      <c r="D9184" s="58"/>
      <c r="F9184" s="60"/>
    </row>
    <row r="9185">
      <c r="D9185" s="58"/>
      <c r="F9185" s="60"/>
    </row>
    <row r="9186">
      <c r="D9186" s="58"/>
      <c r="F9186" s="60"/>
    </row>
    <row r="9187">
      <c r="D9187" s="58"/>
      <c r="F9187" s="60"/>
    </row>
    <row r="9188">
      <c r="D9188" s="58"/>
      <c r="F9188" s="60"/>
    </row>
    <row r="9189">
      <c r="D9189" s="58"/>
      <c r="F9189" s="60"/>
    </row>
    <row r="9190">
      <c r="D9190" s="58"/>
      <c r="F9190" s="60"/>
    </row>
    <row r="9191">
      <c r="D9191" s="58"/>
      <c r="F9191" s="60"/>
    </row>
    <row r="9192">
      <c r="D9192" s="58"/>
      <c r="F9192" s="60"/>
    </row>
    <row r="9193">
      <c r="D9193" s="58"/>
      <c r="F9193" s="60"/>
    </row>
    <row r="9194">
      <c r="D9194" s="58"/>
      <c r="F9194" s="60"/>
    </row>
    <row r="9195">
      <c r="D9195" s="58"/>
      <c r="F9195" s="60"/>
    </row>
    <row r="9196">
      <c r="D9196" s="58"/>
      <c r="F9196" s="60"/>
    </row>
    <row r="9197">
      <c r="D9197" s="58"/>
      <c r="F9197" s="60"/>
    </row>
    <row r="9198">
      <c r="D9198" s="58"/>
      <c r="F9198" s="60"/>
    </row>
    <row r="9199">
      <c r="D9199" s="58"/>
      <c r="F9199" s="60"/>
    </row>
    <row r="9200">
      <c r="D9200" s="58"/>
      <c r="F9200" s="60"/>
    </row>
    <row r="9201">
      <c r="D9201" s="58"/>
      <c r="F9201" s="60"/>
    </row>
    <row r="9202">
      <c r="D9202" s="58"/>
      <c r="F9202" s="60"/>
    </row>
    <row r="9203">
      <c r="D9203" s="58"/>
      <c r="F9203" s="60"/>
    </row>
    <row r="9204">
      <c r="D9204" s="58"/>
      <c r="F9204" s="60"/>
    </row>
    <row r="9205">
      <c r="D9205" s="58"/>
      <c r="F9205" s="60"/>
    </row>
    <row r="9206">
      <c r="D9206" s="58"/>
      <c r="F9206" s="60"/>
    </row>
    <row r="9207">
      <c r="D9207" s="58"/>
      <c r="F9207" s="60"/>
    </row>
    <row r="9208">
      <c r="D9208" s="58"/>
      <c r="F9208" s="60"/>
    </row>
    <row r="9209">
      <c r="D9209" s="58"/>
      <c r="F9209" s="60"/>
    </row>
    <row r="9210">
      <c r="D9210" s="58"/>
      <c r="F9210" s="60"/>
    </row>
    <row r="9211">
      <c r="D9211" s="58"/>
      <c r="F9211" s="60"/>
    </row>
    <row r="9212">
      <c r="D9212" s="58"/>
      <c r="F9212" s="60"/>
    </row>
    <row r="9213">
      <c r="D9213" s="58"/>
      <c r="F9213" s="60"/>
    </row>
    <row r="9214">
      <c r="D9214" s="58"/>
      <c r="F9214" s="60"/>
    </row>
    <row r="9215">
      <c r="D9215" s="58"/>
      <c r="F9215" s="60"/>
    </row>
    <row r="9216">
      <c r="D9216" s="58"/>
      <c r="F9216" s="60"/>
    </row>
    <row r="9217">
      <c r="D9217" s="58"/>
      <c r="F9217" s="60"/>
    </row>
    <row r="9218">
      <c r="D9218" s="58"/>
      <c r="F9218" s="60"/>
    </row>
    <row r="9219">
      <c r="D9219" s="58"/>
      <c r="F9219" s="60"/>
    </row>
    <row r="9220">
      <c r="D9220" s="58"/>
      <c r="F9220" s="60"/>
    </row>
    <row r="9221">
      <c r="D9221" s="58"/>
      <c r="F9221" s="60"/>
    </row>
    <row r="9222">
      <c r="D9222" s="58"/>
      <c r="F9222" s="60"/>
    </row>
    <row r="9223">
      <c r="D9223" s="58"/>
      <c r="F9223" s="60"/>
    </row>
    <row r="9224">
      <c r="D9224" s="58"/>
      <c r="F9224" s="60"/>
    </row>
    <row r="9225">
      <c r="D9225" s="58"/>
      <c r="F9225" s="60"/>
    </row>
    <row r="9226">
      <c r="D9226" s="58"/>
      <c r="F9226" s="60"/>
    </row>
    <row r="9227">
      <c r="D9227" s="58"/>
      <c r="F9227" s="60"/>
    </row>
    <row r="9228">
      <c r="D9228" s="58"/>
      <c r="F9228" s="60"/>
    </row>
    <row r="9229">
      <c r="D9229" s="58"/>
      <c r="F9229" s="60"/>
    </row>
    <row r="9230">
      <c r="D9230" s="58"/>
      <c r="F9230" s="60"/>
    </row>
    <row r="9231">
      <c r="D9231" s="58"/>
      <c r="F9231" s="60"/>
    </row>
    <row r="9232">
      <c r="D9232" s="58"/>
      <c r="F9232" s="60"/>
    </row>
    <row r="9233">
      <c r="D9233" s="58"/>
      <c r="F9233" s="60"/>
    </row>
    <row r="9234">
      <c r="D9234" s="58"/>
      <c r="F9234" s="60"/>
    </row>
    <row r="9235">
      <c r="D9235" s="58"/>
      <c r="F9235" s="60"/>
    </row>
    <row r="9236">
      <c r="D9236" s="58"/>
      <c r="F9236" s="60"/>
    </row>
    <row r="9237">
      <c r="D9237" s="58"/>
      <c r="F9237" s="60"/>
    </row>
    <row r="9238">
      <c r="D9238" s="58"/>
      <c r="F9238" s="60"/>
    </row>
    <row r="9239">
      <c r="D9239" s="58"/>
      <c r="F9239" s="60"/>
    </row>
    <row r="9240">
      <c r="D9240" s="58"/>
      <c r="F9240" s="60"/>
    </row>
    <row r="9241">
      <c r="D9241" s="58"/>
      <c r="F9241" s="60"/>
    </row>
    <row r="9242">
      <c r="D9242" s="58"/>
      <c r="F9242" s="60"/>
    </row>
    <row r="9243">
      <c r="D9243" s="58"/>
      <c r="F9243" s="60"/>
    </row>
    <row r="9244">
      <c r="D9244" s="58"/>
      <c r="F9244" s="60"/>
    </row>
    <row r="9245">
      <c r="D9245" s="58"/>
      <c r="F9245" s="60"/>
    </row>
    <row r="9246">
      <c r="D9246" s="58"/>
      <c r="F9246" s="60"/>
    </row>
    <row r="9247">
      <c r="D9247" s="58"/>
      <c r="F9247" s="60"/>
    </row>
    <row r="9248">
      <c r="D9248" s="58"/>
      <c r="F9248" s="60"/>
    </row>
    <row r="9249">
      <c r="D9249" s="58"/>
      <c r="F9249" s="60"/>
    </row>
    <row r="9250">
      <c r="D9250" s="58"/>
      <c r="F9250" s="60"/>
    </row>
    <row r="9251">
      <c r="D9251" s="58"/>
      <c r="F9251" s="60"/>
    </row>
    <row r="9252">
      <c r="D9252" s="58"/>
      <c r="F9252" s="60"/>
    </row>
    <row r="9253">
      <c r="D9253" s="58"/>
      <c r="F9253" s="60"/>
    </row>
    <row r="9254">
      <c r="D9254" s="58"/>
      <c r="F9254" s="60"/>
    </row>
    <row r="9255">
      <c r="D9255" s="58"/>
      <c r="F9255" s="60"/>
    </row>
    <row r="9256">
      <c r="D9256" s="58"/>
      <c r="F9256" s="60"/>
    </row>
    <row r="9257">
      <c r="D9257" s="58"/>
      <c r="F9257" s="60"/>
    </row>
    <row r="9258">
      <c r="D9258" s="58"/>
      <c r="F9258" s="60"/>
    </row>
    <row r="9259">
      <c r="D9259" s="58"/>
      <c r="F9259" s="60"/>
    </row>
    <row r="9260">
      <c r="D9260" s="58"/>
      <c r="F9260" s="60"/>
    </row>
    <row r="9261">
      <c r="D9261" s="58"/>
      <c r="F9261" s="60"/>
    </row>
    <row r="9262">
      <c r="D9262" s="58"/>
      <c r="F9262" s="60"/>
    </row>
    <row r="9263">
      <c r="D9263" s="58"/>
      <c r="F9263" s="60"/>
    </row>
    <row r="9264">
      <c r="D9264" s="58"/>
      <c r="F9264" s="60"/>
    </row>
    <row r="9265">
      <c r="D9265" s="58"/>
      <c r="F9265" s="60"/>
    </row>
    <row r="9266">
      <c r="D9266" s="58"/>
      <c r="F9266" s="60"/>
    </row>
    <row r="9267">
      <c r="D9267" s="58"/>
      <c r="F9267" s="60"/>
    </row>
    <row r="9268">
      <c r="D9268" s="58"/>
      <c r="F9268" s="60"/>
    </row>
    <row r="9269">
      <c r="D9269" s="58"/>
      <c r="F9269" s="60"/>
    </row>
    <row r="9270">
      <c r="D9270" s="58"/>
      <c r="F9270" s="60"/>
    </row>
    <row r="9271">
      <c r="D9271" s="58"/>
      <c r="F9271" s="60"/>
    </row>
    <row r="9272">
      <c r="D9272" s="58"/>
      <c r="F9272" s="60"/>
    </row>
    <row r="9273">
      <c r="D9273" s="58"/>
      <c r="F9273" s="60"/>
    </row>
    <row r="9274">
      <c r="D9274" s="58"/>
      <c r="F9274" s="60"/>
    </row>
    <row r="9275">
      <c r="D9275" s="58"/>
      <c r="F9275" s="60"/>
    </row>
    <row r="9276">
      <c r="D9276" s="58"/>
      <c r="F9276" s="60"/>
    </row>
    <row r="9277">
      <c r="D9277" s="58"/>
      <c r="F9277" s="60"/>
    </row>
    <row r="9278">
      <c r="D9278" s="58"/>
      <c r="F9278" s="60"/>
    </row>
    <row r="9279">
      <c r="D9279" s="58"/>
      <c r="F9279" s="60"/>
    </row>
    <row r="9280">
      <c r="D9280" s="58"/>
      <c r="F9280" s="60"/>
    </row>
    <row r="9281">
      <c r="D9281" s="58"/>
      <c r="F9281" s="60"/>
    </row>
    <row r="9282">
      <c r="D9282" s="58"/>
      <c r="F9282" s="60"/>
    </row>
    <row r="9283">
      <c r="D9283" s="58"/>
      <c r="F9283" s="60"/>
    </row>
    <row r="9284">
      <c r="D9284" s="58"/>
      <c r="F9284" s="60"/>
    </row>
    <row r="9285">
      <c r="D9285" s="58"/>
      <c r="F9285" s="60"/>
    </row>
    <row r="9286">
      <c r="D9286" s="58"/>
      <c r="F9286" s="60"/>
    </row>
    <row r="9287">
      <c r="D9287" s="58"/>
      <c r="F9287" s="60"/>
    </row>
    <row r="9288">
      <c r="D9288" s="58"/>
      <c r="F9288" s="60"/>
    </row>
    <row r="9289">
      <c r="D9289" s="58"/>
      <c r="F9289" s="60"/>
    </row>
    <row r="9290">
      <c r="D9290" s="58"/>
      <c r="F9290" s="60"/>
    </row>
    <row r="9291">
      <c r="D9291" s="58"/>
      <c r="F9291" s="60"/>
    </row>
    <row r="9292">
      <c r="D9292" s="58"/>
      <c r="F9292" s="60"/>
    </row>
    <row r="9293">
      <c r="D9293" s="58"/>
      <c r="F9293" s="60"/>
    </row>
    <row r="9294">
      <c r="D9294" s="58"/>
      <c r="F9294" s="60"/>
    </row>
    <row r="9295">
      <c r="D9295" s="58"/>
      <c r="F9295" s="60"/>
    </row>
    <row r="9296">
      <c r="D9296" s="58"/>
      <c r="F9296" s="60"/>
    </row>
    <row r="9297">
      <c r="D9297" s="58"/>
      <c r="F9297" s="60"/>
    </row>
    <row r="9298">
      <c r="D9298" s="58"/>
      <c r="F9298" s="60"/>
    </row>
    <row r="9299">
      <c r="D9299" s="58"/>
      <c r="F9299" s="60"/>
    </row>
    <row r="9300">
      <c r="D9300" s="58"/>
      <c r="F9300" s="60"/>
    </row>
    <row r="9301">
      <c r="D9301" s="58"/>
      <c r="F9301" s="60"/>
    </row>
    <row r="9302">
      <c r="D9302" s="58"/>
      <c r="F9302" s="60"/>
    </row>
    <row r="9303">
      <c r="D9303" s="58"/>
      <c r="F9303" s="60"/>
    </row>
    <row r="9304">
      <c r="D9304" s="58"/>
      <c r="F9304" s="60"/>
    </row>
    <row r="9305">
      <c r="D9305" s="58"/>
      <c r="F9305" s="60"/>
    </row>
    <row r="9306">
      <c r="D9306" s="58"/>
      <c r="F9306" s="60"/>
    </row>
    <row r="9307">
      <c r="D9307" s="58"/>
      <c r="F9307" s="60"/>
    </row>
    <row r="9308">
      <c r="D9308" s="58"/>
      <c r="F9308" s="60"/>
    </row>
    <row r="9309">
      <c r="D9309" s="58"/>
      <c r="F9309" s="60"/>
    </row>
    <row r="9310">
      <c r="D9310" s="58"/>
      <c r="F9310" s="60"/>
    </row>
    <row r="9311">
      <c r="D9311" s="58"/>
      <c r="F9311" s="60"/>
    </row>
    <row r="9312">
      <c r="D9312" s="58"/>
      <c r="F9312" s="60"/>
    </row>
    <row r="9313">
      <c r="D9313" s="58"/>
      <c r="F9313" s="60"/>
    </row>
    <row r="9314">
      <c r="D9314" s="58"/>
      <c r="F9314" s="60"/>
    </row>
    <row r="9315">
      <c r="D9315" s="58"/>
      <c r="F9315" s="60"/>
    </row>
    <row r="9316">
      <c r="D9316" s="58"/>
      <c r="F9316" s="60"/>
    </row>
    <row r="9317">
      <c r="D9317" s="58"/>
      <c r="F9317" s="60"/>
    </row>
    <row r="9318">
      <c r="D9318" s="58"/>
      <c r="F9318" s="60"/>
    </row>
    <row r="9319">
      <c r="D9319" s="58"/>
      <c r="F9319" s="60"/>
    </row>
    <row r="9320">
      <c r="D9320" s="58"/>
      <c r="F9320" s="60"/>
    </row>
    <row r="9321">
      <c r="D9321" s="58"/>
      <c r="F9321" s="60"/>
    </row>
    <row r="9322">
      <c r="D9322" s="58"/>
      <c r="F9322" s="60"/>
    </row>
    <row r="9323">
      <c r="D9323" s="58"/>
      <c r="F9323" s="60"/>
    </row>
    <row r="9324">
      <c r="D9324" s="58"/>
      <c r="F9324" s="60"/>
    </row>
    <row r="9325">
      <c r="D9325" s="58"/>
      <c r="F9325" s="60"/>
    </row>
    <row r="9326">
      <c r="D9326" s="58"/>
      <c r="F9326" s="60"/>
    </row>
    <row r="9327">
      <c r="D9327" s="58"/>
      <c r="F9327" s="60"/>
    </row>
    <row r="9328">
      <c r="D9328" s="58"/>
      <c r="F9328" s="60"/>
    </row>
    <row r="9329">
      <c r="D9329" s="58"/>
      <c r="F9329" s="60"/>
    </row>
    <row r="9330">
      <c r="D9330" s="58"/>
      <c r="F9330" s="60"/>
    </row>
    <row r="9331">
      <c r="D9331" s="58"/>
      <c r="F9331" s="60"/>
    </row>
    <row r="9332">
      <c r="D9332" s="58"/>
      <c r="F9332" s="60"/>
    </row>
    <row r="9333">
      <c r="D9333" s="58"/>
      <c r="F9333" s="60"/>
    </row>
    <row r="9334">
      <c r="D9334" s="58"/>
      <c r="F9334" s="60"/>
    </row>
    <row r="9335">
      <c r="D9335" s="58"/>
      <c r="F9335" s="60"/>
    </row>
    <row r="9336">
      <c r="D9336" s="58"/>
      <c r="F9336" s="60"/>
    </row>
    <row r="9337">
      <c r="D9337" s="58"/>
      <c r="F9337" s="60"/>
    </row>
    <row r="9338">
      <c r="D9338" s="58"/>
      <c r="F9338" s="60"/>
    </row>
    <row r="9339">
      <c r="D9339" s="58"/>
      <c r="F9339" s="60"/>
    </row>
    <row r="9340">
      <c r="D9340" s="58"/>
      <c r="F9340" s="60"/>
    </row>
    <row r="9341">
      <c r="D9341" s="58"/>
      <c r="F9341" s="60"/>
    </row>
    <row r="9342">
      <c r="D9342" s="58"/>
      <c r="F9342" s="60"/>
    </row>
    <row r="9343">
      <c r="D9343" s="58"/>
      <c r="F9343" s="60"/>
    </row>
    <row r="9344">
      <c r="D9344" s="58"/>
      <c r="F9344" s="60"/>
    </row>
    <row r="9345">
      <c r="D9345" s="58"/>
      <c r="F9345" s="60"/>
    </row>
    <row r="9346">
      <c r="D9346" s="58"/>
      <c r="F9346" s="60"/>
    </row>
    <row r="9347">
      <c r="D9347" s="58"/>
      <c r="F9347" s="60"/>
    </row>
    <row r="9348">
      <c r="D9348" s="58"/>
      <c r="F9348" s="60"/>
    </row>
    <row r="9349">
      <c r="D9349" s="58"/>
      <c r="F9349" s="60"/>
    </row>
    <row r="9350">
      <c r="D9350" s="58"/>
      <c r="F9350" s="60"/>
    </row>
    <row r="9351">
      <c r="D9351" s="58"/>
      <c r="F9351" s="60"/>
    </row>
    <row r="9352">
      <c r="D9352" s="58"/>
      <c r="F9352" s="60"/>
    </row>
    <row r="9353">
      <c r="D9353" s="58"/>
      <c r="F9353" s="60"/>
    </row>
    <row r="9354">
      <c r="D9354" s="58"/>
      <c r="F9354" s="60"/>
    </row>
    <row r="9355">
      <c r="D9355" s="58"/>
      <c r="F9355" s="60"/>
    </row>
    <row r="9356">
      <c r="D9356" s="58"/>
      <c r="F9356" s="60"/>
    </row>
    <row r="9357">
      <c r="D9357" s="58"/>
      <c r="F9357" s="60"/>
    </row>
    <row r="9358">
      <c r="D9358" s="58"/>
      <c r="F9358" s="60"/>
    </row>
    <row r="9359">
      <c r="D9359" s="58"/>
      <c r="F9359" s="60"/>
    </row>
    <row r="9360">
      <c r="D9360" s="58"/>
      <c r="F9360" s="60"/>
    </row>
    <row r="9361">
      <c r="D9361" s="58"/>
      <c r="F9361" s="60"/>
    </row>
    <row r="9362">
      <c r="D9362" s="58"/>
      <c r="F9362" s="60"/>
    </row>
    <row r="9363">
      <c r="D9363" s="58"/>
      <c r="F9363" s="60"/>
    </row>
    <row r="9364">
      <c r="D9364" s="58"/>
      <c r="F9364" s="60"/>
    </row>
    <row r="9365">
      <c r="D9365" s="58"/>
      <c r="F9365" s="60"/>
    </row>
    <row r="9366">
      <c r="D9366" s="58"/>
      <c r="F9366" s="60"/>
    </row>
    <row r="9367">
      <c r="D9367" s="58"/>
      <c r="F9367" s="60"/>
    </row>
    <row r="9368">
      <c r="D9368" s="58"/>
      <c r="F9368" s="60"/>
    </row>
    <row r="9369">
      <c r="D9369" s="58"/>
      <c r="F9369" s="60"/>
    </row>
    <row r="9370">
      <c r="D9370" s="58"/>
      <c r="F9370" s="60"/>
    </row>
    <row r="9371">
      <c r="D9371" s="58"/>
      <c r="F9371" s="60"/>
    </row>
    <row r="9372">
      <c r="D9372" s="58"/>
      <c r="F9372" s="60"/>
    </row>
    <row r="9373">
      <c r="D9373" s="58"/>
      <c r="F9373" s="60"/>
    </row>
    <row r="9374">
      <c r="D9374" s="58"/>
      <c r="F9374" s="60"/>
    </row>
    <row r="9375">
      <c r="D9375" s="58"/>
      <c r="F9375" s="60"/>
    </row>
    <row r="9376">
      <c r="D9376" s="58"/>
      <c r="F9376" s="60"/>
    </row>
    <row r="9377">
      <c r="D9377" s="58"/>
      <c r="F9377" s="60"/>
    </row>
    <row r="9378">
      <c r="D9378" s="58"/>
      <c r="F9378" s="60"/>
    </row>
    <row r="9379">
      <c r="D9379" s="58"/>
      <c r="F9379" s="60"/>
    </row>
    <row r="9380">
      <c r="D9380" s="58"/>
      <c r="F9380" s="60"/>
    </row>
    <row r="9381">
      <c r="D9381" s="58"/>
      <c r="F9381" s="60"/>
    </row>
    <row r="9382">
      <c r="D9382" s="58"/>
      <c r="F9382" s="60"/>
    </row>
    <row r="9383">
      <c r="D9383" s="58"/>
      <c r="F9383" s="60"/>
    </row>
    <row r="9384">
      <c r="D9384" s="58"/>
      <c r="F9384" s="60"/>
    </row>
    <row r="9385">
      <c r="D9385" s="58"/>
      <c r="F9385" s="60"/>
    </row>
    <row r="9386">
      <c r="D9386" s="58"/>
      <c r="F9386" s="60"/>
    </row>
    <row r="9387">
      <c r="D9387" s="58"/>
      <c r="F9387" s="60"/>
    </row>
    <row r="9388">
      <c r="D9388" s="58"/>
      <c r="F9388" s="60"/>
    </row>
    <row r="9389">
      <c r="D9389" s="58"/>
      <c r="F9389" s="60"/>
    </row>
    <row r="9390">
      <c r="D9390" s="58"/>
      <c r="F9390" s="60"/>
    </row>
    <row r="9391">
      <c r="D9391" s="58"/>
      <c r="F9391" s="60"/>
    </row>
    <row r="9392">
      <c r="D9392" s="58"/>
      <c r="F9392" s="60"/>
    </row>
    <row r="9393">
      <c r="D9393" s="58"/>
      <c r="F9393" s="60"/>
    </row>
    <row r="9394">
      <c r="D9394" s="58"/>
      <c r="F9394" s="60"/>
    </row>
    <row r="9395">
      <c r="D9395" s="58"/>
      <c r="F9395" s="60"/>
    </row>
    <row r="9396">
      <c r="D9396" s="58"/>
      <c r="F9396" s="60"/>
    </row>
    <row r="9397">
      <c r="D9397" s="58"/>
      <c r="F9397" s="60"/>
    </row>
    <row r="9398">
      <c r="D9398" s="58"/>
      <c r="F9398" s="60"/>
    </row>
    <row r="9399">
      <c r="D9399" s="58"/>
      <c r="F9399" s="60"/>
    </row>
    <row r="9400">
      <c r="D9400" s="58"/>
      <c r="F9400" s="60"/>
    </row>
    <row r="9401">
      <c r="D9401" s="58"/>
      <c r="F9401" s="60"/>
    </row>
    <row r="9402">
      <c r="D9402" s="58"/>
      <c r="F9402" s="60"/>
    </row>
    <row r="9403">
      <c r="D9403" s="58"/>
      <c r="F9403" s="60"/>
    </row>
    <row r="9404">
      <c r="D9404" s="58"/>
      <c r="F9404" s="60"/>
    </row>
    <row r="9405">
      <c r="D9405" s="58"/>
      <c r="F9405" s="60"/>
    </row>
    <row r="9406">
      <c r="D9406" s="58"/>
      <c r="F9406" s="60"/>
    </row>
    <row r="9407">
      <c r="D9407" s="58"/>
      <c r="F9407" s="60"/>
    </row>
    <row r="9408">
      <c r="D9408" s="58"/>
      <c r="F9408" s="60"/>
    </row>
    <row r="9409">
      <c r="D9409" s="58"/>
      <c r="F9409" s="60"/>
    </row>
    <row r="9410">
      <c r="D9410" s="58"/>
      <c r="F9410" s="60"/>
    </row>
    <row r="9411">
      <c r="D9411" s="58"/>
      <c r="F9411" s="60"/>
    </row>
    <row r="9412">
      <c r="D9412" s="58"/>
      <c r="F9412" s="60"/>
    </row>
    <row r="9413">
      <c r="D9413" s="58"/>
      <c r="F9413" s="60"/>
    </row>
    <row r="9414">
      <c r="D9414" s="58"/>
      <c r="F9414" s="60"/>
    </row>
    <row r="9415">
      <c r="D9415" s="58"/>
      <c r="F9415" s="60"/>
    </row>
    <row r="9416">
      <c r="D9416" s="58"/>
      <c r="F9416" s="60"/>
    </row>
    <row r="9417">
      <c r="D9417" s="58"/>
      <c r="F9417" s="60"/>
    </row>
    <row r="9418">
      <c r="D9418" s="58"/>
      <c r="F9418" s="60"/>
    </row>
    <row r="9419">
      <c r="D9419" s="58"/>
      <c r="F9419" s="60"/>
    </row>
    <row r="9420">
      <c r="D9420" s="58"/>
      <c r="F9420" s="60"/>
    </row>
    <row r="9421">
      <c r="D9421" s="58"/>
      <c r="F9421" s="60"/>
    </row>
    <row r="9422">
      <c r="D9422" s="58"/>
      <c r="F9422" s="60"/>
    </row>
    <row r="9423">
      <c r="D9423" s="58"/>
      <c r="F9423" s="60"/>
    </row>
    <row r="9424">
      <c r="D9424" s="58"/>
      <c r="F9424" s="60"/>
    </row>
    <row r="9425">
      <c r="D9425" s="58"/>
      <c r="F9425" s="60"/>
    </row>
    <row r="9426">
      <c r="D9426" s="58"/>
      <c r="F9426" s="60"/>
    </row>
    <row r="9427">
      <c r="D9427" s="58"/>
      <c r="F9427" s="60"/>
    </row>
    <row r="9428">
      <c r="D9428" s="58"/>
      <c r="F9428" s="60"/>
    </row>
    <row r="9429">
      <c r="D9429" s="58"/>
      <c r="F9429" s="60"/>
    </row>
    <row r="9430">
      <c r="D9430" s="58"/>
      <c r="F9430" s="60"/>
    </row>
    <row r="9431">
      <c r="D9431" s="58"/>
      <c r="F9431" s="60"/>
    </row>
    <row r="9432">
      <c r="D9432" s="58"/>
      <c r="F9432" s="60"/>
    </row>
    <row r="9433">
      <c r="D9433" s="58"/>
      <c r="F9433" s="60"/>
    </row>
    <row r="9434">
      <c r="D9434" s="58"/>
      <c r="F9434" s="60"/>
    </row>
    <row r="9435">
      <c r="D9435" s="58"/>
      <c r="F9435" s="60"/>
    </row>
    <row r="9436">
      <c r="D9436" s="58"/>
      <c r="F9436" s="60"/>
    </row>
    <row r="9437">
      <c r="D9437" s="58"/>
      <c r="F9437" s="60"/>
    </row>
    <row r="9438">
      <c r="D9438" s="58"/>
      <c r="F9438" s="60"/>
    </row>
    <row r="9439">
      <c r="D9439" s="58"/>
      <c r="F9439" s="60"/>
    </row>
    <row r="9440">
      <c r="D9440" s="58"/>
      <c r="F9440" s="60"/>
    </row>
    <row r="9441">
      <c r="D9441" s="58"/>
      <c r="F9441" s="60"/>
    </row>
    <row r="9442">
      <c r="D9442" s="58"/>
      <c r="F9442" s="60"/>
    </row>
    <row r="9443">
      <c r="D9443" s="58"/>
      <c r="F9443" s="60"/>
    </row>
    <row r="9444">
      <c r="D9444" s="58"/>
      <c r="F9444" s="60"/>
    </row>
    <row r="9445">
      <c r="D9445" s="58"/>
      <c r="F9445" s="60"/>
    </row>
    <row r="9446">
      <c r="D9446" s="58"/>
      <c r="F9446" s="60"/>
    </row>
    <row r="9447">
      <c r="D9447" s="58"/>
      <c r="F9447" s="60"/>
    </row>
    <row r="9448">
      <c r="D9448" s="58"/>
      <c r="F9448" s="60"/>
    </row>
    <row r="9449">
      <c r="D9449" s="58"/>
      <c r="F9449" s="60"/>
    </row>
    <row r="9450">
      <c r="D9450" s="58"/>
      <c r="F9450" s="60"/>
    </row>
    <row r="9451">
      <c r="D9451" s="58"/>
      <c r="F9451" s="60"/>
    </row>
    <row r="9452">
      <c r="D9452" s="58"/>
      <c r="F9452" s="60"/>
    </row>
    <row r="9453">
      <c r="D9453" s="58"/>
      <c r="F9453" s="60"/>
    </row>
    <row r="9454">
      <c r="D9454" s="58"/>
      <c r="F9454" s="60"/>
    </row>
    <row r="9455">
      <c r="D9455" s="58"/>
      <c r="F9455" s="60"/>
    </row>
    <row r="9456">
      <c r="D9456" s="58"/>
      <c r="F9456" s="60"/>
    </row>
    <row r="9457">
      <c r="D9457" s="58"/>
      <c r="F9457" s="60"/>
    </row>
    <row r="9458">
      <c r="D9458" s="58"/>
      <c r="F9458" s="60"/>
    </row>
    <row r="9459">
      <c r="D9459" s="58"/>
      <c r="F9459" s="60"/>
    </row>
    <row r="9460">
      <c r="D9460" s="58"/>
      <c r="F9460" s="60"/>
    </row>
    <row r="9461">
      <c r="D9461" s="58"/>
      <c r="F9461" s="60"/>
    </row>
    <row r="9462">
      <c r="D9462" s="58"/>
      <c r="F9462" s="60"/>
    </row>
    <row r="9463">
      <c r="D9463" s="58"/>
      <c r="F9463" s="60"/>
    </row>
    <row r="9464">
      <c r="D9464" s="58"/>
      <c r="F9464" s="60"/>
    </row>
    <row r="9465">
      <c r="D9465" s="58"/>
      <c r="F9465" s="60"/>
    </row>
    <row r="9466">
      <c r="D9466" s="58"/>
      <c r="F9466" s="60"/>
    </row>
    <row r="9467">
      <c r="D9467" s="58"/>
      <c r="F9467" s="60"/>
    </row>
    <row r="9468">
      <c r="D9468" s="58"/>
      <c r="F9468" s="60"/>
    </row>
    <row r="9469">
      <c r="D9469" s="58"/>
      <c r="F9469" s="60"/>
    </row>
    <row r="9470">
      <c r="D9470" s="58"/>
      <c r="F9470" s="60"/>
    </row>
    <row r="9471">
      <c r="D9471" s="58"/>
      <c r="F9471" s="60"/>
    </row>
    <row r="9472">
      <c r="D9472" s="58"/>
      <c r="F9472" s="60"/>
    </row>
    <row r="9473">
      <c r="D9473" s="58"/>
      <c r="F9473" s="60"/>
    </row>
    <row r="9474">
      <c r="D9474" s="58"/>
      <c r="F9474" s="60"/>
    </row>
    <row r="9475">
      <c r="D9475" s="58"/>
      <c r="F9475" s="60"/>
    </row>
    <row r="9476">
      <c r="D9476" s="58"/>
      <c r="F9476" s="60"/>
    </row>
    <row r="9477">
      <c r="D9477" s="58"/>
      <c r="F9477" s="60"/>
    </row>
    <row r="9478">
      <c r="D9478" s="58"/>
      <c r="F9478" s="60"/>
    </row>
    <row r="9479">
      <c r="D9479" s="58"/>
      <c r="F9479" s="60"/>
    </row>
    <row r="9480">
      <c r="D9480" s="58"/>
      <c r="F9480" s="60"/>
    </row>
    <row r="9481">
      <c r="D9481" s="58"/>
      <c r="F9481" s="60"/>
    </row>
    <row r="9482">
      <c r="D9482" s="58"/>
      <c r="F9482" s="60"/>
    </row>
    <row r="9483">
      <c r="D9483" s="58"/>
      <c r="F9483" s="60"/>
    </row>
    <row r="9484">
      <c r="D9484" s="58"/>
      <c r="F9484" s="60"/>
    </row>
    <row r="9485">
      <c r="D9485" s="58"/>
      <c r="F9485" s="60"/>
    </row>
    <row r="9486">
      <c r="D9486" s="58"/>
      <c r="F9486" s="60"/>
    </row>
    <row r="9487">
      <c r="D9487" s="58"/>
      <c r="F9487" s="60"/>
    </row>
    <row r="9488">
      <c r="D9488" s="58"/>
      <c r="F9488" s="60"/>
    </row>
    <row r="9489">
      <c r="D9489" s="58"/>
      <c r="F9489" s="60"/>
    </row>
    <row r="9490">
      <c r="D9490" s="58"/>
      <c r="F9490" s="60"/>
    </row>
    <row r="9491">
      <c r="D9491" s="58"/>
      <c r="F9491" s="60"/>
    </row>
    <row r="9492">
      <c r="D9492" s="58"/>
      <c r="F9492" s="60"/>
    </row>
    <row r="9493">
      <c r="D9493" s="58"/>
      <c r="F9493" s="60"/>
    </row>
    <row r="9494">
      <c r="D9494" s="58"/>
      <c r="F9494" s="60"/>
    </row>
    <row r="9495">
      <c r="D9495" s="58"/>
      <c r="F9495" s="60"/>
    </row>
    <row r="9496">
      <c r="D9496" s="58"/>
      <c r="F9496" s="60"/>
    </row>
    <row r="9497">
      <c r="D9497" s="58"/>
      <c r="F9497" s="60"/>
    </row>
    <row r="9498">
      <c r="D9498" s="58"/>
      <c r="F9498" s="60"/>
    </row>
    <row r="9499">
      <c r="D9499" s="58"/>
      <c r="F9499" s="60"/>
    </row>
    <row r="9500">
      <c r="D9500" s="58"/>
      <c r="F9500" s="60"/>
    </row>
    <row r="9501">
      <c r="D9501" s="58"/>
      <c r="F9501" s="60"/>
    </row>
    <row r="9502">
      <c r="D9502" s="58"/>
      <c r="F9502" s="60"/>
    </row>
    <row r="9503">
      <c r="D9503" s="58"/>
      <c r="F9503" s="60"/>
    </row>
    <row r="9504">
      <c r="D9504" s="58"/>
      <c r="F9504" s="60"/>
    </row>
    <row r="9505">
      <c r="D9505" s="58"/>
      <c r="F9505" s="60"/>
    </row>
    <row r="9506">
      <c r="D9506" s="58"/>
      <c r="F9506" s="60"/>
    </row>
    <row r="9507">
      <c r="D9507" s="58"/>
      <c r="F9507" s="60"/>
    </row>
    <row r="9508">
      <c r="D9508" s="58"/>
      <c r="F9508" s="60"/>
    </row>
    <row r="9509">
      <c r="D9509" s="58"/>
      <c r="F9509" s="60"/>
    </row>
    <row r="9510">
      <c r="D9510" s="58"/>
      <c r="F9510" s="60"/>
    </row>
    <row r="9511">
      <c r="D9511" s="58"/>
      <c r="F9511" s="60"/>
    </row>
    <row r="9512">
      <c r="D9512" s="58"/>
      <c r="F9512" s="60"/>
    </row>
    <row r="9513">
      <c r="D9513" s="58"/>
      <c r="F9513" s="60"/>
    </row>
    <row r="9514">
      <c r="D9514" s="58"/>
      <c r="F9514" s="60"/>
    </row>
    <row r="9515">
      <c r="D9515" s="58"/>
      <c r="F9515" s="60"/>
    </row>
    <row r="9516">
      <c r="D9516" s="58"/>
      <c r="F9516" s="60"/>
    </row>
    <row r="9517">
      <c r="D9517" s="58"/>
      <c r="F9517" s="60"/>
    </row>
    <row r="9518">
      <c r="D9518" s="58"/>
      <c r="F9518" s="60"/>
    </row>
    <row r="9519">
      <c r="D9519" s="58"/>
      <c r="F9519" s="60"/>
    </row>
    <row r="9520">
      <c r="D9520" s="58"/>
      <c r="F9520" s="60"/>
    </row>
    <row r="9521">
      <c r="D9521" s="58"/>
      <c r="F9521" s="60"/>
    </row>
    <row r="9522">
      <c r="D9522" s="58"/>
      <c r="F9522" s="60"/>
    </row>
    <row r="9523">
      <c r="D9523" s="58"/>
      <c r="F9523" s="60"/>
    </row>
    <row r="9524">
      <c r="D9524" s="58"/>
      <c r="F9524" s="60"/>
    </row>
    <row r="9525">
      <c r="D9525" s="58"/>
      <c r="F9525" s="60"/>
    </row>
    <row r="9526">
      <c r="D9526" s="58"/>
      <c r="F9526" s="60"/>
    </row>
    <row r="9527">
      <c r="D9527" s="58"/>
      <c r="F9527" s="60"/>
    </row>
    <row r="9528">
      <c r="D9528" s="58"/>
      <c r="F9528" s="60"/>
    </row>
    <row r="9529">
      <c r="D9529" s="58"/>
      <c r="F9529" s="60"/>
    </row>
    <row r="9530">
      <c r="D9530" s="58"/>
      <c r="F9530" s="60"/>
    </row>
    <row r="9531">
      <c r="D9531" s="58"/>
      <c r="F9531" s="60"/>
    </row>
    <row r="9532">
      <c r="D9532" s="58"/>
      <c r="F9532" s="60"/>
    </row>
    <row r="9533">
      <c r="D9533" s="58"/>
      <c r="F9533" s="60"/>
    </row>
    <row r="9534">
      <c r="D9534" s="58"/>
      <c r="F9534" s="60"/>
    </row>
    <row r="9535">
      <c r="D9535" s="58"/>
      <c r="F9535" s="60"/>
    </row>
    <row r="9536">
      <c r="D9536" s="58"/>
      <c r="F9536" s="60"/>
    </row>
    <row r="9537">
      <c r="D9537" s="58"/>
      <c r="F9537" s="60"/>
    </row>
    <row r="9538">
      <c r="D9538" s="58"/>
      <c r="F9538" s="60"/>
    </row>
    <row r="9539">
      <c r="D9539" s="58"/>
      <c r="F9539" s="60"/>
    </row>
    <row r="9540">
      <c r="D9540" s="58"/>
      <c r="F9540" s="60"/>
    </row>
    <row r="9541">
      <c r="D9541" s="58"/>
      <c r="F9541" s="60"/>
    </row>
    <row r="9542">
      <c r="D9542" s="58"/>
      <c r="F9542" s="60"/>
    </row>
    <row r="9543">
      <c r="D9543" s="58"/>
      <c r="F9543" s="60"/>
    </row>
    <row r="9544">
      <c r="D9544" s="58"/>
      <c r="F9544" s="60"/>
    </row>
    <row r="9545">
      <c r="D9545" s="58"/>
      <c r="F9545" s="60"/>
    </row>
    <row r="9546">
      <c r="D9546" s="58"/>
      <c r="F9546" s="60"/>
    </row>
    <row r="9547">
      <c r="D9547" s="58"/>
      <c r="F9547" s="60"/>
    </row>
    <row r="9548">
      <c r="D9548" s="58"/>
      <c r="F9548" s="60"/>
    </row>
    <row r="9549">
      <c r="D9549" s="58"/>
      <c r="F9549" s="60"/>
    </row>
    <row r="9550">
      <c r="D9550" s="58"/>
      <c r="F9550" s="60"/>
    </row>
    <row r="9551">
      <c r="D9551" s="58"/>
      <c r="F9551" s="60"/>
    </row>
    <row r="9552">
      <c r="D9552" s="58"/>
      <c r="F9552" s="60"/>
    </row>
    <row r="9553">
      <c r="D9553" s="58"/>
      <c r="F9553" s="60"/>
    </row>
    <row r="9554">
      <c r="D9554" s="58"/>
      <c r="F9554" s="60"/>
    </row>
    <row r="9555">
      <c r="D9555" s="58"/>
      <c r="F9555" s="60"/>
    </row>
    <row r="9556">
      <c r="D9556" s="58"/>
      <c r="F9556" s="60"/>
    </row>
    <row r="9557">
      <c r="D9557" s="58"/>
      <c r="F9557" s="60"/>
    </row>
    <row r="9558">
      <c r="D9558" s="58"/>
      <c r="F9558" s="60"/>
    </row>
    <row r="9559">
      <c r="D9559" s="58"/>
      <c r="F9559" s="60"/>
    </row>
    <row r="9560">
      <c r="D9560" s="58"/>
      <c r="F9560" s="60"/>
    </row>
    <row r="9561">
      <c r="D9561" s="58"/>
      <c r="F9561" s="60"/>
    </row>
    <row r="9562">
      <c r="D9562" s="58"/>
      <c r="F9562" s="60"/>
    </row>
    <row r="9563">
      <c r="D9563" s="58"/>
      <c r="F9563" s="60"/>
    </row>
    <row r="9564">
      <c r="D9564" s="58"/>
      <c r="F9564" s="60"/>
    </row>
    <row r="9565">
      <c r="D9565" s="58"/>
      <c r="F9565" s="60"/>
    </row>
    <row r="9566">
      <c r="D9566" s="58"/>
      <c r="F9566" s="60"/>
    </row>
    <row r="9567">
      <c r="D9567" s="58"/>
      <c r="F9567" s="60"/>
    </row>
    <row r="9568">
      <c r="D9568" s="58"/>
      <c r="F9568" s="60"/>
    </row>
    <row r="9569">
      <c r="D9569" s="58"/>
      <c r="F9569" s="60"/>
    </row>
    <row r="9570">
      <c r="D9570" s="58"/>
      <c r="F9570" s="60"/>
    </row>
    <row r="9571">
      <c r="D9571" s="58"/>
      <c r="F9571" s="60"/>
    </row>
    <row r="9572">
      <c r="D9572" s="58"/>
      <c r="F9572" s="60"/>
    </row>
    <row r="9573">
      <c r="D9573" s="58"/>
      <c r="F9573" s="60"/>
    </row>
    <row r="9574">
      <c r="D9574" s="58"/>
      <c r="F9574" s="60"/>
    </row>
    <row r="9575">
      <c r="D9575" s="58"/>
      <c r="F9575" s="60"/>
    </row>
    <row r="9576">
      <c r="D9576" s="58"/>
      <c r="F9576" s="60"/>
    </row>
    <row r="9577">
      <c r="D9577" s="58"/>
      <c r="F9577" s="60"/>
    </row>
    <row r="9578">
      <c r="D9578" s="58"/>
      <c r="F9578" s="60"/>
    </row>
    <row r="9579">
      <c r="D9579" s="58"/>
      <c r="F9579" s="60"/>
    </row>
    <row r="9580">
      <c r="D9580" s="58"/>
      <c r="F9580" s="60"/>
    </row>
    <row r="9581">
      <c r="D9581" s="58"/>
      <c r="F9581" s="60"/>
    </row>
    <row r="9582">
      <c r="D9582" s="58"/>
      <c r="F9582" s="60"/>
    </row>
    <row r="9583">
      <c r="D9583" s="58"/>
      <c r="F9583" s="60"/>
    </row>
    <row r="9584">
      <c r="D9584" s="58"/>
      <c r="F9584" s="60"/>
    </row>
    <row r="9585">
      <c r="D9585" s="58"/>
      <c r="F9585" s="60"/>
    </row>
    <row r="9586">
      <c r="D9586" s="58"/>
      <c r="F9586" s="60"/>
    </row>
    <row r="9587">
      <c r="D9587" s="58"/>
      <c r="F9587" s="60"/>
    </row>
    <row r="9588">
      <c r="D9588" s="58"/>
      <c r="F9588" s="60"/>
    </row>
    <row r="9589">
      <c r="D9589" s="58"/>
      <c r="F9589" s="60"/>
    </row>
    <row r="9590">
      <c r="D9590" s="58"/>
      <c r="F9590" s="60"/>
    </row>
    <row r="9591">
      <c r="D9591" s="58"/>
      <c r="F9591" s="60"/>
    </row>
    <row r="9592">
      <c r="D9592" s="58"/>
      <c r="F9592" s="60"/>
    </row>
    <row r="9593">
      <c r="D9593" s="58"/>
      <c r="F9593" s="60"/>
    </row>
    <row r="9594">
      <c r="D9594" s="58"/>
      <c r="F9594" s="60"/>
    </row>
    <row r="9595">
      <c r="D9595" s="58"/>
      <c r="F9595" s="60"/>
    </row>
    <row r="9596">
      <c r="D9596" s="58"/>
      <c r="F9596" s="60"/>
    </row>
    <row r="9597">
      <c r="D9597" s="58"/>
      <c r="F9597" s="60"/>
    </row>
    <row r="9598">
      <c r="D9598" s="58"/>
      <c r="F9598" s="60"/>
    </row>
    <row r="9599">
      <c r="D9599" s="58"/>
      <c r="F9599" s="60"/>
    </row>
    <row r="9600">
      <c r="D9600" s="58"/>
      <c r="F9600" s="60"/>
    </row>
    <row r="9601">
      <c r="D9601" s="58"/>
      <c r="F9601" s="60"/>
    </row>
    <row r="9602">
      <c r="D9602" s="58"/>
      <c r="F9602" s="60"/>
    </row>
    <row r="9603">
      <c r="D9603" s="58"/>
      <c r="F9603" s="60"/>
    </row>
    <row r="9604">
      <c r="D9604" s="58"/>
      <c r="F9604" s="60"/>
    </row>
    <row r="9605">
      <c r="D9605" s="58"/>
      <c r="F9605" s="60"/>
    </row>
    <row r="9606">
      <c r="D9606" s="58"/>
      <c r="F9606" s="60"/>
    </row>
    <row r="9607">
      <c r="D9607" s="58"/>
      <c r="F9607" s="60"/>
    </row>
    <row r="9608">
      <c r="D9608" s="58"/>
      <c r="F9608" s="60"/>
    </row>
    <row r="9609">
      <c r="D9609" s="58"/>
      <c r="F9609" s="60"/>
    </row>
    <row r="9610">
      <c r="D9610" s="58"/>
      <c r="F9610" s="60"/>
    </row>
    <row r="9611">
      <c r="D9611" s="58"/>
      <c r="F9611" s="60"/>
    </row>
    <row r="9612">
      <c r="D9612" s="58"/>
      <c r="F9612" s="60"/>
    </row>
    <row r="9613">
      <c r="D9613" s="58"/>
      <c r="F9613" s="60"/>
    </row>
    <row r="9614">
      <c r="D9614" s="58"/>
      <c r="F9614" s="60"/>
    </row>
    <row r="9615">
      <c r="D9615" s="58"/>
      <c r="F9615" s="60"/>
    </row>
    <row r="9616">
      <c r="D9616" s="58"/>
      <c r="F9616" s="60"/>
    </row>
    <row r="9617">
      <c r="D9617" s="58"/>
      <c r="F9617" s="60"/>
    </row>
    <row r="9618">
      <c r="D9618" s="58"/>
      <c r="F9618" s="60"/>
    </row>
    <row r="9619">
      <c r="D9619" s="58"/>
      <c r="F9619" s="60"/>
    </row>
    <row r="9620">
      <c r="D9620" s="58"/>
      <c r="F9620" s="60"/>
    </row>
    <row r="9621">
      <c r="D9621" s="58"/>
      <c r="F9621" s="60"/>
    </row>
    <row r="9622">
      <c r="D9622" s="58"/>
      <c r="F9622" s="60"/>
    </row>
    <row r="9623">
      <c r="D9623" s="58"/>
      <c r="F9623" s="60"/>
    </row>
    <row r="9624">
      <c r="D9624" s="58"/>
      <c r="F9624" s="60"/>
    </row>
    <row r="9625">
      <c r="D9625" s="58"/>
      <c r="F9625" s="60"/>
    </row>
    <row r="9626">
      <c r="D9626" s="58"/>
      <c r="F9626" s="60"/>
    </row>
    <row r="9627">
      <c r="D9627" s="58"/>
      <c r="F9627" s="60"/>
    </row>
    <row r="9628">
      <c r="D9628" s="58"/>
      <c r="F9628" s="60"/>
    </row>
    <row r="9629">
      <c r="D9629" s="58"/>
      <c r="F9629" s="60"/>
    </row>
    <row r="9630">
      <c r="D9630" s="58"/>
      <c r="F9630" s="60"/>
    </row>
    <row r="9631">
      <c r="D9631" s="58"/>
      <c r="F9631" s="60"/>
    </row>
    <row r="9632">
      <c r="D9632" s="58"/>
      <c r="F9632" s="60"/>
    </row>
    <row r="9633">
      <c r="D9633" s="58"/>
      <c r="F9633" s="60"/>
    </row>
    <row r="9634">
      <c r="D9634" s="58"/>
      <c r="F9634" s="60"/>
    </row>
    <row r="9635">
      <c r="D9635" s="58"/>
      <c r="F9635" s="60"/>
    </row>
    <row r="9636">
      <c r="D9636" s="58"/>
      <c r="F9636" s="60"/>
    </row>
    <row r="9637">
      <c r="D9637" s="58"/>
      <c r="F9637" s="60"/>
    </row>
    <row r="9638">
      <c r="D9638" s="58"/>
      <c r="F9638" s="60"/>
    </row>
    <row r="9639">
      <c r="D9639" s="58"/>
      <c r="F9639" s="60"/>
    </row>
    <row r="9640">
      <c r="D9640" s="58"/>
      <c r="F9640" s="60"/>
    </row>
    <row r="9641">
      <c r="D9641" s="58"/>
      <c r="F9641" s="60"/>
    </row>
    <row r="9642">
      <c r="D9642" s="58"/>
      <c r="F9642" s="60"/>
    </row>
    <row r="9643">
      <c r="D9643" s="58"/>
      <c r="F9643" s="60"/>
    </row>
    <row r="9644">
      <c r="D9644" s="58"/>
      <c r="F9644" s="60"/>
    </row>
    <row r="9645">
      <c r="D9645" s="58"/>
      <c r="F9645" s="60"/>
    </row>
    <row r="9646">
      <c r="D9646" s="58"/>
      <c r="F9646" s="60"/>
    </row>
    <row r="9647">
      <c r="D9647" s="58"/>
      <c r="F9647" s="60"/>
    </row>
    <row r="9648">
      <c r="D9648" s="58"/>
      <c r="F9648" s="60"/>
    </row>
    <row r="9649">
      <c r="D9649" s="58"/>
      <c r="F9649" s="60"/>
    </row>
    <row r="9650">
      <c r="D9650" s="58"/>
      <c r="F9650" s="60"/>
    </row>
    <row r="9651">
      <c r="D9651" s="58"/>
      <c r="F9651" s="60"/>
    </row>
    <row r="9652">
      <c r="D9652" s="58"/>
      <c r="F9652" s="60"/>
    </row>
    <row r="9653">
      <c r="D9653" s="58"/>
      <c r="F9653" s="60"/>
    </row>
    <row r="9654">
      <c r="D9654" s="58"/>
      <c r="F9654" s="60"/>
    </row>
    <row r="9655">
      <c r="D9655" s="58"/>
      <c r="F9655" s="60"/>
    </row>
    <row r="9656">
      <c r="D9656" s="58"/>
      <c r="F9656" s="60"/>
    </row>
    <row r="9657">
      <c r="D9657" s="58"/>
      <c r="F9657" s="60"/>
    </row>
    <row r="9658">
      <c r="D9658" s="58"/>
      <c r="F9658" s="60"/>
    </row>
    <row r="9659">
      <c r="D9659" s="58"/>
      <c r="F9659" s="60"/>
    </row>
    <row r="9660">
      <c r="D9660" s="58"/>
      <c r="F9660" s="60"/>
    </row>
    <row r="9661">
      <c r="D9661" s="58"/>
      <c r="F9661" s="60"/>
    </row>
    <row r="9662">
      <c r="D9662" s="58"/>
      <c r="F9662" s="60"/>
    </row>
    <row r="9663">
      <c r="D9663" s="58"/>
      <c r="F9663" s="60"/>
    </row>
    <row r="9664">
      <c r="D9664" s="58"/>
      <c r="F9664" s="60"/>
    </row>
    <row r="9665">
      <c r="D9665" s="58"/>
      <c r="F9665" s="60"/>
    </row>
    <row r="9666">
      <c r="D9666" s="58"/>
      <c r="F9666" s="60"/>
    </row>
    <row r="9667">
      <c r="D9667" s="58"/>
      <c r="F9667" s="60"/>
    </row>
    <row r="9668">
      <c r="D9668" s="58"/>
      <c r="F9668" s="60"/>
    </row>
    <row r="9669">
      <c r="D9669" s="58"/>
      <c r="F9669" s="60"/>
    </row>
    <row r="9670">
      <c r="D9670" s="58"/>
      <c r="F9670" s="60"/>
    </row>
    <row r="9671">
      <c r="D9671" s="58"/>
      <c r="F9671" s="60"/>
    </row>
    <row r="9672">
      <c r="D9672" s="58"/>
      <c r="F9672" s="60"/>
    </row>
    <row r="9673">
      <c r="D9673" s="58"/>
      <c r="F9673" s="60"/>
    </row>
    <row r="9674">
      <c r="D9674" s="58"/>
      <c r="F9674" s="60"/>
    </row>
    <row r="9675">
      <c r="D9675" s="58"/>
      <c r="F9675" s="60"/>
    </row>
    <row r="9676">
      <c r="D9676" s="58"/>
      <c r="F9676" s="60"/>
    </row>
    <row r="9677">
      <c r="D9677" s="58"/>
      <c r="F9677" s="60"/>
    </row>
    <row r="9678">
      <c r="D9678" s="58"/>
      <c r="F9678" s="60"/>
    </row>
    <row r="9679">
      <c r="D9679" s="58"/>
      <c r="F9679" s="60"/>
    </row>
    <row r="9680">
      <c r="D9680" s="58"/>
      <c r="F9680" s="60"/>
    </row>
    <row r="9681">
      <c r="D9681" s="58"/>
      <c r="F9681" s="60"/>
    </row>
    <row r="9682">
      <c r="D9682" s="58"/>
      <c r="F9682" s="60"/>
    </row>
    <row r="9683">
      <c r="D9683" s="58"/>
      <c r="F9683" s="60"/>
    </row>
    <row r="9684">
      <c r="D9684" s="58"/>
      <c r="F9684" s="60"/>
    </row>
    <row r="9685">
      <c r="D9685" s="58"/>
      <c r="F9685" s="60"/>
    </row>
    <row r="9686">
      <c r="D9686" s="58"/>
      <c r="F9686" s="60"/>
    </row>
    <row r="9687">
      <c r="D9687" s="58"/>
      <c r="F9687" s="60"/>
    </row>
    <row r="9688">
      <c r="D9688" s="58"/>
      <c r="F9688" s="60"/>
    </row>
    <row r="9689">
      <c r="D9689" s="58"/>
      <c r="F9689" s="60"/>
    </row>
    <row r="9690">
      <c r="D9690" s="58"/>
      <c r="F9690" s="60"/>
    </row>
    <row r="9691">
      <c r="D9691" s="58"/>
      <c r="F9691" s="60"/>
    </row>
    <row r="9692">
      <c r="D9692" s="58"/>
      <c r="F9692" s="60"/>
    </row>
    <row r="9693">
      <c r="D9693" s="58"/>
      <c r="F9693" s="60"/>
    </row>
    <row r="9694">
      <c r="D9694" s="58"/>
      <c r="F9694" s="60"/>
    </row>
    <row r="9695">
      <c r="D9695" s="58"/>
      <c r="F9695" s="60"/>
    </row>
    <row r="9696">
      <c r="D9696" s="58"/>
      <c r="F9696" s="60"/>
    </row>
    <row r="9697">
      <c r="D9697" s="58"/>
      <c r="F9697" s="60"/>
    </row>
    <row r="9698">
      <c r="D9698" s="58"/>
      <c r="F9698" s="60"/>
    </row>
    <row r="9699">
      <c r="D9699" s="58"/>
      <c r="F9699" s="60"/>
    </row>
    <row r="9700">
      <c r="D9700" s="58"/>
      <c r="F9700" s="60"/>
    </row>
    <row r="9701">
      <c r="D9701" s="58"/>
      <c r="F9701" s="60"/>
    </row>
    <row r="9702">
      <c r="D9702" s="58"/>
      <c r="F9702" s="60"/>
    </row>
    <row r="9703">
      <c r="D9703" s="58"/>
      <c r="F9703" s="60"/>
    </row>
    <row r="9704">
      <c r="D9704" s="58"/>
      <c r="F9704" s="60"/>
    </row>
    <row r="9705">
      <c r="D9705" s="58"/>
      <c r="F9705" s="60"/>
    </row>
    <row r="9706">
      <c r="D9706" s="58"/>
      <c r="F9706" s="60"/>
    </row>
    <row r="9707">
      <c r="D9707" s="58"/>
      <c r="F9707" s="60"/>
    </row>
    <row r="9708">
      <c r="D9708" s="58"/>
      <c r="F9708" s="60"/>
    </row>
    <row r="9709">
      <c r="D9709" s="58"/>
      <c r="F9709" s="60"/>
    </row>
    <row r="9710">
      <c r="D9710" s="58"/>
      <c r="F9710" s="60"/>
    </row>
    <row r="9711">
      <c r="D9711" s="58"/>
      <c r="F9711" s="60"/>
    </row>
    <row r="9712">
      <c r="D9712" s="58"/>
      <c r="F9712" s="60"/>
    </row>
    <row r="9713">
      <c r="D9713" s="58"/>
      <c r="F9713" s="60"/>
    </row>
    <row r="9714">
      <c r="D9714" s="58"/>
      <c r="F9714" s="60"/>
    </row>
    <row r="9715">
      <c r="D9715" s="58"/>
      <c r="F9715" s="60"/>
    </row>
    <row r="9716">
      <c r="D9716" s="58"/>
      <c r="F9716" s="60"/>
    </row>
    <row r="9717">
      <c r="D9717" s="58"/>
      <c r="F9717" s="60"/>
    </row>
    <row r="9718">
      <c r="D9718" s="58"/>
      <c r="F9718" s="60"/>
    </row>
    <row r="9719">
      <c r="D9719" s="58"/>
      <c r="F9719" s="60"/>
    </row>
    <row r="9720">
      <c r="D9720" s="58"/>
      <c r="F9720" s="60"/>
    </row>
    <row r="9721">
      <c r="D9721" s="58"/>
      <c r="F9721" s="60"/>
    </row>
    <row r="9722">
      <c r="D9722" s="58"/>
      <c r="F9722" s="60"/>
    </row>
    <row r="9723">
      <c r="D9723" s="58"/>
      <c r="F9723" s="60"/>
    </row>
    <row r="9724">
      <c r="D9724" s="58"/>
      <c r="F9724" s="60"/>
    </row>
    <row r="9725">
      <c r="D9725" s="58"/>
      <c r="F9725" s="60"/>
    </row>
    <row r="9726">
      <c r="D9726" s="58"/>
      <c r="F9726" s="60"/>
    </row>
    <row r="9727">
      <c r="D9727" s="58"/>
      <c r="F9727" s="60"/>
    </row>
    <row r="9728">
      <c r="D9728" s="58"/>
      <c r="F9728" s="60"/>
    </row>
    <row r="9729">
      <c r="D9729" s="58"/>
      <c r="F9729" s="60"/>
    </row>
    <row r="9730">
      <c r="D9730" s="58"/>
      <c r="F9730" s="60"/>
    </row>
    <row r="9731">
      <c r="D9731" s="58"/>
      <c r="F9731" s="60"/>
    </row>
    <row r="9732">
      <c r="D9732" s="58"/>
      <c r="F9732" s="60"/>
    </row>
    <row r="9733">
      <c r="D9733" s="58"/>
      <c r="F9733" s="60"/>
    </row>
    <row r="9734">
      <c r="D9734" s="58"/>
      <c r="F9734" s="60"/>
    </row>
    <row r="9735">
      <c r="D9735" s="58"/>
      <c r="F9735" s="60"/>
    </row>
    <row r="9736">
      <c r="D9736" s="58"/>
      <c r="F9736" s="60"/>
    </row>
    <row r="9737">
      <c r="D9737" s="58"/>
      <c r="F9737" s="60"/>
    </row>
    <row r="9738">
      <c r="D9738" s="58"/>
      <c r="F9738" s="60"/>
    </row>
    <row r="9739">
      <c r="D9739" s="58"/>
      <c r="F9739" s="60"/>
    </row>
    <row r="9740">
      <c r="D9740" s="58"/>
      <c r="F9740" s="60"/>
    </row>
    <row r="9741">
      <c r="D9741" s="58"/>
      <c r="F9741" s="60"/>
    </row>
    <row r="9742">
      <c r="D9742" s="58"/>
      <c r="F9742" s="60"/>
    </row>
    <row r="9743">
      <c r="D9743" s="58"/>
      <c r="F9743" s="60"/>
    </row>
    <row r="9744">
      <c r="D9744" s="58"/>
      <c r="F9744" s="60"/>
    </row>
    <row r="9745">
      <c r="D9745" s="58"/>
      <c r="F9745" s="60"/>
    </row>
    <row r="9746">
      <c r="D9746" s="58"/>
      <c r="F9746" s="60"/>
    </row>
    <row r="9747">
      <c r="D9747" s="58"/>
      <c r="F9747" s="60"/>
    </row>
    <row r="9748">
      <c r="D9748" s="58"/>
      <c r="F9748" s="60"/>
    </row>
    <row r="9749">
      <c r="D9749" s="58"/>
      <c r="F9749" s="60"/>
    </row>
    <row r="9750">
      <c r="D9750" s="58"/>
      <c r="F9750" s="60"/>
    </row>
    <row r="9751">
      <c r="D9751" s="58"/>
      <c r="F9751" s="60"/>
    </row>
    <row r="9752">
      <c r="D9752" s="58"/>
      <c r="F9752" s="60"/>
    </row>
    <row r="9753">
      <c r="D9753" s="58"/>
      <c r="F9753" s="60"/>
    </row>
    <row r="9754">
      <c r="D9754" s="58"/>
      <c r="F9754" s="60"/>
    </row>
    <row r="9755">
      <c r="D9755" s="58"/>
      <c r="F9755" s="60"/>
    </row>
    <row r="9756">
      <c r="D9756" s="58"/>
      <c r="F9756" s="60"/>
    </row>
    <row r="9757">
      <c r="D9757" s="58"/>
      <c r="F9757" s="60"/>
    </row>
    <row r="9758">
      <c r="D9758" s="58"/>
      <c r="F9758" s="60"/>
    </row>
    <row r="9759">
      <c r="D9759" s="58"/>
      <c r="F9759" s="60"/>
    </row>
    <row r="9760">
      <c r="D9760" s="58"/>
      <c r="F9760" s="60"/>
    </row>
    <row r="9761">
      <c r="D9761" s="58"/>
      <c r="F9761" s="60"/>
    </row>
    <row r="9762">
      <c r="D9762" s="58"/>
      <c r="F9762" s="60"/>
    </row>
    <row r="9763">
      <c r="D9763" s="58"/>
      <c r="F9763" s="60"/>
    </row>
    <row r="9764">
      <c r="D9764" s="58"/>
      <c r="F9764" s="60"/>
    </row>
    <row r="9765">
      <c r="D9765" s="58"/>
      <c r="F9765" s="60"/>
    </row>
    <row r="9766">
      <c r="D9766" s="58"/>
      <c r="F9766" s="60"/>
    </row>
    <row r="9767">
      <c r="D9767" s="58"/>
      <c r="F9767" s="60"/>
    </row>
    <row r="9768">
      <c r="D9768" s="58"/>
      <c r="F9768" s="60"/>
    </row>
    <row r="9769">
      <c r="D9769" s="58"/>
      <c r="F9769" s="60"/>
    </row>
    <row r="9770">
      <c r="D9770" s="58"/>
      <c r="F9770" s="60"/>
    </row>
    <row r="9771">
      <c r="D9771" s="58"/>
      <c r="F9771" s="60"/>
    </row>
    <row r="9772">
      <c r="D9772" s="58"/>
      <c r="F9772" s="60"/>
    </row>
    <row r="9773">
      <c r="D9773" s="58"/>
      <c r="F9773" s="60"/>
    </row>
    <row r="9774">
      <c r="D9774" s="58"/>
      <c r="F9774" s="60"/>
    </row>
    <row r="9775">
      <c r="D9775" s="58"/>
      <c r="F9775" s="60"/>
    </row>
    <row r="9776">
      <c r="D9776" s="58"/>
      <c r="F9776" s="60"/>
    </row>
    <row r="9777">
      <c r="D9777" s="58"/>
      <c r="F9777" s="60"/>
    </row>
    <row r="9778">
      <c r="D9778" s="58"/>
      <c r="F9778" s="60"/>
    </row>
    <row r="9779">
      <c r="D9779" s="58"/>
      <c r="F9779" s="60"/>
    </row>
    <row r="9780">
      <c r="D9780" s="58"/>
      <c r="F9780" s="60"/>
    </row>
    <row r="9781">
      <c r="D9781" s="58"/>
      <c r="F9781" s="60"/>
    </row>
    <row r="9782">
      <c r="D9782" s="58"/>
      <c r="F9782" s="60"/>
    </row>
    <row r="9783">
      <c r="D9783" s="58"/>
      <c r="F9783" s="60"/>
    </row>
    <row r="9784">
      <c r="D9784" s="58"/>
      <c r="F9784" s="60"/>
    </row>
    <row r="9785">
      <c r="D9785" s="58"/>
      <c r="F9785" s="60"/>
    </row>
    <row r="9786">
      <c r="D9786" s="58"/>
      <c r="F9786" s="60"/>
    </row>
    <row r="9787">
      <c r="D9787" s="58"/>
      <c r="F9787" s="60"/>
    </row>
    <row r="9788">
      <c r="D9788" s="58"/>
      <c r="F9788" s="60"/>
    </row>
    <row r="9789">
      <c r="D9789" s="58"/>
      <c r="F9789" s="60"/>
    </row>
    <row r="9790">
      <c r="D9790" s="58"/>
      <c r="F9790" s="60"/>
    </row>
    <row r="9791">
      <c r="D9791" s="58"/>
      <c r="F9791" s="60"/>
    </row>
    <row r="9792">
      <c r="D9792" s="58"/>
      <c r="F9792" s="60"/>
    </row>
    <row r="9793">
      <c r="D9793" s="58"/>
      <c r="F9793" s="60"/>
    </row>
    <row r="9794">
      <c r="D9794" s="58"/>
      <c r="F9794" s="60"/>
    </row>
    <row r="9795">
      <c r="D9795" s="58"/>
      <c r="F9795" s="60"/>
    </row>
    <row r="9796">
      <c r="D9796" s="58"/>
      <c r="F9796" s="60"/>
    </row>
    <row r="9797">
      <c r="D9797" s="58"/>
      <c r="F9797" s="60"/>
    </row>
    <row r="9798">
      <c r="D9798" s="58"/>
      <c r="F9798" s="60"/>
    </row>
    <row r="9799">
      <c r="D9799" s="58"/>
      <c r="F9799" s="60"/>
    </row>
    <row r="9800">
      <c r="D9800" s="58"/>
      <c r="F9800" s="60"/>
    </row>
    <row r="9801">
      <c r="D9801" s="58"/>
      <c r="F9801" s="60"/>
    </row>
    <row r="9802">
      <c r="D9802" s="58"/>
      <c r="F9802" s="60"/>
    </row>
    <row r="9803">
      <c r="D9803" s="58"/>
      <c r="F9803" s="60"/>
    </row>
    <row r="9804">
      <c r="D9804" s="58"/>
      <c r="F9804" s="60"/>
    </row>
    <row r="9805">
      <c r="D9805" s="58"/>
      <c r="F9805" s="60"/>
    </row>
    <row r="9806">
      <c r="D9806" s="58"/>
      <c r="F9806" s="60"/>
    </row>
    <row r="9807">
      <c r="D9807" s="58"/>
      <c r="F9807" s="60"/>
    </row>
    <row r="9808">
      <c r="D9808" s="58"/>
      <c r="F9808" s="60"/>
    </row>
    <row r="9809">
      <c r="D9809" s="58"/>
      <c r="F9809" s="60"/>
    </row>
    <row r="9810">
      <c r="D9810" s="58"/>
      <c r="F9810" s="60"/>
    </row>
    <row r="9811">
      <c r="D9811" s="58"/>
      <c r="F9811" s="60"/>
    </row>
    <row r="9812">
      <c r="D9812" s="58"/>
      <c r="F9812" s="60"/>
    </row>
    <row r="9813">
      <c r="D9813" s="58"/>
      <c r="F9813" s="60"/>
    </row>
    <row r="9814">
      <c r="D9814" s="58"/>
      <c r="F9814" s="60"/>
    </row>
    <row r="9815">
      <c r="D9815" s="58"/>
      <c r="F9815" s="60"/>
    </row>
    <row r="9816">
      <c r="D9816" s="58"/>
      <c r="F9816" s="60"/>
    </row>
    <row r="9817">
      <c r="D9817" s="58"/>
      <c r="F9817" s="60"/>
    </row>
    <row r="9818">
      <c r="D9818" s="58"/>
      <c r="F9818" s="60"/>
    </row>
    <row r="9819">
      <c r="D9819" s="58"/>
      <c r="F9819" s="60"/>
    </row>
    <row r="9820">
      <c r="D9820" s="58"/>
      <c r="F9820" s="60"/>
    </row>
    <row r="9821">
      <c r="D9821" s="58"/>
      <c r="F9821" s="60"/>
    </row>
    <row r="9822">
      <c r="D9822" s="58"/>
      <c r="F9822" s="60"/>
    </row>
    <row r="9823">
      <c r="D9823" s="58"/>
      <c r="F9823" s="60"/>
    </row>
    <row r="9824">
      <c r="D9824" s="58"/>
      <c r="F9824" s="60"/>
    </row>
    <row r="9825">
      <c r="D9825" s="58"/>
      <c r="F9825" s="60"/>
    </row>
    <row r="9826">
      <c r="D9826" s="58"/>
      <c r="F9826" s="60"/>
    </row>
    <row r="9827">
      <c r="D9827" s="58"/>
      <c r="F9827" s="60"/>
    </row>
    <row r="9828">
      <c r="D9828" s="58"/>
      <c r="F9828" s="60"/>
    </row>
    <row r="9829">
      <c r="D9829" s="58"/>
      <c r="F9829" s="60"/>
    </row>
    <row r="9830">
      <c r="D9830" s="58"/>
      <c r="F9830" s="60"/>
    </row>
    <row r="9831">
      <c r="D9831" s="58"/>
      <c r="F9831" s="60"/>
    </row>
    <row r="9832">
      <c r="D9832" s="58"/>
      <c r="F9832" s="60"/>
    </row>
    <row r="9833">
      <c r="D9833" s="58"/>
      <c r="F9833" s="60"/>
    </row>
    <row r="9834">
      <c r="D9834" s="58"/>
      <c r="F9834" s="60"/>
    </row>
    <row r="9835">
      <c r="D9835" s="58"/>
      <c r="F9835" s="60"/>
    </row>
    <row r="9836">
      <c r="D9836" s="58"/>
      <c r="F9836" s="60"/>
    </row>
    <row r="9837">
      <c r="D9837" s="58"/>
      <c r="F9837" s="60"/>
    </row>
    <row r="9838">
      <c r="D9838" s="58"/>
      <c r="F9838" s="60"/>
    </row>
    <row r="9839">
      <c r="D9839" s="58"/>
      <c r="F9839" s="60"/>
    </row>
    <row r="9840">
      <c r="D9840" s="58"/>
      <c r="F9840" s="60"/>
    </row>
    <row r="9841">
      <c r="D9841" s="58"/>
      <c r="F9841" s="60"/>
    </row>
    <row r="9842">
      <c r="D9842" s="58"/>
      <c r="F9842" s="60"/>
    </row>
    <row r="9843">
      <c r="D9843" s="58"/>
      <c r="F9843" s="60"/>
    </row>
    <row r="9844">
      <c r="D9844" s="58"/>
      <c r="F9844" s="60"/>
    </row>
    <row r="9845">
      <c r="D9845" s="58"/>
      <c r="F9845" s="60"/>
    </row>
    <row r="9846">
      <c r="D9846" s="58"/>
      <c r="F9846" s="60"/>
    </row>
    <row r="9847">
      <c r="D9847" s="58"/>
      <c r="F9847" s="60"/>
    </row>
    <row r="9848">
      <c r="D9848" s="58"/>
      <c r="F9848" s="60"/>
    </row>
    <row r="9849">
      <c r="D9849" s="58"/>
      <c r="F9849" s="60"/>
    </row>
    <row r="9850">
      <c r="D9850" s="58"/>
      <c r="F9850" s="60"/>
    </row>
    <row r="9851">
      <c r="D9851" s="58"/>
      <c r="F9851" s="60"/>
    </row>
    <row r="9852">
      <c r="D9852" s="58"/>
      <c r="F9852" s="60"/>
    </row>
    <row r="9853">
      <c r="D9853" s="58"/>
      <c r="F9853" s="60"/>
    </row>
    <row r="9854">
      <c r="D9854" s="58"/>
      <c r="F9854" s="60"/>
    </row>
    <row r="9855">
      <c r="D9855" s="58"/>
      <c r="F9855" s="60"/>
    </row>
    <row r="9856">
      <c r="D9856" s="58"/>
      <c r="F9856" s="60"/>
    </row>
    <row r="9857">
      <c r="D9857" s="58"/>
      <c r="F9857" s="60"/>
    </row>
    <row r="9858">
      <c r="D9858" s="58"/>
      <c r="F9858" s="60"/>
    </row>
    <row r="9859">
      <c r="D9859" s="58"/>
      <c r="F9859" s="60"/>
    </row>
    <row r="9860">
      <c r="D9860" s="58"/>
      <c r="F9860" s="60"/>
    </row>
    <row r="9861">
      <c r="D9861" s="58"/>
      <c r="F9861" s="60"/>
    </row>
    <row r="9862">
      <c r="D9862" s="58"/>
      <c r="F9862" s="60"/>
    </row>
    <row r="9863">
      <c r="D9863" s="58"/>
      <c r="F9863" s="60"/>
    </row>
    <row r="9864">
      <c r="D9864" s="58"/>
      <c r="F9864" s="60"/>
    </row>
    <row r="9865">
      <c r="D9865" s="58"/>
      <c r="F9865" s="60"/>
    </row>
    <row r="9866">
      <c r="D9866" s="58"/>
      <c r="F9866" s="60"/>
    </row>
    <row r="9867">
      <c r="D9867" s="58"/>
      <c r="F9867" s="60"/>
    </row>
    <row r="9868">
      <c r="D9868" s="58"/>
      <c r="F9868" s="60"/>
    </row>
    <row r="9869">
      <c r="D9869" s="58"/>
      <c r="F9869" s="60"/>
    </row>
    <row r="9870">
      <c r="D9870" s="58"/>
      <c r="F9870" s="60"/>
    </row>
    <row r="9871">
      <c r="D9871" s="58"/>
      <c r="F9871" s="60"/>
    </row>
    <row r="9872">
      <c r="D9872" s="58"/>
      <c r="F9872" s="60"/>
    </row>
    <row r="9873">
      <c r="D9873" s="58"/>
      <c r="F9873" s="60"/>
    </row>
    <row r="9874">
      <c r="D9874" s="58"/>
      <c r="F9874" s="60"/>
    </row>
    <row r="9875">
      <c r="D9875" s="58"/>
      <c r="F9875" s="60"/>
    </row>
    <row r="9876">
      <c r="D9876" s="58"/>
      <c r="F9876" s="60"/>
    </row>
    <row r="9877">
      <c r="D9877" s="58"/>
      <c r="F9877" s="60"/>
    </row>
    <row r="9878">
      <c r="D9878" s="58"/>
      <c r="F9878" s="60"/>
    </row>
    <row r="9879">
      <c r="D9879" s="58"/>
      <c r="F9879" s="60"/>
    </row>
    <row r="9880">
      <c r="D9880" s="58"/>
      <c r="F9880" s="60"/>
    </row>
    <row r="9881">
      <c r="D9881" s="58"/>
      <c r="F9881" s="60"/>
    </row>
    <row r="9882">
      <c r="D9882" s="58"/>
      <c r="F9882" s="60"/>
    </row>
    <row r="9883">
      <c r="D9883" s="58"/>
      <c r="F9883" s="60"/>
    </row>
    <row r="9884">
      <c r="D9884" s="58"/>
      <c r="F9884" s="60"/>
    </row>
    <row r="9885">
      <c r="D9885" s="58"/>
      <c r="F9885" s="60"/>
    </row>
    <row r="9886">
      <c r="D9886" s="58"/>
      <c r="F9886" s="60"/>
    </row>
    <row r="9887">
      <c r="D9887" s="58"/>
      <c r="F9887" s="60"/>
    </row>
    <row r="9888">
      <c r="D9888" s="58"/>
      <c r="F9888" s="60"/>
    </row>
    <row r="9889">
      <c r="D9889" s="58"/>
      <c r="F9889" s="60"/>
    </row>
    <row r="9890">
      <c r="D9890" s="58"/>
      <c r="F9890" s="60"/>
    </row>
    <row r="9891">
      <c r="D9891" s="58"/>
      <c r="F9891" s="60"/>
    </row>
    <row r="9892">
      <c r="D9892" s="58"/>
      <c r="F9892" s="60"/>
    </row>
    <row r="9893">
      <c r="D9893" s="58"/>
      <c r="F9893" s="60"/>
    </row>
    <row r="9894">
      <c r="D9894" s="58"/>
      <c r="F9894" s="60"/>
    </row>
    <row r="9895">
      <c r="D9895" s="58"/>
      <c r="F9895" s="60"/>
    </row>
    <row r="9896">
      <c r="D9896" s="58"/>
      <c r="F9896" s="60"/>
    </row>
    <row r="9897">
      <c r="D9897" s="58"/>
      <c r="F9897" s="60"/>
    </row>
    <row r="9898">
      <c r="D9898" s="58"/>
      <c r="F9898" s="60"/>
    </row>
    <row r="9899">
      <c r="D9899" s="58"/>
      <c r="F9899" s="60"/>
    </row>
    <row r="9900">
      <c r="D9900" s="58"/>
      <c r="F9900" s="60"/>
    </row>
    <row r="9901">
      <c r="D9901" s="58"/>
      <c r="F9901" s="60"/>
    </row>
    <row r="9902">
      <c r="D9902" s="58"/>
      <c r="F9902" s="60"/>
    </row>
    <row r="9903">
      <c r="D9903" s="58"/>
      <c r="F9903" s="60"/>
    </row>
    <row r="9904">
      <c r="D9904" s="58"/>
      <c r="F9904" s="60"/>
    </row>
    <row r="9905">
      <c r="D9905" s="58"/>
      <c r="F9905" s="60"/>
    </row>
    <row r="9906">
      <c r="D9906" s="58"/>
      <c r="F9906" s="60"/>
    </row>
    <row r="9907">
      <c r="D9907" s="58"/>
      <c r="F9907" s="60"/>
    </row>
    <row r="9908">
      <c r="D9908" s="58"/>
      <c r="F9908" s="60"/>
    </row>
    <row r="9909">
      <c r="D9909" s="58"/>
      <c r="F9909" s="60"/>
    </row>
    <row r="9910">
      <c r="D9910" s="58"/>
      <c r="F9910" s="60"/>
    </row>
    <row r="9911">
      <c r="D9911" s="58"/>
      <c r="F9911" s="60"/>
    </row>
    <row r="9912">
      <c r="D9912" s="58"/>
      <c r="F9912" s="60"/>
    </row>
    <row r="9913">
      <c r="D9913" s="58"/>
      <c r="F9913" s="60"/>
    </row>
    <row r="9914">
      <c r="D9914" s="58"/>
      <c r="F9914" s="60"/>
    </row>
    <row r="9915">
      <c r="D9915" s="58"/>
      <c r="F9915" s="60"/>
    </row>
    <row r="9916">
      <c r="D9916" s="58"/>
      <c r="F9916" s="60"/>
    </row>
    <row r="9917">
      <c r="D9917" s="58"/>
      <c r="F9917" s="60"/>
    </row>
    <row r="9918">
      <c r="D9918" s="58"/>
      <c r="F9918" s="60"/>
    </row>
    <row r="9919">
      <c r="D9919" s="58"/>
      <c r="F9919" s="60"/>
    </row>
    <row r="9920">
      <c r="D9920" s="58"/>
      <c r="F9920" s="60"/>
    </row>
    <row r="9921">
      <c r="D9921" s="58"/>
      <c r="F9921" s="60"/>
    </row>
    <row r="9922">
      <c r="D9922" s="58"/>
      <c r="F9922" s="60"/>
    </row>
    <row r="9923">
      <c r="D9923" s="58"/>
      <c r="F9923" s="60"/>
    </row>
    <row r="9924">
      <c r="D9924" s="58"/>
      <c r="F9924" s="60"/>
    </row>
    <row r="9925">
      <c r="D9925" s="58"/>
      <c r="F9925" s="60"/>
    </row>
    <row r="9926">
      <c r="D9926" s="58"/>
      <c r="F9926" s="60"/>
    </row>
    <row r="9927">
      <c r="D9927" s="58"/>
      <c r="F9927" s="60"/>
    </row>
    <row r="9928">
      <c r="D9928" s="58"/>
      <c r="F9928" s="60"/>
    </row>
    <row r="9929">
      <c r="D9929" s="58"/>
      <c r="F9929" s="60"/>
    </row>
    <row r="9930">
      <c r="D9930" s="58"/>
      <c r="F9930" s="60"/>
    </row>
    <row r="9931">
      <c r="D9931" s="58"/>
      <c r="F9931" s="60"/>
    </row>
    <row r="9932">
      <c r="D9932" s="58"/>
      <c r="F9932" s="60"/>
    </row>
    <row r="9933">
      <c r="D9933" s="58"/>
      <c r="F9933" s="60"/>
    </row>
    <row r="9934">
      <c r="D9934" s="58"/>
      <c r="F9934" s="60"/>
    </row>
    <row r="9935">
      <c r="D9935" s="58"/>
      <c r="F9935" s="60"/>
    </row>
    <row r="9936">
      <c r="D9936" s="58"/>
      <c r="F9936" s="60"/>
    </row>
    <row r="9937">
      <c r="D9937" s="58"/>
      <c r="F9937" s="60"/>
    </row>
    <row r="9938">
      <c r="D9938" s="58"/>
      <c r="F9938" s="60"/>
    </row>
    <row r="9939">
      <c r="D9939" s="58"/>
      <c r="F9939" s="60"/>
    </row>
    <row r="9940">
      <c r="D9940" s="58"/>
      <c r="F9940" s="60"/>
    </row>
    <row r="9941">
      <c r="D9941" s="58"/>
      <c r="F9941" s="60"/>
    </row>
    <row r="9942">
      <c r="D9942" s="58"/>
      <c r="F9942" s="60"/>
    </row>
    <row r="9943">
      <c r="D9943" s="58"/>
      <c r="F9943" s="60"/>
    </row>
    <row r="9944">
      <c r="D9944" s="58"/>
      <c r="F9944" s="60"/>
    </row>
    <row r="9945">
      <c r="D9945" s="58"/>
      <c r="F9945" s="60"/>
    </row>
    <row r="9946">
      <c r="D9946" s="58"/>
      <c r="F9946" s="60"/>
    </row>
    <row r="9947">
      <c r="D9947" s="58"/>
      <c r="F9947" s="60"/>
    </row>
    <row r="9948">
      <c r="D9948" s="58"/>
      <c r="F9948" s="60"/>
    </row>
    <row r="9949">
      <c r="D9949" s="58"/>
      <c r="F9949" s="60"/>
    </row>
    <row r="9950">
      <c r="D9950" s="58"/>
      <c r="F9950" s="60"/>
    </row>
    <row r="9951">
      <c r="D9951" s="58"/>
      <c r="F9951" s="60"/>
    </row>
    <row r="9952">
      <c r="D9952" s="58"/>
      <c r="F9952" s="60"/>
    </row>
    <row r="9953">
      <c r="D9953" s="58"/>
      <c r="F9953" s="60"/>
    </row>
    <row r="9954">
      <c r="D9954" s="58"/>
      <c r="F9954" s="60"/>
    </row>
    <row r="9955">
      <c r="D9955" s="58"/>
      <c r="F9955" s="60"/>
    </row>
    <row r="9956">
      <c r="D9956" s="58"/>
      <c r="F9956" s="60"/>
    </row>
    <row r="9957">
      <c r="D9957" s="58"/>
      <c r="F9957" s="60"/>
    </row>
    <row r="9958">
      <c r="D9958" s="58"/>
      <c r="F9958" s="60"/>
    </row>
    <row r="9959">
      <c r="D9959" s="58"/>
      <c r="F9959" s="60"/>
    </row>
    <row r="9960">
      <c r="D9960" s="58"/>
      <c r="F9960" s="60"/>
    </row>
    <row r="9961">
      <c r="D9961" s="58"/>
      <c r="F9961" s="60"/>
    </row>
    <row r="9962">
      <c r="D9962" s="58"/>
      <c r="F9962" s="60"/>
    </row>
    <row r="9963">
      <c r="D9963" s="58"/>
      <c r="F9963" s="60"/>
    </row>
    <row r="9964">
      <c r="D9964" s="58"/>
      <c r="F9964" s="60"/>
    </row>
    <row r="9965">
      <c r="D9965" s="58"/>
      <c r="F9965" s="60"/>
    </row>
    <row r="9966">
      <c r="D9966" s="58"/>
      <c r="F9966" s="60"/>
    </row>
    <row r="9967">
      <c r="D9967" s="58"/>
      <c r="F9967" s="60"/>
    </row>
    <row r="9968">
      <c r="D9968" s="58"/>
      <c r="F9968" s="60"/>
    </row>
    <row r="9969">
      <c r="D9969" s="58"/>
      <c r="F9969" s="60"/>
    </row>
    <row r="9970">
      <c r="D9970" s="58"/>
      <c r="F9970" s="60"/>
    </row>
    <row r="9971">
      <c r="D9971" s="58"/>
      <c r="F9971" s="60"/>
    </row>
    <row r="9972">
      <c r="D9972" s="58"/>
      <c r="F9972" s="60"/>
    </row>
    <row r="9973">
      <c r="D9973" s="58"/>
      <c r="F9973" s="60"/>
    </row>
    <row r="9974">
      <c r="D9974" s="58"/>
      <c r="F9974" s="60"/>
    </row>
    <row r="9975">
      <c r="D9975" s="58"/>
      <c r="F9975" s="60"/>
    </row>
    <row r="9976">
      <c r="D9976" s="58"/>
      <c r="F9976" s="60"/>
    </row>
    <row r="9977">
      <c r="D9977" s="58"/>
      <c r="F9977" s="60"/>
    </row>
    <row r="9978">
      <c r="D9978" s="58"/>
      <c r="F9978" s="60"/>
    </row>
    <row r="9979">
      <c r="D9979" s="58"/>
      <c r="F9979" s="60"/>
    </row>
    <row r="9980">
      <c r="D9980" s="58"/>
      <c r="F9980" s="60"/>
    </row>
    <row r="9981">
      <c r="D9981" s="58"/>
      <c r="F9981" s="60"/>
    </row>
    <row r="9982">
      <c r="D9982" s="58"/>
      <c r="F9982" s="60"/>
    </row>
    <row r="9983">
      <c r="D9983" s="58"/>
      <c r="F9983" s="60"/>
    </row>
    <row r="9984">
      <c r="D9984" s="58"/>
      <c r="F9984" s="60"/>
    </row>
    <row r="9985">
      <c r="D9985" s="58"/>
      <c r="F9985" s="60"/>
    </row>
    <row r="9986">
      <c r="D9986" s="58"/>
      <c r="F9986" s="60"/>
    </row>
    <row r="9987">
      <c r="D9987" s="58"/>
      <c r="F9987" s="60"/>
    </row>
    <row r="9988">
      <c r="D9988" s="58"/>
      <c r="F9988" s="60"/>
    </row>
    <row r="9989">
      <c r="D9989" s="58"/>
      <c r="F9989" s="60"/>
    </row>
    <row r="9990">
      <c r="D9990" s="58"/>
      <c r="F9990" s="60"/>
    </row>
    <row r="9991">
      <c r="D9991" s="58"/>
      <c r="F9991" s="60"/>
    </row>
    <row r="9992">
      <c r="D9992" s="58"/>
      <c r="F9992" s="60"/>
    </row>
    <row r="9993">
      <c r="D9993" s="58"/>
      <c r="F9993" s="60"/>
    </row>
    <row r="9994">
      <c r="D9994" s="58"/>
      <c r="F9994" s="60"/>
    </row>
    <row r="9995">
      <c r="D9995" s="58"/>
      <c r="F9995" s="60"/>
    </row>
    <row r="9996">
      <c r="D9996" s="58"/>
      <c r="F9996" s="60"/>
    </row>
    <row r="9997">
      <c r="D9997" s="58"/>
      <c r="F9997" s="60"/>
    </row>
    <row r="9998">
      <c r="D9998" s="58"/>
      <c r="F9998" s="60"/>
    </row>
    <row r="9999">
      <c r="D9999" s="58"/>
      <c r="F9999" s="60"/>
    </row>
    <row r="10000">
      <c r="D10000" s="58"/>
      <c r="F10000" s="60"/>
    </row>
  </sheetData>
  <mergeCells count="1">
    <mergeCell ref="A2:B2"/>
  </mergeCells>
  <pageSetup paperSize="9" orientation="portrait"/>
  <legacy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topLeftCell="R1">
      <selection activeCell="AB2" sqref="AB2"/>
    </sheetView>
  </sheetViews>
  <cols>
    <col min="1" max="1" width="11.71094" style="4" bestFit="1" customWidth="1"/>
    <col min="2" max="2" width="63.85156" style="4" bestFit="1" customWidth="1"/>
    <col min="3" max="3" width="12.00391" style="4" bestFit="1" customWidth="1"/>
    <col min="4" max="4" width="13.85156" style="4" customWidth="1"/>
    <col min="5" max="5" width="63.85156" style="4" bestFit="1" customWidth="1"/>
    <col min="6" max="6" width="20.00391" style="4" bestFit="1" customWidth="1"/>
    <col min="7" max="7" width="37.28125" style="4" customWidth="1"/>
    <col min="8" max="8" width="13.28125" style="4" bestFit="1" customWidth="1"/>
    <col min="9" max="9" width="12.57422" style="4" bestFit="1" customWidth="1"/>
    <col min="10" max="10" width="23.71094" style="4" bestFit="1" customWidth="1"/>
    <col min="11" max="11" width="13.28125" style="4" bestFit="1" customWidth="1"/>
    <col min="12" max="12" width="27.85156" style="4" bestFit="1" customWidth="1"/>
    <col min="13" max="13" width="7.574219" style="4" bestFit="1" customWidth="1"/>
    <col min="14" max="14" width="26.71094" style="58" bestFit="1" customWidth="1"/>
    <col min="15" max="15" width="27.28125" style="58" bestFit="1" customWidth="1"/>
    <col min="16" max="16" width="31.85156" style="58" bestFit="1" customWidth="1"/>
    <col min="17" max="17" width="12.28125" style="4" bestFit="1" customWidth="1"/>
    <col min="18" max="18" width="8.003906" style="4" bestFit="1" customWidth="1"/>
    <col min="19" max="19" width="6.28125" style="4" bestFit="1" customWidth="1"/>
    <col min="20" max="20" width="27.14063" style="58" bestFit="1" customWidth="1"/>
    <col min="21" max="21" width="30.57422" style="58" bestFit="1" customWidth="1"/>
    <col min="22" max="22" width="9.28125" style="4" bestFit="1" customWidth="1"/>
    <col min="23" max="23" width="28.57422" style="58" bestFit="1" customWidth="1"/>
    <col min="24" max="24" width="32.00391" style="58" bestFit="1" customWidth="1"/>
    <col min="25" max="25" width="14.28125" style="4" bestFit="1" customWidth="1"/>
    <col min="26" max="26" width="24.14063" style="4" bestFit="1" customWidth="1"/>
    <col min="27" max="27" width="36.28125" style="58" bestFit="1" customWidth="1"/>
    <col min="28" max="28" width="12.00391" style="58" bestFit="1" customWidth="1"/>
    <col min="29" max="29" width="20.42188" style="58" bestFit="1" customWidth="1"/>
    <col min="30" max="16384" width="9.140625" style="4"/>
  </cols>
  <sheetData>
    <row r="1">
      <c r="A1" s="63" t="s">
        <v>185</v>
      </c>
      <c r="B1" s="63"/>
      <c r="C1" s="63"/>
      <c r="D1" s="64">
        <v>43622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6"/>
      <c r="X1" s="66"/>
      <c r="Y1" s="67"/>
      <c r="Z1" s="67"/>
      <c r="AA1" s="66"/>
      <c r="AB1" s="66"/>
      <c r="AC1" s="66"/>
    </row>
    <row r="2" s="3" customFormat="1" ht="30">
      <c r="A2" s="68" t="s">
        <v>186</v>
      </c>
      <c r="B2" s="68" t="s">
        <v>187</v>
      </c>
      <c r="C2" s="68" t="s">
        <v>188</v>
      </c>
      <c r="D2" s="68" t="s">
        <v>189</v>
      </c>
      <c r="E2" s="68" t="s">
        <v>190</v>
      </c>
      <c r="F2" s="68" t="s">
        <v>191</v>
      </c>
      <c r="G2" s="68" t="s">
        <v>192</v>
      </c>
      <c r="H2" s="68" t="s">
        <v>193</v>
      </c>
      <c r="I2" s="68" t="s">
        <v>194</v>
      </c>
      <c r="J2" s="68" t="s">
        <v>195</v>
      </c>
      <c r="K2" s="68" t="s">
        <v>196</v>
      </c>
      <c r="L2" s="68" t="s">
        <v>197</v>
      </c>
      <c r="M2" s="68" t="s">
        <v>198</v>
      </c>
      <c r="N2" s="69" t="s">
        <v>199</v>
      </c>
      <c r="O2" s="69" t="s">
        <v>200</v>
      </c>
      <c r="P2" s="69" t="s">
        <v>201</v>
      </c>
      <c r="Q2" s="68" t="s">
        <v>202</v>
      </c>
      <c r="R2" s="68" t="s">
        <v>203</v>
      </c>
      <c r="S2" s="68" t="s">
        <v>204</v>
      </c>
      <c r="T2" s="69" t="s">
        <v>205</v>
      </c>
      <c r="U2" s="69" t="s">
        <v>206</v>
      </c>
      <c r="V2" s="68" t="s">
        <v>207</v>
      </c>
      <c r="W2" s="69" t="s">
        <v>208</v>
      </c>
      <c r="X2" s="69" t="s">
        <v>209</v>
      </c>
      <c r="Y2" s="68" t="s">
        <v>210</v>
      </c>
      <c r="Z2" s="68" t="s">
        <v>211</v>
      </c>
      <c r="AA2" s="69" t="s">
        <v>212</v>
      </c>
      <c r="AB2" s="69" t="s">
        <v>213</v>
      </c>
      <c r="AC2" s="69" t="s">
        <v>214</v>
      </c>
    </row>
    <row r="3">
      <c r="A3" s="4" t="s">
        <v>39</v>
      </c>
      <c r="B3" s="4" t="s">
        <v>40</v>
      </c>
      <c r="C3" s="4" t="s">
        <v>215</v>
      </c>
      <c r="D3" s="4" t="s">
        <v>216</v>
      </c>
      <c r="E3" s="4" t="s">
        <v>217</v>
      </c>
      <c r="F3" s="4" t="s">
        <v>218</v>
      </c>
      <c r="G3" s="4" t="s">
        <v>219</v>
      </c>
      <c r="H3" s="4" t="s">
        <v>220</v>
      </c>
      <c r="K3" s="70">
        <v>2958465</v>
      </c>
      <c r="L3" s="4">
        <v>1</v>
      </c>
      <c r="M3" s="4" t="s">
        <v>221</v>
      </c>
      <c r="N3" s="58">
        <v>8528.8299999999999</v>
      </c>
      <c r="O3" s="58">
        <v>1091.1199999999999</v>
      </c>
      <c r="P3" s="58">
        <v>1091.1199999999999</v>
      </c>
      <c r="Q3" s="4" t="s">
        <v>222</v>
      </c>
      <c r="R3" s="4">
        <v>0.0015</v>
      </c>
      <c r="S3" s="4">
        <v>0</v>
      </c>
      <c r="T3" s="58">
        <v>0</v>
      </c>
      <c r="U3" s="58">
        <v>0</v>
      </c>
      <c r="V3" s="4">
        <v>0.45000000000000001</v>
      </c>
      <c r="W3" s="58">
        <f t="shared" ref="W3:W137" si="0">P3*R3*V3</f>
        <v>0.73650599999999999</v>
      </c>
      <c r="X3" s="58">
        <f t="shared" ref="X3:X137" si="1">P3*R3*V3</f>
        <v>0.73650599999999999</v>
      </c>
      <c r="Y3" s="4" t="s">
        <v>223</v>
      </c>
      <c r="Z3" s="4">
        <f t="shared" ref="Z3:Z137" si="2">ROUND((IF(OR(EXACT(K3,DATE(9999,12,31)),ISBLANK(K3)),DATEDIF($D$1,DATE(YEAR($D$1),MONTH($D$1)+6,DAY($D$1)),"d"),DATEDIF($D$1,K3,"d")))/365.25,2)</f>
        <v>0.5</v>
      </c>
      <c r="AA3" s="58">
        <f t="shared" ref="AA3:AA137" si="3">P3*Z3</f>
        <v>545.55999999999995</v>
      </c>
      <c r="AB3" s="58">
        <f t="shared" ref="AB3:AB137" si="4">P3*R3</f>
        <v>1.6366799999999999</v>
      </c>
      <c r="AC3" s="58">
        <f t="shared" ref="AC3:AC137" si="5">P3*V3</f>
        <v>491.00399999999996</v>
      </c>
    </row>
    <row r="4">
      <c r="A4" s="4" t="s">
        <v>41</v>
      </c>
      <c r="B4" s="4" t="s">
        <v>42</v>
      </c>
      <c r="C4" s="4" t="s">
        <v>215</v>
      </c>
      <c r="D4" s="4" t="s">
        <v>224</v>
      </c>
      <c r="E4" s="4" t="s">
        <v>225</v>
      </c>
      <c r="F4" s="4" t="s">
        <v>226</v>
      </c>
      <c r="G4" s="4" t="s">
        <v>219</v>
      </c>
      <c r="H4" s="4" t="s">
        <v>220</v>
      </c>
      <c r="K4" s="70">
        <v>2958465</v>
      </c>
      <c r="L4" s="4">
        <v>1</v>
      </c>
      <c r="M4" s="4" t="s">
        <v>227</v>
      </c>
      <c r="N4" s="58">
        <v>92398.130000000005</v>
      </c>
      <c r="O4" s="58">
        <v>92398.130000000005</v>
      </c>
      <c r="P4" s="58">
        <v>92398.130000000005</v>
      </c>
      <c r="Q4" s="4" t="s">
        <v>222</v>
      </c>
      <c r="R4" s="4">
        <v>0.0015</v>
      </c>
      <c r="S4" s="4">
        <v>0</v>
      </c>
      <c r="T4" s="58">
        <v>0</v>
      </c>
      <c r="U4" s="58">
        <v>0</v>
      </c>
      <c r="V4" s="4">
        <v>0.45000000000000001</v>
      </c>
      <c r="W4" s="58">
        <f t="shared" si="0"/>
        <v>62.368737750000001</v>
      </c>
      <c r="X4" s="58">
        <f t="shared" si="1"/>
        <v>62.368737750000001</v>
      </c>
      <c r="Y4" s="4" t="s">
        <v>223</v>
      </c>
      <c r="Z4" s="4">
        <f t="shared" si="2"/>
        <v>0.5</v>
      </c>
      <c r="AA4" s="58">
        <f t="shared" si="3"/>
        <v>46199.065000000002</v>
      </c>
      <c r="AB4" s="58">
        <f t="shared" si="4"/>
        <v>138.597195</v>
      </c>
      <c r="AC4" s="58">
        <f t="shared" si="5"/>
        <v>41579.158500000005</v>
      </c>
    </row>
    <row r="5">
      <c r="A5" s="4" t="s">
        <v>41</v>
      </c>
      <c r="B5" s="4" t="s">
        <v>42</v>
      </c>
      <c r="C5" s="4" t="s">
        <v>215</v>
      </c>
      <c r="D5" s="4" t="s">
        <v>224</v>
      </c>
      <c r="E5" s="4" t="s">
        <v>225</v>
      </c>
      <c r="F5" s="4" t="s">
        <v>228</v>
      </c>
      <c r="G5" s="4" t="s">
        <v>219</v>
      </c>
      <c r="H5" s="4" t="s">
        <v>220</v>
      </c>
      <c r="K5" s="70">
        <v>2958465</v>
      </c>
      <c r="L5" s="4">
        <v>1</v>
      </c>
      <c r="M5" s="4" t="s">
        <v>227</v>
      </c>
      <c r="N5" s="58">
        <v>54282.309999999998</v>
      </c>
      <c r="O5" s="58">
        <v>54282.309999999998</v>
      </c>
      <c r="P5" s="58">
        <v>54282.309999999998</v>
      </c>
      <c r="Q5" s="4" t="s">
        <v>222</v>
      </c>
      <c r="R5" s="4">
        <v>0.0015</v>
      </c>
      <c r="S5" s="4">
        <v>0</v>
      </c>
      <c r="T5" s="58">
        <v>0</v>
      </c>
      <c r="U5" s="58">
        <v>0</v>
      </c>
      <c r="V5" s="4">
        <v>0.45000000000000001</v>
      </c>
      <c r="W5" s="58">
        <f t="shared" si="0"/>
        <v>36.640559249999995</v>
      </c>
      <c r="X5" s="58">
        <f t="shared" si="1"/>
        <v>36.640559249999995</v>
      </c>
      <c r="Y5" s="4" t="s">
        <v>223</v>
      </c>
      <c r="Z5" s="4">
        <f t="shared" si="2"/>
        <v>0.5</v>
      </c>
      <c r="AA5" s="58">
        <f t="shared" si="3"/>
        <v>27141.154999999999</v>
      </c>
      <c r="AB5" s="58">
        <f t="shared" si="4"/>
        <v>81.423464999999993</v>
      </c>
      <c r="AC5" s="58">
        <f t="shared" si="5"/>
        <v>24427.039499999999</v>
      </c>
    </row>
    <row r="6">
      <c r="A6" s="4" t="s">
        <v>41</v>
      </c>
      <c r="B6" s="4" t="s">
        <v>42</v>
      </c>
      <c r="C6" s="4" t="s">
        <v>215</v>
      </c>
      <c r="D6" s="4" t="s">
        <v>224</v>
      </c>
      <c r="E6" s="4" t="s">
        <v>225</v>
      </c>
      <c r="F6" s="4" t="s">
        <v>229</v>
      </c>
      <c r="G6" s="4" t="s">
        <v>219</v>
      </c>
      <c r="H6" s="4" t="s">
        <v>220</v>
      </c>
      <c r="K6" s="70">
        <v>2958465</v>
      </c>
      <c r="L6" s="4">
        <v>1</v>
      </c>
      <c r="M6" s="4" t="s">
        <v>227</v>
      </c>
      <c r="N6" s="58">
        <v>66752.75</v>
      </c>
      <c r="O6" s="58">
        <v>66752.75</v>
      </c>
      <c r="P6" s="58">
        <v>66752.75</v>
      </c>
      <c r="Q6" s="4" t="s">
        <v>222</v>
      </c>
      <c r="R6" s="4">
        <v>0.0015</v>
      </c>
      <c r="S6" s="4">
        <v>0</v>
      </c>
      <c r="T6" s="58">
        <v>0</v>
      </c>
      <c r="U6" s="58">
        <v>0</v>
      </c>
      <c r="V6" s="4">
        <v>0.45000000000000001</v>
      </c>
      <c r="W6" s="58">
        <f t="shared" si="0"/>
        <v>45.058106250000002</v>
      </c>
      <c r="X6" s="58">
        <f t="shared" si="1"/>
        <v>45.058106250000002</v>
      </c>
      <c r="Y6" s="4" t="s">
        <v>223</v>
      </c>
      <c r="Z6" s="4">
        <f t="shared" si="2"/>
        <v>0.5</v>
      </c>
      <c r="AA6" s="58">
        <f t="shared" si="3"/>
        <v>33376.375</v>
      </c>
      <c r="AB6" s="58">
        <f t="shared" si="4"/>
        <v>100.129125</v>
      </c>
      <c r="AC6" s="58">
        <f t="shared" si="5"/>
        <v>30038.737499999999</v>
      </c>
    </row>
    <row r="7">
      <c r="A7" s="4" t="s">
        <v>41</v>
      </c>
      <c r="B7" s="4" t="s">
        <v>42</v>
      </c>
      <c r="C7" s="4" t="s">
        <v>215</v>
      </c>
      <c r="D7" s="4" t="s">
        <v>224</v>
      </c>
      <c r="E7" s="4" t="s">
        <v>225</v>
      </c>
      <c r="F7" s="4" t="s">
        <v>230</v>
      </c>
      <c r="G7" s="4" t="s">
        <v>219</v>
      </c>
      <c r="H7" s="4" t="s">
        <v>220</v>
      </c>
      <c r="K7" s="70">
        <v>2958465</v>
      </c>
      <c r="L7" s="4">
        <v>1</v>
      </c>
      <c r="M7" s="4" t="s">
        <v>227</v>
      </c>
      <c r="N7" s="58">
        <v>97095.5</v>
      </c>
      <c r="O7" s="58">
        <v>97095.5</v>
      </c>
      <c r="P7" s="58">
        <v>97095.5</v>
      </c>
      <c r="Q7" s="4" t="s">
        <v>222</v>
      </c>
      <c r="R7" s="4">
        <v>0.0015</v>
      </c>
      <c r="S7" s="4">
        <v>0</v>
      </c>
      <c r="T7" s="58">
        <v>0</v>
      </c>
      <c r="U7" s="58">
        <v>0</v>
      </c>
      <c r="V7" s="4">
        <v>0.45000000000000001</v>
      </c>
      <c r="W7" s="58">
        <f t="shared" si="0"/>
        <v>65.539462499999999</v>
      </c>
      <c r="X7" s="58">
        <f t="shared" si="1"/>
        <v>65.539462499999999</v>
      </c>
      <c r="Y7" s="4" t="s">
        <v>223</v>
      </c>
      <c r="Z7" s="4">
        <f t="shared" si="2"/>
        <v>0.5</v>
      </c>
      <c r="AA7" s="58">
        <f t="shared" si="3"/>
        <v>48547.75</v>
      </c>
      <c r="AB7" s="58">
        <f t="shared" si="4"/>
        <v>145.64325</v>
      </c>
      <c r="AC7" s="58">
        <f t="shared" si="5"/>
        <v>43692.974999999999</v>
      </c>
    </row>
    <row r="8">
      <c r="A8" s="4" t="s">
        <v>41</v>
      </c>
      <c r="B8" s="4" t="s">
        <v>42</v>
      </c>
      <c r="C8" s="4" t="s">
        <v>215</v>
      </c>
      <c r="D8" s="4" t="s">
        <v>224</v>
      </c>
      <c r="E8" s="4" t="s">
        <v>225</v>
      </c>
      <c r="F8" s="4" t="s">
        <v>231</v>
      </c>
      <c r="G8" s="4" t="s">
        <v>232</v>
      </c>
      <c r="H8" s="4" t="s">
        <v>233</v>
      </c>
      <c r="I8" s="4" t="s">
        <v>234</v>
      </c>
      <c r="K8" s="70">
        <v>43627</v>
      </c>
      <c r="L8" s="4">
        <v>1</v>
      </c>
      <c r="M8" s="4" t="s">
        <v>235</v>
      </c>
      <c r="N8" s="58">
        <v>30000000</v>
      </c>
      <c r="O8" s="58">
        <v>26578073.09</v>
      </c>
      <c r="P8" s="58">
        <v>531561.46180000005</v>
      </c>
      <c r="Q8" s="4" t="s">
        <v>236</v>
      </c>
      <c r="R8" s="4">
        <v>0.0015</v>
      </c>
      <c r="S8" s="4">
        <v>0</v>
      </c>
      <c r="T8" s="58">
        <v>0</v>
      </c>
      <c r="U8" s="58">
        <v>0</v>
      </c>
      <c r="V8" s="4">
        <v>0.45000000000000001</v>
      </c>
      <c r="W8" s="58">
        <f t="shared" si="0"/>
        <v>358.80398671500001</v>
      </c>
      <c r="X8" s="58">
        <f t="shared" si="1"/>
        <v>358.80398671500001</v>
      </c>
      <c r="Y8" s="4" t="s">
        <v>223</v>
      </c>
      <c r="Z8" s="4">
        <f t="shared" si="2"/>
        <v>0.01</v>
      </c>
      <c r="AA8" s="58">
        <f t="shared" si="3"/>
        <v>5315.6146180000005</v>
      </c>
      <c r="AB8" s="58">
        <f t="shared" si="4"/>
        <v>797.34219270000006</v>
      </c>
      <c r="AC8" s="58">
        <f t="shared" si="5"/>
        <v>239202.65781000003</v>
      </c>
    </row>
    <row r="9">
      <c r="A9" s="4" t="s">
        <v>41</v>
      </c>
      <c r="B9" s="4" t="s">
        <v>42</v>
      </c>
      <c r="C9" s="4" t="s">
        <v>215</v>
      </c>
      <c r="D9" s="4" t="s">
        <v>224</v>
      </c>
      <c r="E9" s="4" t="s">
        <v>225</v>
      </c>
      <c r="F9" s="4" t="s">
        <v>237</v>
      </c>
      <c r="G9" s="4" t="s">
        <v>232</v>
      </c>
      <c r="H9" s="4" t="s">
        <v>233</v>
      </c>
      <c r="I9" s="4" t="s">
        <v>234</v>
      </c>
      <c r="K9" s="70">
        <v>43630</v>
      </c>
      <c r="L9" s="4">
        <v>1</v>
      </c>
      <c r="M9" s="4" t="s">
        <v>235</v>
      </c>
      <c r="N9" s="58">
        <v>35000000</v>
      </c>
      <c r="O9" s="58">
        <v>31007751.940000001</v>
      </c>
      <c r="P9" s="58">
        <v>620155.0388000001</v>
      </c>
      <c r="Q9" s="4" t="s">
        <v>236</v>
      </c>
      <c r="R9" s="4">
        <v>0.0015</v>
      </c>
      <c r="S9" s="4">
        <v>0</v>
      </c>
      <c r="T9" s="58">
        <v>0</v>
      </c>
      <c r="U9" s="58">
        <v>0</v>
      </c>
      <c r="V9" s="4">
        <v>0.45000000000000001</v>
      </c>
      <c r="W9" s="58">
        <f t="shared" si="0"/>
        <v>418.60465119000008</v>
      </c>
      <c r="X9" s="58">
        <f t="shared" si="1"/>
        <v>418.60465119000008</v>
      </c>
      <c r="Y9" s="4" t="s">
        <v>223</v>
      </c>
      <c r="Z9" s="4">
        <f t="shared" si="2"/>
        <v>0.02</v>
      </c>
      <c r="AA9" s="58">
        <f t="shared" si="3"/>
        <v>12403.100776000003</v>
      </c>
      <c r="AB9" s="58">
        <f t="shared" si="4"/>
        <v>930.2325582000002</v>
      </c>
      <c r="AC9" s="58">
        <f t="shared" si="5"/>
        <v>279069.76746000006</v>
      </c>
    </row>
    <row r="10">
      <c r="A10" s="4" t="s">
        <v>43</v>
      </c>
      <c r="B10" s="4" t="s">
        <v>44</v>
      </c>
      <c r="C10" s="4" t="s">
        <v>238</v>
      </c>
      <c r="D10" s="4" t="s">
        <v>239</v>
      </c>
      <c r="E10" s="4" t="s">
        <v>240</v>
      </c>
      <c r="F10" s="4" t="s">
        <v>241</v>
      </c>
      <c r="G10" s="4" t="s">
        <v>219</v>
      </c>
      <c r="H10" s="4" t="s">
        <v>220</v>
      </c>
      <c r="K10" s="70">
        <v>2958465</v>
      </c>
      <c r="L10" s="4">
        <v>1</v>
      </c>
      <c r="M10" s="4" t="s">
        <v>242</v>
      </c>
      <c r="N10" s="58">
        <v>40348520</v>
      </c>
      <c r="O10" s="58">
        <v>330671.45000000001</v>
      </c>
      <c r="P10" s="58">
        <v>330671.45000000001</v>
      </c>
      <c r="Q10" s="4" t="s">
        <v>222</v>
      </c>
      <c r="R10" s="4">
        <v>0.00044999999999999999</v>
      </c>
      <c r="S10" s="4">
        <v>0</v>
      </c>
      <c r="T10" s="58">
        <v>0</v>
      </c>
      <c r="U10" s="58">
        <v>0</v>
      </c>
      <c r="V10" s="4">
        <v>0.45000000000000001</v>
      </c>
      <c r="W10" s="58">
        <f t="shared" si="0"/>
        <v>66.960968625000007</v>
      </c>
      <c r="X10" s="58">
        <f t="shared" si="1"/>
        <v>66.960968625000007</v>
      </c>
      <c r="Y10" s="4" t="s">
        <v>223</v>
      </c>
      <c r="Z10" s="4">
        <f t="shared" si="2"/>
        <v>0.5</v>
      </c>
      <c r="AA10" s="58">
        <f t="shared" si="3"/>
        <v>165335.72500000001</v>
      </c>
      <c r="AB10" s="58">
        <f t="shared" si="4"/>
        <v>148.80215250000001</v>
      </c>
      <c r="AC10" s="58">
        <f t="shared" si="5"/>
        <v>148802.1525</v>
      </c>
    </row>
    <row r="11">
      <c r="A11" s="4" t="s">
        <v>45</v>
      </c>
      <c r="B11" s="4" t="s">
        <v>46</v>
      </c>
      <c r="C11" s="4" t="s">
        <v>215</v>
      </c>
      <c r="D11" s="4" t="s">
        <v>243</v>
      </c>
      <c r="E11" s="4" t="s">
        <v>244</v>
      </c>
      <c r="F11" s="4" t="s">
        <v>245</v>
      </c>
      <c r="G11" s="4" t="s">
        <v>232</v>
      </c>
      <c r="H11" s="4" t="s">
        <v>233</v>
      </c>
      <c r="I11" s="4" t="s">
        <v>234</v>
      </c>
      <c r="K11" s="70">
        <v>43629</v>
      </c>
      <c r="L11" s="4">
        <v>1</v>
      </c>
      <c r="M11" s="4" t="s">
        <v>235</v>
      </c>
      <c r="N11" s="58">
        <v>200000000</v>
      </c>
      <c r="O11" s="58">
        <v>177187153.93000001</v>
      </c>
      <c r="P11" s="58">
        <v>3543743.0786000001</v>
      </c>
      <c r="Q11" s="4" t="s">
        <v>236</v>
      </c>
      <c r="R11" s="4">
        <v>0.0015</v>
      </c>
      <c r="S11" s="4">
        <v>0</v>
      </c>
      <c r="T11" s="58">
        <v>0</v>
      </c>
      <c r="U11" s="58">
        <v>0</v>
      </c>
      <c r="V11" s="4">
        <v>0.45000000000000001</v>
      </c>
      <c r="W11" s="58">
        <f t="shared" si="0"/>
        <v>2392.0265780550003</v>
      </c>
      <c r="X11" s="58">
        <f t="shared" si="1"/>
        <v>2392.0265780550003</v>
      </c>
      <c r="Y11" s="4" t="s">
        <v>223</v>
      </c>
      <c r="Z11" s="4">
        <f t="shared" si="2"/>
        <v>0.02</v>
      </c>
      <c r="AA11" s="58">
        <f t="shared" si="3"/>
        <v>70874.861572000009</v>
      </c>
      <c r="AB11" s="58">
        <f t="shared" si="4"/>
        <v>5315.6146179000007</v>
      </c>
      <c r="AC11" s="58">
        <f t="shared" si="5"/>
        <v>1594684.38537</v>
      </c>
    </row>
    <row r="12">
      <c r="A12" s="4" t="s">
        <v>49</v>
      </c>
      <c r="B12" s="4" t="s">
        <v>50</v>
      </c>
      <c r="C12" s="4" t="s">
        <v>215</v>
      </c>
      <c r="D12" s="4" t="s">
        <v>246</v>
      </c>
      <c r="E12" s="4" t="s">
        <v>247</v>
      </c>
      <c r="F12" s="4" t="s">
        <v>248</v>
      </c>
      <c r="G12" s="4" t="s">
        <v>219</v>
      </c>
      <c r="H12" s="4" t="s">
        <v>220</v>
      </c>
      <c r="K12" s="70">
        <v>2958465</v>
      </c>
      <c r="L12" s="4">
        <v>1</v>
      </c>
      <c r="M12" s="4" t="s">
        <v>249</v>
      </c>
      <c r="N12" s="58">
        <v>7709.4700000000003</v>
      </c>
      <c r="O12" s="58">
        <v>8688.6800000000003</v>
      </c>
      <c r="P12" s="58">
        <v>8688.6800000000003</v>
      </c>
      <c r="Q12" s="4" t="s">
        <v>222</v>
      </c>
      <c r="R12" s="4">
        <v>0.0015</v>
      </c>
      <c r="S12" s="4">
        <v>0</v>
      </c>
      <c r="T12" s="58">
        <v>0</v>
      </c>
      <c r="U12" s="58">
        <v>0</v>
      </c>
      <c r="V12" s="4">
        <v>0.45000000000000001</v>
      </c>
      <c r="W12" s="58">
        <f t="shared" si="0"/>
        <v>5.864859</v>
      </c>
      <c r="X12" s="58">
        <f t="shared" si="1"/>
        <v>5.864859</v>
      </c>
      <c r="Y12" s="4" t="s">
        <v>223</v>
      </c>
      <c r="Z12" s="4">
        <f t="shared" si="2"/>
        <v>0.5</v>
      </c>
      <c r="AA12" s="58">
        <f t="shared" si="3"/>
        <v>4344.3400000000001</v>
      </c>
      <c r="AB12" s="58">
        <f t="shared" si="4"/>
        <v>13.033020000000001</v>
      </c>
      <c r="AC12" s="58">
        <f t="shared" si="5"/>
        <v>3909.9060000000004</v>
      </c>
    </row>
    <row r="13">
      <c r="A13" s="4" t="s">
        <v>49</v>
      </c>
      <c r="B13" s="4" t="s">
        <v>50</v>
      </c>
      <c r="C13" s="4" t="s">
        <v>215</v>
      </c>
      <c r="D13" s="4" t="s">
        <v>250</v>
      </c>
      <c r="E13" s="4" t="s">
        <v>251</v>
      </c>
      <c r="F13" s="4" t="s">
        <v>252</v>
      </c>
      <c r="G13" s="4" t="s">
        <v>219</v>
      </c>
      <c r="H13" s="4" t="s">
        <v>220</v>
      </c>
      <c r="K13" s="70">
        <v>2958465</v>
      </c>
      <c r="L13" s="4">
        <v>1</v>
      </c>
      <c r="M13" s="4" t="s">
        <v>235</v>
      </c>
      <c r="N13" s="58">
        <v>1130488.29</v>
      </c>
      <c r="O13" s="58">
        <v>1001540.01</v>
      </c>
      <c r="P13" s="58">
        <v>1001540.01</v>
      </c>
      <c r="Q13" s="4" t="s">
        <v>222</v>
      </c>
      <c r="R13" s="4">
        <v>0.0015</v>
      </c>
      <c r="S13" s="4">
        <v>0</v>
      </c>
      <c r="T13" s="58">
        <v>0</v>
      </c>
      <c r="U13" s="58">
        <v>0</v>
      </c>
      <c r="V13" s="4">
        <v>0.45000000000000001</v>
      </c>
      <c r="W13" s="58">
        <f t="shared" si="0"/>
        <v>676.03950674999999</v>
      </c>
      <c r="X13" s="58">
        <f t="shared" si="1"/>
        <v>676.03950674999999</v>
      </c>
      <c r="Y13" s="4" t="s">
        <v>223</v>
      </c>
      <c r="Z13" s="4">
        <f t="shared" si="2"/>
        <v>0.5</v>
      </c>
      <c r="AA13" s="58">
        <f t="shared" si="3"/>
        <v>500770.005</v>
      </c>
      <c r="AB13" s="58">
        <f t="shared" si="4"/>
        <v>1502.310015</v>
      </c>
      <c r="AC13" s="58">
        <f t="shared" si="5"/>
        <v>450693.00450000004</v>
      </c>
    </row>
    <row r="14">
      <c r="A14" s="4" t="s">
        <v>51</v>
      </c>
      <c r="B14" s="4" t="s">
        <v>52</v>
      </c>
      <c r="C14" s="4" t="s">
        <v>253</v>
      </c>
      <c r="D14" s="4" t="s">
        <v>254</v>
      </c>
      <c r="E14" s="4" t="s">
        <v>255</v>
      </c>
      <c r="F14" s="4" t="s">
        <v>256</v>
      </c>
      <c r="G14" s="4" t="s">
        <v>257</v>
      </c>
      <c r="H14" s="4" t="s">
        <v>258</v>
      </c>
      <c r="I14" s="4" t="s">
        <v>259</v>
      </c>
      <c r="J14" s="4" t="s">
        <v>260</v>
      </c>
      <c r="K14" s="70">
        <v>44086</v>
      </c>
      <c r="L14" s="4">
        <v>2</v>
      </c>
      <c r="M14" s="4" t="s">
        <v>227</v>
      </c>
      <c r="N14" s="58">
        <v>11506947.92</v>
      </c>
      <c r="O14" s="58">
        <v>11506947.92</v>
      </c>
      <c r="P14" s="58">
        <v>11506947.92</v>
      </c>
      <c r="Q14" s="4" t="s">
        <v>222</v>
      </c>
      <c r="R14" s="4">
        <v>0.002</v>
      </c>
      <c r="S14" s="4">
        <v>0</v>
      </c>
      <c r="T14" s="58">
        <v>0</v>
      </c>
      <c r="U14" s="58">
        <v>0</v>
      </c>
      <c r="V14" s="4">
        <v>0.45000000000000001</v>
      </c>
      <c r="W14" s="58">
        <f t="shared" si="0"/>
        <v>10356.253128</v>
      </c>
      <c r="X14" s="58">
        <f t="shared" si="1"/>
        <v>10356.253128</v>
      </c>
      <c r="Y14" s="4" t="s">
        <v>261</v>
      </c>
      <c r="Z14" s="4">
        <f t="shared" si="2"/>
        <v>1.27</v>
      </c>
      <c r="AA14" s="58">
        <f t="shared" si="3"/>
        <v>14613823.8584</v>
      </c>
      <c r="AB14" s="58">
        <f t="shared" si="4"/>
        <v>23013.895840000001</v>
      </c>
      <c r="AC14" s="58">
        <f t="shared" si="5"/>
        <v>5178126.5640000002</v>
      </c>
    </row>
    <row r="15">
      <c r="A15" s="4" t="s">
        <v>53</v>
      </c>
      <c r="B15" s="4" t="s">
        <v>54</v>
      </c>
      <c r="C15" s="4" t="s">
        <v>215</v>
      </c>
      <c r="D15" s="4" t="s">
        <v>262</v>
      </c>
      <c r="E15" s="4" t="s">
        <v>263</v>
      </c>
      <c r="F15" s="4" t="s">
        <v>264</v>
      </c>
      <c r="G15" s="4" t="s">
        <v>219</v>
      </c>
      <c r="H15" s="4" t="s">
        <v>220</v>
      </c>
      <c r="K15" s="70">
        <v>2958465</v>
      </c>
      <c r="L15" s="4">
        <v>1</v>
      </c>
      <c r="M15" s="4" t="s">
        <v>227</v>
      </c>
      <c r="N15" s="58">
        <v>11867.139999999999</v>
      </c>
      <c r="O15" s="58">
        <v>11867.139999999999</v>
      </c>
      <c r="P15" s="58">
        <v>11867.139999999999</v>
      </c>
      <c r="Q15" s="4" t="s">
        <v>222</v>
      </c>
      <c r="R15" s="4">
        <v>0.0015</v>
      </c>
      <c r="S15" s="4">
        <v>0</v>
      </c>
      <c r="T15" s="58">
        <v>0</v>
      </c>
      <c r="U15" s="58">
        <v>0</v>
      </c>
      <c r="V15" s="4">
        <v>0.45000000000000001</v>
      </c>
      <c r="W15" s="58">
        <f t="shared" si="0"/>
        <v>8.0103194999999996</v>
      </c>
      <c r="X15" s="58">
        <f t="shared" si="1"/>
        <v>8.0103194999999996</v>
      </c>
      <c r="Y15" s="4" t="s">
        <v>223</v>
      </c>
      <c r="Z15" s="4">
        <f t="shared" si="2"/>
        <v>0.5</v>
      </c>
      <c r="AA15" s="58">
        <f t="shared" si="3"/>
        <v>5933.5699999999997</v>
      </c>
      <c r="AB15" s="58">
        <f t="shared" si="4"/>
        <v>17.800709999999999</v>
      </c>
      <c r="AC15" s="58">
        <f t="shared" si="5"/>
        <v>5340.2129999999997</v>
      </c>
    </row>
    <row r="16">
      <c r="A16" s="4" t="s">
        <v>55</v>
      </c>
      <c r="B16" s="4" t="s">
        <v>56</v>
      </c>
      <c r="C16" s="4" t="s">
        <v>215</v>
      </c>
      <c r="D16" s="4" t="s">
        <v>265</v>
      </c>
      <c r="E16" s="4" t="s">
        <v>56</v>
      </c>
      <c r="F16" s="4" t="s">
        <v>266</v>
      </c>
      <c r="G16" s="4" t="s">
        <v>267</v>
      </c>
      <c r="H16" s="4" t="s">
        <v>268</v>
      </c>
      <c r="I16" s="4" t="s">
        <v>269</v>
      </c>
      <c r="J16" s="4" t="s">
        <v>270</v>
      </c>
      <c r="K16" s="70">
        <v>43654</v>
      </c>
      <c r="L16" s="4">
        <v>1</v>
      </c>
      <c r="M16" s="4" t="s">
        <v>235</v>
      </c>
      <c r="N16" s="58">
        <v>46702962.409999996</v>
      </c>
      <c r="O16" s="58">
        <v>41375824.959999993</v>
      </c>
      <c r="P16" s="58">
        <v>41375824.959999993</v>
      </c>
      <c r="Q16" s="4" t="s">
        <v>222</v>
      </c>
      <c r="R16" s="4">
        <v>0.0015</v>
      </c>
      <c r="S16" s="4">
        <v>0</v>
      </c>
      <c r="T16" s="58">
        <v>0</v>
      </c>
      <c r="U16" s="58">
        <v>0</v>
      </c>
      <c r="V16" s="4">
        <v>0.45000000000000001</v>
      </c>
      <c r="W16" s="58">
        <f t="shared" si="0"/>
        <v>27928.681847999997</v>
      </c>
      <c r="X16" s="58">
        <f t="shared" si="1"/>
        <v>27928.681847999997</v>
      </c>
      <c r="Y16" s="4" t="s">
        <v>223</v>
      </c>
      <c r="Z16" s="4">
        <f t="shared" si="2"/>
        <v>0.089999999999999997</v>
      </c>
      <c r="AA16" s="58">
        <f t="shared" si="3"/>
        <v>3723824.2463999991</v>
      </c>
      <c r="AB16" s="58">
        <f t="shared" si="4"/>
        <v>62063.73743999999</v>
      </c>
      <c r="AC16" s="58">
        <f t="shared" si="5"/>
        <v>18619121.231999997</v>
      </c>
    </row>
    <row r="17">
      <c r="A17" s="4" t="s">
        <v>57</v>
      </c>
      <c r="B17" s="4" t="s">
        <v>58</v>
      </c>
      <c r="C17" s="4" t="s">
        <v>215</v>
      </c>
      <c r="D17" s="4" t="s">
        <v>271</v>
      </c>
      <c r="E17" s="4" t="s">
        <v>272</v>
      </c>
      <c r="F17" s="4" t="s">
        <v>273</v>
      </c>
      <c r="G17" s="4" t="s">
        <v>232</v>
      </c>
      <c r="H17" s="4" t="s">
        <v>233</v>
      </c>
      <c r="I17" s="4" t="s">
        <v>234</v>
      </c>
      <c r="K17" s="70">
        <v>43628</v>
      </c>
      <c r="L17" s="4">
        <v>1</v>
      </c>
      <c r="M17" s="4" t="s">
        <v>235</v>
      </c>
      <c r="N17" s="58">
        <v>56000000</v>
      </c>
      <c r="O17" s="58">
        <v>49612403.100000001</v>
      </c>
      <c r="P17" s="58">
        <v>992248.06200000003</v>
      </c>
      <c r="Q17" s="4" t="s">
        <v>236</v>
      </c>
      <c r="R17" s="4">
        <v>0.0015</v>
      </c>
      <c r="S17" s="4">
        <v>0</v>
      </c>
      <c r="T17" s="58">
        <v>0</v>
      </c>
      <c r="U17" s="58">
        <v>0</v>
      </c>
      <c r="V17" s="4">
        <v>0.45000000000000001</v>
      </c>
      <c r="W17" s="58">
        <f t="shared" si="0"/>
        <v>669.76744185000007</v>
      </c>
      <c r="X17" s="58">
        <f t="shared" si="1"/>
        <v>669.76744185000007</v>
      </c>
      <c r="Y17" s="4" t="s">
        <v>223</v>
      </c>
      <c r="Z17" s="4">
        <f t="shared" si="2"/>
        <v>0.02</v>
      </c>
      <c r="AA17" s="58">
        <f t="shared" si="3"/>
        <v>19844.961240000001</v>
      </c>
      <c r="AB17" s="58">
        <f t="shared" si="4"/>
        <v>1488.3720930000002</v>
      </c>
      <c r="AC17" s="58">
        <f t="shared" si="5"/>
        <v>446511.62790000002</v>
      </c>
    </row>
    <row r="18">
      <c r="A18" s="4" t="s">
        <v>57</v>
      </c>
      <c r="B18" s="4" t="s">
        <v>58</v>
      </c>
      <c r="C18" s="4" t="s">
        <v>215</v>
      </c>
      <c r="D18" s="4" t="s">
        <v>271</v>
      </c>
      <c r="E18" s="4" t="s">
        <v>272</v>
      </c>
      <c r="F18" s="4" t="s">
        <v>274</v>
      </c>
      <c r="G18" s="4" t="s">
        <v>232</v>
      </c>
      <c r="H18" s="4" t="s">
        <v>233</v>
      </c>
      <c r="I18" s="4" t="s">
        <v>275</v>
      </c>
      <c r="K18" s="70">
        <v>43623</v>
      </c>
      <c r="L18" s="4">
        <v>1</v>
      </c>
      <c r="M18" s="4" t="s">
        <v>227</v>
      </c>
      <c r="N18" s="58">
        <v>178074568.72999999</v>
      </c>
      <c r="O18" s="58">
        <v>178074568.72999999</v>
      </c>
      <c r="P18" s="58">
        <v>0</v>
      </c>
      <c r="Q18" s="4" t="s">
        <v>236</v>
      </c>
      <c r="R18" s="4">
        <v>0.0015</v>
      </c>
      <c r="S18" s="4">
        <v>0</v>
      </c>
      <c r="T18" s="58">
        <v>0</v>
      </c>
      <c r="U18" s="58">
        <v>0</v>
      </c>
      <c r="V18" s="4">
        <v>0.45000000000000001</v>
      </c>
      <c r="W18" s="58">
        <f t="shared" si="0"/>
        <v>0</v>
      </c>
      <c r="X18" s="58">
        <f t="shared" si="1"/>
        <v>0</v>
      </c>
      <c r="Y18" s="4" t="s">
        <v>223</v>
      </c>
      <c r="Z18" s="4">
        <f t="shared" si="2"/>
        <v>0</v>
      </c>
      <c r="AA18" s="58">
        <f t="shared" si="3"/>
        <v>0</v>
      </c>
      <c r="AB18" s="58">
        <f t="shared" si="4"/>
        <v>0</v>
      </c>
      <c r="AC18" s="58">
        <f t="shared" si="5"/>
        <v>0</v>
      </c>
    </row>
    <row r="19">
      <c r="A19" s="4" t="s">
        <v>57</v>
      </c>
      <c r="B19" s="4" t="s">
        <v>58</v>
      </c>
      <c r="C19" s="4" t="s">
        <v>215</v>
      </c>
      <c r="D19" s="4" t="s">
        <v>271</v>
      </c>
      <c r="E19" s="4" t="s">
        <v>272</v>
      </c>
      <c r="F19" s="4" t="s">
        <v>276</v>
      </c>
      <c r="G19" s="4" t="s">
        <v>232</v>
      </c>
      <c r="H19" s="4" t="s">
        <v>233</v>
      </c>
      <c r="I19" s="4" t="s">
        <v>234</v>
      </c>
      <c r="K19" s="70">
        <v>43623</v>
      </c>
      <c r="L19" s="4">
        <v>1</v>
      </c>
      <c r="M19" s="4" t="s">
        <v>235</v>
      </c>
      <c r="N19" s="58">
        <v>175000000</v>
      </c>
      <c r="O19" s="58">
        <v>155038759.69</v>
      </c>
      <c r="P19" s="58">
        <v>3100775.1938</v>
      </c>
      <c r="Q19" s="4" t="s">
        <v>236</v>
      </c>
      <c r="R19" s="4">
        <v>0.0015</v>
      </c>
      <c r="S19" s="4">
        <v>0</v>
      </c>
      <c r="T19" s="58">
        <v>0</v>
      </c>
      <c r="U19" s="58">
        <v>0</v>
      </c>
      <c r="V19" s="4">
        <v>0.45000000000000001</v>
      </c>
      <c r="W19" s="58">
        <f t="shared" si="0"/>
        <v>2093.0232558150001</v>
      </c>
      <c r="X19" s="58">
        <f t="shared" si="1"/>
        <v>2093.0232558150001</v>
      </c>
      <c r="Y19" s="4" t="s">
        <v>223</v>
      </c>
      <c r="Z19" s="4">
        <f t="shared" si="2"/>
        <v>0</v>
      </c>
      <c r="AA19" s="58">
        <f t="shared" si="3"/>
        <v>0</v>
      </c>
      <c r="AB19" s="58">
        <f t="shared" si="4"/>
        <v>4651.1627907000002</v>
      </c>
      <c r="AC19" s="58">
        <f t="shared" si="5"/>
        <v>1395348.83721</v>
      </c>
    </row>
    <row r="20">
      <c r="A20" s="4" t="s">
        <v>57</v>
      </c>
      <c r="B20" s="4" t="s">
        <v>58</v>
      </c>
      <c r="C20" s="4" t="s">
        <v>215</v>
      </c>
      <c r="D20" s="4" t="s">
        <v>271</v>
      </c>
      <c r="E20" s="4" t="s">
        <v>272</v>
      </c>
      <c r="F20" s="4" t="s">
        <v>274</v>
      </c>
      <c r="G20" s="4" t="s">
        <v>232</v>
      </c>
      <c r="H20" s="4" t="s">
        <v>233</v>
      </c>
      <c r="I20" s="4" t="s">
        <v>234</v>
      </c>
      <c r="K20" s="70">
        <v>43623</v>
      </c>
      <c r="L20" s="4">
        <v>1</v>
      </c>
      <c r="M20" s="4" t="s">
        <v>235</v>
      </c>
      <c r="N20" s="58">
        <v>200000000</v>
      </c>
      <c r="O20" s="58">
        <v>177187153.93000001</v>
      </c>
      <c r="P20" s="58">
        <v>0</v>
      </c>
      <c r="Q20" s="4" t="s">
        <v>236</v>
      </c>
      <c r="R20" s="4">
        <v>0.0015</v>
      </c>
      <c r="S20" s="4">
        <v>0</v>
      </c>
      <c r="T20" s="58">
        <v>0</v>
      </c>
      <c r="U20" s="58">
        <v>0</v>
      </c>
      <c r="V20" s="4">
        <v>0.45000000000000001</v>
      </c>
      <c r="W20" s="58">
        <f t="shared" si="0"/>
        <v>0</v>
      </c>
      <c r="X20" s="58">
        <f t="shared" si="1"/>
        <v>0</v>
      </c>
      <c r="Y20" s="4" t="s">
        <v>223</v>
      </c>
      <c r="Z20" s="4">
        <f t="shared" si="2"/>
        <v>0</v>
      </c>
      <c r="AA20" s="58">
        <f t="shared" si="3"/>
        <v>0</v>
      </c>
      <c r="AB20" s="58">
        <f t="shared" si="4"/>
        <v>0</v>
      </c>
      <c r="AC20" s="58">
        <f t="shared" si="5"/>
        <v>0</v>
      </c>
    </row>
    <row r="21">
      <c r="A21" s="4" t="s">
        <v>57</v>
      </c>
      <c r="B21" s="4" t="s">
        <v>58</v>
      </c>
      <c r="C21" s="4" t="s">
        <v>215</v>
      </c>
      <c r="D21" s="4" t="s">
        <v>271</v>
      </c>
      <c r="E21" s="4" t="s">
        <v>272</v>
      </c>
      <c r="F21" s="4" t="s">
        <v>277</v>
      </c>
      <c r="G21" s="4" t="s">
        <v>232</v>
      </c>
      <c r="H21" s="4" t="s">
        <v>233</v>
      </c>
      <c r="I21" s="4" t="s">
        <v>234</v>
      </c>
      <c r="K21" s="70">
        <v>43812</v>
      </c>
      <c r="L21" s="4">
        <v>1</v>
      </c>
      <c r="M21" s="4" t="s">
        <v>235</v>
      </c>
      <c r="N21" s="58">
        <v>29000000</v>
      </c>
      <c r="O21" s="58">
        <v>25692137.32</v>
      </c>
      <c r="P21" s="58">
        <v>513842.7464</v>
      </c>
      <c r="Q21" s="4" t="s">
        <v>236</v>
      </c>
      <c r="R21" s="4">
        <v>0.0015</v>
      </c>
      <c r="S21" s="4">
        <v>0</v>
      </c>
      <c r="T21" s="58">
        <v>0</v>
      </c>
      <c r="U21" s="58">
        <v>0</v>
      </c>
      <c r="V21" s="4">
        <v>0.45000000000000001</v>
      </c>
      <c r="W21" s="58">
        <f t="shared" si="0"/>
        <v>346.84385382000005</v>
      </c>
      <c r="X21" s="58">
        <f t="shared" si="1"/>
        <v>346.84385382000005</v>
      </c>
      <c r="Y21" s="4" t="s">
        <v>223</v>
      </c>
      <c r="Z21" s="4">
        <f t="shared" si="2"/>
        <v>0.52000000000000002</v>
      </c>
      <c r="AA21" s="58">
        <f t="shared" si="3"/>
        <v>267198.22812799999</v>
      </c>
      <c r="AB21" s="58">
        <f t="shared" si="4"/>
        <v>770.76411960000007</v>
      </c>
      <c r="AC21" s="58">
        <f t="shared" si="5"/>
        <v>231229.23587999999</v>
      </c>
    </row>
    <row r="22">
      <c r="A22" s="4" t="s">
        <v>57</v>
      </c>
      <c r="B22" s="4" t="s">
        <v>58</v>
      </c>
      <c r="C22" s="4" t="s">
        <v>215</v>
      </c>
      <c r="D22" s="4" t="s">
        <v>271</v>
      </c>
      <c r="E22" s="4" t="s">
        <v>272</v>
      </c>
      <c r="F22" s="4" t="s">
        <v>278</v>
      </c>
      <c r="G22" s="4" t="s">
        <v>232</v>
      </c>
      <c r="H22" s="4" t="s">
        <v>233</v>
      </c>
      <c r="I22" s="4" t="s">
        <v>234</v>
      </c>
      <c r="K22" s="70">
        <v>43623</v>
      </c>
      <c r="L22" s="4">
        <v>1</v>
      </c>
      <c r="M22" s="4" t="s">
        <v>235</v>
      </c>
      <c r="N22" s="58">
        <v>160000000</v>
      </c>
      <c r="O22" s="58">
        <v>141749723.15000001</v>
      </c>
      <c r="P22" s="58">
        <v>2834994.463</v>
      </c>
      <c r="Q22" s="4" t="s">
        <v>236</v>
      </c>
      <c r="R22" s="4">
        <v>0.0015</v>
      </c>
      <c r="S22" s="4">
        <v>0</v>
      </c>
      <c r="T22" s="58">
        <v>0</v>
      </c>
      <c r="U22" s="58">
        <v>0</v>
      </c>
      <c r="V22" s="4">
        <v>0.45000000000000001</v>
      </c>
      <c r="W22" s="58">
        <f t="shared" si="0"/>
        <v>1913.6212625250003</v>
      </c>
      <c r="X22" s="58">
        <f t="shared" si="1"/>
        <v>1913.6212625250003</v>
      </c>
      <c r="Y22" s="4" t="s">
        <v>223</v>
      </c>
      <c r="Z22" s="4">
        <f t="shared" si="2"/>
        <v>0</v>
      </c>
      <c r="AA22" s="58">
        <f t="shared" si="3"/>
        <v>0</v>
      </c>
      <c r="AB22" s="58">
        <f t="shared" si="4"/>
        <v>4252.4916945000004</v>
      </c>
      <c r="AC22" s="58">
        <f t="shared" si="5"/>
        <v>1275747.50835</v>
      </c>
    </row>
    <row r="23">
      <c r="A23" s="4" t="s">
        <v>59</v>
      </c>
      <c r="B23" s="4" t="s">
        <v>60</v>
      </c>
      <c r="C23" s="4" t="s">
        <v>215</v>
      </c>
      <c r="D23" s="4" t="s">
        <v>279</v>
      </c>
      <c r="E23" s="4" t="s">
        <v>280</v>
      </c>
      <c r="F23" s="4" t="s">
        <v>281</v>
      </c>
      <c r="G23" s="4" t="s">
        <v>219</v>
      </c>
      <c r="H23" s="4" t="s">
        <v>220</v>
      </c>
      <c r="K23" s="70">
        <v>2958465</v>
      </c>
      <c r="L23" s="4">
        <v>1</v>
      </c>
      <c r="M23" s="4" t="s">
        <v>282</v>
      </c>
      <c r="N23" s="58">
        <v>115888.14</v>
      </c>
      <c r="O23" s="58">
        <v>103601.05</v>
      </c>
      <c r="P23" s="58">
        <v>103601.05</v>
      </c>
      <c r="Q23" s="4" t="s">
        <v>222</v>
      </c>
      <c r="R23" s="4">
        <v>0.0015</v>
      </c>
      <c r="S23" s="4">
        <v>0</v>
      </c>
      <c r="T23" s="58">
        <v>0</v>
      </c>
      <c r="U23" s="58">
        <v>0</v>
      </c>
      <c r="V23" s="4">
        <v>0.45000000000000001</v>
      </c>
      <c r="W23" s="58">
        <f t="shared" si="0"/>
        <v>69.930708750000008</v>
      </c>
      <c r="X23" s="58">
        <f t="shared" si="1"/>
        <v>69.930708750000008</v>
      </c>
      <c r="Y23" s="4" t="s">
        <v>223</v>
      </c>
      <c r="Z23" s="4">
        <f t="shared" si="2"/>
        <v>0.5</v>
      </c>
      <c r="AA23" s="58">
        <f t="shared" si="3"/>
        <v>51800.525000000001</v>
      </c>
      <c r="AB23" s="58">
        <f t="shared" si="4"/>
        <v>155.40157500000001</v>
      </c>
      <c r="AC23" s="58">
        <f t="shared" si="5"/>
        <v>46620.472500000003</v>
      </c>
    </row>
    <row r="24">
      <c r="A24" s="4" t="s">
        <v>61</v>
      </c>
      <c r="B24" s="4" t="s">
        <v>62</v>
      </c>
      <c r="C24" s="4" t="s">
        <v>215</v>
      </c>
      <c r="D24" s="4" t="s">
        <v>283</v>
      </c>
      <c r="E24" s="4" t="s">
        <v>62</v>
      </c>
      <c r="F24" s="4" t="s">
        <v>284</v>
      </c>
      <c r="G24" s="4" t="s">
        <v>232</v>
      </c>
      <c r="H24" s="4" t="s">
        <v>233</v>
      </c>
      <c r="I24" s="4" t="s">
        <v>234</v>
      </c>
      <c r="K24" s="70">
        <v>43623</v>
      </c>
      <c r="L24" s="4">
        <v>1</v>
      </c>
      <c r="M24" s="4" t="s">
        <v>235</v>
      </c>
      <c r="N24" s="58">
        <v>190000000</v>
      </c>
      <c r="O24" s="58">
        <v>168327796.22999999</v>
      </c>
      <c r="P24" s="58">
        <v>3366555.9246</v>
      </c>
      <c r="Q24" s="4" t="s">
        <v>236</v>
      </c>
      <c r="R24" s="4">
        <v>0.0015</v>
      </c>
      <c r="S24" s="4">
        <v>0</v>
      </c>
      <c r="T24" s="58">
        <v>0</v>
      </c>
      <c r="U24" s="58">
        <v>0</v>
      </c>
      <c r="V24" s="4">
        <v>0.45000000000000001</v>
      </c>
      <c r="W24" s="58">
        <f t="shared" si="0"/>
        <v>2272.4252491050001</v>
      </c>
      <c r="X24" s="58">
        <f t="shared" si="1"/>
        <v>2272.4252491050001</v>
      </c>
      <c r="Y24" s="4" t="s">
        <v>223</v>
      </c>
      <c r="Z24" s="4">
        <f t="shared" si="2"/>
        <v>0</v>
      </c>
      <c r="AA24" s="58">
        <f t="shared" si="3"/>
        <v>0</v>
      </c>
      <c r="AB24" s="58">
        <f t="shared" si="4"/>
        <v>5049.8338868999999</v>
      </c>
      <c r="AC24" s="58">
        <f t="shared" si="5"/>
        <v>1514950.16607</v>
      </c>
    </row>
    <row r="25">
      <c r="A25" s="4" t="s">
        <v>61</v>
      </c>
      <c r="B25" s="4" t="s">
        <v>62</v>
      </c>
      <c r="C25" s="4" t="s">
        <v>215</v>
      </c>
      <c r="D25" s="4" t="s">
        <v>283</v>
      </c>
      <c r="E25" s="4" t="s">
        <v>62</v>
      </c>
      <c r="F25" s="4" t="s">
        <v>285</v>
      </c>
      <c r="G25" s="4" t="s">
        <v>232</v>
      </c>
      <c r="H25" s="4" t="s">
        <v>233</v>
      </c>
      <c r="I25" s="4" t="s">
        <v>234</v>
      </c>
      <c r="K25" s="70">
        <v>43644</v>
      </c>
      <c r="L25" s="4">
        <v>1</v>
      </c>
      <c r="M25" s="4" t="s">
        <v>235</v>
      </c>
      <c r="N25" s="58">
        <v>35000000</v>
      </c>
      <c r="O25" s="58">
        <v>31007751.940000001</v>
      </c>
      <c r="P25" s="58">
        <v>620155.0388000001</v>
      </c>
      <c r="Q25" s="4" t="s">
        <v>236</v>
      </c>
      <c r="R25" s="4">
        <v>0.0015</v>
      </c>
      <c r="S25" s="4">
        <v>0</v>
      </c>
      <c r="T25" s="58">
        <v>0</v>
      </c>
      <c r="U25" s="58">
        <v>0</v>
      </c>
      <c r="V25" s="4">
        <v>0.45000000000000001</v>
      </c>
      <c r="W25" s="58">
        <f t="shared" si="0"/>
        <v>418.60465119000008</v>
      </c>
      <c r="X25" s="58">
        <f t="shared" si="1"/>
        <v>418.60465119000008</v>
      </c>
      <c r="Y25" s="4" t="s">
        <v>223</v>
      </c>
      <c r="Z25" s="4">
        <f t="shared" si="2"/>
        <v>0.059999999999999998</v>
      </c>
      <c r="AA25" s="58">
        <f t="shared" si="3"/>
        <v>37209.302328000005</v>
      </c>
      <c r="AB25" s="58">
        <f t="shared" si="4"/>
        <v>930.2325582000002</v>
      </c>
      <c r="AC25" s="58">
        <f t="shared" si="5"/>
        <v>279069.76746000006</v>
      </c>
    </row>
    <row r="26">
      <c r="A26" s="4" t="s">
        <v>63</v>
      </c>
      <c r="B26" s="4" t="s">
        <v>64</v>
      </c>
      <c r="C26" s="4" t="s">
        <v>253</v>
      </c>
      <c r="D26" s="4" t="s">
        <v>286</v>
      </c>
      <c r="E26" s="4" t="s">
        <v>287</v>
      </c>
      <c r="F26" s="4" t="s">
        <v>288</v>
      </c>
      <c r="G26" s="4" t="s">
        <v>232</v>
      </c>
      <c r="H26" s="4" t="s">
        <v>289</v>
      </c>
      <c r="I26" s="4" t="s">
        <v>290</v>
      </c>
      <c r="K26" s="70">
        <v>43718</v>
      </c>
      <c r="L26" s="4">
        <v>1</v>
      </c>
      <c r="M26" s="4" t="s">
        <v>221</v>
      </c>
      <c r="N26" s="58">
        <v>300000000</v>
      </c>
      <c r="O26" s="58">
        <v>38379858.25</v>
      </c>
      <c r="P26" s="58">
        <v>1918992.9125000001</v>
      </c>
      <c r="Q26" s="4" t="s">
        <v>236</v>
      </c>
      <c r="R26" s="4">
        <v>0.002</v>
      </c>
      <c r="S26" s="4">
        <v>0</v>
      </c>
      <c r="T26" s="58">
        <v>0</v>
      </c>
      <c r="U26" s="58">
        <v>0</v>
      </c>
      <c r="V26" s="4">
        <v>0.45000000000000001</v>
      </c>
      <c r="W26" s="58">
        <f t="shared" si="0"/>
        <v>1727.0936212500001</v>
      </c>
      <c r="X26" s="58">
        <f t="shared" si="1"/>
        <v>1727.0936212500001</v>
      </c>
      <c r="Y26" s="4" t="s">
        <v>261</v>
      </c>
      <c r="Z26" s="4">
        <f t="shared" si="2"/>
        <v>0.26000000000000001</v>
      </c>
      <c r="AA26" s="58">
        <f t="shared" si="3"/>
        <v>498938.15725000005</v>
      </c>
      <c r="AB26" s="58">
        <f t="shared" si="4"/>
        <v>3837.9858250000002</v>
      </c>
      <c r="AC26" s="58">
        <f t="shared" si="5"/>
        <v>863546.81062500004</v>
      </c>
    </row>
    <row r="27">
      <c r="A27" s="4" t="s">
        <v>63</v>
      </c>
      <c r="B27" s="4" t="s">
        <v>64</v>
      </c>
      <c r="C27" s="4" t="s">
        <v>253</v>
      </c>
      <c r="D27" s="4" t="s">
        <v>286</v>
      </c>
      <c r="E27" s="4" t="s">
        <v>287</v>
      </c>
      <c r="F27" s="4" t="s">
        <v>291</v>
      </c>
      <c r="G27" s="4" t="s">
        <v>232</v>
      </c>
      <c r="H27" s="4" t="s">
        <v>289</v>
      </c>
      <c r="I27" s="4" t="s">
        <v>290</v>
      </c>
      <c r="K27" s="70">
        <v>43636</v>
      </c>
      <c r="L27" s="4">
        <v>1</v>
      </c>
      <c r="M27" s="4" t="s">
        <v>221</v>
      </c>
      <c r="N27" s="58">
        <v>250000000</v>
      </c>
      <c r="O27" s="58">
        <v>31983215.210000001</v>
      </c>
      <c r="P27" s="58">
        <v>1599160.7605000001</v>
      </c>
      <c r="Q27" s="4" t="s">
        <v>236</v>
      </c>
      <c r="R27" s="4">
        <v>0.002</v>
      </c>
      <c r="S27" s="4">
        <v>0</v>
      </c>
      <c r="T27" s="58">
        <v>0</v>
      </c>
      <c r="U27" s="58">
        <v>0</v>
      </c>
      <c r="V27" s="4">
        <v>0.45000000000000001</v>
      </c>
      <c r="W27" s="58">
        <f t="shared" si="0"/>
        <v>1439.2446844500003</v>
      </c>
      <c r="X27" s="58">
        <f t="shared" si="1"/>
        <v>1439.2446844500003</v>
      </c>
      <c r="Y27" s="4" t="s">
        <v>261</v>
      </c>
      <c r="Z27" s="4">
        <f t="shared" si="2"/>
        <v>0.040000000000000001</v>
      </c>
      <c r="AA27" s="58">
        <f t="shared" si="3"/>
        <v>63966.430420000004</v>
      </c>
      <c r="AB27" s="58">
        <f t="shared" si="4"/>
        <v>3198.3215210000003</v>
      </c>
      <c r="AC27" s="58">
        <f t="shared" si="5"/>
        <v>719622.34222500003</v>
      </c>
    </row>
    <row r="28">
      <c r="A28" s="4" t="s">
        <v>63</v>
      </c>
      <c r="B28" s="4" t="s">
        <v>64</v>
      </c>
      <c r="C28" s="4" t="s">
        <v>253</v>
      </c>
      <c r="D28" s="4" t="s">
        <v>286</v>
      </c>
      <c r="E28" s="4" t="s">
        <v>287</v>
      </c>
      <c r="F28" s="4" t="s">
        <v>292</v>
      </c>
      <c r="G28" s="4" t="s">
        <v>232</v>
      </c>
      <c r="H28" s="4" t="s">
        <v>289</v>
      </c>
      <c r="I28" s="4" t="s">
        <v>290</v>
      </c>
      <c r="K28" s="70">
        <v>43718</v>
      </c>
      <c r="L28" s="4">
        <v>1</v>
      </c>
      <c r="M28" s="4" t="s">
        <v>221</v>
      </c>
      <c r="N28" s="58">
        <v>250000000</v>
      </c>
      <c r="O28" s="58">
        <v>31983215.210000001</v>
      </c>
      <c r="P28" s="58">
        <v>2558657.2168000001</v>
      </c>
      <c r="Q28" s="4" t="s">
        <v>236</v>
      </c>
      <c r="R28" s="4">
        <v>0.002</v>
      </c>
      <c r="S28" s="4">
        <v>0</v>
      </c>
      <c r="T28" s="58">
        <v>0</v>
      </c>
      <c r="U28" s="58">
        <v>0</v>
      </c>
      <c r="V28" s="4">
        <v>0.45000000000000001</v>
      </c>
      <c r="W28" s="58">
        <f t="shared" si="0"/>
        <v>2302.7914951200005</v>
      </c>
      <c r="X28" s="58">
        <f t="shared" si="1"/>
        <v>2302.7914951200005</v>
      </c>
      <c r="Y28" s="4" t="s">
        <v>261</v>
      </c>
      <c r="Z28" s="4">
        <f t="shared" si="2"/>
        <v>0.26000000000000001</v>
      </c>
      <c r="AA28" s="58">
        <f t="shared" si="3"/>
        <v>665250.87636800006</v>
      </c>
      <c r="AB28" s="58">
        <f t="shared" si="4"/>
        <v>5117.3144336000005</v>
      </c>
      <c r="AC28" s="58">
        <f t="shared" si="5"/>
        <v>1151395.7475600001</v>
      </c>
    </row>
    <row r="29">
      <c r="A29" s="4" t="s">
        <v>63</v>
      </c>
      <c r="B29" s="4" t="s">
        <v>64</v>
      </c>
      <c r="C29" s="4" t="s">
        <v>253</v>
      </c>
      <c r="D29" s="4" t="s">
        <v>286</v>
      </c>
      <c r="E29" s="4" t="s">
        <v>287</v>
      </c>
      <c r="F29" s="4" t="s">
        <v>293</v>
      </c>
      <c r="G29" s="4" t="s">
        <v>232</v>
      </c>
      <c r="H29" s="4" t="s">
        <v>289</v>
      </c>
      <c r="I29" s="4" t="s">
        <v>290</v>
      </c>
      <c r="K29" s="70">
        <v>43665</v>
      </c>
      <c r="L29" s="4">
        <v>1</v>
      </c>
      <c r="M29" s="4" t="s">
        <v>221</v>
      </c>
      <c r="N29" s="58">
        <v>200000000</v>
      </c>
      <c r="O29" s="58">
        <v>25586572.170000002</v>
      </c>
      <c r="P29" s="58">
        <v>1279328.6085000001</v>
      </c>
      <c r="Q29" s="4" t="s">
        <v>236</v>
      </c>
      <c r="R29" s="4">
        <v>0.002</v>
      </c>
      <c r="S29" s="4">
        <v>0</v>
      </c>
      <c r="T29" s="58">
        <v>0</v>
      </c>
      <c r="U29" s="58">
        <v>0</v>
      </c>
      <c r="V29" s="4">
        <v>0.45000000000000001</v>
      </c>
      <c r="W29" s="58">
        <f t="shared" si="0"/>
        <v>1151.3957476500002</v>
      </c>
      <c r="X29" s="58">
        <f t="shared" si="1"/>
        <v>1151.3957476500002</v>
      </c>
      <c r="Y29" s="4" t="s">
        <v>261</v>
      </c>
      <c r="Z29" s="4">
        <f t="shared" si="2"/>
        <v>0.12</v>
      </c>
      <c r="AA29" s="58">
        <f t="shared" si="3"/>
        <v>153519.43302</v>
      </c>
      <c r="AB29" s="58">
        <f t="shared" si="4"/>
        <v>2558.6572170000004</v>
      </c>
      <c r="AC29" s="58">
        <f t="shared" si="5"/>
        <v>575697.87382500002</v>
      </c>
    </row>
    <row r="30">
      <c r="A30" s="4" t="s">
        <v>63</v>
      </c>
      <c r="B30" s="4" t="s">
        <v>64</v>
      </c>
      <c r="C30" s="4" t="s">
        <v>253</v>
      </c>
      <c r="D30" s="4" t="s">
        <v>286</v>
      </c>
      <c r="E30" s="4" t="s">
        <v>287</v>
      </c>
      <c r="F30" s="4" t="s">
        <v>294</v>
      </c>
      <c r="G30" s="4" t="s">
        <v>232</v>
      </c>
      <c r="H30" s="4" t="s">
        <v>289</v>
      </c>
      <c r="I30" s="4" t="s">
        <v>290</v>
      </c>
      <c r="K30" s="70">
        <v>43809</v>
      </c>
      <c r="L30" s="4">
        <v>1</v>
      </c>
      <c r="M30" s="4" t="s">
        <v>221</v>
      </c>
      <c r="N30" s="58">
        <v>300000000</v>
      </c>
      <c r="O30" s="58">
        <v>38379858.25</v>
      </c>
      <c r="P30" s="58">
        <v>3070388.6600000001</v>
      </c>
      <c r="Q30" s="4" t="s">
        <v>236</v>
      </c>
      <c r="R30" s="4">
        <v>0.002</v>
      </c>
      <c r="S30" s="4">
        <v>0</v>
      </c>
      <c r="T30" s="58">
        <v>0</v>
      </c>
      <c r="U30" s="58">
        <v>0</v>
      </c>
      <c r="V30" s="4">
        <v>0.45000000000000001</v>
      </c>
      <c r="W30" s="58">
        <f t="shared" si="0"/>
        <v>2763.3497940000002</v>
      </c>
      <c r="X30" s="58">
        <f t="shared" si="1"/>
        <v>2763.3497940000002</v>
      </c>
      <c r="Y30" s="4" t="s">
        <v>261</v>
      </c>
      <c r="Z30" s="4">
        <f t="shared" si="2"/>
        <v>0.51000000000000001</v>
      </c>
      <c r="AA30" s="58">
        <f t="shared" si="3"/>
        <v>1565898.2166000002</v>
      </c>
      <c r="AB30" s="58">
        <f t="shared" si="4"/>
        <v>6140.7773200000001</v>
      </c>
      <c r="AC30" s="58">
        <f t="shared" si="5"/>
        <v>1381674.8970000001</v>
      </c>
    </row>
    <row r="31">
      <c r="A31" s="4" t="s">
        <v>65</v>
      </c>
      <c r="B31" s="4" t="s">
        <v>66</v>
      </c>
      <c r="C31" s="4" t="s">
        <v>253</v>
      </c>
      <c r="D31" s="4" t="s">
        <v>295</v>
      </c>
      <c r="E31" s="4" t="s">
        <v>296</v>
      </c>
      <c r="F31" s="4" t="s">
        <v>297</v>
      </c>
      <c r="G31" s="4" t="s">
        <v>257</v>
      </c>
      <c r="H31" s="4" t="s">
        <v>258</v>
      </c>
      <c r="I31" s="4" t="s">
        <v>259</v>
      </c>
      <c r="J31" s="4" t="s">
        <v>260</v>
      </c>
      <c r="K31" s="70">
        <v>45141</v>
      </c>
      <c r="L31" s="4">
        <v>5</v>
      </c>
      <c r="M31" s="4" t="s">
        <v>227</v>
      </c>
      <c r="N31" s="58">
        <v>13063844.6</v>
      </c>
      <c r="O31" s="58">
        <v>13063844.6</v>
      </c>
      <c r="P31" s="58">
        <v>13063844.6</v>
      </c>
      <c r="Q31" s="4" t="s">
        <v>222</v>
      </c>
      <c r="R31" s="4">
        <v>0.002</v>
      </c>
      <c r="S31" s="4">
        <v>0</v>
      </c>
      <c r="T31" s="58">
        <v>0</v>
      </c>
      <c r="U31" s="58">
        <v>0</v>
      </c>
      <c r="V31" s="4">
        <v>0.45000000000000001</v>
      </c>
      <c r="W31" s="58">
        <f t="shared" si="0"/>
        <v>11757.460140000001</v>
      </c>
      <c r="X31" s="58">
        <f t="shared" si="1"/>
        <v>11757.460140000001</v>
      </c>
      <c r="Y31" s="4" t="s">
        <v>261</v>
      </c>
      <c r="Z31" s="4">
        <f t="shared" si="2"/>
        <v>4.1600000000000001</v>
      </c>
      <c r="AA31" s="58">
        <f t="shared" si="3"/>
        <v>54345593.535999998</v>
      </c>
      <c r="AB31" s="58">
        <f t="shared" si="4"/>
        <v>26127.689200000001</v>
      </c>
      <c r="AC31" s="58">
        <f t="shared" si="5"/>
        <v>5878730.0700000003</v>
      </c>
    </row>
    <row r="32">
      <c r="A32" s="4" t="s">
        <v>67</v>
      </c>
      <c r="B32" s="4" t="s">
        <v>68</v>
      </c>
      <c r="C32" s="4" t="s">
        <v>253</v>
      </c>
      <c r="D32" s="4" t="s">
        <v>298</v>
      </c>
      <c r="E32" s="4" t="s">
        <v>299</v>
      </c>
      <c r="F32" s="4" t="s">
        <v>300</v>
      </c>
      <c r="G32" s="4" t="s">
        <v>257</v>
      </c>
      <c r="H32" s="4" t="s">
        <v>258</v>
      </c>
      <c r="I32" s="4" t="s">
        <v>259</v>
      </c>
      <c r="J32" s="4" t="s">
        <v>260</v>
      </c>
      <c r="K32" s="70">
        <v>44222</v>
      </c>
      <c r="L32" s="4">
        <v>2</v>
      </c>
      <c r="M32" s="4" t="s">
        <v>227</v>
      </c>
      <c r="N32" s="58">
        <v>18039000</v>
      </c>
      <c r="O32" s="58">
        <v>18039000</v>
      </c>
      <c r="P32" s="58">
        <v>18039000</v>
      </c>
      <c r="Q32" s="4" t="s">
        <v>222</v>
      </c>
      <c r="R32" s="4">
        <v>0.002</v>
      </c>
      <c r="S32" s="4">
        <v>0</v>
      </c>
      <c r="T32" s="58">
        <v>0</v>
      </c>
      <c r="U32" s="58">
        <v>0</v>
      </c>
      <c r="V32" s="4">
        <v>0.45000000000000001</v>
      </c>
      <c r="W32" s="58">
        <f t="shared" si="0"/>
        <v>16235.1</v>
      </c>
      <c r="X32" s="58">
        <f t="shared" si="1"/>
        <v>16235.1</v>
      </c>
      <c r="Y32" s="4" t="s">
        <v>261</v>
      </c>
      <c r="Z32" s="4">
        <f t="shared" si="2"/>
        <v>1.6399999999999999</v>
      </c>
      <c r="AA32" s="58">
        <f t="shared" si="3"/>
        <v>29583960</v>
      </c>
      <c r="AB32" s="58">
        <f t="shared" si="4"/>
        <v>36078</v>
      </c>
      <c r="AC32" s="58">
        <f t="shared" si="5"/>
        <v>8117550</v>
      </c>
    </row>
    <row r="33">
      <c r="A33" s="4" t="s">
        <v>67</v>
      </c>
      <c r="B33" s="4" t="s">
        <v>68</v>
      </c>
      <c r="C33" s="4" t="s">
        <v>253</v>
      </c>
      <c r="D33" s="4" t="s">
        <v>301</v>
      </c>
      <c r="E33" s="4" t="s">
        <v>302</v>
      </c>
      <c r="F33" s="4" t="s">
        <v>303</v>
      </c>
      <c r="G33" s="4" t="s">
        <v>304</v>
      </c>
      <c r="H33" s="4" t="s">
        <v>305</v>
      </c>
      <c r="I33" s="4" t="s">
        <v>259</v>
      </c>
      <c r="J33" s="4" t="s">
        <v>306</v>
      </c>
      <c r="K33" s="70">
        <v>45127</v>
      </c>
      <c r="L33" s="4">
        <v>5</v>
      </c>
      <c r="M33" s="4" t="s">
        <v>227</v>
      </c>
      <c r="N33" s="58">
        <v>10000000</v>
      </c>
      <c r="O33" s="58">
        <v>10000000</v>
      </c>
      <c r="P33" s="58">
        <v>10000000</v>
      </c>
      <c r="Q33" s="4" t="s">
        <v>222</v>
      </c>
      <c r="R33" s="4">
        <v>0.002</v>
      </c>
      <c r="S33" s="4">
        <v>0</v>
      </c>
      <c r="T33" s="58">
        <v>0</v>
      </c>
      <c r="U33" s="58">
        <v>0</v>
      </c>
      <c r="V33" s="4">
        <v>0.45000000000000001</v>
      </c>
      <c r="W33" s="58">
        <f t="shared" si="0"/>
        <v>9000</v>
      </c>
      <c r="X33" s="58">
        <f t="shared" si="1"/>
        <v>9000</v>
      </c>
      <c r="Y33" s="4" t="s">
        <v>261</v>
      </c>
      <c r="Z33" s="4">
        <f t="shared" si="2"/>
        <v>4.1200000000000001</v>
      </c>
      <c r="AA33" s="58">
        <f t="shared" si="3"/>
        <v>41200000</v>
      </c>
      <c r="AB33" s="58">
        <f t="shared" si="4"/>
        <v>20000</v>
      </c>
      <c r="AC33" s="58">
        <f t="shared" si="5"/>
        <v>4500000</v>
      </c>
    </row>
    <row r="34">
      <c r="A34" s="4" t="s">
        <v>69</v>
      </c>
      <c r="B34" s="4" t="s">
        <v>70</v>
      </c>
      <c r="C34" s="4" t="s">
        <v>253</v>
      </c>
      <c r="D34" s="4" t="s">
        <v>307</v>
      </c>
      <c r="E34" s="4" t="s">
        <v>308</v>
      </c>
      <c r="F34" s="4" t="s">
        <v>309</v>
      </c>
      <c r="G34" s="4" t="s">
        <v>257</v>
      </c>
      <c r="H34" s="4" t="s">
        <v>258</v>
      </c>
      <c r="I34" s="4" t="s">
        <v>259</v>
      </c>
      <c r="J34" s="4" t="s">
        <v>260</v>
      </c>
      <c r="K34" s="70">
        <v>45117</v>
      </c>
      <c r="L34" s="4">
        <v>5</v>
      </c>
      <c r="M34" s="4" t="s">
        <v>227</v>
      </c>
      <c r="N34" s="58">
        <v>7555939.7300000004</v>
      </c>
      <c r="O34" s="58">
        <v>7555939.7300000004</v>
      </c>
      <c r="P34" s="58">
        <v>7555939.7300000004</v>
      </c>
      <c r="Q34" s="4" t="s">
        <v>222</v>
      </c>
      <c r="R34" s="4">
        <v>0.002</v>
      </c>
      <c r="S34" s="4">
        <v>0</v>
      </c>
      <c r="T34" s="58">
        <v>0</v>
      </c>
      <c r="U34" s="58">
        <v>0</v>
      </c>
      <c r="V34" s="4">
        <v>0.45000000000000001</v>
      </c>
      <c r="W34" s="58">
        <f t="shared" si="0"/>
        <v>6800.345757000001</v>
      </c>
      <c r="X34" s="58">
        <f t="shared" si="1"/>
        <v>6800.345757000001</v>
      </c>
      <c r="Y34" s="4" t="s">
        <v>261</v>
      </c>
      <c r="Z34" s="4">
        <f t="shared" si="2"/>
        <v>4.0899999999999999</v>
      </c>
      <c r="AA34" s="58">
        <f t="shared" si="3"/>
        <v>30903793.495700002</v>
      </c>
      <c r="AB34" s="58">
        <f t="shared" si="4"/>
        <v>15111.879460000002</v>
      </c>
      <c r="AC34" s="58">
        <f t="shared" si="5"/>
        <v>3400172.8785000001</v>
      </c>
    </row>
    <row r="35">
      <c r="A35" s="4" t="s">
        <v>69</v>
      </c>
      <c r="B35" s="4" t="s">
        <v>70</v>
      </c>
      <c r="C35" s="4" t="s">
        <v>253</v>
      </c>
      <c r="D35" s="4" t="s">
        <v>307</v>
      </c>
      <c r="E35" s="4" t="s">
        <v>308</v>
      </c>
      <c r="F35" s="4" t="s">
        <v>310</v>
      </c>
      <c r="G35" s="4" t="s">
        <v>257</v>
      </c>
      <c r="H35" s="4" t="s">
        <v>258</v>
      </c>
      <c r="I35" s="4" t="s">
        <v>259</v>
      </c>
      <c r="J35" s="4" t="s">
        <v>260</v>
      </c>
      <c r="K35" s="70">
        <v>44071</v>
      </c>
      <c r="L35" s="4">
        <v>2</v>
      </c>
      <c r="M35" s="4" t="s">
        <v>227</v>
      </c>
      <c r="N35" s="58">
        <v>5507562.5</v>
      </c>
      <c r="O35" s="58">
        <v>5507562.5</v>
      </c>
      <c r="P35" s="58">
        <v>5507562.5</v>
      </c>
      <c r="Q35" s="4" t="s">
        <v>222</v>
      </c>
      <c r="R35" s="4">
        <v>0.002</v>
      </c>
      <c r="S35" s="4">
        <v>0</v>
      </c>
      <c r="T35" s="58">
        <v>0</v>
      </c>
      <c r="U35" s="58">
        <v>0</v>
      </c>
      <c r="V35" s="4">
        <v>0.45000000000000001</v>
      </c>
      <c r="W35" s="58">
        <f t="shared" si="0"/>
        <v>4956.8062500000005</v>
      </c>
      <c r="X35" s="58">
        <f t="shared" si="1"/>
        <v>4956.8062500000005</v>
      </c>
      <c r="Y35" s="4" t="s">
        <v>261</v>
      </c>
      <c r="Z35" s="4">
        <f t="shared" si="2"/>
        <v>1.23</v>
      </c>
      <c r="AA35" s="58">
        <f t="shared" si="3"/>
        <v>6774301.875</v>
      </c>
      <c r="AB35" s="58">
        <f t="shared" si="4"/>
        <v>11015.125</v>
      </c>
      <c r="AC35" s="58">
        <f t="shared" si="5"/>
        <v>2478403.125</v>
      </c>
    </row>
    <row r="36">
      <c r="A36" s="4" t="s">
        <v>71</v>
      </c>
      <c r="B36" s="4" t="s">
        <v>72</v>
      </c>
      <c r="C36" s="4" t="s">
        <v>253</v>
      </c>
      <c r="D36" s="4" t="s">
        <v>311</v>
      </c>
      <c r="E36" s="4" t="s">
        <v>312</v>
      </c>
      <c r="F36" s="4" t="s">
        <v>313</v>
      </c>
      <c r="G36" s="4" t="s">
        <v>257</v>
      </c>
      <c r="H36" s="4" t="s">
        <v>258</v>
      </c>
      <c r="I36" s="4" t="s">
        <v>259</v>
      </c>
      <c r="J36" s="4" t="s">
        <v>260</v>
      </c>
      <c r="K36" s="70">
        <v>45279</v>
      </c>
      <c r="L36" s="4">
        <v>5</v>
      </c>
      <c r="M36" s="4" t="s">
        <v>227</v>
      </c>
      <c r="N36" s="58">
        <v>30122258.329999998</v>
      </c>
      <c r="O36" s="58">
        <v>30122258.329999998</v>
      </c>
      <c r="P36" s="58">
        <v>30122258.329999998</v>
      </c>
      <c r="Q36" s="4" t="s">
        <v>222</v>
      </c>
      <c r="R36" s="4">
        <v>0.002</v>
      </c>
      <c r="S36" s="4">
        <v>0</v>
      </c>
      <c r="T36" s="58">
        <v>0</v>
      </c>
      <c r="U36" s="58">
        <v>0</v>
      </c>
      <c r="V36" s="4">
        <v>0.45000000000000001</v>
      </c>
      <c r="W36" s="58">
        <f t="shared" si="0"/>
        <v>27110.032497</v>
      </c>
      <c r="X36" s="58">
        <f t="shared" si="1"/>
        <v>27110.032497</v>
      </c>
      <c r="Y36" s="4" t="s">
        <v>261</v>
      </c>
      <c r="Z36" s="4">
        <f t="shared" si="2"/>
        <v>4.54</v>
      </c>
      <c r="AA36" s="58">
        <f t="shared" si="3"/>
        <v>136755052.81819999</v>
      </c>
      <c r="AB36" s="58">
        <f t="shared" si="4"/>
        <v>60244.516660000001</v>
      </c>
      <c r="AC36" s="58">
        <f t="shared" si="5"/>
        <v>13555016.248499999</v>
      </c>
    </row>
    <row r="37">
      <c r="A37" s="4" t="s">
        <v>73</v>
      </c>
      <c r="B37" s="4" t="s">
        <v>74</v>
      </c>
      <c r="C37" s="4" t="s">
        <v>253</v>
      </c>
      <c r="D37" s="4" t="s">
        <v>314</v>
      </c>
      <c r="E37" s="4" t="s">
        <v>315</v>
      </c>
      <c r="F37" s="4" t="s">
        <v>316</v>
      </c>
      <c r="G37" s="4" t="s">
        <v>267</v>
      </c>
      <c r="H37" s="4" t="s">
        <v>268</v>
      </c>
      <c r="I37" s="4" t="s">
        <v>317</v>
      </c>
      <c r="J37" s="4" t="s">
        <v>270</v>
      </c>
      <c r="K37" s="70">
        <v>43677</v>
      </c>
      <c r="L37" s="4">
        <v>1</v>
      </c>
      <c r="M37" s="4" t="s">
        <v>235</v>
      </c>
      <c r="N37" s="58">
        <v>253479.87</v>
      </c>
      <c r="O37" s="58">
        <v>224566.89000000001</v>
      </c>
      <c r="P37" s="58">
        <v>224566.89000000001</v>
      </c>
      <c r="Q37" s="4" t="s">
        <v>222</v>
      </c>
      <c r="R37" s="4">
        <v>0.002</v>
      </c>
      <c r="S37" s="4">
        <v>0</v>
      </c>
      <c r="T37" s="58">
        <v>0</v>
      </c>
      <c r="U37" s="58">
        <v>0</v>
      </c>
      <c r="V37" s="4">
        <v>0.45000000000000001</v>
      </c>
      <c r="W37" s="58">
        <f t="shared" si="0"/>
        <v>202.11020100000002</v>
      </c>
      <c r="X37" s="58">
        <f t="shared" si="1"/>
        <v>202.11020100000002</v>
      </c>
      <c r="Y37" s="4" t="s">
        <v>261</v>
      </c>
      <c r="Z37" s="4">
        <f t="shared" si="2"/>
        <v>0.14999999999999999</v>
      </c>
      <c r="AA37" s="58">
        <f t="shared" si="3"/>
        <v>33685.033499999998</v>
      </c>
      <c r="AB37" s="58">
        <f t="shared" si="4"/>
        <v>449.13378000000006</v>
      </c>
      <c r="AC37" s="58">
        <f t="shared" si="5"/>
        <v>101055.10050000002</v>
      </c>
    </row>
    <row r="38">
      <c r="A38" s="4" t="s">
        <v>75</v>
      </c>
      <c r="B38" s="4" t="s">
        <v>76</v>
      </c>
      <c r="C38" s="4" t="s">
        <v>215</v>
      </c>
      <c r="D38" s="4" t="s">
        <v>318</v>
      </c>
      <c r="E38" s="4" t="s">
        <v>319</v>
      </c>
      <c r="F38" s="4" t="s">
        <v>320</v>
      </c>
      <c r="G38" s="4" t="s">
        <v>232</v>
      </c>
      <c r="H38" s="4" t="s">
        <v>233</v>
      </c>
      <c r="I38" s="4" t="s">
        <v>234</v>
      </c>
      <c r="K38" s="70">
        <v>43649</v>
      </c>
      <c r="L38" s="4">
        <v>1</v>
      </c>
      <c r="M38" s="4" t="s">
        <v>227</v>
      </c>
      <c r="N38" s="58">
        <v>16000000</v>
      </c>
      <c r="O38" s="58">
        <v>16000000</v>
      </c>
      <c r="P38" s="58">
        <v>320000</v>
      </c>
      <c r="Q38" s="4" t="s">
        <v>236</v>
      </c>
      <c r="R38" s="4">
        <v>0.0015</v>
      </c>
      <c r="S38" s="4">
        <v>0</v>
      </c>
      <c r="T38" s="58">
        <v>0</v>
      </c>
      <c r="U38" s="58">
        <v>0</v>
      </c>
      <c r="V38" s="4">
        <v>0.45000000000000001</v>
      </c>
      <c r="W38" s="58">
        <f t="shared" si="0"/>
        <v>216</v>
      </c>
      <c r="X38" s="58">
        <f t="shared" si="1"/>
        <v>216</v>
      </c>
      <c r="Y38" s="4" t="s">
        <v>223</v>
      </c>
      <c r="Z38" s="4">
        <f t="shared" si="2"/>
        <v>0.070000000000000007</v>
      </c>
      <c r="AA38" s="58">
        <f t="shared" si="3"/>
        <v>22400.000000000004</v>
      </c>
      <c r="AB38" s="58">
        <f t="shared" si="4"/>
        <v>480</v>
      </c>
      <c r="AC38" s="58">
        <f t="shared" si="5"/>
        <v>144000</v>
      </c>
    </row>
    <row r="39">
      <c r="A39" s="4" t="s">
        <v>75</v>
      </c>
      <c r="B39" s="4" t="s">
        <v>76</v>
      </c>
      <c r="C39" s="4" t="s">
        <v>215</v>
      </c>
      <c r="D39" s="4" t="s">
        <v>318</v>
      </c>
      <c r="E39" s="4" t="s">
        <v>319</v>
      </c>
      <c r="F39" s="4" t="s">
        <v>321</v>
      </c>
      <c r="G39" s="4" t="s">
        <v>232</v>
      </c>
      <c r="H39" s="4" t="s">
        <v>233</v>
      </c>
      <c r="I39" s="4" t="s">
        <v>234</v>
      </c>
      <c r="K39" s="70">
        <v>43623</v>
      </c>
      <c r="L39" s="4">
        <v>1</v>
      </c>
      <c r="M39" s="4" t="s">
        <v>235</v>
      </c>
      <c r="N39" s="58">
        <v>200000000</v>
      </c>
      <c r="O39" s="58">
        <v>177187153.93000001</v>
      </c>
      <c r="P39" s="58">
        <v>0</v>
      </c>
      <c r="Q39" s="4" t="s">
        <v>236</v>
      </c>
      <c r="R39" s="4">
        <v>0.0015</v>
      </c>
      <c r="S39" s="4">
        <v>0</v>
      </c>
      <c r="T39" s="58">
        <v>0</v>
      </c>
      <c r="U39" s="58">
        <v>0</v>
      </c>
      <c r="V39" s="4">
        <v>0.45000000000000001</v>
      </c>
      <c r="W39" s="58">
        <f t="shared" si="0"/>
        <v>0</v>
      </c>
      <c r="X39" s="58">
        <f t="shared" si="1"/>
        <v>0</v>
      </c>
      <c r="Y39" s="4" t="s">
        <v>223</v>
      </c>
      <c r="Z39" s="4">
        <f t="shared" si="2"/>
        <v>0</v>
      </c>
      <c r="AA39" s="58">
        <f t="shared" si="3"/>
        <v>0</v>
      </c>
      <c r="AB39" s="58">
        <f t="shared" si="4"/>
        <v>0</v>
      </c>
      <c r="AC39" s="58">
        <f t="shared" si="5"/>
        <v>0</v>
      </c>
    </row>
    <row r="40">
      <c r="A40" s="4" t="s">
        <v>77</v>
      </c>
      <c r="B40" s="4" t="s">
        <v>78</v>
      </c>
      <c r="C40" s="4" t="s">
        <v>238</v>
      </c>
      <c r="D40" s="4" t="s">
        <v>322</v>
      </c>
      <c r="E40" s="4" t="s">
        <v>323</v>
      </c>
      <c r="F40" s="4" t="s">
        <v>324</v>
      </c>
      <c r="G40" s="4" t="s">
        <v>325</v>
      </c>
      <c r="H40" s="4" t="s">
        <v>326</v>
      </c>
      <c r="I40" s="4" t="s">
        <v>327</v>
      </c>
      <c r="J40" s="4" t="s">
        <v>328</v>
      </c>
      <c r="K40" s="70">
        <v>43628</v>
      </c>
      <c r="L40" s="4">
        <v>1</v>
      </c>
      <c r="M40" s="4" t="s">
        <v>227</v>
      </c>
      <c r="N40" s="58">
        <v>49987916.659999996</v>
      </c>
      <c r="O40" s="58">
        <v>49987916.659999996</v>
      </c>
      <c r="P40" s="58">
        <v>49987916.659999996</v>
      </c>
      <c r="Q40" s="4" t="s">
        <v>222</v>
      </c>
      <c r="R40" s="4">
        <v>0.00044999999999999999</v>
      </c>
      <c r="S40" s="4">
        <v>0</v>
      </c>
      <c r="T40" s="58">
        <v>0</v>
      </c>
      <c r="U40" s="58">
        <v>0</v>
      </c>
      <c r="V40" s="4">
        <v>0.45000000000000001</v>
      </c>
      <c r="W40" s="58">
        <f t="shared" si="0"/>
        <v>10122.553123649999</v>
      </c>
      <c r="X40" s="58">
        <f t="shared" si="1"/>
        <v>10122.553123649999</v>
      </c>
      <c r="Y40" s="4" t="s">
        <v>223</v>
      </c>
      <c r="Z40" s="4">
        <f t="shared" si="2"/>
        <v>0.02</v>
      </c>
      <c r="AA40" s="58">
        <f t="shared" si="3"/>
        <v>999758.33319999999</v>
      </c>
      <c r="AB40" s="58">
        <f t="shared" si="4"/>
        <v>22494.562496999999</v>
      </c>
      <c r="AC40" s="58">
        <f t="shared" si="5"/>
        <v>22494562.496999998</v>
      </c>
    </row>
    <row r="41">
      <c r="A41" s="4" t="s">
        <v>79</v>
      </c>
      <c r="B41" s="4" t="s">
        <v>80</v>
      </c>
      <c r="C41" s="4" t="s">
        <v>215</v>
      </c>
      <c r="D41" s="4" t="s">
        <v>329</v>
      </c>
      <c r="E41" s="4" t="s">
        <v>330</v>
      </c>
      <c r="F41" s="4" t="s">
        <v>331</v>
      </c>
      <c r="G41" s="4" t="s">
        <v>325</v>
      </c>
      <c r="H41" s="4" t="s">
        <v>326</v>
      </c>
      <c r="I41" s="4" t="s">
        <v>327</v>
      </c>
      <c r="J41" s="4" t="s">
        <v>328</v>
      </c>
      <c r="K41" s="70">
        <v>43682</v>
      </c>
      <c r="L41" s="4">
        <v>1</v>
      </c>
      <c r="M41" s="4" t="s">
        <v>332</v>
      </c>
      <c r="N41" s="58">
        <v>140481178.08000001</v>
      </c>
      <c r="O41" s="58">
        <v>15872145.09</v>
      </c>
      <c r="P41" s="58">
        <v>15872145.09</v>
      </c>
      <c r="Q41" s="4" t="s">
        <v>222</v>
      </c>
      <c r="R41" s="4">
        <v>0.0015</v>
      </c>
      <c r="S41" s="4">
        <v>0</v>
      </c>
      <c r="T41" s="58">
        <v>0</v>
      </c>
      <c r="U41" s="58">
        <v>0</v>
      </c>
      <c r="V41" s="4">
        <v>0.45000000000000001</v>
      </c>
      <c r="W41" s="58">
        <f t="shared" si="0"/>
        <v>10713.69793575</v>
      </c>
      <c r="X41" s="58">
        <f t="shared" si="1"/>
        <v>10713.69793575</v>
      </c>
      <c r="Y41" s="4" t="s">
        <v>223</v>
      </c>
      <c r="Z41" s="4">
        <f t="shared" si="2"/>
        <v>0.16</v>
      </c>
      <c r="AA41" s="58">
        <f t="shared" si="3"/>
        <v>2539543.2143999999</v>
      </c>
      <c r="AB41" s="58">
        <f t="shared" si="4"/>
        <v>23808.217635000001</v>
      </c>
      <c r="AC41" s="58">
        <f t="shared" si="5"/>
        <v>7142465.2905000001</v>
      </c>
    </row>
    <row r="42">
      <c r="A42" s="4" t="s">
        <v>79</v>
      </c>
      <c r="B42" s="4" t="s">
        <v>80</v>
      </c>
      <c r="C42" s="4" t="s">
        <v>215</v>
      </c>
      <c r="D42" s="4" t="s">
        <v>333</v>
      </c>
      <c r="E42" s="4" t="s">
        <v>334</v>
      </c>
      <c r="F42" s="4" t="s">
        <v>335</v>
      </c>
      <c r="G42" s="4" t="s">
        <v>267</v>
      </c>
      <c r="H42" s="4" t="s">
        <v>268</v>
      </c>
      <c r="I42" s="4" t="s">
        <v>317</v>
      </c>
      <c r="J42" s="4" t="s">
        <v>270</v>
      </c>
      <c r="K42" s="70">
        <v>43678</v>
      </c>
      <c r="L42" s="4">
        <v>1</v>
      </c>
      <c r="M42" s="4" t="s">
        <v>227</v>
      </c>
      <c r="N42" s="58">
        <v>323939.46000000002</v>
      </c>
      <c r="O42" s="58">
        <v>323939.46000000002</v>
      </c>
      <c r="P42" s="58">
        <v>323939.46000000002</v>
      </c>
      <c r="Q42" s="4" t="s">
        <v>222</v>
      </c>
      <c r="R42" s="4">
        <v>0.0015</v>
      </c>
      <c r="S42" s="4">
        <v>0</v>
      </c>
      <c r="T42" s="58">
        <v>0</v>
      </c>
      <c r="U42" s="58">
        <v>0</v>
      </c>
      <c r="V42" s="4">
        <v>0.45000000000000001</v>
      </c>
      <c r="W42" s="58">
        <f t="shared" si="0"/>
        <v>218.65913550000002</v>
      </c>
      <c r="X42" s="58">
        <f t="shared" si="1"/>
        <v>218.65913550000002</v>
      </c>
      <c r="Y42" s="4" t="s">
        <v>223</v>
      </c>
      <c r="Z42" s="4">
        <f t="shared" si="2"/>
        <v>0.14999999999999999</v>
      </c>
      <c r="AA42" s="58">
        <f t="shared" si="3"/>
        <v>48590.919000000002</v>
      </c>
      <c r="AB42" s="58">
        <f t="shared" si="4"/>
        <v>485.90919000000002</v>
      </c>
      <c r="AC42" s="58">
        <f t="shared" si="5"/>
        <v>145772.75700000001</v>
      </c>
    </row>
    <row r="43">
      <c r="A43" s="4" t="s">
        <v>81</v>
      </c>
      <c r="B43" s="4" t="s">
        <v>82</v>
      </c>
      <c r="C43" s="4" t="s">
        <v>336</v>
      </c>
      <c r="D43" s="4" t="s">
        <v>337</v>
      </c>
      <c r="E43" s="4" t="s">
        <v>338</v>
      </c>
      <c r="F43" s="4" t="s">
        <v>339</v>
      </c>
      <c r="G43" s="4" t="s">
        <v>257</v>
      </c>
      <c r="H43" s="4" t="s">
        <v>258</v>
      </c>
      <c r="I43" s="4" t="s">
        <v>259</v>
      </c>
      <c r="J43" s="4" t="s">
        <v>260</v>
      </c>
      <c r="K43" s="70">
        <v>45817</v>
      </c>
      <c r="L43" s="4">
        <v>7</v>
      </c>
      <c r="M43" s="4" t="s">
        <v>227</v>
      </c>
      <c r="N43" s="58">
        <v>10047236.109999999</v>
      </c>
      <c r="O43" s="58">
        <v>10047236.109999999</v>
      </c>
      <c r="P43" s="58">
        <v>10047236.109999999</v>
      </c>
      <c r="Q43" s="4" t="s">
        <v>222</v>
      </c>
      <c r="R43" s="4">
        <v>0.0060000000000000001</v>
      </c>
      <c r="S43" s="4">
        <v>0</v>
      </c>
      <c r="T43" s="58">
        <v>0</v>
      </c>
      <c r="U43" s="58">
        <v>0</v>
      </c>
      <c r="V43" s="4">
        <v>0.45000000000000001</v>
      </c>
      <c r="W43" s="58">
        <f t="shared" si="0"/>
        <v>27127.537496999998</v>
      </c>
      <c r="X43" s="58">
        <f t="shared" si="1"/>
        <v>27127.537496999998</v>
      </c>
      <c r="Y43" s="4" t="s">
        <v>340</v>
      </c>
      <c r="Z43" s="4">
        <f t="shared" si="2"/>
        <v>6.0099999999999998</v>
      </c>
      <c r="AA43" s="58">
        <f t="shared" si="3"/>
        <v>60383889.021099992</v>
      </c>
      <c r="AB43" s="58">
        <f t="shared" si="4"/>
        <v>60283.416659999995</v>
      </c>
      <c r="AC43" s="58">
        <f t="shared" si="5"/>
        <v>4521256.2494999999</v>
      </c>
    </row>
    <row r="44">
      <c r="A44" s="4" t="s">
        <v>83</v>
      </c>
      <c r="B44" s="4" t="s">
        <v>84</v>
      </c>
      <c r="C44" s="4" t="s">
        <v>253</v>
      </c>
      <c r="D44" s="4" t="s">
        <v>341</v>
      </c>
      <c r="E44" s="4" t="s">
        <v>342</v>
      </c>
      <c r="F44" s="4" t="s">
        <v>343</v>
      </c>
      <c r="G44" s="4" t="s">
        <v>257</v>
      </c>
      <c r="H44" s="4" t="s">
        <v>258</v>
      </c>
      <c r="I44" s="4" t="s">
        <v>259</v>
      </c>
      <c r="J44" s="4" t="s">
        <v>260</v>
      </c>
      <c r="K44" s="70">
        <v>45561</v>
      </c>
      <c r="L44" s="4">
        <v>6</v>
      </c>
      <c r="M44" s="4" t="s">
        <v>227</v>
      </c>
      <c r="N44" s="58">
        <v>2003244.4399999999</v>
      </c>
      <c r="O44" s="58">
        <v>2003244.4399999999</v>
      </c>
      <c r="P44" s="58">
        <v>2003244.4399999999</v>
      </c>
      <c r="Q44" s="4" t="s">
        <v>222</v>
      </c>
      <c r="R44" s="4">
        <v>0.002</v>
      </c>
      <c r="S44" s="4">
        <v>0</v>
      </c>
      <c r="T44" s="58">
        <v>0</v>
      </c>
      <c r="U44" s="58">
        <v>0</v>
      </c>
      <c r="V44" s="4">
        <v>0.45000000000000001</v>
      </c>
      <c r="W44" s="58">
        <f t="shared" si="0"/>
        <v>1802.9199960000001</v>
      </c>
      <c r="X44" s="58">
        <f t="shared" si="1"/>
        <v>1802.9199960000001</v>
      </c>
      <c r="Y44" s="4" t="s">
        <v>261</v>
      </c>
      <c r="Z44" s="4">
        <f t="shared" si="2"/>
        <v>5.3099999999999996</v>
      </c>
      <c r="AA44" s="58">
        <f t="shared" si="3"/>
        <v>10637227.976399999</v>
      </c>
      <c r="AB44" s="58">
        <f t="shared" si="4"/>
        <v>4006.4888799999999</v>
      </c>
      <c r="AC44" s="58">
        <f t="shared" si="5"/>
        <v>901459.99800000002</v>
      </c>
    </row>
    <row r="45">
      <c r="A45" s="4" t="s">
        <v>83</v>
      </c>
      <c r="B45" s="4" t="s">
        <v>84</v>
      </c>
      <c r="C45" s="4" t="s">
        <v>253</v>
      </c>
      <c r="D45" s="4" t="s">
        <v>341</v>
      </c>
      <c r="E45" s="4" t="s">
        <v>342</v>
      </c>
      <c r="F45" s="4" t="s">
        <v>344</v>
      </c>
      <c r="G45" s="4" t="s">
        <v>257</v>
      </c>
      <c r="H45" s="4" t="s">
        <v>258</v>
      </c>
      <c r="I45" s="4" t="s">
        <v>259</v>
      </c>
      <c r="J45" s="4" t="s">
        <v>260</v>
      </c>
      <c r="K45" s="70">
        <v>44405</v>
      </c>
      <c r="L45" s="4">
        <v>3</v>
      </c>
      <c r="M45" s="4" t="s">
        <v>227</v>
      </c>
      <c r="N45" s="58">
        <v>20050555.559999999</v>
      </c>
      <c r="O45" s="58">
        <v>20050555.559999999</v>
      </c>
      <c r="P45" s="58">
        <v>20050555.559999999</v>
      </c>
      <c r="Q45" s="4" t="s">
        <v>222</v>
      </c>
      <c r="R45" s="4">
        <v>0.002</v>
      </c>
      <c r="S45" s="4">
        <v>0</v>
      </c>
      <c r="T45" s="58">
        <v>0</v>
      </c>
      <c r="U45" s="58">
        <v>0</v>
      </c>
      <c r="V45" s="4">
        <v>0.45000000000000001</v>
      </c>
      <c r="W45" s="58">
        <f t="shared" si="0"/>
        <v>18045.500004000001</v>
      </c>
      <c r="X45" s="58">
        <f t="shared" si="1"/>
        <v>18045.500004000001</v>
      </c>
      <c r="Y45" s="4" t="s">
        <v>261</v>
      </c>
      <c r="Z45" s="4">
        <f t="shared" si="2"/>
        <v>2.1400000000000001</v>
      </c>
      <c r="AA45" s="58">
        <f t="shared" si="3"/>
        <v>42908188.898400001</v>
      </c>
      <c r="AB45" s="58">
        <f t="shared" si="4"/>
        <v>40101.111120000001</v>
      </c>
      <c r="AC45" s="58">
        <f t="shared" si="5"/>
        <v>9022750.0020000003</v>
      </c>
    </row>
    <row r="46">
      <c r="A46" s="4" t="s">
        <v>83</v>
      </c>
      <c r="B46" s="4" t="s">
        <v>84</v>
      </c>
      <c r="C46" s="4" t="s">
        <v>253</v>
      </c>
      <c r="D46" s="4" t="s">
        <v>341</v>
      </c>
      <c r="E46" s="4" t="s">
        <v>342</v>
      </c>
      <c r="F46" s="4" t="s">
        <v>345</v>
      </c>
      <c r="G46" s="4" t="s">
        <v>257</v>
      </c>
      <c r="H46" s="4" t="s">
        <v>258</v>
      </c>
      <c r="I46" s="4" t="s">
        <v>259</v>
      </c>
      <c r="J46" s="4" t="s">
        <v>260</v>
      </c>
      <c r="K46" s="70">
        <v>45160</v>
      </c>
      <c r="L46" s="4">
        <v>5</v>
      </c>
      <c r="M46" s="4" t="s">
        <v>227</v>
      </c>
      <c r="N46" s="58">
        <v>8012833.3300000001</v>
      </c>
      <c r="O46" s="58">
        <v>8012833.3300000001</v>
      </c>
      <c r="P46" s="58">
        <v>8012833.3300000001</v>
      </c>
      <c r="Q46" s="4" t="s">
        <v>222</v>
      </c>
      <c r="R46" s="4">
        <v>0.002</v>
      </c>
      <c r="S46" s="4">
        <v>0</v>
      </c>
      <c r="T46" s="58">
        <v>0</v>
      </c>
      <c r="U46" s="58">
        <v>0</v>
      </c>
      <c r="V46" s="4">
        <v>0.45000000000000001</v>
      </c>
      <c r="W46" s="58">
        <f t="shared" si="0"/>
        <v>7211.5499970000001</v>
      </c>
      <c r="X46" s="58">
        <f t="shared" si="1"/>
        <v>7211.5499970000001</v>
      </c>
      <c r="Y46" s="4" t="s">
        <v>261</v>
      </c>
      <c r="Z46" s="4">
        <f t="shared" si="2"/>
        <v>4.21</v>
      </c>
      <c r="AA46" s="58">
        <f t="shared" si="3"/>
        <v>33734028.319300003</v>
      </c>
      <c r="AB46" s="58">
        <f t="shared" si="4"/>
        <v>16025.666660000001</v>
      </c>
      <c r="AC46" s="58">
        <f t="shared" si="5"/>
        <v>3605774.9985000002</v>
      </c>
    </row>
    <row r="47">
      <c r="A47" s="4" t="s">
        <v>85</v>
      </c>
      <c r="B47" s="4" t="s">
        <v>86</v>
      </c>
      <c r="C47" s="4" t="s">
        <v>253</v>
      </c>
      <c r="D47" s="4" t="s">
        <v>346</v>
      </c>
      <c r="E47" s="4" t="s">
        <v>86</v>
      </c>
      <c r="F47" s="4" t="s">
        <v>347</v>
      </c>
      <c r="G47" s="4" t="s">
        <v>348</v>
      </c>
      <c r="H47" s="4" t="s">
        <v>349</v>
      </c>
      <c r="I47" s="4" t="s">
        <v>350</v>
      </c>
      <c r="J47" s="4" t="s">
        <v>351</v>
      </c>
      <c r="K47" s="70">
        <v>44186</v>
      </c>
      <c r="L47" s="4">
        <v>2</v>
      </c>
      <c r="M47" s="4" t="s">
        <v>235</v>
      </c>
      <c r="N47" s="58">
        <v>29046.400000000001</v>
      </c>
      <c r="O47" s="58">
        <v>25733.240000000002</v>
      </c>
      <c r="P47" s="58">
        <v>25733.240000000002</v>
      </c>
      <c r="Q47" s="4" t="s">
        <v>222</v>
      </c>
      <c r="R47" s="4">
        <v>0.002</v>
      </c>
      <c r="S47" s="4">
        <v>0</v>
      </c>
      <c r="T47" s="58">
        <v>0</v>
      </c>
      <c r="U47" s="58">
        <v>0</v>
      </c>
      <c r="V47" s="4">
        <v>0.45000000000000001</v>
      </c>
      <c r="W47" s="58">
        <f t="shared" si="0"/>
        <v>23.159916000000003</v>
      </c>
      <c r="X47" s="58">
        <f t="shared" si="1"/>
        <v>23.159916000000003</v>
      </c>
      <c r="Y47" s="4" t="s">
        <v>261</v>
      </c>
      <c r="Z47" s="4">
        <f t="shared" si="2"/>
        <v>1.54</v>
      </c>
      <c r="AA47" s="58">
        <f t="shared" si="3"/>
        <v>39629.189600000005</v>
      </c>
      <c r="AB47" s="58">
        <f t="shared" si="4"/>
        <v>51.466480000000004</v>
      </c>
      <c r="AC47" s="58">
        <f t="shared" si="5"/>
        <v>11579.958000000001</v>
      </c>
    </row>
    <row r="48">
      <c r="A48" s="4" t="s">
        <v>87</v>
      </c>
      <c r="B48" s="4" t="s">
        <v>88</v>
      </c>
      <c r="C48" s="4" t="s">
        <v>352</v>
      </c>
      <c r="D48" s="4" t="s">
        <v>353</v>
      </c>
      <c r="E48" s="4" t="s">
        <v>354</v>
      </c>
      <c r="F48" s="4" t="s">
        <v>355</v>
      </c>
      <c r="G48" s="4" t="s">
        <v>356</v>
      </c>
      <c r="H48" s="4" t="s">
        <v>258</v>
      </c>
      <c r="I48" s="4" t="s">
        <v>259</v>
      </c>
      <c r="J48" s="4" t="s">
        <v>357</v>
      </c>
      <c r="K48" s="70">
        <v>43833</v>
      </c>
      <c r="L48" s="4">
        <v>1</v>
      </c>
      <c r="M48" s="4" t="s">
        <v>227</v>
      </c>
      <c r="N48" s="58">
        <v>19865065</v>
      </c>
      <c r="O48" s="58">
        <v>19865065</v>
      </c>
      <c r="P48" s="58">
        <v>19865065</v>
      </c>
      <c r="Q48" s="4" t="s">
        <v>222</v>
      </c>
      <c r="R48" s="4">
        <v>0.0080000000000000002</v>
      </c>
      <c r="S48" s="4">
        <v>0</v>
      </c>
      <c r="T48" s="58">
        <v>0</v>
      </c>
      <c r="U48" s="58">
        <v>0</v>
      </c>
      <c r="V48" s="4">
        <v>0.45000000000000001</v>
      </c>
      <c r="W48" s="58">
        <f t="shared" si="0"/>
        <v>71514.233999999997</v>
      </c>
      <c r="X48" s="58">
        <f t="shared" si="1"/>
        <v>71514.233999999997</v>
      </c>
      <c r="Y48" s="4" t="s">
        <v>340</v>
      </c>
      <c r="Z48" s="4">
        <f t="shared" si="2"/>
        <v>0.57999999999999996</v>
      </c>
      <c r="AA48" s="58">
        <f t="shared" si="3"/>
        <v>11521737.699999999</v>
      </c>
      <c r="AB48" s="58">
        <f t="shared" si="4"/>
        <v>158920.51999999999</v>
      </c>
      <c r="AC48" s="58">
        <f t="shared" si="5"/>
        <v>8939279.25</v>
      </c>
    </row>
    <row r="49">
      <c r="A49" s="4" t="s">
        <v>89</v>
      </c>
      <c r="B49" s="4" t="s">
        <v>90</v>
      </c>
      <c r="C49" s="4" t="s">
        <v>358</v>
      </c>
      <c r="D49" s="4" t="s">
        <v>359</v>
      </c>
      <c r="E49" s="4" t="s">
        <v>90</v>
      </c>
      <c r="F49" s="4" t="s">
        <v>360</v>
      </c>
      <c r="G49" s="4" t="s">
        <v>257</v>
      </c>
      <c r="H49" s="4" t="s">
        <v>258</v>
      </c>
      <c r="I49" s="4" t="s">
        <v>259</v>
      </c>
      <c r="J49" s="4" t="s">
        <v>260</v>
      </c>
      <c r="K49" s="70">
        <v>45244</v>
      </c>
      <c r="L49" s="4">
        <v>5</v>
      </c>
      <c r="M49" s="4" t="s">
        <v>227</v>
      </c>
      <c r="N49" s="58">
        <v>6003000</v>
      </c>
      <c r="O49" s="58">
        <v>6003000</v>
      </c>
      <c r="P49" s="58">
        <v>6003000</v>
      </c>
      <c r="Q49" s="4" t="s">
        <v>222</v>
      </c>
      <c r="R49" s="4">
        <v>0.0025999999999999999</v>
      </c>
      <c r="S49" s="4">
        <v>0</v>
      </c>
      <c r="T49" s="58">
        <v>0</v>
      </c>
      <c r="U49" s="58">
        <v>0</v>
      </c>
      <c r="V49" s="4">
        <v>0.45000000000000001</v>
      </c>
      <c r="W49" s="58">
        <f t="shared" si="0"/>
        <v>7023.5100000000002</v>
      </c>
      <c r="X49" s="58">
        <f t="shared" si="1"/>
        <v>7023.5100000000002</v>
      </c>
      <c r="Y49" s="4" t="s">
        <v>261</v>
      </c>
      <c r="Z49" s="4">
        <f t="shared" si="2"/>
        <v>4.4400000000000004</v>
      </c>
      <c r="AA49" s="58">
        <f t="shared" si="3"/>
        <v>26653320.000000004</v>
      </c>
      <c r="AB49" s="58">
        <f t="shared" si="4"/>
        <v>15607.799999999999</v>
      </c>
      <c r="AC49" s="58">
        <f t="shared" si="5"/>
        <v>2701350</v>
      </c>
    </row>
    <row r="50">
      <c r="A50" s="4" t="s">
        <v>89</v>
      </c>
      <c r="B50" s="4" t="s">
        <v>90</v>
      </c>
      <c r="C50" s="4" t="s">
        <v>358</v>
      </c>
      <c r="D50" s="4" t="s">
        <v>359</v>
      </c>
      <c r="E50" s="4" t="s">
        <v>90</v>
      </c>
      <c r="F50" s="4" t="s">
        <v>361</v>
      </c>
      <c r="G50" s="4" t="s">
        <v>257</v>
      </c>
      <c r="H50" s="4" t="s">
        <v>258</v>
      </c>
      <c r="I50" s="4" t="s">
        <v>259</v>
      </c>
      <c r="J50" s="4" t="s">
        <v>260</v>
      </c>
      <c r="K50" s="70">
        <v>43908</v>
      </c>
      <c r="L50" s="4">
        <v>1</v>
      </c>
      <c r="M50" s="4" t="s">
        <v>227</v>
      </c>
      <c r="N50" s="58">
        <v>15028687.5</v>
      </c>
      <c r="O50" s="58">
        <v>15028687.5</v>
      </c>
      <c r="P50" s="58">
        <v>15028687.5</v>
      </c>
      <c r="Q50" s="4" t="s">
        <v>222</v>
      </c>
      <c r="R50" s="4">
        <v>0.0025999999999999999</v>
      </c>
      <c r="S50" s="4">
        <v>0</v>
      </c>
      <c r="T50" s="58">
        <v>0</v>
      </c>
      <c r="U50" s="58">
        <v>0</v>
      </c>
      <c r="V50" s="4">
        <v>0.45000000000000001</v>
      </c>
      <c r="W50" s="58">
        <f t="shared" si="0"/>
        <v>17583.564375000002</v>
      </c>
      <c r="X50" s="58">
        <f t="shared" si="1"/>
        <v>17583.564375000002</v>
      </c>
      <c r="Y50" s="4" t="s">
        <v>261</v>
      </c>
      <c r="Z50" s="4">
        <f t="shared" si="2"/>
        <v>0.78000000000000003</v>
      </c>
      <c r="AA50" s="58">
        <f t="shared" si="3"/>
        <v>11722376.25</v>
      </c>
      <c r="AB50" s="58">
        <f t="shared" si="4"/>
        <v>39074.587500000001</v>
      </c>
      <c r="AC50" s="58">
        <f t="shared" si="5"/>
        <v>6762909.375</v>
      </c>
    </row>
    <row r="51">
      <c r="A51" s="4" t="s">
        <v>91</v>
      </c>
      <c r="B51" s="4" t="s">
        <v>92</v>
      </c>
      <c r="C51" s="4" t="s">
        <v>253</v>
      </c>
      <c r="D51" s="4" t="s">
        <v>362</v>
      </c>
      <c r="E51" s="4" t="s">
        <v>363</v>
      </c>
      <c r="F51" s="4" t="s">
        <v>364</v>
      </c>
      <c r="G51" s="4" t="s">
        <v>257</v>
      </c>
      <c r="H51" s="4" t="s">
        <v>258</v>
      </c>
      <c r="I51" s="4" t="s">
        <v>259</v>
      </c>
      <c r="J51" s="4" t="s">
        <v>260</v>
      </c>
      <c r="K51" s="70">
        <v>44106</v>
      </c>
      <c r="L51" s="4">
        <v>2</v>
      </c>
      <c r="M51" s="4" t="s">
        <v>227</v>
      </c>
      <c r="N51" s="58">
        <v>3004125</v>
      </c>
      <c r="O51" s="58">
        <v>3004125</v>
      </c>
      <c r="P51" s="58">
        <v>3004125</v>
      </c>
      <c r="Q51" s="4" t="s">
        <v>222</v>
      </c>
      <c r="R51" s="4">
        <v>0.002</v>
      </c>
      <c r="S51" s="4">
        <v>0</v>
      </c>
      <c r="T51" s="58">
        <v>0</v>
      </c>
      <c r="U51" s="58">
        <v>0</v>
      </c>
      <c r="V51" s="4">
        <v>0.45000000000000001</v>
      </c>
      <c r="W51" s="58">
        <f t="shared" si="0"/>
        <v>2703.7125000000001</v>
      </c>
      <c r="X51" s="58">
        <f t="shared" si="1"/>
        <v>2703.7125000000001</v>
      </c>
      <c r="Y51" s="4" t="s">
        <v>261</v>
      </c>
      <c r="Z51" s="4">
        <f t="shared" si="2"/>
        <v>1.3300000000000001</v>
      </c>
      <c r="AA51" s="58">
        <f t="shared" si="3"/>
        <v>3995486.25</v>
      </c>
      <c r="AB51" s="58">
        <f t="shared" si="4"/>
        <v>6008.25</v>
      </c>
      <c r="AC51" s="58">
        <f t="shared" si="5"/>
        <v>1351856.25</v>
      </c>
    </row>
    <row r="52">
      <c r="A52" s="4" t="s">
        <v>93</v>
      </c>
      <c r="B52" s="4" t="s">
        <v>94</v>
      </c>
      <c r="C52" s="4" t="s">
        <v>365</v>
      </c>
      <c r="D52" s="4" t="s">
        <v>366</v>
      </c>
      <c r="E52" s="4" t="s">
        <v>367</v>
      </c>
      <c r="F52" s="4" t="s">
        <v>368</v>
      </c>
      <c r="G52" s="4" t="s">
        <v>356</v>
      </c>
      <c r="H52" s="4" t="s">
        <v>258</v>
      </c>
      <c r="I52" s="4" t="s">
        <v>259</v>
      </c>
      <c r="J52" s="4" t="s">
        <v>357</v>
      </c>
      <c r="K52" s="70">
        <v>43749</v>
      </c>
      <c r="L52" s="4">
        <v>1</v>
      </c>
      <c r="M52" s="4" t="s">
        <v>227</v>
      </c>
      <c r="N52" s="58">
        <v>5210168.8899999997</v>
      </c>
      <c r="O52" s="58">
        <v>5210168.8899999997</v>
      </c>
      <c r="P52" s="58">
        <v>5210168.8899999997</v>
      </c>
      <c r="Q52" s="4" t="s">
        <v>222</v>
      </c>
      <c r="R52" s="4">
        <v>0.057000000000000002</v>
      </c>
      <c r="S52" s="4">
        <v>0</v>
      </c>
      <c r="T52" s="58">
        <v>0</v>
      </c>
      <c r="U52" s="58">
        <v>0</v>
      </c>
      <c r="V52" s="4">
        <v>0.45000000000000001</v>
      </c>
      <c r="W52" s="58">
        <f t="shared" si="0"/>
        <v>133640.83202850001</v>
      </c>
      <c r="X52" s="58">
        <f t="shared" si="1"/>
        <v>133640.83202850001</v>
      </c>
      <c r="Y52" s="4" t="s">
        <v>369</v>
      </c>
      <c r="Z52" s="4">
        <f t="shared" si="2"/>
        <v>0.34999999999999998</v>
      </c>
      <c r="AA52" s="58">
        <f t="shared" si="3"/>
        <v>1823559.1114999999</v>
      </c>
      <c r="AB52" s="58">
        <f t="shared" si="4"/>
        <v>296979.62673000002</v>
      </c>
      <c r="AC52" s="58">
        <f t="shared" si="5"/>
        <v>2344576.0005000001</v>
      </c>
    </row>
    <row r="53">
      <c r="A53" s="4" t="s">
        <v>93</v>
      </c>
      <c r="B53" s="4" t="s">
        <v>94</v>
      </c>
      <c r="C53" s="4" t="s">
        <v>365</v>
      </c>
      <c r="D53" s="4" t="s">
        <v>366</v>
      </c>
      <c r="E53" s="4" t="s">
        <v>367</v>
      </c>
      <c r="F53" s="4" t="s">
        <v>370</v>
      </c>
      <c r="G53" s="4" t="s">
        <v>356</v>
      </c>
      <c r="H53" s="4" t="s">
        <v>258</v>
      </c>
      <c r="I53" s="4" t="s">
        <v>259</v>
      </c>
      <c r="J53" s="4" t="s">
        <v>357</v>
      </c>
      <c r="K53" s="70">
        <v>43754</v>
      </c>
      <c r="L53" s="4">
        <v>1</v>
      </c>
      <c r="M53" s="4" t="s">
        <v>227</v>
      </c>
      <c r="N53" s="58">
        <v>2003055.5600000001</v>
      </c>
      <c r="O53" s="58">
        <v>2003055.5600000001</v>
      </c>
      <c r="P53" s="58">
        <v>2003055.5600000001</v>
      </c>
      <c r="Q53" s="4" t="s">
        <v>222</v>
      </c>
      <c r="R53" s="4">
        <v>0.057000000000000002</v>
      </c>
      <c r="S53" s="4">
        <v>0</v>
      </c>
      <c r="T53" s="58">
        <v>0</v>
      </c>
      <c r="U53" s="58">
        <v>0</v>
      </c>
      <c r="V53" s="4">
        <v>0.45000000000000001</v>
      </c>
      <c r="W53" s="58">
        <f t="shared" si="0"/>
        <v>51378.375114000002</v>
      </c>
      <c r="X53" s="58">
        <f t="shared" si="1"/>
        <v>51378.375114000002</v>
      </c>
      <c r="Y53" s="4" t="s">
        <v>369</v>
      </c>
      <c r="Z53" s="4">
        <f t="shared" si="2"/>
        <v>0.35999999999999999</v>
      </c>
      <c r="AA53" s="58">
        <f t="shared" si="3"/>
        <v>721100.00159999996</v>
      </c>
      <c r="AB53" s="58">
        <f t="shared" si="4"/>
        <v>114174.16692</v>
      </c>
      <c r="AC53" s="58">
        <f t="shared" si="5"/>
        <v>901375.0020000001</v>
      </c>
    </row>
    <row r="54">
      <c r="A54" s="4" t="s">
        <v>93</v>
      </c>
      <c r="B54" s="4" t="s">
        <v>94</v>
      </c>
      <c r="C54" s="4" t="s">
        <v>371</v>
      </c>
      <c r="D54" s="4" t="s">
        <v>372</v>
      </c>
      <c r="E54" s="4" t="s">
        <v>373</v>
      </c>
      <c r="F54" s="4" t="s">
        <v>374</v>
      </c>
      <c r="G54" s="4" t="s">
        <v>304</v>
      </c>
      <c r="H54" s="4" t="s">
        <v>305</v>
      </c>
      <c r="I54" s="4" t="s">
        <v>259</v>
      </c>
      <c r="J54" s="4" t="s">
        <v>375</v>
      </c>
      <c r="K54" s="70">
        <v>44617</v>
      </c>
      <c r="L54" s="4">
        <v>3</v>
      </c>
      <c r="M54" s="4" t="s">
        <v>227</v>
      </c>
      <c r="N54" s="58">
        <v>2000000</v>
      </c>
      <c r="O54" s="58">
        <v>2000000</v>
      </c>
      <c r="P54" s="58">
        <v>2000000</v>
      </c>
      <c r="Q54" s="4" t="s">
        <v>222</v>
      </c>
      <c r="R54" s="4">
        <v>0.032500000000000001</v>
      </c>
      <c r="S54" s="4">
        <v>0</v>
      </c>
      <c r="T54" s="58">
        <v>0</v>
      </c>
      <c r="U54" s="58">
        <v>0</v>
      </c>
      <c r="V54" s="4">
        <v>0.45000000000000001</v>
      </c>
      <c r="W54" s="58">
        <f t="shared" si="0"/>
        <v>29250</v>
      </c>
      <c r="X54" s="58">
        <f t="shared" si="1"/>
        <v>29250</v>
      </c>
      <c r="Y54" s="4" t="s">
        <v>376</v>
      </c>
      <c r="Z54" s="4">
        <f t="shared" si="2"/>
        <v>2.7200000000000002</v>
      </c>
      <c r="AA54" s="58">
        <f t="shared" si="3"/>
        <v>5440000</v>
      </c>
      <c r="AB54" s="58">
        <f t="shared" si="4"/>
        <v>65000</v>
      </c>
      <c r="AC54" s="58">
        <f t="shared" si="5"/>
        <v>900000</v>
      </c>
    </row>
    <row r="55">
      <c r="A55" s="4" t="s">
        <v>93</v>
      </c>
      <c r="B55" s="4" t="s">
        <v>94</v>
      </c>
      <c r="C55" s="4" t="s">
        <v>371</v>
      </c>
      <c r="D55" s="4" t="s">
        <v>372</v>
      </c>
      <c r="E55" s="4" t="s">
        <v>373</v>
      </c>
      <c r="F55" s="4" t="s">
        <v>377</v>
      </c>
      <c r="G55" s="4" t="s">
        <v>356</v>
      </c>
      <c r="H55" s="4" t="s">
        <v>258</v>
      </c>
      <c r="I55" s="4" t="s">
        <v>259</v>
      </c>
      <c r="J55" s="4" t="s">
        <v>375</v>
      </c>
      <c r="K55" s="70">
        <v>44617</v>
      </c>
      <c r="L55" s="4">
        <v>3</v>
      </c>
      <c r="M55" s="4" t="s">
        <v>227</v>
      </c>
      <c r="N55" s="58">
        <v>28120400</v>
      </c>
      <c r="O55" s="58">
        <v>28120400</v>
      </c>
      <c r="P55" s="58">
        <v>28120400</v>
      </c>
      <c r="Q55" s="4" t="s">
        <v>222</v>
      </c>
      <c r="R55" s="4">
        <v>0.032500000000000001</v>
      </c>
      <c r="S55" s="4">
        <v>0</v>
      </c>
      <c r="T55" s="58">
        <v>0</v>
      </c>
      <c r="U55" s="58">
        <v>0</v>
      </c>
      <c r="V55" s="4">
        <v>0.45000000000000001</v>
      </c>
      <c r="W55" s="58">
        <f t="shared" si="0"/>
        <v>411260.85000000003</v>
      </c>
      <c r="X55" s="58">
        <f t="shared" si="1"/>
        <v>411260.85000000003</v>
      </c>
      <c r="Y55" s="4" t="s">
        <v>376</v>
      </c>
      <c r="Z55" s="4">
        <f t="shared" si="2"/>
        <v>2.7200000000000002</v>
      </c>
      <c r="AA55" s="58">
        <f t="shared" si="3"/>
        <v>76487488</v>
      </c>
      <c r="AB55" s="58">
        <f t="shared" si="4"/>
        <v>913913</v>
      </c>
      <c r="AC55" s="58">
        <f t="shared" si="5"/>
        <v>12654180</v>
      </c>
    </row>
    <row r="56">
      <c r="A56" s="4" t="s">
        <v>93</v>
      </c>
      <c r="B56" s="4" t="s">
        <v>94</v>
      </c>
      <c r="C56" s="4" t="s">
        <v>365</v>
      </c>
      <c r="D56" s="4" t="s">
        <v>366</v>
      </c>
      <c r="E56" s="4" t="s">
        <v>367</v>
      </c>
      <c r="F56" s="4" t="s">
        <v>378</v>
      </c>
      <c r="G56" s="4" t="s">
        <v>348</v>
      </c>
      <c r="H56" s="4" t="s">
        <v>349</v>
      </c>
      <c r="I56" s="4" t="s">
        <v>350</v>
      </c>
      <c r="J56" s="4" t="s">
        <v>351</v>
      </c>
      <c r="K56" s="70">
        <v>43954</v>
      </c>
      <c r="L56" s="4">
        <v>1</v>
      </c>
      <c r="M56" s="4" t="s">
        <v>227</v>
      </c>
      <c r="N56" s="58">
        <v>27600</v>
      </c>
      <c r="O56" s="58">
        <v>27600</v>
      </c>
      <c r="P56" s="58">
        <v>27600</v>
      </c>
      <c r="Q56" s="4" t="s">
        <v>222</v>
      </c>
      <c r="R56" s="4">
        <v>0.057000000000000002</v>
      </c>
      <c r="S56" s="4">
        <v>0</v>
      </c>
      <c r="T56" s="58">
        <v>0</v>
      </c>
      <c r="U56" s="58">
        <v>0</v>
      </c>
      <c r="V56" s="4">
        <v>0.45000000000000001</v>
      </c>
      <c r="W56" s="58">
        <f t="shared" si="0"/>
        <v>707.94000000000005</v>
      </c>
      <c r="X56" s="58">
        <f t="shared" si="1"/>
        <v>707.94000000000005</v>
      </c>
      <c r="Y56" s="4" t="s">
        <v>369</v>
      </c>
      <c r="Z56" s="4">
        <f t="shared" si="2"/>
        <v>0.91000000000000003</v>
      </c>
      <c r="AA56" s="58">
        <f t="shared" si="3"/>
        <v>25116</v>
      </c>
      <c r="AB56" s="58">
        <f t="shared" si="4"/>
        <v>1573.2000000000001</v>
      </c>
      <c r="AC56" s="58">
        <f t="shared" si="5"/>
        <v>12420</v>
      </c>
    </row>
    <row r="57">
      <c r="A57" s="4" t="s">
        <v>95</v>
      </c>
      <c r="B57" s="4" t="s">
        <v>96</v>
      </c>
      <c r="C57" s="4" t="s">
        <v>238</v>
      </c>
      <c r="D57" s="4" t="s">
        <v>95</v>
      </c>
      <c r="E57" s="4" t="s">
        <v>96</v>
      </c>
      <c r="F57" s="4" t="s">
        <v>379</v>
      </c>
      <c r="G57" s="4" t="s">
        <v>380</v>
      </c>
      <c r="H57" s="4" t="s">
        <v>381</v>
      </c>
      <c r="I57" s="4" t="s">
        <v>382</v>
      </c>
      <c r="K57" s="70">
        <v>45016</v>
      </c>
      <c r="L57" s="4">
        <v>4</v>
      </c>
      <c r="M57" s="4" t="s">
        <v>227</v>
      </c>
      <c r="N57" s="58">
        <v>140019.06</v>
      </c>
      <c r="O57" s="58">
        <v>140019.06</v>
      </c>
      <c r="P57" s="58">
        <v>140019.06</v>
      </c>
      <c r="Q57" s="4" t="s">
        <v>222</v>
      </c>
      <c r="R57" s="4">
        <v>0.00044999999999999999</v>
      </c>
      <c r="S57" s="4">
        <v>0</v>
      </c>
      <c r="T57" s="58">
        <v>0</v>
      </c>
      <c r="U57" s="58">
        <v>0</v>
      </c>
      <c r="V57" s="4">
        <v>0.45000000000000001</v>
      </c>
      <c r="W57" s="58">
        <f t="shared" si="0"/>
        <v>28.353859649999997</v>
      </c>
      <c r="X57" s="58">
        <f t="shared" si="1"/>
        <v>28.353859649999997</v>
      </c>
      <c r="Y57" s="4" t="s">
        <v>223</v>
      </c>
      <c r="Z57" s="4">
        <f t="shared" si="2"/>
        <v>3.8199999999999998</v>
      </c>
      <c r="AA57" s="58">
        <f t="shared" si="3"/>
        <v>534872.80920000002</v>
      </c>
      <c r="AB57" s="58">
        <f t="shared" si="4"/>
        <v>63.008576999999995</v>
      </c>
      <c r="AC57" s="58">
        <f t="shared" si="5"/>
        <v>63008.576999999997</v>
      </c>
    </row>
    <row r="58">
      <c r="A58" s="4" t="s">
        <v>95</v>
      </c>
      <c r="B58" s="4" t="s">
        <v>96</v>
      </c>
      <c r="C58" s="4" t="s">
        <v>238</v>
      </c>
      <c r="D58" s="4" t="s">
        <v>95</v>
      </c>
      <c r="E58" s="4" t="s">
        <v>96</v>
      </c>
      <c r="F58" s="4" t="s">
        <v>383</v>
      </c>
      <c r="G58" s="4" t="s">
        <v>380</v>
      </c>
      <c r="H58" s="4" t="s">
        <v>381</v>
      </c>
      <c r="I58" s="4" t="s">
        <v>382</v>
      </c>
      <c r="K58" s="70">
        <v>45016</v>
      </c>
      <c r="L58" s="4">
        <v>4</v>
      </c>
      <c r="M58" s="4" t="s">
        <v>227</v>
      </c>
      <c r="N58" s="58">
        <v>162825.82999999999</v>
      </c>
      <c r="O58" s="58">
        <v>162825.82999999999</v>
      </c>
      <c r="P58" s="58">
        <v>162825.82999999999</v>
      </c>
      <c r="Q58" s="4" t="s">
        <v>222</v>
      </c>
      <c r="R58" s="4">
        <v>0.00044999999999999999</v>
      </c>
      <c r="S58" s="4">
        <v>0</v>
      </c>
      <c r="T58" s="58">
        <v>0</v>
      </c>
      <c r="U58" s="58">
        <v>0</v>
      </c>
      <c r="V58" s="4">
        <v>0.45000000000000001</v>
      </c>
      <c r="W58" s="58">
        <f t="shared" si="0"/>
        <v>32.972230574999998</v>
      </c>
      <c r="X58" s="58">
        <f t="shared" si="1"/>
        <v>32.972230574999998</v>
      </c>
      <c r="Y58" s="4" t="s">
        <v>223</v>
      </c>
      <c r="Z58" s="4">
        <f t="shared" si="2"/>
        <v>3.8199999999999998</v>
      </c>
      <c r="AA58" s="58">
        <f t="shared" si="3"/>
        <v>621994.67059999995</v>
      </c>
      <c r="AB58" s="58">
        <f t="shared" si="4"/>
        <v>73.27162349999999</v>
      </c>
      <c r="AC58" s="58">
        <f t="shared" si="5"/>
        <v>73271.623500000002</v>
      </c>
    </row>
    <row r="59">
      <c r="A59" s="4" t="s">
        <v>99</v>
      </c>
      <c r="B59" s="4" t="s">
        <v>100</v>
      </c>
      <c r="C59" s="4" t="s">
        <v>336</v>
      </c>
      <c r="D59" s="4" t="s">
        <v>384</v>
      </c>
      <c r="E59" s="4" t="s">
        <v>385</v>
      </c>
      <c r="F59" s="4" t="s">
        <v>386</v>
      </c>
      <c r="G59" s="4" t="s">
        <v>387</v>
      </c>
      <c r="H59" s="4" t="s">
        <v>388</v>
      </c>
      <c r="I59" s="4" t="s">
        <v>389</v>
      </c>
      <c r="J59" s="4" t="s">
        <v>390</v>
      </c>
      <c r="K59" s="70">
        <v>44030</v>
      </c>
      <c r="L59" s="4">
        <v>2</v>
      </c>
      <c r="M59" s="4" t="s">
        <v>227</v>
      </c>
      <c r="N59" s="58">
        <v>4031625.21</v>
      </c>
      <c r="O59" s="58">
        <v>4031625.21</v>
      </c>
      <c r="P59" s="58">
        <v>4031625.21</v>
      </c>
      <c r="Q59" s="4" t="s">
        <v>222</v>
      </c>
      <c r="R59" s="4">
        <v>0.0060000000000000001</v>
      </c>
      <c r="S59" s="4">
        <v>0</v>
      </c>
      <c r="T59" s="58">
        <v>0</v>
      </c>
      <c r="U59" s="58">
        <v>0</v>
      </c>
      <c r="V59" s="4">
        <v>0.45000000000000001</v>
      </c>
      <c r="W59" s="58">
        <f t="shared" si="0"/>
        <v>10885.388067</v>
      </c>
      <c r="X59" s="58">
        <f t="shared" si="1"/>
        <v>10885.388067</v>
      </c>
      <c r="Y59" s="4" t="s">
        <v>340</v>
      </c>
      <c r="Z59" s="4">
        <f t="shared" si="2"/>
        <v>1.1200000000000001</v>
      </c>
      <c r="AA59" s="58">
        <f t="shared" si="3"/>
        <v>4515420.2352</v>
      </c>
      <c r="AB59" s="58">
        <f t="shared" si="4"/>
        <v>24189.751260000001</v>
      </c>
      <c r="AC59" s="58">
        <f t="shared" si="5"/>
        <v>1814231.3445000001</v>
      </c>
    </row>
    <row r="60">
      <c r="A60" s="4" t="s">
        <v>101</v>
      </c>
      <c r="B60" s="4" t="s">
        <v>102</v>
      </c>
      <c r="C60" s="4" t="s">
        <v>336</v>
      </c>
      <c r="D60" s="4" t="s">
        <v>391</v>
      </c>
      <c r="E60" s="4" t="s">
        <v>392</v>
      </c>
      <c r="F60" s="4" t="s">
        <v>393</v>
      </c>
      <c r="G60" s="4" t="s">
        <v>257</v>
      </c>
      <c r="H60" s="4" t="s">
        <v>258</v>
      </c>
      <c r="I60" s="4" t="s">
        <v>259</v>
      </c>
      <c r="J60" s="4" t="s">
        <v>260</v>
      </c>
      <c r="K60" s="70">
        <v>43883</v>
      </c>
      <c r="L60" s="4">
        <v>1</v>
      </c>
      <c r="M60" s="4" t="s">
        <v>227</v>
      </c>
      <c r="N60" s="58">
        <v>5294288.8200000003</v>
      </c>
      <c r="O60" s="58">
        <v>5294288.8200000003</v>
      </c>
      <c r="P60" s="58">
        <v>5294288.8200000003</v>
      </c>
      <c r="Q60" s="4" t="s">
        <v>222</v>
      </c>
      <c r="R60" s="4">
        <v>0.0060000000000000001</v>
      </c>
      <c r="S60" s="4">
        <v>0</v>
      </c>
      <c r="T60" s="58">
        <v>0</v>
      </c>
      <c r="U60" s="58">
        <v>0</v>
      </c>
      <c r="V60" s="4">
        <v>0.45000000000000001</v>
      </c>
      <c r="W60" s="58">
        <f t="shared" si="0"/>
        <v>14294.579814000001</v>
      </c>
      <c r="X60" s="58">
        <f t="shared" si="1"/>
        <v>14294.579814000001</v>
      </c>
      <c r="Y60" s="4" t="s">
        <v>340</v>
      </c>
      <c r="Z60" s="4">
        <f t="shared" si="2"/>
        <v>0.70999999999999996</v>
      </c>
      <c r="AA60" s="58">
        <f t="shared" si="3"/>
        <v>3758945.0622</v>
      </c>
      <c r="AB60" s="58">
        <f t="shared" si="4"/>
        <v>31765.732920000002</v>
      </c>
      <c r="AC60" s="58">
        <f t="shared" si="5"/>
        <v>2382429.969</v>
      </c>
    </row>
    <row r="61">
      <c r="A61" s="4" t="s">
        <v>101</v>
      </c>
      <c r="B61" s="4" t="s">
        <v>102</v>
      </c>
      <c r="C61" s="4" t="s">
        <v>336</v>
      </c>
      <c r="D61" s="4" t="s">
        <v>394</v>
      </c>
      <c r="E61" s="4" t="s">
        <v>395</v>
      </c>
      <c r="F61" s="4" t="s">
        <v>396</v>
      </c>
      <c r="G61" s="4" t="s">
        <v>304</v>
      </c>
      <c r="H61" s="4" t="s">
        <v>305</v>
      </c>
      <c r="I61" s="4" t="s">
        <v>259</v>
      </c>
      <c r="J61" s="4" t="s">
        <v>260</v>
      </c>
      <c r="K61" s="70">
        <v>43883</v>
      </c>
      <c r="L61" s="4">
        <v>1</v>
      </c>
      <c r="M61" s="4" t="s">
        <v>227</v>
      </c>
      <c r="N61" s="58">
        <v>8346000</v>
      </c>
      <c r="O61" s="58">
        <v>8346000</v>
      </c>
      <c r="P61" s="58">
        <v>8346000</v>
      </c>
      <c r="Q61" s="4" t="s">
        <v>222</v>
      </c>
      <c r="R61" s="4">
        <v>0.0060000000000000001</v>
      </c>
      <c r="S61" s="4">
        <v>0</v>
      </c>
      <c r="T61" s="58">
        <v>0</v>
      </c>
      <c r="U61" s="58">
        <v>0</v>
      </c>
      <c r="V61" s="4">
        <v>0.45000000000000001</v>
      </c>
      <c r="W61" s="58">
        <f t="shared" si="0"/>
        <v>22534.200000000001</v>
      </c>
      <c r="X61" s="58">
        <f t="shared" si="1"/>
        <v>22534.200000000001</v>
      </c>
      <c r="Y61" s="4" t="s">
        <v>340</v>
      </c>
      <c r="Z61" s="4">
        <f t="shared" si="2"/>
        <v>0.70999999999999996</v>
      </c>
      <c r="AA61" s="58">
        <f t="shared" si="3"/>
        <v>5925660</v>
      </c>
      <c r="AB61" s="58">
        <f t="shared" si="4"/>
        <v>50076</v>
      </c>
      <c r="AC61" s="58">
        <f t="shared" si="5"/>
        <v>3755700</v>
      </c>
    </row>
    <row r="62">
      <c r="A62" s="4" t="s">
        <v>103</v>
      </c>
      <c r="B62" s="4" t="s">
        <v>104</v>
      </c>
      <c r="C62" s="4" t="s">
        <v>397</v>
      </c>
      <c r="D62" s="4" t="s">
        <v>398</v>
      </c>
      <c r="E62" s="4" t="s">
        <v>399</v>
      </c>
      <c r="F62" s="4" t="s">
        <v>400</v>
      </c>
      <c r="G62" s="4" t="s">
        <v>257</v>
      </c>
      <c r="H62" s="4" t="s">
        <v>258</v>
      </c>
      <c r="I62" s="4" t="s">
        <v>259</v>
      </c>
      <c r="J62" s="4" t="s">
        <v>260</v>
      </c>
      <c r="K62" s="70">
        <v>44742</v>
      </c>
      <c r="L62" s="4">
        <v>4</v>
      </c>
      <c r="M62" s="4" t="s">
        <v>227</v>
      </c>
      <c r="N62" s="58">
        <v>3052620.8199999998</v>
      </c>
      <c r="O62" s="58">
        <v>3052620.8199999998</v>
      </c>
      <c r="P62" s="58">
        <v>3052620.8199999998</v>
      </c>
      <c r="Q62" s="4" t="s">
        <v>222</v>
      </c>
      <c r="R62" s="4">
        <v>0.010500000000000001</v>
      </c>
      <c r="S62" s="4">
        <v>0</v>
      </c>
      <c r="T62" s="58">
        <v>0</v>
      </c>
      <c r="U62" s="58">
        <v>0</v>
      </c>
      <c r="V62" s="4">
        <v>0.45000000000000001</v>
      </c>
      <c r="W62" s="58">
        <f t="shared" si="0"/>
        <v>14423.633374499999</v>
      </c>
      <c r="X62" s="58">
        <f t="shared" si="1"/>
        <v>14423.633374499999</v>
      </c>
      <c r="Y62" s="4" t="s">
        <v>401</v>
      </c>
      <c r="Z62" s="4">
        <f t="shared" si="2"/>
        <v>3.0699999999999998</v>
      </c>
      <c r="AA62" s="58">
        <f t="shared" si="3"/>
        <v>9371545.9173999988</v>
      </c>
      <c r="AB62" s="58">
        <f t="shared" si="4"/>
        <v>32052.518609999999</v>
      </c>
      <c r="AC62" s="58">
        <f t="shared" si="5"/>
        <v>1373679.369</v>
      </c>
    </row>
    <row r="63">
      <c r="A63" s="4" t="s">
        <v>105</v>
      </c>
      <c r="B63" s="4" t="s">
        <v>106</v>
      </c>
      <c r="C63" s="4" t="s">
        <v>358</v>
      </c>
      <c r="D63" s="4" t="s">
        <v>402</v>
      </c>
      <c r="E63" s="4" t="s">
        <v>403</v>
      </c>
      <c r="F63" s="4" t="s">
        <v>404</v>
      </c>
      <c r="G63" s="4" t="s">
        <v>257</v>
      </c>
      <c r="H63" s="4" t="s">
        <v>258</v>
      </c>
      <c r="I63" s="4" t="s">
        <v>259</v>
      </c>
      <c r="J63" s="4" t="s">
        <v>260</v>
      </c>
      <c r="K63" s="70">
        <v>44012</v>
      </c>
      <c r="L63" s="4">
        <v>2</v>
      </c>
      <c r="M63" s="4" t="s">
        <v>227</v>
      </c>
      <c r="N63" s="58">
        <v>6018783.3300000001</v>
      </c>
      <c r="O63" s="58">
        <v>6018783.3300000001</v>
      </c>
      <c r="P63" s="58">
        <v>6018783.3300000001</v>
      </c>
      <c r="Q63" s="4" t="s">
        <v>222</v>
      </c>
      <c r="R63" s="4">
        <v>0.0025999999999999999</v>
      </c>
      <c r="S63" s="4">
        <v>0</v>
      </c>
      <c r="T63" s="58">
        <v>0</v>
      </c>
      <c r="U63" s="58">
        <v>0</v>
      </c>
      <c r="V63" s="4">
        <v>0.45000000000000001</v>
      </c>
      <c r="W63" s="58">
        <f t="shared" si="0"/>
        <v>7041.9764961000001</v>
      </c>
      <c r="X63" s="58">
        <f t="shared" si="1"/>
        <v>7041.9764961000001</v>
      </c>
      <c r="Y63" s="4" t="s">
        <v>261</v>
      </c>
      <c r="Z63" s="4">
        <f t="shared" si="2"/>
        <v>1.0700000000000001</v>
      </c>
      <c r="AA63" s="58">
        <f t="shared" si="3"/>
        <v>6440098.1631000005</v>
      </c>
      <c r="AB63" s="58">
        <f t="shared" si="4"/>
        <v>15648.836658</v>
      </c>
      <c r="AC63" s="58">
        <f t="shared" si="5"/>
        <v>2708452.4985000002</v>
      </c>
    </row>
    <row r="64">
      <c r="A64" s="4" t="s">
        <v>107</v>
      </c>
      <c r="B64" s="4" t="s">
        <v>108</v>
      </c>
      <c r="C64" s="4" t="s">
        <v>358</v>
      </c>
      <c r="D64" s="4" t="s">
        <v>405</v>
      </c>
      <c r="E64" s="4" t="s">
        <v>406</v>
      </c>
      <c r="F64" s="4" t="s">
        <v>407</v>
      </c>
      <c r="G64" s="4" t="s">
        <v>257</v>
      </c>
      <c r="H64" s="4" t="s">
        <v>258</v>
      </c>
      <c r="I64" s="4" t="s">
        <v>259</v>
      </c>
      <c r="J64" s="4" t="s">
        <v>260</v>
      </c>
      <c r="K64" s="70">
        <v>44033</v>
      </c>
      <c r="L64" s="4">
        <v>2</v>
      </c>
      <c r="M64" s="4" t="s">
        <v>227</v>
      </c>
      <c r="N64" s="58">
        <v>20121777.780000001</v>
      </c>
      <c r="O64" s="58">
        <v>20121777.780000001</v>
      </c>
      <c r="P64" s="58">
        <v>20121777.780000001</v>
      </c>
      <c r="Q64" s="4" t="s">
        <v>222</v>
      </c>
      <c r="R64" s="4">
        <v>0.0025999999999999999</v>
      </c>
      <c r="S64" s="4">
        <v>0</v>
      </c>
      <c r="T64" s="58">
        <v>0</v>
      </c>
      <c r="U64" s="58">
        <v>0</v>
      </c>
      <c r="V64" s="4">
        <v>0.45000000000000001</v>
      </c>
      <c r="W64" s="58">
        <f t="shared" si="0"/>
        <v>23542.480002600001</v>
      </c>
      <c r="X64" s="58">
        <f t="shared" si="1"/>
        <v>23542.480002600001</v>
      </c>
      <c r="Y64" s="4" t="s">
        <v>261</v>
      </c>
      <c r="Z64" s="4">
        <f t="shared" si="2"/>
        <v>1.1299999999999999</v>
      </c>
      <c r="AA64" s="58">
        <f t="shared" si="3"/>
        <v>22737608.891399998</v>
      </c>
      <c r="AB64" s="58">
        <f t="shared" si="4"/>
        <v>52316.622228</v>
      </c>
      <c r="AC64" s="58">
        <f t="shared" si="5"/>
        <v>9054800.0010000002</v>
      </c>
    </row>
    <row r="65">
      <c r="A65" s="4" t="s">
        <v>109</v>
      </c>
      <c r="B65" s="4" t="s">
        <v>110</v>
      </c>
      <c r="C65" s="4" t="s">
        <v>408</v>
      </c>
      <c r="D65" s="4" t="s">
        <v>409</v>
      </c>
      <c r="E65" s="4" t="s">
        <v>410</v>
      </c>
      <c r="F65" s="4" t="s">
        <v>411</v>
      </c>
      <c r="G65" s="4" t="s">
        <v>356</v>
      </c>
      <c r="H65" s="4" t="s">
        <v>258</v>
      </c>
      <c r="I65" s="4" t="s">
        <v>259</v>
      </c>
      <c r="J65" s="4" t="s">
        <v>375</v>
      </c>
      <c r="K65" s="70">
        <v>43678</v>
      </c>
      <c r="L65" s="4">
        <v>1</v>
      </c>
      <c r="M65" s="4" t="s">
        <v>235</v>
      </c>
      <c r="N65" s="58">
        <v>40165160</v>
      </c>
      <c r="O65" s="58">
        <v>35583751.949999996</v>
      </c>
      <c r="P65" s="58">
        <v>35583751.949999996</v>
      </c>
      <c r="Q65" s="4" t="s">
        <v>222</v>
      </c>
      <c r="R65" s="4">
        <v>0.074999999999999997</v>
      </c>
      <c r="S65" s="4">
        <v>0</v>
      </c>
      <c r="T65" s="58">
        <v>0</v>
      </c>
      <c r="U65" s="58">
        <v>0</v>
      </c>
      <c r="V65" s="4">
        <v>0.45000000000000001</v>
      </c>
      <c r="W65" s="58">
        <f t="shared" si="0"/>
        <v>1200951.6283125</v>
      </c>
      <c r="X65" s="58">
        <f t="shared" si="1"/>
        <v>1200951.6283125</v>
      </c>
      <c r="Y65" s="4" t="s">
        <v>369</v>
      </c>
      <c r="Z65" s="4">
        <f t="shared" si="2"/>
        <v>0.14999999999999999</v>
      </c>
      <c r="AA65" s="58">
        <f t="shared" si="3"/>
        <v>5337562.7924999995</v>
      </c>
      <c r="AB65" s="58">
        <f t="shared" si="4"/>
        <v>2668781.3962499998</v>
      </c>
      <c r="AC65" s="58">
        <f t="shared" si="5"/>
        <v>16012688.377499998</v>
      </c>
    </row>
    <row r="66">
      <c r="A66" s="4" t="s">
        <v>111</v>
      </c>
      <c r="B66" s="4" t="s">
        <v>112</v>
      </c>
      <c r="C66" s="4" t="s">
        <v>253</v>
      </c>
      <c r="D66" s="4" t="s">
        <v>412</v>
      </c>
      <c r="E66" s="4" t="s">
        <v>413</v>
      </c>
      <c r="F66" s="4" t="s">
        <v>414</v>
      </c>
      <c r="G66" s="4" t="s">
        <v>257</v>
      </c>
      <c r="H66" s="4" t="s">
        <v>258</v>
      </c>
      <c r="I66" s="4" t="s">
        <v>259</v>
      </c>
      <c r="J66" s="4" t="s">
        <v>260</v>
      </c>
      <c r="K66" s="70">
        <v>44251</v>
      </c>
      <c r="L66" s="4">
        <v>2</v>
      </c>
      <c r="M66" s="4" t="s">
        <v>235</v>
      </c>
      <c r="N66" s="58">
        <v>20028192.5</v>
      </c>
      <c r="O66" s="58">
        <v>17743692.139999997</v>
      </c>
      <c r="P66" s="58">
        <v>17743692.139999997</v>
      </c>
      <c r="Q66" s="4" t="s">
        <v>222</v>
      </c>
      <c r="R66" s="4">
        <v>0.002</v>
      </c>
      <c r="S66" s="4">
        <v>0</v>
      </c>
      <c r="T66" s="58">
        <v>0</v>
      </c>
      <c r="U66" s="58">
        <v>0</v>
      </c>
      <c r="V66" s="4">
        <v>0.45000000000000001</v>
      </c>
      <c r="W66" s="58">
        <f t="shared" si="0"/>
        <v>15969.322925999997</v>
      </c>
      <c r="X66" s="58">
        <f t="shared" si="1"/>
        <v>15969.322925999997</v>
      </c>
      <c r="Y66" s="4" t="s">
        <v>261</v>
      </c>
      <c r="Z66" s="4">
        <f t="shared" si="2"/>
        <v>1.72</v>
      </c>
      <c r="AA66" s="58">
        <f t="shared" si="3"/>
        <v>30519150.480799995</v>
      </c>
      <c r="AB66" s="58">
        <f t="shared" si="4"/>
        <v>35487.384279999991</v>
      </c>
      <c r="AC66" s="58">
        <f t="shared" si="5"/>
        <v>7984661.4629999986</v>
      </c>
    </row>
    <row r="67">
      <c r="A67" s="4" t="s">
        <v>113</v>
      </c>
      <c r="B67" s="4" t="s">
        <v>114</v>
      </c>
      <c r="C67" s="4" t="s">
        <v>358</v>
      </c>
      <c r="D67" s="4" t="s">
        <v>415</v>
      </c>
      <c r="E67" s="4" t="s">
        <v>416</v>
      </c>
      <c r="F67" s="4" t="s">
        <v>417</v>
      </c>
      <c r="G67" s="4" t="s">
        <v>257</v>
      </c>
      <c r="H67" s="4" t="s">
        <v>258</v>
      </c>
      <c r="I67" s="4" t="s">
        <v>259</v>
      </c>
      <c r="J67" s="4" t="s">
        <v>260</v>
      </c>
      <c r="K67" s="70">
        <v>44258</v>
      </c>
      <c r="L67" s="4">
        <v>2</v>
      </c>
      <c r="M67" s="4" t="s">
        <v>227</v>
      </c>
      <c r="N67" s="58">
        <v>20052777.780000001</v>
      </c>
      <c r="O67" s="58">
        <v>20052777.780000001</v>
      </c>
      <c r="P67" s="58">
        <v>20052777.780000001</v>
      </c>
      <c r="Q67" s="4" t="s">
        <v>222</v>
      </c>
      <c r="R67" s="4">
        <v>0.0025999999999999999</v>
      </c>
      <c r="S67" s="4">
        <v>0</v>
      </c>
      <c r="T67" s="58">
        <v>0</v>
      </c>
      <c r="U67" s="58">
        <v>0</v>
      </c>
      <c r="V67" s="4">
        <v>0.45000000000000001</v>
      </c>
      <c r="W67" s="58">
        <f t="shared" si="0"/>
        <v>23461.750002600002</v>
      </c>
      <c r="X67" s="58">
        <f t="shared" si="1"/>
        <v>23461.750002600002</v>
      </c>
      <c r="Y67" s="4" t="s">
        <v>261</v>
      </c>
      <c r="Z67" s="4">
        <f t="shared" si="2"/>
        <v>1.74</v>
      </c>
      <c r="AA67" s="58">
        <f t="shared" si="3"/>
        <v>34891833.337200001</v>
      </c>
      <c r="AB67" s="58">
        <f t="shared" si="4"/>
        <v>52137.222227999999</v>
      </c>
      <c r="AC67" s="58">
        <f t="shared" si="5"/>
        <v>9023750.0010000002</v>
      </c>
    </row>
    <row r="68">
      <c r="A68" s="4" t="s">
        <v>113</v>
      </c>
      <c r="B68" s="4" t="s">
        <v>114</v>
      </c>
      <c r="C68" s="4" t="s">
        <v>358</v>
      </c>
      <c r="D68" s="4" t="s">
        <v>415</v>
      </c>
      <c r="E68" s="4" t="s">
        <v>416</v>
      </c>
      <c r="F68" s="4" t="s">
        <v>418</v>
      </c>
      <c r="G68" s="4" t="s">
        <v>257</v>
      </c>
      <c r="H68" s="4" t="s">
        <v>258</v>
      </c>
      <c r="I68" s="4" t="s">
        <v>259</v>
      </c>
      <c r="J68" s="4" t="s">
        <v>260</v>
      </c>
      <c r="K68" s="70">
        <v>44144</v>
      </c>
      <c r="L68" s="4">
        <v>2</v>
      </c>
      <c r="M68" s="4" t="s">
        <v>227</v>
      </c>
      <c r="N68" s="58">
        <v>10010833.33</v>
      </c>
      <c r="O68" s="58">
        <v>10010833.33</v>
      </c>
      <c r="P68" s="58">
        <v>10010833.33</v>
      </c>
      <c r="Q68" s="4" t="s">
        <v>222</v>
      </c>
      <c r="R68" s="4">
        <v>0.0025999999999999999</v>
      </c>
      <c r="S68" s="4">
        <v>0</v>
      </c>
      <c r="T68" s="58">
        <v>0</v>
      </c>
      <c r="U68" s="58">
        <v>0</v>
      </c>
      <c r="V68" s="4">
        <v>0.45000000000000001</v>
      </c>
      <c r="W68" s="58">
        <f t="shared" si="0"/>
        <v>11712.674996099999</v>
      </c>
      <c r="X68" s="58">
        <f t="shared" si="1"/>
        <v>11712.674996099999</v>
      </c>
      <c r="Y68" s="4" t="s">
        <v>261</v>
      </c>
      <c r="Z68" s="4">
        <f t="shared" si="2"/>
        <v>1.4299999999999999</v>
      </c>
      <c r="AA68" s="58">
        <f t="shared" si="3"/>
        <v>14315491.661899999</v>
      </c>
      <c r="AB68" s="58">
        <f t="shared" si="4"/>
        <v>26028.166657999998</v>
      </c>
      <c r="AC68" s="58">
        <f t="shared" si="5"/>
        <v>4504874.9984999998</v>
      </c>
    </row>
    <row r="69">
      <c r="A69" s="4" t="s">
        <v>115</v>
      </c>
      <c r="B69" s="4" t="s">
        <v>116</v>
      </c>
      <c r="C69" s="4" t="s">
        <v>358</v>
      </c>
      <c r="D69" s="4" t="s">
        <v>419</v>
      </c>
      <c r="E69" s="4" t="s">
        <v>420</v>
      </c>
      <c r="F69" s="4" t="s">
        <v>421</v>
      </c>
      <c r="G69" s="4" t="s">
        <v>257</v>
      </c>
      <c r="H69" s="4" t="s">
        <v>258</v>
      </c>
      <c r="I69" s="4" t="s">
        <v>259</v>
      </c>
      <c r="J69" s="4" t="s">
        <v>260</v>
      </c>
      <c r="K69" s="70">
        <v>44668</v>
      </c>
      <c r="L69" s="4">
        <v>3</v>
      </c>
      <c r="M69" s="4" t="s">
        <v>227</v>
      </c>
      <c r="N69" s="58">
        <v>15013812.5</v>
      </c>
      <c r="O69" s="58">
        <v>15013812.5</v>
      </c>
      <c r="P69" s="58">
        <v>15013812.5</v>
      </c>
      <c r="Q69" s="4" t="s">
        <v>222</v>
      </c>
      <c r="R69" s="4">
        <v>0.0025999999999999999</v>
      </c>
      <c r="S69" s="4">
        <v>0</v>
      </c>
      <c r="T69" s="58">
        <v>0</v>
      </c>
      <c r="U69" s="58">
        <v>0</v>
      </c>
      <c r="V69" s="4">
        <v>0.45000000000000001</v>
      </c>
      <c r="W69" s="58">
        <f t="shared" si="0"/>
        <v>17566.160625</v>
      </c>
      <c r="X69" s="58">
        <f t="shared" si="1"/>
        <v>17566.160625</v>
      </c>
      <c r="Y69" s="4" t="s">
        <v>261</v>
      </c>
      <c r="Z69" s="4">
        <f t="shared" si="2"/>
        <v>2.8599999999999999</v>
      </c>
      <c r="AA69" s="58">
        <f t="shared" si="3"/>
        <v>42939503.75</v>
      </c>
      <c r="AB69" s="58">
        <f t="shared" si="4"/>
        <v>39035.912499999999</v>
      </c>
      <c r="AC69" s="58">
        <f t="shared" si="5"/>
        <v>6756215.625</v>
      </c>
    </row>
    <row r="70">
      <c r="A70" s="4" t="s">
        <v>117</v>
      </c>
      <c r="B70" s="4" t="s">
        <v>118</v>
      </c>
      <c r="C70" s="4" t="s">
        <v>358</v>
      </c>
      <c r="D70" s="4" t="s">
        <v>422</v>
      </c>
      <c r="E70" s="4" t="s">
        <v>423</v>
      </c>
      <c r="F70" s="4" t="s">
        <v>424</v>
      </c>
      <c r="G70" s="4" t="s">
        <v>257</v>
      </c>
      <c r="H70" s="4" t="s">
        <v>258</v>
      </c>
      <c r="I70" s="4" t="s">
        <v>259</v>
      </c>
      <c r="J70" s="4" t="s">
        <v>260</v>
      </c>
      <c r="K70" s="70">
        <v>44130</v>
      </c>
      <c r="L70" s="4">
        <v>2</v>
      </c>
      <c r="M70" s="4" t="s">
        <v>227</v>
      </c>
      <c r="N70" s="58">
        <v>7006688.5</v>
      </c>
      <c r="O70" s="58">
        <v>7006688.5</v>
      </c>
      <c r="P70" s="58">
        <v>7006688.5</v>
      </c>
      <c r="Q70" s="4" t="s">
        <v>222</v>
      </c>
      <c r="R70" s="4">
        <v>0.0025999999999999999</v>
      </c>
      <c r="S70" s="4">
        <v>0</v>
      </c>
      <c r="T70" s="58">
        <v>0</v>
      </c>
      <c r="U70" s="58">
        <v>0</v>
      </c>
      <c r="V70" s="4">
        <v>0.45000000000000001</v>
      </c>
      <c r="W70" s="58">
        <f t="shared" si="0"/>
        <v>8197.8255449999997</v>
      </c>
      <c r="X70" s="58">
        <f t="shared" si="1"/>
        <v>8197.8255449999997</v>
      </c>
      <c r="Y70" s="4" t="s">
        <v>261</v>
      </c>
      <c r="Z70" s="4">
        <f t="shared" si="2"/>
        <v>1.3899999999999999</v>
      </c>
      <c r="AA70" s="58">
        <f t="shared" si="3"/>
        <v>9739297.0149999987</v>
      </c>
      <c r="AB70" s="58">
        <f t="shared" si="4"/>
        <v>18217.390100000001</v>
      </c>
      <c r="AC70" s="58">
        <f t="shared" si="5"/>
        <v>3153009.8250000002</v>
      </c>
    </row>
    <row r="71">
      <c r="A71" s="4" t="s">
        <v>119</v>
      </c>
      <c r="B71" s="4" t="s">
        <v>120</v>
      </c>
      <c r="C71" s="4" t="s">
        <v>336</v>
      </c>
      <c r="D71" s="4" t="s">
        <v>425</v>
      </c>
      <c r="E71" s="4" t="s">
        <v>426</v>
      </c>
      <c r="F71" s="4" t="s">
        <v>427</v>
      </c>
      <c r="G71" s="4" t="s">
        <v>257</v>
      </c>
      <c r="H71" s="4" t="s">
        <v>258</v>
      </c>
      <c r="I71" s="4" t="s">
        <v>259</v>
      </c>
      <c r="J71" s="4" t="s">
        <v>260</v>
      </c>
      <c r="K71" s="70">
        <v>44390</v>
      </c>
      <c r="L71" s="4">
        <v>3</v>
      </c>
      <c r="M71" s="4" t="s">
        <v>227</v>
      </c>
      <c r="N71" s="58">
        <v>20132000</v>
      </c>
      <c r="O71" s="58">
        <v>20132000</v>
      </c>
      <c r="P71" s="58">
        <v>20132000</v>
      </c>
      <c r="Q71" s="4" t="s">
        <v>222</v>
      </c>
      <c r="R71" s="4">
        <v>0.0060000000000000001</v>
      </c>
      <c r="S71" s="4">
        <v>0</v>
      </c>
      <c r="T71" s="58">
        <v>0</v>
      </c>
      <c r="U71" s="58">
        <v>0</v>
      </c>
      <c r="V71" s="4">
        <v>0.45000000000000001</v>
      </c>
      <c r="W71" s="58">
        <f t="shared" si="0"/>
        <v>54356.400000000001</v>
      </c>
      <c r="X71" s="58">
        <f t="shared" si="1"/>
        <v>54356.400000000001</v>
      </c>
      <c r="Y71" s="4" t="s">
        <v>340</v>
      </c>
      <c r="Z71" s="4">
        <f t="shared" si="2"/>
        <v>2.1000000000000001</v>
      </c>
      <c r="AA71" s="58">
        <f t="shared" si="3"/>
        <v>42277200</v>
      </c>
      <c r="AB71" s="58">
        <f t="shared" si="4"/>
        <v>120792</v>
      </c>
      <c r="AC71" s="58">
        <f t="shared" si="5"/>
        <v>9059400</v>
      </c>
    </row>
    <row r="72">
      <c r="A72" s="4" t="s">
        <v>121</v>
      </c>
      <c r="B72" s="4" t="s">
        <v>122</v>
      </c>
      <c r="C72" s="4" t="s">
        <v>253</v>
      </c>
      <c r="D72" s="4" t="s">
        <v>428</v>
      </c>
      <c r="E72" s="4" t="s">
        <v>429</v>
      </c>
      <c r="F72" s="4" t="s">
        <v>430</v>
      </c>
      <c r="G72" s="4" t="s">
        <v>257</v>
      </c>
      <c r="H72" s="4" t="s">
        <v>258</v>
      </c>
      <c r="I72" s="4" t="s">
        <v>259</v>
      </c>
      <c r="J72" s="4" t="s">
        <v>260</v>
      </c>
      <c r="K72" s="70">
        <v>44410</v>
      </c>
      <c r="L72" s="4">
        <v>3</v>
      </c>
      <c r="M72" s="4" t="s">
        <v>235</v>
      </c>
      <c r="N72" s="58">
        <v>6525538.5</v>
      </c>
      <c r="O72" s="58">
        <v>5781207.9799999995</v>
      </c>
      <c r="P72" s="58">
        <v>5781207.9799999995</v>
      </c>
      <c r="Q72" s="4" t="s">
        <v>222</v>
      </c>
      <c r="R72" s="4">
        <v>0.002</v>
      </c>
      <c r="S72" s="4">
        <v>0</v>
      </c>
      <c r="T72" s="58">
        <v>0</v>
      </c>
      <c r="U72" s="58">
        <v>0</v>
      </c>
      <c r="V72" s="4">
        <v>0.45000000000000001</v>
      </c>
      <c r="W72" s="58">
        <f t="shared" si="0"/>
        <v>5203.0871819999993</v>
      </c>
      <c r="X72" s="58">
        <f t="shared" si="1"/>
        <v>5203.0871819999993</v>
      </c>
      <c r="Y72" s="4" t="s">
        <v>261</v>
      </c>
      <c r="Z72" s="4">
        <f t="shared" si="2"/>
        <v>2.1600000000000001</v>
      </c>
      <c r="AA72" s="58">
        <f t="shared" si="3"/>
        <v>12487409.2368</v>
      </c>
      <c r="AB72" s="58">
        <f t="shared" si="4"/>
        <v>11562.415959999998</v>
      </c>
      <c r="AC72" s="58">
        <f t="shared" si="5"/>
        <v>2601543.591</v>
      </c>
    </row>
    <row r="73">
      <c r="A73" s="4" t="s">
        <v>123</v>
      </c>
      <c r="B73" s="4" t="s">
        <v>124</v>
      </c>
      <c r="C73" s="4" t="s">
        <v>336</v>
      </c>
      <c r="D73" s="4" t="s">
        <v>431</v>
      </c>
      <c r="E73" s="4" t="s">
        <v>432</v>
      </c>
      <c r="F73" s="4" t="s">
        <v>433</v>
      </c>
      <c r="G73" s="4" t="s">
        <v>257</v>
      </c>
      <c r="H73" s="4" t="s">
        <v>258</v>
      </c>
      <c r="I73" s="4" t="s">
        <v>259</v>
      </c>
      <c r="J73" s="4" t="s">
        <v>260</v>
      </c>
      <c r="K73" s="70">
        <v>44475</v>
      </c>
      <c r="L73" s="4">
        <v>3</v>
      </c>
      <c r="M73" s="4" t="s">
        <v>227</v>
      </c>
      <c r="N73" s="58">
        <v>8012666.6699999999</v>
      </c>
      <c r="O73" s="58">
        <v>8012666.6699999999</v>
      </c>
      <c r="P73" s="58">
        <v>8012666.6699999999</v>
      </c>
      <c r="Q73" s="4" t="s">
        <v>222</v>
      </c>
      <c r="R73" s="4">
        <v>0.0060000000000000001</v>
      </c>
      <c r="S73" s="4">
        <v>0</v>
      </c>
      <c r="T73" s="58">
        <v>0</v>
      </c>
      <c r="U73" s="58">
        <v>0</v>
      </c>
      <c r="V73" s="4">
        <v>0.45000000000000001</v>
      </c>
      <c r="W73" s="58">
        <f t="shared" si="0"/>
        <v>21634.200009</v>
      </c>
      <c r="X73" s="58">
        <f t="shared" si="1"/>
        <v>21634.200009</v>
      </c>
      <c r="Y73" s="4" t="s">
        <v>340</v>
      </c>
      <c r="Z73" s="4">
        <f t="shared" si="2"/>
        <v>2.3399999999999999</v>
      </c>
      <c r="AA73" s="58">
        <f t="shared" si="3"/>
        <v>18749640.007799998</v>
      </c>
      <c r="AB73" s="58">
        <f t="shared" si="4"/>
        <v>48076.000019999999</v>
      </c>
      <c r="AC73" s="58">
        <f t="shared" si="5"/>
        <v>3605700.0015000002</v>
      </c>
    </row>
    <row r="74">
      <c r="A74" s="4" t="s">
        <v>125</v>
      </c>
      <c r="B74" s="4" t="s">
        <v>126</v>
      </c>
      <c r="C74" s="4" t="s">
        <v>336</v>
      </c>
      <c r="D74" s="4" t="s">
        <v>434</v>
      </c>
      <c r="E74" s="4" t="s">
        <v>435</v>
      </c>
      <c r="F74" s="4" t="s">
        <v>436</v>
      </c>
      <c r="G74" s="4" t="s">
        <v>257</v>
      </c>
      <c r="H74" s="4" t="s">
        <v>258</v>
      </c>
      <c r="I74" s="4" t="s">
        <v>259</v>
      </c>
      <c r="J74" s="4" t="s">
        <v>260</v>
      </c>
      <c r="K74" s="70">
        <v>44488</v>
      </c>
      <c r="L74" s="4">
        <v>3</v>
      </c>
      <c r="M74" s="4" t="s">
        <v>227</v>
      </c>
      <c r="N74" s="58">
        <v>20126575.34</v>
      </c>
      <c r="O74" s="58">
        <v>20126575.34</v>
      </c>
      <c r="P74" s="58">
        <v>20126575.34</v>
      </c>
      <c r="Q74" s="4" t="s">
        <v>222</v>
      </c>
      <c r="R74" s="4">
        <v>0.0060000000000000001</v>
      </c>
      <c r="S74" s="4">
        <v>0</v>
      </c>
      <c r="T74" s="58">
        <v>0</v>
      </c>
      <c r="U74" s="58">
        <v>0</v>
      </c>
      <c r="V74" s="4">
        <v>0.45000000000000001</v>
      </c>
      <c r="W74" s="58">
        <f t="shared" si="0"/>
        <v>54341.753418</v>
      </c>
      <c r="X74" s="58">
        <f t="shared" si="1"/>
        <v>54341.753418</v>
      </c>
      <c r="Y74" s="4" t="s">
        <v>340</v>
      </c>
      <c r="Z74" s="4">
        <f t="shared" si="2"/>
        <v>2.3700000000000001</v>
      </c>
      <c r="AA74" s="58">
        <f t="shared" si="3"/>
        <v>47699983.555799998</v>
      </c>
      <c r="AB74" s="58">
        <f t="shared" si="4"/>
        <v>120759.45204</v>
      </c>
      <c r="AC74" s="58">
        <f t="shared" si="5"/>
        <v>9056958.9030000009</v>
      </c>
    </row>
    <row r="75">
      <c r="A75" s="4" t="s">
        <v>127</v>
      </c>
      <c r="B75" s="4" t="s">
        <v>128</v>
      </c>
      <c r="C75" s="4" t="s">
        <v>365</v>
      </c>
      <c r="D75" s="4" t="s">
        <v>437</v>
      </c>
      <c r="E75" s="4" t="s">
        <v>438</v>
      </c>
      <c r="F75" s="4" t="s">
        <v>439</v>
      </c>
      <c r="G75" s="4" t="s">
        <v>356</v>
      </c>
      <c r="H75" s="4" t="s">
        <v>258</v>
      </c>
      <c r="I75" s="4" t="s">
        <v>259</v>
      </c>
      <c r="J75" s="4" t="s">
        <v>375</v>
      </c>
      <c r="K75" s="70">
        <v>43737</v>
      </c>
      <c r="L75" s="4">
        <v>1</v>
      </c>
      <c r="M75" s="4" t="s">
        <v>235</v>
      </c>
      <c r="N75" s="58">
        <v>8089651.3799999999</v>
      </c>
      <c r="O75" s="58">
        <v>7166911.5200000005</v>
      </c>
      <c r="P75" s="58">
        <v>7166911.5200000005</v>
      </c>
      <c r="Q75" s="4" t="s">
        <v>222</v>
      </c>
      <c r="R75" s="4">
        <v>0.057000000000000002</v>
      </c>
      <c r="S75" s="4">
        <v>0</v>
      </c>
      <c r="T75" s="58">
        <v>0</v>
      </c>
      <c r="U75" s="58">
        <v>0</v>
      </c>
      <c r="V75" s="4">
        <v>0.45000000000000001</v>
      </c>
      <c r="W75" s="58">
        <f t="shared" si="0"/>
        <v>183831.28048800002</v>
      </c>
      <c r="X75" s="58">
        <f t="shared" si="1"/>
        <v>183831.28048800002</v>
      </c>
      <c r="Y75" s="4" t="s">
        <v>369</v>
      </c>
      <c r="Z75" s="4">
        <f t="shared" si="2"/>
        <v>0.31</v>
      </c>
      <c r="AA75" s="58">
        <f t="shared" si="3"/>
        <v>2221742.5712000001</v>
      </c>
      <c r="AB75" s="58">
        <f t="shared" si="4"/>
        <v>408513.95664000005</v>
      </c>
      <c r="AC75" s="58">
        <f t="shared" si="5"/>
        <v>3225110.1840000004</v>
      </c>
    </row>
    <row r="76">
      <c r="A76" s="4" t="s">
        <v>129</v>
      </c>
      <c r="B76" s="4" t="s">
        <v>130</v>
      </c>
      <c r="C76" s="4" t="s">
        <v>253</v>
      </c>
      <c r="D76" s="4" t="s">
        <v>440</v>
      </c>
      <c r="E76" s="4" t="s">
        <v>441</v>
      </c>
      <c r="F76" s="4" t="s">
        <v>442</v>
      </c>
      <c r="G76" s="4" t="s">
        <v>257</v>
      </c>
      <c r="H76" s="4" t="s">
        <v>258</v>
      </c>
      <c r="I76" s="4" t="s">
        <v>259</v>
      </c>
      <c r="J76" s="4" t="s">
        <v>260</v>
      </c>
      <c r="K76" s="70">
        <v>44504</v>
      </c>
      <c r="L76" s="4">
        <v>3</v>
      </c>
      <c r="M76" s="4" t="s">
        <v>235</v>
      </c>
      <c r="N76" s="58">
        <v>8532980.9800000004</v>
      </c>
      <c r="O76" s="58">
        <v>7559673.0800000001</v>
      </c>
      <c r="P76" s="58">
        <v>7559673.0800000001</v>
      </c>
      <c r="Q76" s="4" t="s">
        <v>222</v>
      </c>
      <c r="R76" s="4">
        <v>0.002</v>
      </c>
      <c r="S76" s="4">
        <v>0</v>
      </c>
      <c r="T76" s="58">
        <v>0</v>
      </c>
      <c r="U76" s="58">
        <v>0</v>
      </c>
      <c r="V76" s="4">
        <v>0.45000000000000001</v>
      </c>
      <c r="W76" s="58">
        <f t="shared" si="0"/>
        <v>6803.7057720000003</v>
      </c>
      <c r="X76" s="58">
        <f t="shared" si="1"/>
        <v>6803.7057720000003</v>
      </c>
      <c r="Y76" s="4" t="s">
        <v>261</v>
      </c>
      <c r="Z76" s="4">
        <f t="shared" si="2"/>
        <v>2.4100000000000001</v>
      </c>
      <c r="AA76" s="58">
        <f t="shared" si="3"/>
        <v>18218812.1228</v>
      </c>
      <c r="AB76" s="58">
        <f t="shared" si="4"/>
        <v>15119.346160000001</v>
      </c>
      <c r="AC76" s="58">
        <f t="shared" si="5"/>
        <v>3401852.8859999999</v>
      </c>
    </row>
    <row r="77">
      <c r="A77" s="4" t="s">
        <v>131</v>
      </c>
      <c r="B77" s="4" t="s">
        <v>132</v>
      </c>
      <c r="C77" s="4" t="s">
        <v>358</v>
      </c>
      <c r="D77" s="4" t="s">
        <v>443</v>
      </c>
      <c r="E77" s="4" t="s">
        <v>444</v>
      </c>
      <c r="F77" s="4" t="s">
        <v>445</v>
      </c>
      <c r="G77" s="4" t="s">
        <v>257</v>
      </c>
      <c r="H77" s="4" t="s">
        <v>258</v>
      </c>
      <c r="I77" s="4" t="s">
        <v>259</v>
      </c>
      <c r="J77" s="4" t="s">
        <v>260</v>
      </c>
      <c r="K77" s="70">
        <v>44543</v>
      </c>
      <c r="L77" s="4">
        <v>3</v>
      </c>
      <c r="M77" s="4" t="s">
        <v>227</v>
      </c>
      <c r="N77" s="58">
        <v>15073750</v>
      </c>
      <c r="O77" s="58">
        <v>15073750</v>
      </c>
      <c r="P77" s="58">
        <v>15073750</v>
      </c>
      <c r="Q77" s="4" t="s">
        <v>222</v>
      </c>
      <c r="R77" s="4">
        <v>0.0025999999999999999</v>
      </c>
      <c r="S77" s="4">
        <v>0</v>
      </c>
      <c r="T77" s="58">
        <v>0</v>
      </c>
      <c r="U77" s="58">
        <v>0</v>
      </c>
      <c r="V77" s="4">
        <v>0.45000000000000001</v>
      </c>
      <c r="W77" s="58">
        <f t="shared" si="0"/>
        <v>17636.287500000002</v>
      </c>
      <c r="X77" s="58">
        <f t="shared" si="1"/>
        <v>17636.287500000002</v>
      </c>
      <c r="Y77" s="4" t="s">
        <v>261</v>
      </c>
      <c r="Z77" s="4">
        <f t="shared" si="2"/>
        <v>2.52</v>
      </c>
      <c r="AA77" s="58">
        <f t="shared" si="3"/>
        <v>37985850</v>
      </c>
      <c r="AB77" s="58">
        <f t="shared" si="4"/>
        <v>39191.75</v>
      </c>
      <c r="AC77" s="58">
        <f t="shared" si="5"/>
        <v>6783187.5</v>
      </c>
    </row>
    <row r="78">
      <c r="A78" s="4" t="s">
        <v>133</v>
      </c>
      <c r="B78" s="4" t="s">
        <v>134</v>
      </c>
      <c r="C78" s="4" t="s">
        <v>358</v>
      </c>
      <c r="D78" s="4" t="s">
        <v>446</v>
      </c>
      <c r="E78" s="4" t="s">
        <v>447</v>
      </c>
      <c r="F78" s="4" t="s">
        <v>448</v>
      </c>
      <c r="G78" s="4" t="s">
        <v>257</v>
      </c>
      <c r="H78" s="4" t="s">
        <v>258</v>
      </c>
      <c r="I78" s="4" t="s">
        <v>259</v>
      </c>
      <c r="J78" s="4" t="s">
        <v>260</v>
      </c>
      <c r="K78" s="70">
        <v>44592</v>
      </c>
      <c r="L78" s="4">
        <v>3</v>
      </c>
      <c r="M78" s="4" t="s">
        <v>227</v>
      </c>
      <c r="N78" s="58">
        <v>27076200</v>
      </c>
      <c r="O78" s="58">
        <v>27076200</v>
      </c>
      <c r="P78" s="58">
        <v>27076200</v>
      </c>
      <c r="Q78" s="4" t="s">
        <v>222</v>
      </c>
      <c r="R78" s="4">
        <v>0.0025999999999999999</v>
      </c>
      <c r="S78" s="4">
        <v>0</v>
      </c>
      <c r="T78" s="58">
        <v>0</v>
      </c>
      <c r="U78" s="58">
        <v>0</v>
      </c>
      <c r="V78" s="4">
        <v>0.45000000000000001</v>
      </c>
      <c r="W78" s="58">
        <f t="shared" si="0"/>
        <v>31679.153999999999</v>
      </c>
      <c r="X78" s="58">
        <f t="shared" si="1"/>
        <v>31679.153999999999</v>
      </c>
      <c r="Y78" s="4" t="s">
        <v>261</v>
      </c>
      <c r="Z78" s="4">
        <f t="shared" si="2"/>
        <v>2.6600000000000001</v>
      </c>
      <c r="AA78" s="58">
        <f t="shared" si="3"/>
        <v>72022692</v>
      </c>
      <c r="AB78" s="58">
        <f t="shared" si="4"/>
        <v>70398.119999999995</v>
      </c>
      <c r="AC78" s="58">
        <f t="shared" si="5"/>
        <v>12184290</v>
      </c>
    </row>
    <row r="79">
      <c r="A79" s="4" t="s">
        <v>135</v>
      </c>
      <c r="B79" s="4" t="s">
        <v>136</v>
      </c>
      <c r="C79" s="4" t="s">
        <v>336</v>
      </c>
      <c r="D79" s="4" t="s">
        <v>449</v>
      </c>
      <c r="E79" s="4" t="s">
        <v>450</v>
      </c>
      <c r="F79" s="4" t="s">
        <v>451</v>
      </c>
      <c r="G79" s="4" t="s">
        <v>257</v>
      </c>
      <c r="H79" s="4" t="s">
        <v>258</v>
      </c>
      <c r="I79" s="4" t="s">
        <v>259</v>
      </c>
      <c r="J79" s="4" t="s">
        <v>260</v>
      </c>
      <c r="K79" s="70">
        <v>44683</v>
      </c>
      <c r="L79" s="4">
        <v>3</v>
      </c>
      <c r="M79" s="4" t="s">
        <v>227</v>
      </c>
      <c r="N79" s="58">
        <v>10010555.560000001</v>
      </c>
      <c r="O79" s="58">
        <v>10010555.560000001</v>
      </c>
      <c r="P79" s="58">
        <v>10010555.560000001</v>
      </c>
      <c r="Q79" s="4" t="s">
        <v>222</v>
      </c>
      <c r="R79" s="4">
        <v>0.0060000000000000001</v>
      </c>
      <c r="S79" s="4">
        <v>0</v>
      </c>
      <c r="T79" s="58">
        <v>0</v>
      </c>
      <c r="U79" s="58">
        <v>0</v>
      </c>
      <c r="V79" s="4">
        <v>0.45000000000000001</v>
      </c>
      <c r="W79" s="58">
        <f t="shared" si="0"/>
        <v>27028.500012000004</v>
      </c>
      <c r="X79" s="58">
        <f t="shared" si="1"/>
        <v>27028.500012000004</v>
      </c>
      <c r="Y79" s="4" t="s">
        <v>340</v>
      </c>
      <c r="Z79" s="4">
        <f t="shared" si="2"/>
        <v>2.8999999999999999</v>
      </c>
      <c r="AA79" s="58">
        <f t="shared" si="3"/>
        <v>29030611.124000002</v>
      </c>
      <c r="AB79" s="58">
        <f t="shared" si="4"/>
        <v>60063.333360000004</v>
      </c>
      <c r="AC79" s="58">
        <f t="shared" si="5"/>
        <v>4504750.0020000003</v>
      </c>
    </row>
    <row r="80">
      <c r="A80" s="4" t="s">
        <v>137</v>
      </c>
      <c r="B80" s="4" t="s">
        <v>138</v>
      </c>
      <c r="C80" s="4" t="s">
        <v>352</v>
      </c>
      <c r="D80" s="4" t="s">
        <v>452</v>
      </c>
      <c r="E80" s="4" t="s">
        <v>453</v>
      </c>
      <c r="F80" s="4" t="s">
        <v>454</v>
      </c>
      <c r="G80" s="4" t="s">
        <v>257</v>
      </c>
      <c r="H80" s="4" t="s">
        <v>455</v>
      </c>
      <c r="I80" s="4" t="s">
        <v>456</v>
      </c>
      <c r="J80" s="4" t="s">
        <v>260</v>
      </c>
      <c r="K80" s="70">
        <v>44797</v>
      </c>
      <c r="L80" s="4">
        <v>4</v>
      </c>
      <c r="M80" s="4" t="s">
        <v>227</v>
      </c>
      <c r="N80" s="58">
        <v>9999227.7700000014</v>
      </c>
      <c r="O80" s="58">
        <v>9999227.7700000014</v>
      </c>
      <c r="P80" s="58">
        <v>9999227.7700000014</v>
      </c>
      <c r="Q80" s="4" t="s">
        <v>222</v>
      </c>
      <c r="R80" s="4">
        <v>0.0080000000000000002</v>
      </c>
      <c r="S80" s="4">
        <v>0</v>
      </c>
      <c r="T80" s="58">
        <v>0</v>
      </c>
      <c r="U80" s="58">
        <v>0</v>
      </c>
      <c r="V80" s="4">
        <v>0.45000000000000001</v>
      </c>
      <c r="W80" s="58">
        <f t="shared" si="0"/>
        <v>35997.219972000006</v>
      </c>
      <c r="X80" s="58">
        <f t="shared" si="1"/>
        <v>35997.219972000006</v>
      </c>
      <c r="Y80" s="4" t="s">
        <v>340</v>
      </c>
      <c r="Z80" s="4">
        <f t="shared" si="2"/>
        <v>3.2200000000000002</v>
      </c>
      <c r="AA80" s="58">
        <f t="shared" si="3"/>
        <v>32197513.419400007</v>
      </c>
      <c r="AB80" s="58">
        <f t="shared" si="4"/>
        <v>79993.822160000011</v>
      </c>
      <c r="AC80" s="58">
        <f t="shared" si="5"/>
        <v>4499652.4965000004</v>
      </c>
    </row>
    <row r="81">
      <c r="A81" s="4" t="s">
        <v>143</v>
      </c>
      <c r="B81" s="4" t="s">
        <v>144</v>
      </c>
      <c r="C81" s="4" t="s">
        <v>365</v>
      </c>
      <c r="D81" s="4" t="s">
        <v>457</v>
      </c>
      <c r="E81" s="4" t="s">
        <v>458</v>
      </c>
      <c r="F81" s="4" t="s">
        <v>459</v>
      </c>
      <c r="G81" s="4" t="s">
        <v>348</v>
      </c>
      <c r="H81" s="4" t="s">
        <v>349</v>
      </c>
      <c r="I81" s="4" t="s">
        <v>460</v>
      </c>
      <c r="J81" s="4" t="s">
        <v>351</v>
      </c>
      <c r="K81" s="70">
        <v>43677</v>
      </c>
      <c r="L81" s="4">
        <v>1</v>
      </c>
      <c r="M81" s="4" t="s">
        <v>227</v>
      </c>
      <c r="N81" s="58">
        <v>116720</v>
      </c>
      <c r="O81" s="58">
        <v>116720</v>
      </c>
      <c r="P81" s="58">
        <v>116720</v>
      </c>
      <c r="Q81" s="4" t="s">
        <v>222</v>
      </c>
      <c r="R81" s="4">
        <v>0.057000000000000002</v>
      </c>
      <c r="S81" s="4">
        <v>0</v>
      </c>
      <c r="T81" s="58">
        <v>0</v>
      </c>
      <c r="U81" s="58">
        <v>0</v>
      </c>
      <c r="V81" s="4">
        <v>0.45000000000000001</v>
      </c>
      <c r="W81" s="58">
        <f t="shared" si="0"/>
        <v>2993.8679999999999</v>
      </c>
      <c r="X81" s="58">
        <f t="shared" si="1"/>
        <v>2993.8679999999999</v>
      </c>
      <c r="Y81" s="4" t="s">
        <v>369</v>
      </c>
      <c r="Z81" s="4">
        <f t="shared" si="2"/>
        <v>0.14999999999999999</v>
      </c>
      <c r="AA81" s="58">
        <f t="shared" si="3"/>
        <v>17508</v>
      </c>
      <c r="AB81" s="58">
        <f t="shared" si="4"/>
        <v>6653.04</v>
      </c>
      <c r="AC81" s="58">
        <f t="shared" si="5"/>
        <v>52524</v>
      </c>
    </row>
    <row r="82">
      <c r="A82" s="4" t="s">
        <v>143</v>
      </c>
      <c r="B82" s="4" t="s">
        <v>144</v>
      </c>
      <c r="C82" s="4" t="s">
        <v>365</v>
      </c>
      <c r="D82" s="4" t="s">
        <v>457</v>
      </c>
      <c r="E82" s="4" t="s">
        <v>458</v>
      </c>
      <c r="F82" s="4" t="s">
        <v>461</v>
      </c>
      <c r="G82" s="4" t="s">
        <v>348</v>
      </c>
      <c r="H82" s="4" t="s">
        <v>349</v>
      </c>
      <c r="I82" s="4" t="s">
        <v>460</v>
      </c>
      <c r="J82" s="4" t="s">
        <v>351</v>
      </c>
      <c r="K82" s="70">
        <v>43905</v>
      </c>
      <c r="L82" s="4">
        <v>1</v>
      </c>
      <c r="M82" s="4" t="s">
        <v>227</v>
      </c>
      <c r="N82" s="58">
        <v>472782</v>
      </c>
      <c r="O82" s="58">
        <v>472782</v>
      </c>
      <c r="P82" s="58">
        <v>472782</v>
      </c>
      <c r="Q82" s="4" t="s">
        <v>222</v>
      </c>
      <c r="R82" s="4">
        <v>0.057000000000000002</v>
      </c>
      <c r="S82" s="4">
        <v>0</v>
      </c>
      <c r="T82" s="58">
        <v>0</v>
      </c>
      <c r="U82" s="58">
        <v>0</v>
      </c>
      <c r="V82" s="4">
        <v>0.45000000000000001</v>
      </c>
      <c r="W82" s="58">
        <f t="shared" si="0"/>
        <v>12126.8583</v>
      </c>
      <c r="X82" s="58">
        <f t="shared" si="1"/>
        <v>12126.8583</v>
      </c>
      <c r="Y82" s="4" t="s">
        <v>369</v>
      </c>
      <c r="Z82" s="4">
        <f t="shared" si="2"/>
        <v>0.77000000000000002</v>
      </c>
      <c r="AA82" s="58">
        <f t="shared" si="3"/>
        <v>364042.14000000001</v>
      </c>
      <c r="AB82" s="58">
        <f t="shared" si="4"/>
        <v>26948.574000000001</v>
      </c>
      <c r="AC82" s="58">
        <f t="shared" si="5"/>
        <v>212751.89999999999</v>
      </c>
    </row>
    <row r="83">
      <c r="A83" s="4" t="s">
        <v>143</v>
      </c>
      <c r="B83" s="4" t="s">
        <v>144</v>
      </c>
      <c r="C83" s="4" t="s">
        <v>365</v>
      </c>
      <c r="D83" s="4" t="s">
        <v>457</v>
      </c>
      <c r="E83" s="4" t="s">
        <v>458</v>
      </c>
      <c r="F83" s="4" t="s">
        <v>462</v>
      </c>
      <c r="G83" s="4" t="s">
        <v>348</v>
      </c>
      <c r="H83" s="4" t="s">
        <v>349</v>
      </c>
      <c r="I83" s="4" t="s">
        <v>460</v>
      </c>
      <c r="J83" s="4" t="s">
        <v>351</v>
      </c>
      <c r="K83" s="70">
        <v>43676</v>
      </c>
      <c r="L83" s="4">
        <v>1</v>
      </c>
      <c r="M83" s="4" t="s">
        <v>227</v>
      </c>
      <c r="N83" s="58">
        <v>92284.119999999995</v>
      </c>
      <c r="O83" s="58">
        <v>92284.119999999995</v>
      </c>
      <c r="P83" s="58">
        <v>92284.119999999995</v>
      </c>
      <c r="Q83" s="4" t="s">
        <v>222</v>
      </c>
      <c r="R83" s="4">
        <v>0.057000000000000002</v>
      </c>
      <c r="S83" s="4">
        <v>0</v>
      </c>
      <c r="T83" s="58">
        <v>0</v>
      </c>
      <c r="U83" s="58">
        <v>0</v>
      </c>
      <c r="V83" s="4">
        <v>0.45000000000000001</v>
      </c>
      <c r="W83" s="58">
        <f t="shared" si="0"/>
        <v>2367.0876780000003</v>
      </c>
      <c r="X83" s="58">
        <f t="shared" si="1"/>
        <v>2367.0876780000003</v>
      </c>
      <c r="Y83" s="4" t="s">
        <v>369</v>
      </c>
      <c r="Z83" s="4">
        <f t="shared" si="2"/>
        <v>0.14999999999999999</v>
      </c>
      <c r="AA83" s="58">
        <f t="shared" si="3"/>
        <v>13842.617999999999</v>
      </c>
      <c r="AB83" s="58">
        <f t="shared" si="4"/>
        <v>5260.1948400000001</v>
      </c>
      <c r="AC83" s="58">
        <f t="shared" si="5"/>
        <v>41527.853999999999</v>
      </c>
    </row>
    <row r="84">
      <c r="A84" s="4" t="s">
        <v>143</v>
      </c>
      <c r="B84" s="4" t="s">
        <v>144</v>
      </c>
      <c r="C84" s="4" t="s">
        <v>365</v>
      </c>
      <c r="D84" s="4" t="s">
        <v>457</v>
      </c>
      <c r="E84" s="4" t="s">
        <v>458</v>
      </c>
      <c r="F84" s="4" t="s">
        <v>463</v>
      </c>
      <c r="G84" s="4" t="s">
        <v>348</v>
      </c>
      <c r="H84" s="4" t="s">
        <v>349</v>
      </c>
      <c r="I84" s="4" t="s">
        <v>460</v>
      </c>
      <c r="J84" s="4" t="s">
        <v>351</v>
      </c>
      <c r="K84" s="70">
        <v>43676</v>
      </c>
      <c r="L84" s="4">
        <v>1</v>
      </c>
      <c r="M84" s="4" t="s">
        <v>227</v>
      </c>
      <c r="N84" s="58">
        <v>81044.539999999994</v>
      </c>
      <c r="O84" s="58">
        <v>81044.539999999994</v>
      </c>
      <c r="P84" s="58">
        <v>81044.539999999994</v>
      </c>
      <c r="Q84" s="4" t="s">
        <v>222</v>
      </c>
      <c r="R84" s="4">
        <v>0.057000000000000002</v>
      </c>
      <c r="S84" s="4">
        <v>0</v>
      </c>
      <c r="T84" s="58">
        <v>0</v>
      </c>
      <c r="U84" s="58">
        <v>0</v>
      </c>
      <c r="V84" s="4">
        <v>0.45000000000000001</v>
      </c>
      <c r="W84" s="58">
        <f t="shared" si="0"/>
        <v>2078.7924509999998</v>
      </c>
      <c r="X84" s="58">
        <f t="shared" si="1"/>
        <v>2078.7924509999998</v>
      </c>
      <c r="Y84" s="4" t="s">
        <v>369</v>
      </c>
      <c r="Z84" s="4">
        <f t="shared" si="2"/>
        <v>0.14999999999999999</v>
      </c>
      <c r="AA84" s="58">
        <f t="shared" si="3"/>
        <v>12156.680999999999</v>
      </c>
      <c r="AB84" s="58">
        <f t="shared" si="4"/>
        <v>4619.5387799999999</v>
      </c>
      <c r="AC84" s="58">
        <f t="shared" si="5"/>
        <v>36470.042999999998</v>
      </c>
    </row>
    <row r="85">
      <c r="A85" s="4" t="s">
        <v>143</v>
      </c>
      <c r="B85" s="4" t="s">
        <v>144</v>
      </c>
      <c r="C85" s="4" t="s">
        <v>365</v>
      </c>
      <c r="D85" s="4" t="s">
        <v>457</v>
      </c>
      <c r="E85" s="4" t="s">
        <v>458</v>
      </c>
      <c r="F85" s="4" t="s">
        <v>464</v>
      </c>
      <c r="G85" s="4" t="s">
        <v>348</v>
      </c>
      <c r="H85" s="4" t="s">
        <v>349</v>
      </c>
      <c r="I85" s="4" t="s">
        <v>460</v>
      </c>
      <c r="J85" s="4" t="s">
        <v>351</v>
      </c>
      <c r="K85" s="70">
        <v>43769</v>
      </c>
      <c r="L85" s="4">
        <v>1</v>
      </c>
      <c r="M85" s="4" t="s">
        <v>227</v>
      </c>
      <c r="N85" s="58">
        <v>70400</v>
      </c>
      <c r="O85" s="58">
        <v>70400</v>
      </c>
      <c r="P85" s="58">
        <v>70400</v>
      </c>
      <c r="Q85" s="4" t="s">
        <v>222</v>
      </c>
      <c r="R85" s="4">
        <v>0.057000000000000002</v>
      </c>
      <c r="S85" s="4">
        <v>0</v>
      </c>
      <c r="T85" s="58">
        <v>0</v>
      </c>
      <c r="U85" s="58">
        <v>0</v>
      </c>
      <c r="V85" s="4">
        <v>0.45000000000000001</v>
      </c>
      <c r="W85" s="58">
        <f t="shared" si="0"/>
        <v>1805.7600000000002</v>
      </c>
      <c r="X85" s="58">
        <f t="shared" si="1"/>
        <v>1805.7600000000002</v>
      </c>
      <c r="Y85" s="4" t="s">
        <v>369</v>
      </c>
      <c r="Z85" s="4">
        <f t="shared" si="2"/>
        <v>0.40000000000000002</v>
      </c>
      <c r="AA85" s="58">
        <f t="shared" si="3"/>
        <v>28160</v>
      </c>
      <c r="AB85" s="58">
        <f t="shared" si="4"/>
        <v>4012.8000000000002</v>
      </c>
      <c r="AC85" s="58">
        <f t="shared" si="5"/>
        <v>31680</v>
      </c>
    </row>
    <row r="86">
      <c r="A86" s="4" t="s">
        <v>143</v>
      </c>
      <c r="B86" s="4" t="s">
        <v>144</v>
      </c>
      <c r="C86" s="4" t="s">
        <v>365</v>
      </c>
      <c r="D86" s="4" t="s">
        <v>457</v>
      </c>
      <c r="E86" s="4" t="s">
        <v>458</v>
      </c>
      <c r="F86" s="4" t="s">
        <v>465</v>
      </c>
      <c r="G86" s="4" t="s">
        <v>348</v>
      </c>
      <c r="H86" s="4" t="s">
        <v>349</v>
      </c>
      <c r="I86" s="4" t="s">
        <v>460</v>
      </c>
      <c r="J86" s="4" t="s">
        <v>351</v>
      </c>
      <c r="K86" s="70">
        <v>43738</v>
      </c>
      <c r="L86" s="4">
        <v>1</v>
      </c>
      <c r="M86" s="4" t="s">
        <v>227</v>
      </c>
      <c r="N86" s="58">
        <v>196486.44</v>
      </c>
      <c r="O86" s="58">
        <v>196486.44</v>
      </c>
      <c r="P86" s="58">
        <v>196486.44</v>
      </c>
      <c r="Q86" s="4" t="s">
        <v>222</v>
      </c>
      <c r="R86" s="4">
        <v>0.057000000000000002</v>
      </c>
      <c r="S86" s="4">
        <v>0</v>
      </c>
      <c r="T86" s="58">
        <v>0</v>
      </c>
      <c r="U86" s="58">
        <v>0</v>
      </c>
      <c r="V86" s="4">
        <v>0.45000000000000001</v>
      </c>
      <c r="W86" s="58">
        <f t="shared" si="0"/>
        <v>5039.8771860000006</v>
      </c>
      <c r="X86" s="58">
        <f t="shared" si="1"/>
        <v>5039.8771860000006</v>
      </c>
      <c r="Y86" s="4" t="s">
        <v>369</v>
      </c>
      <c r="Z86" s="4">
        <f t="shared" si="2"/>
        <v>0.32000000000000001</v>
      </c>
      <c r="AA86" s="58">
        <f t="shared" si="3"/>
        <v>62875.660800000005</v>
      </c>
      <c r="AB86" s="58">
        <f t="shared" si="4"/>
        <v>11199.727080000001</v>
      </c>
      <c r="AC86" s="58">
        <f t="shared" si="5"/>
        <v>88418.898000000001</v>
      </c>
    </row>
    <row r="87">
      <c r="A87" s="4" t="s">
        <v>143</v>
      </c>
      <c r="B87" s="4" t="s">
        <v>144</v>
      </c>
      <c r="C87" s="4" t="s">
        <v>365</v>
      </c>
      <c r="D87" s="4" t="s">
        <v>457</v>
      </c>
      <c r="E87" s="4" t="s">
        <v>458</v>
      </c>
      <c r="F87" s="4" t="s">
        <v>466</v>
      </c>
      <c r="G87" s="4" t="s">
        <v>348</v>
      </c>
      <c r="H87" s="4" t="s">
        <v>349</v>
      </c>
      <c r="I87" s="4" t="s">
        <v>460</v>
      </c>
      <c r="J87" s="4" t="s">
        <v>351</v>
      </c>
      <c r="K87" s="70">
        <v>43889</v>
      </c>
      <c r="L87" s="4">
        <v>1</v>
      </c>
      <c r="M87" s="4" t="s">
        <v>227</v>
      </c>
      <c r="N87" s="58">
        <v>211250</v>
      </c>
      <c r="O87" s="58">
        <v>211250</v>
      </c>
      <c r="P87" s="58">
        <v>211250</v>
      </c>
      <c r="Q87" s="4" t="s">
        <v>222</v>
      </c>
      <c r="R87" s="4">
        <v>0.057000000000000002</v>
      </c>
      <c r="S87" s="4">
        <v>0</v>
      </c>
      <c r="T87" s="58">
        <v>0</v>
      </c>
      <c r="U87" s="58">
        <v>0</v>
      </c>
      <c r="V87" s="4">
        <v>0.45000000000000001</v>
      </c>
      <c r="W87" s="58">
        <f t="shared" si="0"/>
        <v>5418.5625</v>
      </c>
      <c r="X87" s="58">
        <f t="shared" si="1"/>
        <v>5418.5625</v>
      </c>
      <c r="Y87" s="4" t="s">
        <v>369</v>
      </c>
      <c r="Z87" s="4">
        <f t="shared" si="2"/>
        <v>0.72999999999999998</v>
      </c>
      <c r="AA87" s="58">
        <f t="shared" si="3"/>
        <v>154212.5</v>
      </c>
      <c r="AB87" s="58">
        <f t="shared" si="4"/>
        <v>12041.25</v>
      </c>
      <c r="AC87" s="58">
        <f t="shared" si="5"/>
        <v>95062.5</v>
      </c>
    </row>
    <row r="88">
      <c r="A88" s="4" t="s">
        <v>143</v>
      </c>
      <c r="B88" s="4" t="s">
        <v>144</v>
      </c>
      <c r="C88" s="4" t="s">
        <v>365</v>
      </c>
      <c r="D88" s="4" t="s">
        <v>457</v>
      </c>
      <c r="E88" s="4" t="s">
        <v>458</v>
      </c>
      <c r="F88" s="4" t="s">
        <v>467</v>
      </c>
      <c r="G88" s="4" t="s">
        <v>348</v>
      </c>
      <c r="H88" s="4" t="s">
        <v>349</v>
      </c>
      <c r="I88" s="4" t="s">
        <v>460</v>
      </c>
      <c r="J88" s="4" t="s">
        <v>351</v>
      </c>
      <c r="K88" s="70">
        <v>43889</v>
      </c>
      <c r="L88" s="4">
        <v>1</v>
      </c>
      <c r="M88" s="4" t="s">
        <v>227</v>
      </c>
      <c r="N88" s="58">
        <v>84500</v>
      </c>
      <c r="O88" s="58">
        <v>84500</v>
      </c>
      <c r="P88" s="58">
        <v>84500</v>
      </c>
      <c r="Q88" s="4" t="s">
        <v>222</v>
      </c>
      <c r="R88" s="4">
        <v>0.057000000000000002</v>
      </c>
      <c r="S88" s="4">
        <v>0</v>
      </c>
      <c r="T88" s="58">
        <v>0</v>
      </c>
      <c r="U88" s="58">
        <v>0</v>
      </c>
      <c r="V88" s="4">
        <v>0.45000000000000001</v>
      </c>
      <c r="W88" s="58">
        <f t="shared" si="0"/>
        <v>2167.4250000000002</v>
      </c>
      <c r="X88" s="58">
        <f t="shared" si="1"/>
        <v>2167.4250000000002</v>
      </c>
      <c r="Y88" s="4" t="s">
        <v>369</v>
      </c>
      <c r="Z88" s="4">
        <f t="shared" si="2"/>
        <v>0.72999999999999998</v>
      </c>
      <c r="AA88" s="58">
        <f t="shared" si="3"/>
        <v>61685</v>
      </c>
      <c r="AB88" s="58">
        <f t="shared" si="4"/>
        <v>4816.5</v>
      </c>
      <c r="AC88" s="58">
        <f t="shared" si="5"/>
        <v>38025</v>
      </c>
    </row>
    <row r="89">
      <c r="A89" s="4" t="s">
        <v>143</v>
      </c>
      <c r="B89" s="4" t="s">
        <v>144</v>
      </c>
      <c r="C89" s="4" t="s">
        <v>365</v>
      </c>
      <c r="D89" s="4" t="s">
        <v>457</v>
      </c>
      <c r="E89" s="4" t="s">
        <v>458</v>
      </c>
      <c r="F89" s="4" t="s">
        <v>468</v>
      </c>
      <c r="G89" s="4" t="s">
        <v>348</v>
      </c>
      <c r="H89" s="4" t="s">
        <v>349</v>
      </c>
      <c r="I89" s="4" t="s">
        <v>460</v>
      </c>
      <c r="J89" s="4" t="s">
        <v>351</v>
      </c>
      <c r="K89" s="70">
        <v>44165</v>
      </c>
      <c r="L89" s="4">
        <v>2</v>
      </c>
      <c r="M89" s="4" t="s">
        <v>227</v>
      </c>
      <c r="N89" s="58">
        <v>45500</v>
      </c>
      <c r="O89" s="58">
        <v>45500</v>
      </c>
      <c r="P89" s="58">
        <v>45500</v>
      </c>
      <c r="Q89" s="4" t="s">
        <v>222</v>
      </c>
      <c r="R89" s="4">
        <v>0.057000000000000002</v>
      </c>
      <c r="S89" s="4">
        <v>0</v>
      </c>
      <c r="T89" s="58">
        <v>0</v>
      </c>
      <c r="U89" s="58">
        <v>0</v>
      </c>
      <c r="V89" s="4">
        <v>0.45000000000000001</v>
      </c>
      <c r="W89" s="58">
        <f t="shared" si="0"/>
        <v>1167.0750000000001</v>
      </c>
      <c r="X89" s="58">
        <f t="shared" si="1"/>
        <v>1167.0750000000001</v>
      </c>
      <c r="Y89" s="4" t="s">
        <v>369</v>
      </c>
      <c r="Z89" s="4">
        <f t="shared" si="2"/>
        <v>1.49</v>
      </c>
      <c r="AA89" s="58">
        <f t="shared" si="3"/>
        <v>67795</v>
      </c>
      <c r="AB89" s="58">
        <f t="shared" si="4"/>
        <v>2593.5</v>
      </c>
      <c r="AC89" s="58">
        <f t="shared" si="5"/>
        <v>20475</v>
      </c>
    </row>
    <row r="90">
      <c r="A90" s="4" t="s">
        <v>143</v>
      </c>
      <c r="B90" s="4" t="s">
        <v>144</v>
      </c>
      <c r="C90" s="4" t="s">
        <v>365</v>
      </c>
      <c r="D90" s="4" t="s">
        <v>457</v>
      </c>
      <c r="E90" s="4" t="s">
        <v>458</v>
      </c>
      <c r="F90" s="4" t="s">
        <v>469</v>
      </c>
      <c r="G90" s="4" t="s">
        <v>348</v>
      </c>
      <c r="H90" s="4" t="s">
        <v>349</v>
      </c>
      <c r="I90" s="4" t="s">
        <v>470</v>
      </c>
      <c r="J90" s="4" t="s">
        <v>351</v>
      </c>
      <c r="K90" s="70">
        <v>43646</v>
      </c>
      <c r="L90" s="4">
        <v>1</v>
      </c>
      <c r="M90" s="4" t="s">
        <v>227</v>
      </c>
      <c r="N90" s="58">
        <v>48826.599999999999</v>
      </c>
      <c r="O90" s="58">
        <v>48826.599999999999</v>
      </c>
      <c r="P90" s="58">
        <v>48826.599999999999</v>
      </c>
      <c r="Q90" s="4" t="s">
        <v>222</v>
      </c>
      <c r="R90" s="4">
        <v>0.057000000000000002</v>
      </c>
      <c r="S90" s="4">
        <v>0</v>
      </c>
      <c r="T90" s="58">
        <v>0</v>
      </c>
      <c r="U90" s="58">
        <v>0</v>
      </c>
      <c r="V90" s="4">
        <v>0.45000000000000001</v>
      </c>
      <c r="W90" s="58">
        <f t="shared" si="0"/>
        <v>1252.40229</v>
      </c>
      <c r="X90" s="58">
        <f t="shared" si="1"/>
        <v>1252.40229</v>
      </c>
      <c r="Y90" s="4" t="s">
        <v>369</v>
      </c>
      <c r="Z90" s="4">
        <f t="shared" si="2"/>
        <v>0.070000000000000007</v>
      </c>
      <c r="AA90" s="58">
        <f t="shared" si="3"/>
        <v>3417.8620000000001</v>
      </c>
      <c r="AB90" s="58">
        <f t="shared" si="4"/>
        <v>2783.1161999999999</v>
      </c>
      <c r="AC90" s="58">
        <f t="shared" si="5"/>
        <v>21971.970000000001</v>
      </c>
    </row>
    <row r="91">
      <c r="A91" s="4" t="s">
        <v>143</v>
      </c>
      <c r="B91" s="4" t="s">
        <v>144</v>
      </c>
      <c r="C91" s="4" t="s">
        <v>365</v>
      </c>
      <c r="D91" s="4" t="s">
        <v>457</v>
      </c>
      <c r="E91" s="4" t="s">
        <v>458</v>
      </c>
      <c r="F91" s="4" t="s">
        <v>471</v>
      </c>
      <c r="G91" s="4" t="s">
        <v>348</v>
      </c>
      <c r="H91" s="4" t="s">
        <v>349</v>
      </c>
      <c r="I91" s="4" t="s">
        <v>470</v>
      </c>
      <c r="J91" s="4" t="s">
        <v>351</v>
      </c>
      <c r="K91" s="70">
        <v>43830</v>
      </c>
      <c r="L91" s="4">
        <v>1</v>
      </c>
      <c r="M91" s="4" t="s">
        <v>227</v>
      </c>
      <c r="N91" s="58">
        <v>119841.89999999999</v>
      </c>
      <c r="O91" s="58">
        <v>119841.89999999999</v>
      </c>
      <c r="P91" s="58">
        <v>119841.89999999999</v>
      </c>
      <c r="Q91" s="4" t="s">
        <v>222</v>
      </c>
      <c r="R91" s="4">
        <v>0.057000000000000002</v>
      </c>
      <c r="S91" s="4">
        <v>0</v>
      </c>
      <c r="T91" s="58">
        <v>0</v>
      </c>
      <c r="U91" s="58">
        <v>0</v>
      </c>
      <c r="V91" s="4">
        <v>0.45000000000000001</v>
      </c>
      <c r="W91" s="58">
        <f t="shared" si="0"/>
        <v>3073.944735</v>
      </c>
      <c r="X91" s="58">
        <f t="shared" si="1"/>
        <v>3073.944735</v>
      </c>
      <c r="Y91" s="4" t="s">
        <v>369</v>
      </c>
      <c r="Z91" s="4">
        <f t="shared" si="2"/>
        <v>0.56999999999999995</v>
      </c>
      <c r="AA91" s="58">
        <f t="shared" si="3"/>
        <v>68309.882999999987</v>
      </c>
      <c r="AB91" s="58">
        <f t="shared" si="4"/>
        <v>6830.9883</v>
      </c>
      <c r="AC91" s="58">
        <f t="shared" si="5"/>
        <v>53928.854999999996</v>
      </c>
    </row>
    <row r="92">
      <c r="A92" s="4" t="s">
        <v>143</v>
      </c>
      <c r="B92" s="4" t="s">
        <v>144</v>
      </c>
      <c r="C92" s="4" t="s">
        <v>365</v>
      </c>
      <c r="D92" s="4" t="s">
        <v>457</v>
      </c>
      <c r="E92" s="4" t="s">
        <v>458</v>
      </c>
      <c r="F92" s="4" t="s">
        <v>472</v>
      </c>
      <c r="G92" s="4" t="s">
        <v>348</v>
      </c>
      <c r="H92" s="4" t="s">
        <v>349</v>
      </c>
      <c r="I92" s="4" t="s">
        <v>470</v>
      </c>
      <c r="J92" s="4" t="s">
        <v>351</v>
      </c>
      <c r="K92" s="70">
        <v>43830</v>
      </c>
      <c r="L92" s="4">
        <v>1</v>
      </c>
      <c r="M92" s="4" t="s">
        <v>227</v>
      </c>
      <c r="N92" s="58">
        <v>257832</v>
      </c>
      <c r="O92" s="58">
        <v>257832</v>
      </c>
      <c r="P92" s="58">
        <v>257832</v>
      </c>
      <c r="Q92" s="4" t="s">
        <v>222</v>
      </c>
      <c r="R92" s="4">
        <v>0.057000000000000002</v>
      </c>
      <c r="S92" s="4">
        <v>0</v>
      </c>
      <c r="T92" s="58">
        <v>0</v>
      </c>
      <c r="U92" s="58">
        <v>0</v>
      </c>
      <c r="V92" s="4">
        <v>0.45000000000000001</v>
      </c>
      <c r="W92" s="58">
        <f t="shared" si="0"/>
        <v>6613.3908000000001</v>
      </c>
      <c r="X92" s="58">
        <f t="shared" si="1"/>
        <v>6613.3908000000001</v>
      </c>
      <c r="Y92" s="4" t="s">
        <v>369</v>
      </c>
      <c r="Z92" s="4">
        <f t="shared" si="2"/>
        <v>0.56999999999999995</v>
      </c>
      <c r="AA92" s="58">
        <f t="shared" si="3"/>
        <v>146964.23999999999</v>
      </c>
      <c r="AB92" s="58">
        <f t="shared" si="4"/>
        <v>14696.424000000001</v>
      </c>
      <c r="AC92" s="58">
        <f t="shared" si="5"/>
        <v>116024.40000000001</v>
      </c>
    </row>
    <row r="93">
      <c r="A93" s="4" t="s">
        <v>143</v>
      </c>
      <c r="B93" s="4" t="s">
        <v>144</v>
      </c>
      <c r="C93" s="4" t="s">
        <v>365</v>
      </c>
      <c r="D93" s="4" t="s">
        <v>457</v>
      </c>
      <c r="E93" s="4" t="s">
        <v>458</v>
      </c>
      <c r="F93" s="4" t="s">
        <v>473</v>
      </c>
      <c r="G93" s="4" t="s">
        <v>348</v>
      </c>
      <c r="H93" s="4" t="s">
        <v>349</v>
      </c>
      <c r="I93" s="4" t="s">
        <v>470</v>
      </c>
      <c r="J93" s="4" t="s">
        <v>351</v>
      </c>
      <c r="K93" s="70">
        <v>44075</v>
      </c>
      <c r="L93" s="4">
        <v>2</v>
      </c>
      <c r="M93" s="4" t="s">
        <v>227</v>
      </c>
      <c r="N93" s="58">
        <v>40050</v>
      </c>
      <c r="O93" s="58">
        <v>40050</v>
      </c>
      <c r="P93" s="58">
        <v>40050</v>
      </c>
      <c r="Q93" s="4" t="s">
        <v>222</v>
      </c>
      <c r="R93" s="4">
        <v>0.057000000000000002</v>
      </c>
      <c r="S93" s="4">
        <v>0</v>
      </c>
      <c r="T93" s="58">
        <v>0</v>
      </c>
      <c r="U93" s="58">
        <v>0</v>
      </c>
      <c r="V93" s="4">
        <v>0.45000000000000001</v>
      </c>
      <c r="W93" s="58">
        <f t="shared" si="0"/>
        <v>1027.2825</v>
      </c>
      <c r="X93" s="58">
        <f t="shared" si="1"/>
        <v>1027.2825</v>
      </c>
      <c r="Y93" s="4" t="s">
        <v>369</v>
      </c>
      <c r="Z93" s="4">
        <f t="shared" si="2"/>
        <v>1.24</v>
      </c>
      <c r="AA93" s="58">
        <f t="shared" si="3"/>
        <v>49662</v>
      </c>
      <c r="AB93" s="58">
        <f t="shared" si="4"/>
        <v>2282.8499999999999</v>
      </c>
      <c r="AC93" s="58">
        <f t="shared" si="5"/>
        <v>18022.5</v>
      </c>
    </row>
    <row r="94">
      <c r="A94" s="4" t="s">
        <v>143</v>
      </c>
      <c r="B94" s="4" t="s">
        <v>144</v>
      </c>
      <c r="C94" s="4" t="s">
        <v>365</v>
      </c>
      <c r="D94" s="4" t="s">
        <v>457</v>
      </c>
      <c r="E94" s="4" t="s">
        <v>458</v>
      </c>
      <c r="F94" s="4" t="s">
        <v>474</v>
      </c>
      <c r="G94" s="4" t="s">
        <v>348</v>
      </c>
      <c r="H94" s="4" t="s">
        <v>349</v>
      </c>
      <c r="I94" s="4" t="s">
        <v>460</v>
      </c>
      <c r="J94" s="4" t="s">
        <v>351</v>
      </c>
      <c r="K94" s="70">
        <v>43830</v>
      </c>
      <c r="L94" s="4">
        <v>1</v>
      </c>
      <c r="M94" s="4" t="s">
        <v>227</v>
      </c>
      <c r="N94" s="58">
        <v>230000</v>
      </c>
      <c r="O94" s="58">
        <v>230000</v>
      </c>
      <c r="P94" s="58">
        <v>230000</v>
      </c>
      <c r="Q94" s="4" t="s">
        <v>222</v>
      </c>
      <c r="R94" s="4">
        <v>0.057000000000000002</v>
      </c>
      <c r="S94" s="4">
        <v>0</v>
      </c>
      <c r="T94" s="58">
        <v>0</v>
      </c>
      <c r="U94" s="58">
        <v>0</v>
      </c>
      <c r="V94" s="4">
        <v>0.45000000000000001</v>
      </c>
      <c r="W94" s="58">
        <f t="shared" si="0"/>
        <v>5899.5</v>
      </c>
      <c r="X94" s="58">
        <f t="shared" si="1"/>
        <v>5899.5</v>
      </c>
      <c r="Y94" s="4" t="s">
        <v>369</v>
      </c>
      <c r="Z94" s="4">
        <f t="shared" si="2"/>
        <v>0.56999999999999995</v>
      </c>
      <c r="AA94" s="58">
        <f t="shared" si="3"/>
        <v>131100</v>
      </c>
      <c r="AB94" s="58">
        <f t="shared" si="4"/>
        <v>13110</v>
      </c>
      <c r="AC94" s="58">
        <f t="shared" si="5"/>
        <v>103500</v>
      </c>
    </row>
    <row r="95">
      <c r="A95" s="4" t="s">
        <v>143</v>
      </c>
      <c r="B95" s="4" t="s">
        <v>144</v>
      </c>
      <c r="C95" s="4" t="s">
        <v>365</v>
      </c>
      <c r="D95" s="4" t="s">
        <v>457</v>
      </c>
      <c r="E95" s="4" t="s">
        <v>458</v>
      </c>
      <c r="F95" s="4" t="s">
        <v>475</v>
      </c>
      <c r="G95" s="4" t="s">
        <v>348</v>
      </c>
      <c r="H95" s="4" t="s">
        <v>349</v>
      </c>
      <c r="I95" s="4" t="s">
        <v>460</v>
      </c>
      <c r="J95" s="4" t="s">
        <v>351</v>
      </c>
      <c r="K95" s="70">
        <v>43677</v>
      </c>
      <c r="L95" s="4">
        <v>1</v>
      </c>
      <c r="M95" s="4" t="s">
        <v>227</v>
      </c>
      <c r="N95" s="58">
        <v>116720</v>
      </c>
      <c r="O95" s="58">
        <v>116720</v>
      </c>
      <c r="P95" s="58">
        <v>116720</v>
      </c>
      <c r="Q95" s="4" t="s">
        <v>222</v>
      </c>
      <c r="R95" s="4">
        <v>0.057000000000000002</v>
      </c>
      <c r="S95" s="4">
        <v>0</v>
      </c>
      <c r="T95" s="58">
        <v>0</v>
      </c>
      <c r="U95" s="58">
        <v>0</v>
      </c>
      <c r="V95" s="4">
        <v>0.45000000000000001</v>
      </c>
      <c r="W95" s="58">
        <f t="shared" si="0"/>
        <v>2993.8679999999999</v>
      </c>
      <c r="X95" s="58">
        <f t="shared" si="1"/>
        <v>2993.8679999999999</v>
      </c>
      <c r="Y95" s="4" t="s">
        <v>369</v>
      </c>
      <c r="Z95" s="4">
        <f t="shared" si="2"/>
        <v>0.14999999999999999</v>
      </c>
      <c r="AA95" s="58">
        <f t="shared" si="3"/>
        <v>17508</v>
      </c>
      <c r="AB95" s="58">
        <f t="shared" si="4"/>
        <v>6653.04</v>
      </c>
      <c r="AC95" s="58">
        <f t="shared" si="5"/>
        <v>52524</v>
      </c>
    </row>
    <row r="96">
      <c r="A96" s="4" t="s">
        <v>143</v>
      </c>
      <c r="B96" s="4" t="s">
        <v>144</v>
      </c>
      <c r="C96" s="4" t="s">
        <v>365</v>
      </c>
      <c r="D96" s="4" t="s">
        <v>457</v>
      </c>
      <c r="E96" s="4" t="s">
        <v>458</v>
      </c>
      <c r="F96" s="4" t="s">
        <v>476</v>
      </c>
      <c r="G96" s="4" t="s">
        <v>348</v>
      </c>
      <c r="H96" s="4" t="s">
        <v>349</v>
      </c>
      <c r="I96" s="4" t="s">
        <v>460</v>
      </c>
      <c r="J96" s="4" t="s">
        <v>351</v>
      </c>
      <c r="K96" s="70">
        <v>43769</v>
      </c>
      <c r="L96" s="4">
        <v>1</v>
      </c>
      <c r="M96" s="4" t="s">
        <v>227</v>
      </c>
      <c r="N96" s="58">
        <v>29180</v>
      </c>
      <c r="O96" s="58">
        <v>29180</v>
      </c>
      <c r="P96" s="58">
        <v>29180</v>
      </c>
      <c r="Q96" s="4" t="s">
        <v>222</v>
      </c>
      <c r="R96" s="4">
        <v>0.057000000000000002</v>
      </c>
      <c r="S96" s="4">
        <v>0</v>
      </c>
      <c r="T96" s="58">
        <v>0</v>
      </c>
      <c r="U96" s="58">
        <v>0</v>
      </c>
      <c r="V96" s="4">
        <v>0.45000000000000001</v>
      </c>
      <c r="W96" s="58">
        <f t="shared" si="0"/>
        <v>748.46699999999998</v>
      </c>
      <c r="X96" s="58">
        <f t="shared" si="1"/>
        <v>748.46699999999998</v>
      </c>
      <c r="Y96" s="4" t="s">
        <v>369</v>
      </c>
      <c r="Z96" s="4">
        <f t="shared" si="2"/>
        <v>0.40000000000000002</v>
      </c>
      <c r="AA96" s="58">
        <f t="shared" si="3"/>
        <v>11672</v>
      </c>
      <c r="AB96" s="58">
        <f t="shared" si="4"/>
        <v>1663.26</v>
      </c>
      <c r="AC96" s="58">
        <f t="shared" si="5"/>
        <v>13131</v>
      </c>
    </row>
    <row r="97">
      <c r="A97" s="4" t="s">
        <v>143</v>
      </c>
      <c r="B97" s="4" t="s">
        <v>144</v>
      </c>
      <c r="C97" s="4" t="s">
        <v>365</v>
      </c>
      <c r="D97" s="4" t="s">
        <v>457</v>
      </c>
      <c r="E97" s="4" t="s">
        <v>458</v>
      </c>
      <c r="F97" s="4" t="s">
        <v>477</v>
      </c>
      <c r="G97" s="4" t="s">
        <v>348</v>
      </c>
      <c r="H97" s="4" t="s">
        <v>349</v>
      </c>
      <c r="I97" s="4" t="s">
        <v>460</v>
      </c>
      <c r="J97" s="4" t="s">
        <v>351</v>
      </c>
      <c r="K97" s="70">
        <v>43646</v>
      </c>
      <c r="L97" s="4">
        <v>1</v>
      </c>
      <c r="M97" s="4" t="s">
        <v>227</v>
      </c>
      <c r="N97" s="58">
        <v>82813.559999999998</v>
      </c>
      <c r="O97" s="58">
        <v>82813.559999999998</v>
      </c>
      <c r="P97" s="58">
        <v>82813.559999999998</v>
      </c>
      <c r="Q97" s="4" t="s">
        <v>222</v>
      </c>
      <c r="R97" s="4">
        <v>0.057000000000000002</v>
      </c>
      <c r="S97" s="4">
        <v>0</v>
      </c>
      <c r="T97" s="58">
        <v>0</v>
      </c>
      <c r="U97" s="58">
        <v>0</v>
      </c>
      <c r="V97" s="4">
        <v>0.45000000000000001</v>
      </c>
      <c r="W97" s="58">
        <f t="shared" si="0"/>
        <v>2124.1678139999999</v>
      </c>
      <c r="X97" s="58">
        <f t="shared" si="1"/>
        <v>2124.1678139999999</v>
      </c>
      <c r="Y97" s="4" t="s">
        <v>369</v>
      </c>
      <c r="Z97" s="4">
        <f t="shared" si="2"/>
        <v>0.070000000000000007</v>
      </c>
      <c r="AA97" s="58">
        <f t="shared" si="3"/>
        <v>5796.9492</v>
      </c>
      <c r="AB97" s="58">
        <f t="shared" si="4"/>
        <v>4720.3729199999998</v>
      </c>
      <c r="AC97" s="58">
        <f t="shared" si="5"/>
        <v>37266.101999999999</v>
      </c>
    </row>
    <row r="98">
      <c r="A98" s="4" t="s">
        <v>145</v>
      </c>
      <c r="B98" s="4" t="s">
        <v>146</v>
      </c>
      <c r="C98" s="4" t="s">
        <v>397</v>
      </c>
      <c r="D98" s="4" t="s">
        <v>478</v>
      </c>
      <c r="E98" s="4" t="s">
        <v>479</v>
      </c>
      <c r="F98" s="4" t="s">
        <v>480</v>
      </c>
      <c r="G98" s="4" t="s">
        <v>356</v>
      </c>
      <c r="H98" s="4" t="s">
        <v>258</v>
      </c>
      <c r="I98" s="4" t="s">
        <v>259</v>
      </c>
      <c r="J98" s="4" t="s">
        <v>357</v>
      </c>
      <c r="K98" s="70">
        <v>44223</v>
      </c>
      <c r="L98" s="4">
        <v>2</v>
      </c>
      <c r="M98" s="4" t="s">
        <v>227</v>
      </c>
      <c r="N98" s="58">
        <v>6136295</v>
      </c>
      <c r="O98" s="58">
        <v>6136295</v>
      </c>
      <c r="P98" s="58">
        <v>6136295</v>
      </c>
      <c r="Q98" s="4" t="s">
        <v>222</v>
      </c>
      <c r="R98" s="4">
        <v>0.010500000000000001</v>
      </c>
      <c r="S98" s="4">
        <v>0</v>
      </c>
      <c r="T98" s="58">
        <v>0</v>
      </c>
      <c r="U98" s="58">
        <v>0</v>
      </c>
      <c r="V98" s="4">
        <v>0.45000000000000001</v>
      </c>
      <c r="W98" s="58">
        <f t="shared" si="0"/>
        <v>28993.993875000004</v>
      </c>
      <c r="X98" s="58">
        <f t="shared" si="1"/>
        <v>28993.993875000004</v>
      </c>
      <c r="Y98" s="4" t="s">
        <v>401</v>
      </c>
      <c r="Z98" s="4">
        <f t="shared" si="2"/>
        <v>1.6499999999999999</v>
      </c>
      <c r="AA98" s="58">
        <f t="shared" si="3"/>
        <v>10124886.75</v>
      </c>
      <c r="AB98" s="58">
        <f t="shared" si="4"/>
        <v>64431.097500000003</v>
      </c>
      <c r="AC98" s="58">
        <f t="shared" si="5"/>
        <v>2761332.75</v>
      </c>
    </row>
    <row r="99">
      <c r="A99" s="4" t="s">
        <v>147</v>
      </c>
      <c r="B99" s="4" t="s">
        <v>148</v>
      </c>
      <c r="C99" s="4" t="s">
        <v>481</v>
      </c>
      <c r="D99" s="4" t="s">
        <v>482</v>
      </c>
      <c r="E99" s="4" t="s">
        <v>483</v>
      </c>
      <c r="F99" s="4" t="s">
        <v>484</v>
      </c>
      <c r="G99" s="4" t="s">
        <v>356</v>
      </c>
      <c r="H99" s="4" t="s">
        <v>258</v>
      </c>
      <c r="I99" s="4" t="s">
        <v>259</v>
      </c>
      <c r="J99" s="4" t="s">
        <v>357</v>
      </c>
      <c r="K99" s="70">
        <v>44453</v>
      </c>
      <c r="L99" s="4">
        <v>3</v>
      </c>
      <c r="M99" s="4" t="s">
        <v>227</v>
      </c>
      <c r="N99" s="58">
        <v>5006041.6699999999</v>
      </c>
      <c r="O99" s="58">
        <v>5006041.6699999999</v>
      </c>
      <c r="P99" s="58">
        <v>5006041.6699999999</v>
      </c>
      <c r="Q99" s="4" t="s">
        <v>222</v>
      </c>
      <c r="R99" s="4">
        <v>0.014</v>
      </c>
      <c r="S99" s="4">
        <v>0</v>
      </c>
      <c r="T99" s="58">
        <v>0</v>
      </c>
      <c r="U99" s="58">
        <v>0</v>
      </c>
      <c r="V99" s="4">
        <v>0.45000000000000001</v>
      </c>
      <c r="W99" s="58">
        <f t="shared" si="0"/>
        <v>31538.062521</v>
      </c>
      <c r="X99" s="58">
        <f t="shared" si="1"/>
        <v>31538.062521</v>
      </c>
      <c r="Y99" s="4" t="s">
        <v>401</v>
      </c>
      <c r="Z99" s="4">
        <f t="shared" si="2"/>
        <v>2.2799999999999998</v>
      </c>
      <c r="AA99" s="58">
        <f t="shared" si="3"/>
        <v>11413775.007599998</v>
      </c>
      <c r="AB99" s="58">
        <f t="shared" si="4"/>
        <v>70084.583379999996</v>
      </c>
      <c r="AC99" s="58">
        <f t="shared" si="5"/>
        <v>2252718.7515000002</v>
      </c>
    </row>
    <row r="100">
      <c r="A100" s="4" t="s">
        <v>147</v>
      </c>
      <c r="B100" s="4" t="s">
        <v>148</v>
      </c>
      <c r="C100" s="4" t="s">
        <v>481</v>
      </c>
      <c r="D100" s="4" t="s">
        <v>482</v>
      </c>
      <c r="E100" s="4" t="s">
        <v>483</v>
      </c>
      <c r="F100" s="4" t="s">
        <v>485</v>
      </c>
      <c r="G100" s="4" t="s">
        <v>356</v>
      </c>
      <c r="H100" s="4" t="s">
        <v>258</v>
      </c>
      <c r="I100" s="4" t="s">
        <v>259</v>
      </c>
      <c r="J100" s="4" t="s">
        <v>357</v>
      </c>
      <c r="K100" s="70">
        <v>44453</v>
      </c>
      <c r="L100" s="4">
        <v>3</v>
      </c>
      <c r="M100" s="4" t="s">
        <v>227</v>
      </c>
      <c r="N100" s="58">
        <v>19609687.5</v>
      </c>
      <c r="O100" s="58">
        <v>19609687.5</v>
      </c>
      <c r="P100" s="58">
        <v>19609687.5</v>
      </c>
      <c r="Q100" s="4" t="s">
        <v>222</v>
      </c>
      <c r="R100" s="4">
        <v>0.014</v>
      </c>
      <c r="S100" s="4">
        <v>0</v>
      </c>
      <c r="T100" s="58">
        <v>0</v>
      </c>
      <c r="U100" s="58">
        <v>0</v>
      </c>
      <c r="V100" s="4">
        <v>0.45000000000000001</v>
      </c>
      <c r="W100" s="58">
        <f t="shared" si="0"/>
        <v>123541.03125</v>
      </c>
      <c r="X100" s="58">
        <f t="shared" si="1"/>
        <v>123541.03125</v>
      </c>
      <c r="Y100" s="4" t="s">
        <v>401</v>
      </c>
      <c r="Z100" s="4">
        <f t="shared" si="2"/>
        <v>2.2799999999999998</v>
      </c>
      <c r="AA100" s="58">
        <f t="shared" si="3"/>
        <v>44710087.499999993</v>
      </c>
      <c r="AB100" s="58">
        <f t="shared" si="4"/>
        <v>274535.625</v>
      </c>
      <c r="AC100" s="58">
        <f t="shared" si="5"/>
        <v>8824359.375</v>
      </c>
    </row>
    <row r="101">
      <c r="A101" s="4" t="s">
        <v>149</v>
      </c>
      <c r="B101" s="4" t="s">
        <v>150</v>
      </c>
      <c r="C101" s="4" t="s">
        <v>253</v>
      </c>
      <c r="D101" s="4" t="s">
        <v>486</v>
      </c>
      <c r="E101" s="4" t="s">
        <v>487</v>
      </c>
      <c r="F101" s="4" t="s">
        <v>488</v>
      </c>
      <c r="G101" s="4" t="s">
        <v>356</v>
      </c>
      <c r="H101" s="4" t="s">
        <v>258</v>
      </c>
      <c r="I101" s="4" t="s">
        <v>259</v>
      </c>
      <c r="J101" s="4" t="s">
        <v>306</v>
      </c>
      <c r="K101" s="70">
        <v>45259</v>
      </c>
      <c r="L101" s="4">
        <v>5</v>
      </c>
      <c r="M101" s="4" t="s">
        <v>227</v>
      </c>
      <c r="N101" s="58">
        <v>9000922.5</v>
      </c>
      <c r="O101" s="58">
        <v>9000922.5</v>
      </c>
      <c r="P101" s="58">
        <v>9000922.5</v>
      </c>
      <c r="Q101" s="4" t="s">
        <v>222</v>
      </c>
      <c r="R101" s="4">
        <v>0.002</v>
      </c>
      <c r="S101" s="4">
        <v>0</v>
      </c>
      <c r="T101" s="58">
        <v>0</v>
      </c>
      <c r="U101" s="58">
        <v>0</v>
      </c>
      <c r="V101" s="4">
        <v>0.45000000000000001</v>
      </c>
      <c r="W101" s="58">
        <f t="shared" si="0"/>
        <v>8100.8302500000009</v>
      </c>
      <c r="X101" s="58">
        <f t="shared" si="1"/>
        <v>8100.8302500000009</v>
      </c>
      <c r="Y101" s="4" t="s">
        <v>261</v>
      </c>
      <c r="Z101" s="4">
        <f t="shared" si="2"/>
        <v>4.4800000000000004</v>
      </c>
      <c r="AA101" s="58">
        <f t="shared" si="3"/>
        <v>40324132.800000004</v>
      </c>
      <c r="AB101" s="58">
        <f t="shared" si="4"/>
        <v>18001.845000000001</v>
      </c>
      <c r="AC101" s="58">
        <f t="shared" si="5"/>
        <v>4050415.125</v>
      </c>
    </row>
    <row r="102">
      <c r="A102" s="4" t="s">
        <v>149</v>
      </c>
      <c r="B102" s="4" t="s">
        <v>150</v>
      </c>
      <c r="C102" s="4" t="s">
        <v>253</v>
      </c>
      <c r="D102" s="4" t="s">
        <v>486</v>
      </c>
      <c r="E102" s="4" t="s">
        <v>487</v>
      </c>
      <c r="F102" s="4" t="s">
        <v>489</v>
      </c>
      <c r="G102" s="4" t="s">
        <v>257</v>
      </c>
      <c r="H102" s="4" t="s">
        <v>258</v>
      </c>
      <c r="I102" s="4" t="s">
        <v>259</v>
      </c>
      <c r="J102" s="4" t="s">
        <v>260</v>
      </c>
      <c r="K102" s="70">
        <v>45146</v>
      </c>
      <c r="L102" s="4">
        <v>5</v>
      </c>
      <c r="M102" s="4" t="s">
        <v>227</v>
      </c>
      <c r="N102" s="58">
        <v>20152081.100000001</v>
      </c>
      <c r="O102" s="58">
        <v>20152081.100000001</v>
      </c>
      <c r="P102" s="58">
        <v>20152081.100000001</v>
      </c>
      <c r="Q102" s="4" t="s">
        <v>222</v>
      </c>
      <c r="R102" s="4">
        <v>0.002</v>
      </c>
      <c r="S102" s="4">
        <v>0</v>
      </c>
      <c r="T102" s="58">
        <v>0</v>
      </c>
      <c r="U102" s="58">
        <v>0</v>
      </c>
      <c r="V102" s="4">
        <v>0.45000000000000001</v>
      </c>
      <c r="W102" s="58">
        <f t="shared" si="0"/>
        <v>18136.872990000003</v>
      </c>
      <c r="X102" s="58">
        <f t="shared" si="1"/>
        <v>18136.872990000003</v>
      </c>
      <c r="Y102" s="4" t="s">
        <v>261</v>
      </c>
      <c r="Z102" s="4">
        <f t="shared" si="2"/>
        <v>4.1699999999999999</v>
      </c>
      <c r="AA102" s="58">
        <f t="shared" si="3"/>
        <v>84034178.187000006</v>
      </c>
      <c r="AB102" s="58">
        <f t="shared" si="4"/>
        <v>40304.162200000006</v>
      </c>
      <c r="AC102" s="58">
        <f t="shared" si="5"/>
        <v>9068436.495000001</v>
      </c>
    </row>
    <row r="103">
      <c r="A103" s="4" t="s">
        <v>151</v>
      </c>
      <c r="B103" s="4" t="s">
        <v>152</v>
      </c>
      <c r="C103" s="4" t="s">
        <v>253</v>
      </c>
      <c r="D103" s="4" t="s">
        <v>490</v>
      </c>
      <c r="E103" s="4" t="s">
        <v>491</v>
      </c>
      <c r="F103" s="4" t="s">
        <v>492</v>
      </c>
      <c r="G103" s="4" t="s">
        <v>257</v>
      </c>
      <c r="H103" s="4" t="s">
        <v>258</v>
      </c>
      <c r="I103" s="4" t="s">
        <v>259</v>
      </c>
      <c r="J103" s="4" t="s">
        <v>260</v>
      </c>
      <c r="K103" s="70">
        <v>45378</v>
      </c>
      <c r="L103" s="4">
        <v>5</v>
      </c>
      <c r="M103" s="4" t="s">
        <v>227</v>
      </c>
      <c r="N103" s="58">
        <v>20030000</v>
      </c>
      <c r="O103" s="58">
        <v>20030000</v>
      </c>
      <c r="P103" s="58">
        <v>20030000</v>
      </c>
      <c r="Q103" s="4" t="s">
        <v>222</v>
      </c>
      <c r="R103" s="4">
        <v>0.002</v>
      </c>
      <c r="S103" s="4">
        <v>0</v>
      </c>
      <c r="T103" s="58">
        <v>0</v>
      </c>
      <c r="U103" s="58">
        <v>0</v>
      </c>
      <c r="V103" s="4">
        <v>0.45000000000000001</v>
      </c>
      <c r="W103" s="58">
        <f t="shared" si="0"/>
        <v>18027</v>
      </c>
      <c r="X103" s="58">
        <f t="shared" si="1"/>
        <v>18027</v>
      </c>
      <c r="Y103" s="4" t="s">
        <v>261</v>
      </c>
      <c r="Z103" s="4">
        <f t="shared" si="2"/>
        <v>4.8099999999999996</v>
      </c>
      <c r="AA103" s="58">
        <f t="shared" si="3"/>
        <v>96344299.999999985</v>
      </c>
      <c r="AB103" s="58">
        <f t="shared" si="4"/>
        <v>40060</v>
      </c>
      <c r="AC103" s="58">
        <f t="shared" si="5"/>
        <v>9013500</v>
      </c>
    </row>
    <row r="104">
      <c r="A104" s="4" t="s">
        <v>153</v>
      </c>
      <c r="B104" s="4" t="s">
        <v>154</v>
      </c>
      <c r="C104" s="4" t="s">
        <v>253</v>
      </c>
      <c r="D104" s="4" t="s">
        <v>493</v>
      </c>
      <c r="E104" s="4" t="s">
        <v>494</v>
      </c>
      <c r="F104" s="4" t="s">
        <v>495</v>
      </c>
      <c r="G104" s="4" t="s">
        <v>257</v>
      </c>
      <c r="H104" s="4" t="s">
        <v>258</v>
      </c>
      <c r="I104" s="4" t="s">
        <v>259</v>
      </c>
      <c r="J104" s="4" t="s">
        <v>260</v>
      </c>
      <c r="K104" s="70">
        <v>44680</v>
      </c>
      <c r="L104" s="4">
        <v>3</v>
      </c>
      <c r="M104" s="4" t="s">
        <v>227</v>
      </c>
      <c r="N104" s="58">
        <v>4002322.2200000002</v>
      </c>
      <c r="O104" s="58">
        <v>4002322.2200000002</v>
      </c>
      <c r="P104" s="58">
        <v>4002322.2200000002</v>
      </c>
      <c r="Q104" s="4" t="s">
        <v>222</v>
      </c>
      <c r="R104" s="4">
        <v>0.002</v>
      </c>
      <c r="S104" s="4">
        <v>0</v>
      </c>
      <c r="T104" s="58">
        <v>0</v>
      </c>
      <c r="U104" s="58">
        <v>0</v>
      </c>
      <c r="V104" s="4">
        <v>0.45000000000000001</v>
      </c>
      <c r="W104" s="58">
        <f t="shared" si="0"/>
        <v>3602.0899980000004</v>
      </c>
      <c r="X104" s="58">
        <f t="shared" si="1"/>
        <v>3602.0899980000004</v>
      </c>
      <c r="Y104" s="4" t="s">
        <v>261</v>
      </c>
      <c r="Z104" s="4">
        <f t="shared" si="2"/>
        <v>2.8999999999999999</v>
      </c>
      <c r="AA104" s="58">
        <f t="shared" si="3"/>
        <v>11606734.438000001</v>
      </c>
      <c r="AB104" s="58">
        <f t="shared" si="4"/>
        <v>8004.6444400000009</v>
      </c>
      <c r="AC104" s="58">
        <f t="shared" si="5"/>
        <v>1801044.9990000001</v>
      </c>
    </row>
    <row r="105">
      <c r="A105" s="4" t="s">
        <v>155</v>
      </c>
      <c r="B105" s="4" t="s">
        <v>156</v>
      </c>
      <c r="C105" s="4" t="s">
        <v>496</v>
      </c>
      <c r="D105" s="4" t="s">
        <v>155</v>
      </c>
      <c r="E105" s="4" t="s">
        <v>156</v>
      </c>
      <c r="F105" s="4" t="s">
        <v>497</v>
      </c>
      <c r="G105" s="4" t="s">
        <v>257</v>
      </c>
      <c r="H105" s="4" t="s">
        <v>258</v>
      </c>
      <c r="I105" s="4" t="s">
        <v>259</v>
      </c>
      <c r="J105" s="4" t="s">
        <v>260</v>
      </c>
      <c r="K105" s="70">
        <v>44300</v>
      </c>
      <c r="L105" s="4">
        <v>2</v>
      </c>
      <c r="M105" s="4" t="s">
        <v>227</v>
      </c>
      <c r="N105" s="58">
        <v>8631679.9000000004</v>
      </c>
      <c r="O105" s="58">
        <v>8631679.9000000004</v>
      </c>
      <c r="P105" s="58">
        <v>8631679.9000000004</v>
      </c>
      <c r="Q105" s="4" t="s">
        <v>222</v>
      </c>
      <c r="R105" s="4">
        <v>0.042999999999999997</v>
      </c>
      <c r="S105" s="4">
        <v>0</v>
      </c>
      <c r="T105" s="58">
        <v>0</v>
      </c>
      <c r="U105" s="58">
        <v>0</v>
      </c>
      <c r="V105" s="4">
        <v>0.45000000000000001</v>
      </c>
      <c r="W105" s="58">
        <f t="shared" si="0"/>
        <v>167023.00606499999</v>
      </c>
      <c r="X105" s="58">
        <f t="shared" si="1"/>
        <v>167023.00606499999</v>
      </c>
      <c r="Y105" s="4" t="s">
        <v>376</v>
      </c>
      <c r="Z105" s="4">
        <f t="shared" si="2"/>
        <v>1.8600000000000001</v>
      </c>
      <c r="AA105" s="58">
        <f t="shared" si="3"/>
        <v>16054924.614000002</v>
      </c>
      <c r="AB105" s="58">
        <f t="shared" si="4"/>
        <v>371162.23569999996</v>
      </c>
      <c r="AC105" s="58">
        <f t="shared" si="5"/>
        <v>3884255.9550000001</v>
      </c>
    </row>
    <row r="106">
      <c r="A106" s="4" t="s">
        <v>155</v>
      </c>
      <c r="B106" s="4" t="s">
        <v>156</v>
      </c>
      <c r="C106" s="4" t="s">
        <v>496</v>
      </c>
      <c r="D106" s="4" t="s">
        <v>155</v>
      </c>
      <c r="E106" s="4" t="s">
        <v>156</v>
      </c>
      <c r="F106" s="4" t="s">
        <v>498</v>
      </c>
      <c r="G106" s="4" t="s">
        <v>257</v>
      </c>
      <c r="H106" s="4" t="s">
        <v>258</v>
      </c>
      <c r="I106" s="4" t="s">
        <v>259</v>
      </c>
      <c r="J106" s="4" t="s">
        <v>260</v>
      </c>
      <c r="K106" s="70">
        <v>44305</v>
      </c>
      <c r="L106" s="4">
        <v>2</v>
      </c>
      <c r="M106" s="4" t="s">
        <v>227</v>
      </c>
      <c r="N106" s="58">
        <v>9024028.9900000002</v>
      </c>
      <c r="O106" s="58">
        <v>9024028.9900000002</v>
      </c>
      <c r="P106" s="58">
        <v>9024028.9900000002</v>
      </c>
      <c r="Q106" s="4" t="s">
        <v>222</v>
      </c>
      <c r="R106" s="4">
        <v>0.042999999999999997</v>
      </c>
      <c r="S106" s="4">
        <v>0</v>
      </c>
      <c r="T106" s="58">
        <v>0</v>
      </c>
      <c r="U106" s="58">
        <v>0</v>
      </c>
      <c r="V106" s="4">
        <v>0.45000000000000001</v>
      </c>
      <c r="W106" s="58">
        <f t="shared" si="0"/>
        <v>174614.9609565</v>
      </c>
      <c r="X106" s="58">
        <f t="shared" si="1"/>
        <v>174614.9609565</v>
      </c>
      <c r="Y106" s="4" t="s">
        <v>376</v>
      </c>
      <c r="Z106" s="4">
        <f t="shared" si="2"/>
        <v>1.8700000000000001</v>
      </c>
      <c r="AA106" s="58">
        <f t="shared" si="3"/>
        <v>16874934.211300001</v>
      </c>
      <c r="AB106" s="58">
        <f t="shared" si="4"/>
        <v>388033.24656999996</v>
      </c>
      <c r="AC106" s="58">
        <f t="shared" si="5"/>
        <v>4060813.0455</v>
      </c>
    </row>
    <row r="107">
      <c r="A107" s="4" t="s">
        <v>157</v>
      </c>
      <c r="B107" s="4" t="s">
        <v>158</v>
      </c>
      <c r="C107" s="4" t="s">
        <v>238</v>
      </c>
      <c r="D107" s="4" t="s">
        <v>157</v>
      </c>
      <c r="E107" s="4" t="s">
        <v>158</v>
      </c>
      <c r="F107" s="4" t="s">
        <v>499</v>
      </c>
      <c r="G107" s="4" t="s">
        <v>380</v>
      </c>
      <c r="H107" s="4" t="s">
        <v>381</v>
      </c>
      <c r="I107" s="4" t="s">
        <v>382</v>
      </c>
      <c r="K107" s="70">
        <v>45016</v>
      </c>
      <c r="L107" s="4">
        <v>4</v>
      </c>
      <c r="M107" s="4" t="s">
        <v>227</v>
      </c>
      <c r="N107" s="58">
        <v>265404.21000000002</v>
      </c>
      <c r="O107" s="58">
        <v>265404.21000000002</v>
      </c>
      <c r="P107" s="58">
        <v>265404.21000000002</v>
      </c>
      <c r="Q107" s="4" t="s">
        <v>222</v>
      </c>
      <c r="R107" s="4">
        <v>0.00044999999999999999</v>
      </c>
      <c r="S107" s="4">
        <v>0</v>
      </c>
      <c r="T107" s="58">
        <v>0</v>
      </c>
      <c r="U107" s="58">
        <v>0</v>
      </c>
      <c r="V107" s="4">
        <v>0.45000000000000001</v>
      </c>
      <c r="W107" s="58">
        <f t="shared" si="0"/>
        <v>53.744352525000004</v>
      </c>
      <c r="X107" s="58">
        <f t="shared" si="1"/>
        <v>53.744352525000004</v>
      </c>
      <c r="Y107" s="4" t="s">
        <v>223</v>
      </c>
      <c r="Z107" s="4">
        <f t="shared" si="2"/>
        <v>3.8199999999999998</v>
      </c>
      <c r="AA107" s="58">
        <f t="shared" si="3"/>
        <v>1013844.0822000001</v>
      </c>
      <c r="AB107" s="58">
        <f t="shared" si="4"/>
        <v>119.43189450000001</v>
      </c>
      <c r="AC107" s="58">
        <f t="shared" si="5"/>
        <v>119431.89450000001</v>
      </c>
    </row>
    <row r="108">
      <c r="A108" s="4" t="s">
        <v>157</v>
      </c>
      <c r="B108" s="4" t="s">
        <v>158</v>
      </c>
      <c r="C108" s="4" t="s">
        <v>238</v>
      </c>
      <c r="D108" s="4" t="s">
        <v>157</v>
      </c>
      <c r="E108" s="4" t="s">
        <v>158</v>
      </c>
      <c r="F108" s="4" t="s">
        <v>500</v>
      </c>
      <c r="G108" s="4" t="s">
        <v>380</v>
      </c>
      <c r="H108" s="4" t="s">
        <v>381</v>
      </c>
      <c r="I108" s="4" t="s">
        <v>382</v>
      </c>
      <c r="K108" s="70">
        <v>45016</v>
      </c>
      <c r="L108" s="4">
        <v>4</v>
      </c>
      <c r="M108" s="4" t="s">
        <v>227</v>
      </c>
      <c r="N108" s="58">
        <v>299044.42999999999</v>
      </c>
      <c r="O108" s="58">
        <v>299044.42999999999</v>
      </c>
      <c r="P108" s="58">
        <v>299044.42999999999</v>
      </c>
      <c r="Q108" s="4" t="s">
        <v>222</v>
      </c>
      <c r="R108" s="4">
        <v>0.00044999999999999999</v>
      </c>
      <c r="S108" s="4">
        <v>0</v>
      </c>
      <c r="T108" s="58">
        <v>0</v>
      </c>
      <c r="U108" s="58">
        <v>0</v>
      </c>
      <c r="V108" s="4">
        <v>0.45000000000000001</v>
      </c>
      <c r="W108" s="58">
        <f t="shared" si="0"/>
        <v>60.556497074999996</v>
      </c>
      <c r="X108" s="58">
        <f t="shared" si="1"/>
        <v>60.556497074999996</v>
      </c>
      <c r="Y108" s="4" t="s">
        <v>223</v>
      </c>
      <c r="Z108" s="4">
        <f t="shared" si="2"/>
        <v>3.8199999999999998</v>
      </c>
      <c r="AA108" s="58">
        <f t="shared" si="3"/>
        <v>1142349.7226</v>
      </c>
      <c r="AB108" s="58">
        <f t="shared" si="4"/>
        <v>134.56999349999998</v>
      </c>
      <c r="AC108" s="58">
        <f t="shared" si="5"/>
        <v>134569.99350000001</v>
      </c>
    </row>
    <row r="109">
      <c r="A109" s="4" t="s">
        <v>159</v>
      </c>
      <c r="B109" s="4" t="s">
        <v>160</v>
      </c>
      <c r="C109" s="4" t="s">
        <v>238</v>
      </c>
      <c r="D109" s="4" t="s">
        <v>159</v>
      </c>
      <c r="E109" s="4" t="s">
        <v>160</v>
      </c>
      <c r="F109" s="4" t="s">
        <v>501</v>
      </c>
      <c r="G109" s="4" t="s">
        <v>380</v>
      </c>
      <c r="H109" s="4" t="s">
        <v>381</v>
      </c>
      <c r="I109" s="4" t="s">
        <v>382</v>
      </c>
      <c r="K109" s="70">
        <v>44957</v>
      </c>
      <c r="L109" s="4">
        <v>4</v>
      </c>
      <c r="M109" s="4" t="s">
        <v>227</v>
      </c>
      <c r="N109" s="58">
        <v>322316.89000000001</v>
      </c>
      <c r="O109" s="58">
        <v>322316.89000000001</v>
      </c>
      <c r="P109" s="58">
        <v>322316.89000000001</v>
      </c>
      <c r="Q109" s="4" t="s">
        <v>222</v>
      </c>
      <c r="R109" s="4">
        <v>0.00044999999999999999</v>
      </c>
      <c r="S109" s="4">
        <v>0</v>
      </c>
      <c r="T109" s="58">
        <v>0</v>
      </c>
      <c r="U109" s="58">
        <v>0</v>
      </c>
      <c r="V109" s="4">
        <v>0.45000000000000001</v>
      </c>
      <c r="W109" s="58">
        <f t="shared" si="0"/>
        <v>65.269170224999996</v>
      </c>
      <c r="X109" s="58">
        <f t="shared" si="1"/>
        <v>65.269170224999996</v>
      </c>
      <c r="Y109" s="4" t="s">
        <v>223</v>
      </c>
      <c r="Z109" s="4">
        <f t="shared" si="2"/>
        <v>3.6600000000000001</v>
      </c>
      <c r="AA109" s="58">
        <f t="shared" si="3"/>
        <v>1179679.8174000001</v>
      </c>
      <c r="AB109" s="58">
        <f t="shared" si="4"/>
        <v>145.04260049999999</v>
      </c>
      <c r="AC109" s="58">
        <f t="shared" si="5"/>
        <v>145042.6005</v>
      </c>
    </row>
    <row r="110">
      <c r="A110" s="4" t="s">
        <v>161</v>
      </c>
      <c r="B110" s="4" t="s">
        <v>162</v>
      </c>
      <c r="C110" s="4" t="s">
        <v>238</v>
      </c>
      <c r="D110" s="4" t="s">
        <v>161</v>
      </c>
      <c r="E110" s="4" t="s">
        <v>162</v>
      </c>
      <c r="F110" s="4" t="s">
        <v>502</v>
      </c>
      <c r="G110" s="4" t="s">
        <v>380</v>
      </c>
      <c r="H110" s="4" t="s">
        <v>381</v>
      </c>
      <c r="I110" s="4" t="s">
        <v>382</v>
      </c>
      <c r="K110" s="70">
        <v>44985</v>
      </c>
      <c r="L110" s="4">
        <v>4</v>
      </c>
      <c r="M110" s="4" t="s">
        <v>227</v>
      </c>
      <c r="N110" s="58">
        <v>69912.209999999992</v>
      </c>
      <c r="O110" s="58">
        <v>69912.209999999992</v>
      </c>
      <c r="P110" s="58">
        <v>69912.209999999992</v>
      </c>
      <c r="Q110" s="4" t="s">
        <v>222</v>
      </c>
      <c r="R110" s="4">
        <v>0.00044999999999999999</v>
      </c>
      <c r="S110" s="4">
        <v>0</v>
      </c>
      <c r="T110" s="58">
        <v>0</v>
      </c>
      <c r="U110" s="58">
        <v>0</v>
      </c>
      <c r="V110" s="4">
        <v>0.45000000000000001</v>
      </c>
      <c r="W110" s="58">
        <f t="shared" si="0"/>
        <v>14.157222524999998</v>
      </c>
      <c r="X110" s="58">
        <f t="shared" si="1"/>
        <v>14.157222524999998</v>
      </c>
      <c r="Y110" s="4" t="s">
        <v>223</v>
      </c>
      <c r="Z110" s="4">
        <f t="shared" si="2"/>
        <v>3.73</v>
      </c>
      <c r="AA110" s="58">
        <f t="shared" si="3"/>
        <v>260772.54329999996</v>
      </c>
      <c r="AB110" s="58">
        <f t="shared" si="4"/>
        <v>31.460494499999996</v>
      </c>
      <c r="AC110" s="58">
        <f t="shared" si="5"/>
        <v>31460.494499999997</v>
      </c>
    </row>
    <row r="111">
      <c r="A111" s="4" t="s">
        <v>163</v>
      </c>
      <c r="B111" s="4" t="s">
        <v>164</v>
      </c>
      <c r="C111" s="4" t="s">
        <v>238</v>
      </c>
      <c r="D111" s="4" t="s">
        <v>163</v>
      </c>
      <c r="E111" s="4" t="s">
        <v>164</v>
      </c>
      <c r="F111" s="4" t="s">
        <v>503</v>
      </c>
      <c r="G111" s="4" t="s">
        <v>380</v>
      </c>
      <c r="H111" s="4" t="s">
        <v>381</v>
      </c>
      <c r="I111" s="4" t="s">
        <v>382</v>
      </c>
      <c r="K111" s="70">
        <v>44957</v>
      </c>
      <c r="L111" s="4">
        <v>4</v>
      </c>
      <c r="M111" s="4" t="s">
        <v>227</v>
      </c>
      <c r="N111" s="58">
        <v>126107.64999999999</v>
      </c>
      <c r="O111" s="58">
        <v>126107.64999999999</v>
      </c>
      <c r="P111" s="58">
        <v>126107.64999999999</v>
      </c>
      <c r="Q111" s="4" t="s">
        <v>222</v>
      </c>
      <c r="R111" s="4">
        <v>0.00044999999999999999</v>
      </c>
      <c r="S111" s="4">
        <v>0</v>
      </c>
      <c r="T111" s="58">
        <v>0</v>
      </c>
      <c r="U111" s="58">
        <v>0</v>
      </c>
      <c r="V111" s="4">
        <v>0.45000000000000001</v>
      </c>
      <c r="W111" s="58">
        <f t="shared" si="0"/>
        <v>25.536799124999998</v>
      </c>
      <c r="X111" s="58">
        <f t="shared" si="1"/>
        <v>25.536799124999998</v>
      </c>
      <c r="Y111" s="4" t="s">
        <v>223</v>
      </c>
      <c r="Z111" s="4">
        <f t="shared" si="2"/>
        <v>3.6600000000000001</v>
      </c>
      <c r="AA111" s="58">
        <f t="shared" si="3"/>
        <v>461553.99900000001</v>
      </c>
      <c r="AB111" s="58">
        <f t="shared" si="4"/>
        <v>56.748442499999996</v>
      </c>
      <c r="AC111" s="58">
        <f t="shared" si="5"/>
        <v>56748.442499999997</v>
      </c>
    </row>
    <row r="112">
      <c r="A112" s="4" t="s">
        <v>165</v>
      </c>
      <c r="B112" s="4" t="s">
        <v>166</v>
      </c>
      <c r="C112" s="4" t="s">
        <v>238</v>
      </c>
      <c r="D112" s="4" t="s">
        <v>165</v>
      </c>
      <c r="E112" s="4" t="s">
        <v>166</v>
      </c>
      <c r="F112" s="4" t="s">
        <v>504</v>
      </c>
      <c r="G112" s="4" t="s">
        <v>380</v>
      </c>
      <c r="H112" s="4" t="s">
        <v>381</v>
      </c>
      <c r="I112" s="4" t="s">
        <v>382</v>
      </c>
      <c r="K112" s="70">
        <v>45199</v>
      </c>
      <c r="L112" s="4">
        <v>5</v>
      </c>
      <c r="M112" s="4" t="s">
        <v>227</v>
      </c>
      <c r="N112" s="58">
        <v>132346.30000000002</v>
      </c>
      <c r="O112" s="58">
        <v>132346.30000000002</v>
      </c>
      <c r="P112" s="58">
        <v>132346.30000000002</v>
      </c>
      <c r="Q112" s="4" t="s">
        <v>222</v>
      </c>
      <c r="R112" s="4">
        <v>0.00044999999999999999</v>
      </c>
      <c r="S112" s="4">
        <v>0</v>
      </c>
      <c r="T112" s="58">
        <v>0</v>
      </c>
      <c r="U112" s="58">
        <v>0</v>
      </c>
      <c r="V112" s="4">
        <v>0.45000000000000001</v>
      </c>
      <c r="W112" s="58">
        <f t="shared" si="0"/>
        <v>26.800125750000003</v>
      </c>
      <c r="X112" s="58">
        <f t="shared" si="1"/>
        <v>26.800125750000003</v>
      </c>
      <c r="Y112" s="4" t="s">
        <v>223</v>
      </c>
      <c r="Z112" s="4">
        <f t="shared" si="2"/>
        <v>4.3200000000000003</v>
      </c>
      <c r="AA112" s="58">
        <f t="shared" si="3"/>
        <v>571736.01600000006</v>
      </c>
      <c r="AB112" s="58">
        <f t="shared" si="4"/>
        <v>59.555835000000009</v>
      </c>
      <c r="AC112" s="58">
        <f t="shared" si="5"/>
        <v>59555.835000000006</v>
      </c>
    </row>
    <row r="113">
      <c r="A113" s="4" t="s">
        <v>165</v>
      </c>
      <c r="B113" s="4" t="s">
        <v>166</v>
      </c>
      <c r="C113" s="4" t="s">
        <v>238</v>
      </c>
      <c r="D113" s="4" t="s">
        <v>165</v>
      </c>
      <c r="E113" s="4" t="s">
        <v>166</v>
      </c>
      <c r="F113" s="4" t="s">
        <v>505</v>
      </c>
      <c r="G113" s="4" t="s">
        <v>380</v>
      </c>
      <c r="H113" s="4" t="s">
        <v>381</v>
      </c>
      <c r="I113" s="4" t="s">
        <v>382</v>
      </c>
      <c r="K113" s="70">
        <v>45199</v>
      </c>
      <c r="L113" s="4">
        <v>5</v>
      </c>
      <c r="M113" s="4" t="s">
        <v>227</v>
      </c>
      <c r="N113" s="58">
        <v>282098.37</v>
      </c>
      <c r="O113" s="58">
        <v>282098.37</v>
      </c>
      <c r="P113" s="58">
        <v>282098.37</v>
      </c>
      <c r="Q113" s="4" t="s">
        <v>222</v>
      </c>
      <c r="R113" s="4">
        <v>0.00044999999999999999</v>
      </c>
      <c r="S113" s="4">
        <v>0</v>
      </c>
      <c r="T113" s="58">
        <v>0</v>
      </c>
      <c r="U113" s="58">
        <v>0</v>
      </c>
      <c r="V113" s="4">
        <v>0.45000000000000001</v>
      </c>
      <c r="W113" s="58">
        <f t="shared" si="0"/>
        <v>57.124919925</v>
      </c>
      <c r="X113" s="58">
        <f t="shared" si="1"/>
        <v>57.124919925</v>
      </c>
      <c r="Y113" s="4" t="s">
        <v>223</v>
      </c>
      <c r="Z113" s="4">
        <f t="shared" si="2"/>
        <v>4.3200000000000003</v>
      </c>
      <c r="AA113" s="58">
        <f t="shared" si="3"/>
        <v>1218664.9584000001</v>
      </c>
      <c r="AB113" s="58">
        <f t="shared" si="4"/>
        <v>126.9442665</v>
      </c>
      <c r="AC113" s="58">
        <f t="shared" si="5"/>
        <v>126944.2665</v>
      </c>
    </row>
    <row r="114">
      <c r="A114" s="4" t="s">
        <v>167</v>
      </c>
      <c r="B114" s="4" t="s">
        <v>168</v>
      </c>
      <c r="C114" s="4" t="s">
        <v>496</v>
      </c>
      <c r="D114" s="4" t="s">
        <v>167</v>
      </c>
      <c r="E114" s="4" t="s">
        <v>168</v>
      </c>
      <c r="F114" s="4" t="s">
        <v>506</v>
      </c>
      <c r="G114" s="4" t="s">
        <v>356</v>
      </c>
      <c r="H114" s="4" t="s">
        <v>258</v>
      </c>
      <c r="I114" s="4" t="s">
        <v>259</v>
      </c>
      <c r="J114" s="4" t="s">
        <v>375</v>
      </c>
      <c r="K114" s="70">
        <v>43798</v>
      </c>
      <c r="L114" s="4">
        <v>1</v>
      </c>
      <c r="M114" s="4" t="s">
        <v>227</v>
      </c>
      <c r="N114" s="58">
        <v>6020000</v>
      </c>
      <c r="O114" s="58">
        <v>6020000</v>
      </c>
      <c r="P114" s="58">
        <v>6020000</v>
      </c>
      <c r="Q114" s="4" t="s">
        <v>222</v>
      </c>
      <c r="R114" s="4">
        <v>0.042999999999999997</v>
      </c>
      <c r="S114" s="4">
        <v>0</v>
      </c>
      <c r="T114" s="58">
        <v>0</v>
      </c>
      <c r="U114" s="58">
        <v>0</v>
      </c>
      <c r="V114" s="4">
        <v>0.45000000000000001</v>
      </c>
      <c r="W114" s="58">
        <f t="shared" si="0"/>
        <v>116486.99999999999</v>
      </c>
      <c r="X114" s="58">
        <f t="shared" si="1"/>
        <v>116486.99999999999</v>
      </c>
      <c r="Y114" s="4" t="s">
        <v>376</v>
      </c>
      <c r="Z114" s="4">
        <f t="shared" si="2"/>
        <v>0.47999999999999998</v>
      </c>
      <c r="AA114" s="58">
        <f t="shared" si="3"/>
        <v>2889600</v>
      </c>
      <c r="AB114" s="58">
        <f t="shared" si="4"/>
        <v>258859.99999999997</v>
      </c>
      <c r="AC114" s="58">
        <f t="shared" si="5"/>
        <v>2709000</v>
      </c>
    </row>
    <row r="115">
      <c r="A115" s="4" t="s">
        <v>167</v>
      </c>
      <c r="B115" s="4" t="s">
        <v>168</v>
      </c>
      <c r="C115" s="4" t="s">
        <v>496</v>
      </c>
      <c r="D115" s="4" t="s">
        <v>167</v>
      </c>
      <c r="E115" s="4" t="s">
        <v>168</v>
      </c>
      <c r="F115" s="4" t="s">
        <v>507</v>
      </c>
      <c r="G115" s="4" t="s">
        <v>356</v>
      </c>
      <c r="H115" s="4" t="s">
        <v>258</v>
      </c>
      <c r="I115" s="4" t="s">
        <v>259</v>
      </c>
      <c r="J115" s="4" t="s">
        <v>508</v>
      </c>
      <c r="K115" s="70">
        <v>43644</v>
      </c>
      <c r="L115" s="4">
        <v>1</v>
      </c>
      <c r="M115" s="4" t="s">
        <v>227</v>
      </c>
      <c r="N115" s="58">
        <v>1003483.33</v>
      </c>
      <c r="O115" s="58">
        <v>1003483.33</v>
      </c>
      <c r="P115" s="58">
        <v>1003483.33</v>
      </c>
      <c r="Q115" s="4" t="s">
        <v>222</v>
      </c>
      <c r="R115" s="4">
        <v>0.042999999999999997</v>
      </c>
      <c r="S115" s="4">
        <v>0</v>
      </c>
      <c r="T115" s="58">
        <v>0</v>
      </c>
      <c r="U115" s="58">
        <v>0</v>
      </c>
      <c r="V115" s="4">
        <v>0.45000000000000001</v>
      </c>
      <c r="W115" s="58">
        <f t="shared" si="0"/>
        <v>19417.402435499996</v>
      </c>
      <c r="X115" s="58">
        <f t="shared" si="1"/>
        <v>19417.402435499996</v>
      </c>
      <c r="Y115" s="4" t="s">
        <v>376</v>
      </c>
      <c r="Z115" s="4">
        <f t="shared" si="2"/>
        <v>0.059999999999999998</v>
      </c>
      <c r="AA115" s="58">
        <f t="shared" si="3"/>
        <v>60208.999799999998</v>
      </c>
      <c r="AB115" s="58">
        <f t="shared" si="4"/>
        <v>43149.783189999995</v>
      </c>
      <c r="AC115" s="58">
        <f t="shared" si="5"/>
        <v>451567.49849999999</v>
      </c>
    </row>
    <row r="116">
      <c r="A116" s="4" t="s">
        <v>167</v>
      </c>
      <c r="B116" s="4" t="s">
        <v>168</v>
      </c>
      <c r="C116" s="4" t="s">
        <v>496</v>
      </c>
      <c r="D116" s="4" t="s">
        <v>167</v>
      </c>
      <c r="E116" s="4" t="s">
        <v>168</v>
      </c>
      <c r="F116" s="4" t="s">
        <v>509</v>
      </c>
      <c r="G116" s="4" t="s">
        <v>356</v>
      </c>
      <c r="H116" s="4" t="s">
        <v>258</v>
      </c>
      <c r="I116" s="4" t="s">
        <v>259</v>
      </c>
      <c r="J116" s="4" t="s">
        <v>508</v>
      </c>
      <c r="K116" s="70">
        <v>43658</v>
      </c>
      <c r="L116" s="4">
        <v>1</v>
      </c>
      <c r="M116" s="4" t="s">
        <v>227</v>
      </c>
      <c r="N116" s="58">
        <v>1125497.3300000001</v>
      </c>
      <c r="O116" s="58">
        <v>1125497.3300000001</v>
      </c>
      <c r="P116" s="58">
        <v>1125497.3300000001</v>
      </c>
      <c r="Q116" s="4" t="s">
        <v>222</v>
      </c>
      <c r="R116" s="4">
        <v>0.042999999999999997</v>
      </c>
      <c r="S116" s="4">
        <v>0</v>
      </c>
      <c r="T116" s="58">
        <v>0</v>
      </c>
      <c r="U116" s="58">
        <v>0</v>
      </c>
      <c r="V116" s="4">
        <v>0.45000000000000001</v>
      </c>
      <c r="W116" s="58">
        <f t="shared" si="0"/>
        <v>21778.3733355</v>
      </c>
      <c r="X116" s="58">
        <f t="shared" si="1"/>
        <v>21778.3733355</v>
      </c>
      <c r="Y116" s="4" t="s">
        <v>376</v>
      </c>
      <c r="Z116" s="4">
        <f t="shared" si="2"/>
        <v>0.10000000000000001</v>
      </c>
      <c r="AA116" s="58">
        <f t="shared" si="3"/>
        <v>112549.73300000001</v>
      </c>
      <c r="AB116" s="58">
        <f t="shared" si="4"/>
        <v>48396.385190000001</v>
      </c>
      <c r="AC116" s="58">
        <f t="shared" si="5"/>
        <v>506473.79850000003</v>
      </c>
    </row>
    <row r="117">
      <c r="A117" s="4" t="s">
        <v>167</v>
      </c>
      <c r="B117" s="4" t="s">
        <v>168</v>
      </c>
      <c r="C117" s="4" t="s">
        <v>496</v>
      </c>
      <c r="D117" s="4" t="s">
        <v>167</v>
      </c>
      <c r="E117" s="4" t="s">
        <v>168</v>
      </c>
      <c r="F117" s="4" t="s">
        <v>510</v>
      </c>
      <c r="G117" s="4" t="s">
        <v>356</v>
      </c>
      <c r="H117" s="4" t="s">
        <v>258</v>
      </c>
      <c r="I117" s="4" t="s">
        <v>259</v>
      </c>
      <c r="J117" s="4" t="s">
        <v>508</v>
      </c>
      <c r="K117" s="70">
        <v>43658</v>
      </c>
      <c r="L117" s="4">
        <v>1</v>
      </c>
      <c r="M117" s="4" t="s">
        <v>227</v>
      </c>
      <c r="N117" s="58">
        <v>2508708.3300000001</v>
      </c>
      <c r="O117" s="58">
        <v>2508708.3300000001</v>
      </c>
      <c r="P117" s="58">
        <v>2508708.3300000001</v>
      </c>
      <c r="Q117" s="4" t="s">
        <v>222</v>
      </c>
      <c r="R117" s="4">
        <v>0.042999999999999997</v>
      </c>
      <c r="S117" s="4">
        <v>0</v>
      </c>
      <c r="T117" s="58">
        <v>0</v>
      </c>
      <c r="U117" s="58">
        <v>0</v>
      </c>
      <c r="V117" s="4">
        <v>0.45000000000000001</v>
      </c>
      <c r="W117" s="58">
        <f t="shared" si="0"/>
        <v>48543.506185499995</v>
      </c>
      <c r="X117" s="58">
        <f t="shared" si="1"/>
        <v>48543.506185499995</v>
      </c>
      <c r="Y117" s="4" t="s">
        <v>376</v>
      </c>
      <c r="Z117" s="4">
        <f t="shared" si="2"/>
        <v>0.10000000000000001</v>
      </c>
      <c r="AA117" s="58">
        <f t="shared" si="3"/>
        <v>250870.83300000001</v>
      </c>
      <c r="AB117" s="58">
        <f t="shared" si="4"/>
        <v>107874.45818999999</v>
      </c>
      <c r="AC117" s="58">
        <f t="shared" si="5"/>
        <v>1128918.7485</v>
      </c>
    </row>
    <row r="118">
      <c r="A118" s="4" t="s">
        <v>167</v>
      </c>
      <c r="B118" s="4" t="s">
        <v>168</v>
      </c>
      <c r="C118" s="4" t="s">
        <v>496</v>
      </c>
      <c r="D118" s="4" t="s">
        <v>167</v>
      </c>
      <c r="E118" s="4" t="s">
        <v>168</v>
      </c>
      <c r="F118" s="4" t="s">
        <v>511</v>
      </c>
      <c r="G118" s="4" t="s">
        <v>356</v>
      </c>
      <c r="H118" s="4" t="s">
        <v>258</v>
      </c>
      <c r="I118" s="4" t="s">
        <v>259</v>
      </c>
      <c r="J118" s="4" t="s">
        <v>508</v>
      </c>
      <c r="K118" s="70">
        <v>43658</v>
      </c>
      <c r="L118" s="4">
        <v>1</v>
      </c>
      <c r="M118" s="4" t="s">
        <v>227</v>
      </c>
      <c r="N118" s="58">
        <v>2144291.8900000001</v>
      </c>
      <c r="O118" s="58">
        <v>2144291.8900000001</v>
      </c>
      <c r="P118" s="58">
        <v>2144291.8900000001</v>
      </c>
      <c r="Q118" s="4" t="s">
        <v>222</v>
      </c>
      <c r="R118" s="4">
        <v>0.042999999999999997</v>
      </c>
      <c r="S118" s="4">
        <v>0</v>
      </c>
      <c r="T118" s="58">
        <v>0</v>
      </c>
      <c r="U118" s="58">
        <v>0</v>
      </c>
      <c r="V118" s="4">
        <v>0.45000000000000001</v>
      </c>
      <c r="W118" s="58">
        <f t="shared" si="0"/>
        <v>41492.048071500001</v>
      </c>
      <c r="X118" s="58">
        <f t="shared" si="1"/>
        <v>41492.048071500001</v>
      </c>
      <c r="Y118" s="4" t="s">
        <v>376</v>
      </c>
      <c r="Z118" s="4">
        <f t="shared" si="2"/>
        <v>0.10000000000000001</v>
      </c>
      <c r="AA118" s="58">
        <f t="shared" si="3"/>
        <v>214429.18900000001</v>
      </c>
      <c r="AB118" s="58">
        <f t="shared" si="4"/>
        <v>92204.551269999996</v>
      </c>
      <c r="AC118" s="58">
        <f t="shared" si="5"/>
        <v>964931.35050000006</v>
      </c>
    </row>
    <row r="119">
      <c r="A119" s="4" t="s">
        <v>167</v>
      </c>
      <c r="B119" s="4" t="s">
        <v>168</v>
      </c>
      <c r="C119" s="4" t="s">
        <v>496</v>
      </c>
      <c r="D119" s="4" t="s">
        <v>167</v>
      </c>
      <c r="E119" s="4" t="s">
        <v>168</v>
      </c>
      <c r="F119" s="4" t="s">
        <v>512</v>
      </c>
      <c r="G119" s="4" t="s">
        <v>356</v>
      </c>
      <c r="H119" s="4" t="s">
        <v>258</v>
      </c>
      <c r="I119" s="4" t="s">
        <v>259</v>
      </c>
      <c r="J119" s="4" t="s">
        <v>508</v>
      </c>
      <c r="K119" s="70">
        <v>43644</v>
      </c>
      <c r="L119" s="4">
        <v>1</v>
      </c>
      <c r="M119" s="4" t="s">
        <v>227</v>
      </c>
      <c r="N119" s="58">
        <v>3006016.6699999999</v>
      </c>
      <c r="O119" s="58">
        <v>3006016.6699999999</v>
      </c>
      <c r="P119" s="58">
        <v>3006016.6699999999</v>
      </c>
      <c r="Q119" s="4" t="s">
        <v>222</v>
      </c>
      <c r="R119" s="4">
        <v>0.042999999999999997</v>
      </c>
      <c r="S119" s="4">
        <v>0</v>
      </c>
      <c r="T119" s="58">
        <v>0</v>
      </c>
      <c r="U119" s="58">
        <v>0</v>
      </c>
      <c r="V119" s="4">
        <v>0.45000000000000001</v>
      </c>
      <c r="W119" s="58">
        <f t="shared" si="0"/>
        <v>58166.422564499997</v>
      </c>
      <c r="X119" s="58">
        <f t="shared" si="1"/>
        <v>58166.422564499997</v>
      </c>
      <c r="Y119" s="4" t="s">
        <v>376</v>
      </c>
      <c r="Z119" s="4">
        <f t="shared" si="2"/>
        <v>0.059999999999999998</v>
      </c>
      <c r="AA119" s="58">
        <f t="shared" si="3"/>
        <v>180361.00019999998</v>
      </c>
      <c r="AB119" s="58">
        <f t="shared" si="4"/>
        <v>129258.71680999998</v>
      </c>
      <c r="AC119" s="58">
        <f t="shared" si="5"/>
        <v>1352707.5015</v>
      </c>
    </row>
    <row r="120">
      <c r="A120" s="4" t="s">
        <v>167</v>
      </c>
      <c r="B120" s="4" t="s">
        <v>168</v>
      </c>
      <c r="C120" s="4" t="s">
        <v>496</v>
      </c>
      <c r="D120" s="4" t="s">
        <v>167</v>
      </c>
      <c r="E120" s="4" t="s">
        <v>168</v>
      </c>
      <c r="F120" s="4" t="s">
        <v>513</v>
      </c>
      <c r="G120" s="4" t="s">
        <v>304</v>
      </c>
      <c r="H120" s="4" t="s">
        <v>305</v>
      </c>
      <c r="I120" s="4" t="s">
        <v>259</v>
      </c>
      <c r="J120" s="4" t="s">
        <v>508</v>
      </c>
      <c r="K120" s="70">
        <v>43643</v>
      </c>
      <c r="L120" s="4">
        <v>1</v>
      </c>
      <c r="M120" s="4" t="s">
        <v>227</v>
      </c>
      <c r="N120" s="58">
        <v>1100000</v>
      </c>
      <c r="O120" s="58">
        <v>1100000</v>
      </c>
      <c r="P120" s="58">
        <v>1100000</v>
      </c>
      <c r="Q120" s="4" t="s">
        <v>222</v>
      </c>
      <c r="R120" s="4">
        <v>0.042999999999999997</v>
      </c>
      <c r="S120" s="4">
        <v>0</v>
      </c>
      <c r="T120" s="58">
        <v>0</v>
      </c>
      <c r="U120" s="58">
        <v>0</v>
      </c>
      <c r="V120" s="4">
        <v>0.45000000000000001</v>
      </c>
      <c r="W120" s="58">
        <f t="shared" si="0"/>
        <v>21284.999999999996</v>
      </c>
      <c r="X120" s="58">
        <f t="shared" si="1"/>
        <v>21284.999999999996</v>
      </c>
      <c r="Y120" s="4" t="s">
        <v>376</v>
      </c>
      <c r="Z120" s="4">
        <f t="shared" si="2"/>
        <v>0.059999999999999998</v>
      </c>
      <c r="AA120" s="58">
        <f t="shared" si="3"/>
        <v>66000</v>
      </c>
      <c r="AB120" s="58">
        <f t="shared" si="4"/>
        <v>47299.999999999993</v>
      </c>
      <c r="AC120" s="58">
        <f t="shared" si="5"/>
        <v>495000</v>
      </c>
    </row>
    <row r="121">
      <c r="A121" s="4" t="s">
        <v>167</v>
      </c>
      <c r="B121" s="4" t="s">
        <v>168</v>
      </c>
      <c r="C121" s="4" t="s">
        <v>496</v>
      </c>
      <c r="D121" s="4" t="s">
        <v>167</v>
      </c>
      <c r="E121" s="4" t="s">
        <v>168</v>
      </c>
      <c r="F121" s="4" t="s">
        <v>514</v>
      </c>
      <c r="G121" s="4" t="s">
        <v>304</v>
      </c>
      <c r="H121" s="4" t="s">
        <v>305</v>
      </c>
      <c r="I121" s="4" t="s">
        <v>259</v>
      </c>
      <c r="J121" s="4" t="s">
        <v>515</v>
      </c>
      <c r="K121" s="70">
        <v>43643</v>
      </c>
      <c r="L121" s="4">
        <v>1</v>
      </c>
      <c r="M121" s="4" t="s">
        <v>227</v>
      </c>
      <c r="N121" s="58">
        <v>400000</v>
      </c>
      <c r="O121" s="58">
        <v>400000</v>
      </c>
      <c r="P121" s="58">
        <v>400000</v>
      </c>
      <c r="Q121" s="4" t="s">
        <v>222</v>
      </c>
      <c r="R121" s="4">
        <v>0.042999999999999997</v>
      </c>
      <c r="S121" s="4">
        <v>0</v>
      </c>
      <c r="T121" s="58">
        <v>0</v>
      </c>
      <c r="U121" s="58">
        <v>0</v>
      </c>
      <c r="V121" s="4">
        <v>0.45000000000000001</v>
      </c>
      <c r="W121" s="58">
        <f t="shared" si="0"/>
        <v>7740</v>
      </c>
      <c r="X121" s="58">
        <f t="shared" si="1"/>
        <v>7740</v>
      </c>
      <c r="Y121" s="4" t="s">
        <v>376</v>
      </c>
      <c r="Z121" s="4">
        <f t="shared" si="2"/>
        <v>0.059999999999999998</v>
      </c>
      <c r="AA121" s="58">
        <f t="shared" si="3"/>
        <v>24000</v>
      </c>
      <c r="AB121" s="58">
        <f t="shared" si="4"/>
        <v>17200</v>
      </c>
      <c r="AC121" s="58">
        <f t="shared" si="5"/>
        <v>180000</v>
      </c>
    </row>
    <row r="122">
      <c r="A122" s="4" t="s">
        <v>169</v>
      </c>
      <c r="B122" s="4" t="s">
        <v>170</v>
      </c>
      <c r="C122" s="4" t="s">
        <v>238</v>
      </c>
      <c r="D122" s="4" t="s">
        <v>169</v>
      </c>
      <c r="E122" s="4" t="s">
        <v>170</v>
      </c>
      <c r="F122" s="4" t="s">
        <v>516</v>
      </c>
      <c r="G122" s="4" t="s">
        <v>380</v>
      </c>
      <c r="H122" s="4" t="s">
        <v>381</v>
      </c>
      <c r="I122" s="4" t="s">
        <v>382</v>
      </c>
      <c r="K122" s="70">
        <v>45199</v>
      </c>
      <c r="L122" s="4">
        <v>5</v>
      </c>
      <c r="M122" s="4" t="s">
        <v>227</v>
      </c>
      <c r="N122" s="58">
        <v>263752.82000000001</v>
      </c>
      <c r="O122" s="58">
        <v>263752.82000000001</v>
      </c>
      <c r="P122" s="58">
        <v>263752.82000000001</v>
      </c>
      <c r="Q122" s="4" t="s">
        <v>222</v>
      </c>
      <c r="R122" s="4">
        <v>0.00044999999999999999</v>
      </c>
      <c r="S122" s="4">
        <v>0</v>
      </c>
      <c r="T122" s="58">
        <v>0</v>
      </c>
      <c r="U122" s="58">
        <v>0</v>
      </c>
      <c r="V122" s="4">
        <v>0.45000000000000001</v>
      </c>
      <c r="W122" s="58">
        <f t="shared" si="0"/>
        <v>53.409946049999995</v>
      </c>
      <c r="X122" s="58">
        <f t="shared" si="1"/>
        <v>53.409946049999995</v>
      </c>
      <c r="Y122" s="4" t="s">
        <v>223</v>
      </c>
      <c r="Z122" s="4">
        <f t="shared" si="2"/>
        <v>4.3200000000000003</v>
      </c>
      <c r="AA122" s="58">
        <f t="shared" si="3"/>
        <v>1139412.1824000001</v>
      </c>
      <c r="AB122" s="58">
        <f t="shared" si="4"/>
        <v>118.68876899999999</v>
      </c>
      <c r="AC122" s="58">
        <f t="shared" si="5"/>
        <v>118688.769</v>
      </c>
    </row>
    <row r="123">
      <c r="A123" s="4" t="s">
        <v>171</v>
      </c>
      <c r="B123" s="4" t="s">
        <v>172</v>
      </c>
      <c r="C123" s="4" t="s">
        <v>238</v>
      </c>
      <c r="D123" s="4" t="s">
        <v>517</v>
      </c>
      <c r="E123" s="4" t="s">
        <v>518</v>
      </c>
      <c r="F123" s="4" t="s">
        <v>519</v>
      </c>
      <c r="G123" s="4" t="s">
        <v>267</v>
      </c>
      <c r="H123" s="4" t="s">
        <v>268</v>
      </c>
      <c r="I123" s="4" t="s">
        <v>317</v>
      </c>
      <c r="J123" s="4" t="s">
        <v>270</v>
      </c>
      <c r="K123" s="70">
        <v>43692</v>
      </c>
      <c r="L123" s="4">
        <v>1</v>
      </c>
      <c r="M123" s="4" t="s">
        <v>227</v>
      </c>
      <c r="N123" s="58">
        <v>391549.37</v>
      </c>
      <c r="O123" s="58">
        <v>391549.37</v>
      </c>
      <c r="P123" s="58">
        <v>391549.37</v>
      </c>
      <c r="Q123" s="4" t="s">
        <v>222</v>
      </c>
      <c r="R123" s="4">
        <v>0.00044999999999999999</v>
      </c>
      <c r="S123" s="4">
        <v>0</v>
      </c>
      <c r="T123" s="58">
        <v>0</v>
      </c>
      <c r="U123" s="58">
        <v>0</v>
      </c>
      <c r="V123" s="4">
        <v>0.45000000000000001</v>
      </c>
      <c r="W123" s="58">
        <f t="shared" si="0"/>
        <v>79.288747424999997</v>
      </c>
      <c r="X123" s="58">
        <f t="shared" si="1"/>
        <v>79.288747424999997</v>
      </c>
      <c r="Y123" s="4" t="s">
        <v>223</v>
      </c>
      <c r="Z123" s="4">
        <f t="shared" si="2"/>
        <v>0.19</v>
      </c>
      <c r="AA123" s="58">
        <f t="shared" si="3"/>
        <v>74394.380300000004</v>
      </c>
      <c r="AB123" s="58">
        <f t="shared" si="4"/>
        <v>176.1972165</v>
      </c>
      <c r="AC123" s="58">
        <f t="shared" si="5"/>
        <v>176197.21650000001</v>
      </c>
    </row>
    <row r="124">
      <c r="A124" s="4" t="s">
        <v>171</v>
      </c>
      <c r="B124" s="4" t="s">
        <v>172</v>
      </c>
      <c r="C124" s="4" t="s">
        <v>238</v>
      </c>
      <c r="D124" s="4" t="s">
        <v>517</v>
      </c>
      <c r="E124" s="4" t="s">
        <v>518</v>
      </c>
      <c r="F124" s="4" t="s">
        <v>520</v>
      </c>
      <c r="G124" s="4" t="s">
        <v>267</v>
      </c>
      <c r="H124" s="4" t="s">
        <v>268</v>
      </c>
      <c r="I124" s="4" t="s">
        <v>317</v>
      </c>
      <c r="J124" s="4" t="s">
        <v>270</v>
      </c>
      <c r="K124" s="70">
        <v>43692</v>
      </c>
      <c r="L124" s="4">
        <v>1</v>
      </c>
      <c r="M124" s="4" t="s">
        <v>227</v>
      </c>
      <c r="N124" s="58">
        <v>397621.26000000001</v>
      </c>
      <c r="O124" s="58">
        <v>397621.26000000001</v>
      </c>
      <c r="P124" s="58">
        <v>397621.26000000001</v>
      </c>
      <c r="Q124" s="4" t="s">
        <v>222</v>
      </c>
      <c r="R124" s="4">
        <v>0.00044999999999999999</v>
      </c>
      <c r="S124" s="4">
        <v>0</v>
      </c>
      <c r="T124" s="58">
        <v>0</v>
      </c>
      <c r="U124" s="58">
        <v>0</v>
      </c>
      <c r="V124" s="4">
        <v>0.45000000000000001</v>
      </c>
      <c r="W124" s="58">
        <f t="shared" si="0"/>
        <v>80.518305150000003</v>
      </c>
      <c r="X124" s="58">
        <f t="shared" si="1"/>
        <v>80.518305150000003</v>
      </c>
      <c r="Y124" s="4" t="s">
        <v>223</v>
      </c>
      <c r="Z124" s="4">
        <f t="shared" si="2"/>
        <v>0.19</v>
      </c>
      <c r="AA124" s="58">
        <f t="shared" si="3"/>
        <v>75548.039400000009</v>
      </c>
      <c r="AB124" s="58">
        <f t="shared" si="4"/>
        <v>178.92956699999999</v>
      </c>
      <c r="AC124" s="58">
        <f t="shared" si="5"/>
        <v>178929.56700000001</v>
      </c>
    </row>
    <row r="125">
      <c r="A125" s="4" t="s">
        <v>171</v>
      </c>
      <c r="B125" s="4" t="s">
        <v>172</v>
      </c>
      <c r="C125" s="4" t="s">
        <v>238</v>
      </c>
      <c r="D125" s="4" t="s">
        <v>517</v>
      </c>
      <c r="E125" s="4" t="s">
        <v>518</v>
      </c>
      <c r="F125" s="4" t="s">
        <v>521</v>
      </c>
      <c r="G125" s="4" t="s">
        <v>267</v>
      </c>
      <c r="H125" s="4" t="s">
        <v>268</v>
      </c>
      <c r="I125" s="4" t="s">
        <v>317</v>
      </c>
      <c r="J125" s="4" t="s">
        <v>270</v>
      </c>
      <c r="K125" s="70">
        <v>43698</v>
      </c>
      <c r="L125" s="4">
        <v>1</v>
      </c>
      <c r="M125" s="4" t="s">
        <v>227</v>
      </c>
      <c r="N125" s="58">
        <v>510393.85999999999</v>
      </c>
      <c r="O125" s="58">
        <v>510393.85999999999</v>
      </c>
      <c r="P125" s="58">
        <v>510393.85999999999</v>
      </c>
      <c r="Q125" s="4" t="s">
        <v>222</v>
      </c>
      <c r="R125" s="4">
        <v>0.00044999999999999999</v>
      </c>
      <c r="S125" s="4">
        <v>0</v>
      </c>
      <c r="T125" s="58">
        <v>0</v>
      </c>
      <c r="U125" s="58">
        <v>0</v>
      </c>
      <c r="V125" s="4">
        <v>0.45000000000000001</v>
      </c>
      <c r="W125" s="58">
        <f t="shared" si="0"/>
        <v>103.35475665</v>
      </c>
      <c r="X125" s="58">
        <f t="shared" si="1"/>
        <v>103.35475665</v>
      </c>
      <c r="Y125" s="4" t="s">
        <v>223</v>
      </c>
      <c r="Z125" s="4">
        <f t="shared" si="2"/>
        <v>0.20999999999999999</v>
      </c>
      <c r="AA125" s="58">
        <f t="shared" si="3"/>
        <v>107182.71059999999</v>
      </c>
      <c r="AB125" s="58">
        <f t="shared" si="4"/>
        <v>229.67723699999999</v>
      </c>
      <c r="AC125" s="58">
        <f t="shared" si="5"/>
        <v>229677.23699999999</v>
      </c>
    </row>
    <row r="126">
      <c r="A126" s="4" t="s">
        <v>171</v>
      </c>
      <c r="B126" s="4" t="s">
        <v>172</v>
      </c>
      <c r="C126" s="4" t="s">
        <v>238</v>
      </c>
      <c r="D126" s="4" t="s">
        <v>517</v>
      </c>
      <c r="E126" s="4" t="s">
        <v>518</v>
      </c>
      <c r="F126" s="4" t="s">
        <v>522</v>
      </c>
      <c r="G126" s="4" t="s">
        <v>267</v>
      </c>
      <c r="H126" s="4" t="s">
        <v>268</v>
      </c>
      <c r="I126" s="4" t="s">
        <v>317</v>
      </c>
      <c r="J126" s="4" t="s">
        <v>270</v>
      </c>
      <c r="K126" s="70">
        <v>43671</v>
      </c>
      <c r="L126" s="4">
        <v>1</v>
      </c>
      <c r="M126" s="4" t="s">
        <v>227</v>
      </c>
      <c r="N126" s="58">
        <v>774334.16000000003</v>
      </c>
      <c r="O126" s="58">
        <v>774334.16000000003</v>
      </c>
      <c r="P126" s="58">
        <v>774334.16000000003</v>
      </c>
      <c r="Q126" s="4" t="s">
        <v>222</v>
      </c>
      <c r="R126" s="4">
        <v>0.00044999999999999999</v>
      </c>
      <c r="S126" s="4">
        <v>0</v>
      </c>
      <c r="T126" s="58">
        <v>0</v>
      </c>
      <c r="U126" s="58">
        <v>0</v>
      </c>
      <c r="V126" s="4">
        <v>0.45000000000000001</v>
      </c>
      <c r="W126" s="58">
        <f t="shared" si="0"/>
        <v>156.80266740000002</v>
      </c>
      <c r="X126" s="58">
        <f t="shared" si="1"/>
        <v>156.80266740000002</v>
      </c>
      <c r="Y126" s="4" t="s">
        <v>223</v>
      </c>
      <c r="Z126" s="4">
        <f t="shared" si="2"/>
        <v>0.13</v>
      </c>
      <c r="AA126" s="58">
        <f t="shared" si="3"/>
        <v>100663.44080000001</v>
      </c>
      <c r="AB126" s="58">
        <f t="shared" si="4"/>
        <v>348.45037200000002</v>
      </c>
      <c r="AC126" s="58">
        <f t="shared" si="5"/>
        <v>348450.37200000003</v>
      </c>
    </row>
    <row r="127">
      <c r="A127" s="4" t="s">
        <v>171</v>
      </c>
      <c r="B127" s="4" t="s">
        <v>172</v>
      </c>
      <c r="C127" s="4" t="s">
        <v>238</v>
      </c>
      <c r="D127" s="4" t="s">
        <v>517</v>
      </c>
      <c r="E127" s="4" t="s">
        <v>518</v>
      </c>
      <c r="F127" s="4" t="s">
        <v>523</v>
      </c>
      <c r="G127" s="4" t="s">
        <v>267</v>
      </c>
      <c r="H127" s="4" t="s">
        <v>268</v>
      </c>
      <c r="I127" s="4" t="s">
        <v>317</v>
      </c>
      <c r="J127" s="4" t="s">
        <v>270</v>
      </c>
      <c r="K127" s="70">
        <v>43665</v>
      </c>
      <c r="L127" s="4">
        <v>1</v>
      </c>
      <c r="M127" s="4" t="s">
        <v>235</v>
      </c>
      <c r="N127" s="58">
        <v>98569.729999999996</v>
      </c>
      <c r="O127" s="58">
        <v>87326.449999999997</v>
      </c>
      <c r="P127" s="58">
        <v>87326.449999999997</v>
      </c>
      <c r="Q127" s="4" t="s">
        <v>222</v>
      </c>
      <c r="R127" s="4">
        <v>0.00044999999999999999</v>
      </c>
      <c r="S127" s="4">
        <v>0</v>
      </c>
      <c r="T127" s="58">
        <v>0</v>
      </c>
      <c r="U127" s="58">
        <v>0</v>
      </c>
      <c r="V127" s="4">
        <v>0.45000000000000001</v>
      </c>
      <c r="W127" s="58">
        <f t="shared" si="0"/>
        <v>17.683606124999997</v>
      </c>
      <c r="X127" s="58">
        <f t="shared" si="1"/>
        <v>17.683606124999997</v>
      </c>
      <c r="Y127" s="4" t="s">
        <v>223</v>
      </c>
      <c r="Z127" s="4">
        <f t="shared" si="2"/>
        <v>0.12</v>
      </c>
      <c r="AA127" s="58">
        <f t="shared" si="3"/>
        <v>10479.173999999999</v>
      </c>
      <c r="AB127" s="58">
        <f t="shared" si="4"/>
        <v>39.296902499999995</v>
      </c>
      <c r="AC127" s="58">
        <f t="shared" si="5"/>
        <v>39296.902499999997</v>
      </c>
    </row>
    <row r="128">
      <c r="A128" s="4" t="s">
        <v>171</v>
      </c>
      <c r="B128" s="4" t="s">
        <v>172</v>
      </c>
      <c r="C128" s="4" t="s">
        <v>238</v>
      </c>
      <c r="D128" s="4" t="s">
        <v>517</v>
      </c>
      <c r="E128" s="4" t="s">
        <v>518</v>
      </c>
      <c r="F128" s="4" t="s">
        <v>524</v>
      </c>
      <c r="G128" s="4" t="s">
        <v>267</v>
      </c>
      <c r="H128" s="4" t="s">
        <v>268</v>
      </c>
      <c r="I128" s="4" t="s">
        <v>317</v>
      </c>
      <c r="J128" s="4" t="s">
        <v>270</v>
      </c>
      <c r="K128" s="70">
        <v>43665</v>
      </c>
      <c r="L128" s="4">
        <v>1</v>
      </c>
      <c r="M128" s="4" t="s">
        <v>235</v>
      </c>
      <c r="N128" s="58">
        <v>114890.18000000001</v>
      </c>
      <c r="O128" s="58">
        <v>101785.31999999999</v>
      </c>
      <c r="P128" s="58">
        <v>101785.31999999999</v>
      </c>
      <c r="Q128" s="4" t="s">
        <v>222</v>
      </c>
      <c r="R128" s="4">
        <v>0.00044999999999999999</v>
      </c>
      <c r="S128" s="4">
        <v>0</v>
      </c>
      <c r="T128" s="58">
        <v>0</v>
      </c>
      <c r="U128" s="58">
        <v>0</v>
      </c>
      <c r="V128" s="4">
        <v>0.45000000000000001</v>
      </c>
      <c r="W128" s="58">
        <f t="shared" si="0"/>
        <v>20.611527299999999</v>
      </c>
      <c r="X128" s="58">
        <f t="shared" si="1"/>
        <v>20.611527299999999</v>
      </c>
      <c r="Y128" s="4" t="s">
        <v>223</v>
      </c>
      <c r="Z128" s="4">
        <f t="shared" si="2"/>
        <v>0.12</v>
      </c>
      <c r="AA128" s="58">
        <f t="shared" si="3"/>
        <v>12214.238399999998</v>
      </c>
      <c r="AB128" s="58">
        <f t="shared" si="4"/>
        <v>45.803393999999997</v>
      </c>
      <c r="AC128" s="58">
        <f t="shared" si="5"/>
        <v>45803.394</v>
      </c>
    </row>
    <row r="129">
      <c r="A129" s="4" t="s">
        <v>173</v>
      </c>
      <c r="B129" s="4" t="s">
        <v>174</v>
      </c>
      <c r="C129" s="4" t="s">
        <v>238</v>
      </c>
      <c r="D129" s="4" t="s">
        <v>525</v>
      </c>
      <c r="E129" s="4" t="s">
        <v>526</v>
      </c>
      <c r="F129" s="4" t="s">
        <v>527</v>
      </c>
      <c r="G129" s="4" t="s">
        <v>267</v>
      </c>
      <c r="H129" s="4" t="s">
        <v>268</v>
      </c>
      <c r="I129" s="4" t="s">
        <v>317</v>
      </c>
      <c r="J129" s="4" t="s">
        <v>270</v>
      </c>
      <c r="K129" s="70">
        <v>43769</v>
      </c>
      <c r="L129" s="4">
        <v>1</v>
      </c>
      <c r="M129" s="4" t="s">
        <v>227</v>
      </c>
      <c r="N129" s="58">
        <v>561970.19999999995</v>
      </c>
      <c r="O129" s="58">
        <v>561970.19999999995</v>
      </c>
      <c r="P129" s="58">
        <v>561970.19999999995</v>
      </c>
      <c r="Q129" s="4" t="s">
        <v>222</v>
      </c>
      <c r="R129" s="4">
        <v>0.00044999999999999999</v>
      </c>
      <c r="S129" s="4">
        <v>0</v>
      </c>
      <c r="T129" s="58">
        <v>0</v>
      </c>
      <c r="U129" s="58">
        <v>0</v>
      </c>
      <c r="V129" s="4">
        <v>0.45000000000000001</v>
      </c>
      <c r="W129" s="58">
        <f t="shared" si="0"/>
        <v>113.79896549999999</v>
      </c>
      <c r="X129" s="58">
        <f t="shared" si="1"/>
        <v>113.79896549999999</v>
      </c>
      <c r="Y129" s="4" t="s">
        <v>223</v>
      </c>
      <c r="Z129" s="4">
        <f t="shared" si="2"/>
        <v>0.40000000000000002</v>
      </c>
      <c r="AA129" s="58">
        <f t="shared" si="3"/>
        <v>224788.07999999999</v>
      </c>
      <c r="AB129" s="58">
        <f t="shared" si="4"/>
        <v>252.88658999999998</v>
      </c>
      <c r="AC129" s="58">
        <f t="shared" si="5"/>
        <v>252886.59</v>
      </c>
    </row>
    <row r="130">
      <c r="A130" s="4" t="s">
        <v>175</v>
      </c>
      <c r="B130" s="4" t="s">
        <v>176</v>
      </c>
      <c r="C130" s="4" t="s">
        <v>238</v>
      </c>
      <c r="D130" s="4" t="s">
        <v>528</v>
      </c>
      <c r="E130" s="4" t="s">
        <v>529</v>
      </c>
      <c r="F130" s="4" t="s">
        <v>530</v>
      </c>
      <c r="G130" s="4" t="s">
        <v>387</v>
      </c>
      <c r="H130" s="4" t="s">
        <v>388</v>
      </c>
      <c r="I130" s="4" t="s">
        <v>389</v>
      </c>
      <c r="J130" s="4" t="s">
        <v>531</v>
      </c>
      <c r="K130" s="70">
        <v>43772</v>
      </c>
      <c r="L130" s="4">
        <v>1</v>
      </c>
      <c r="M130" s="4" t="s">
        <v>227</v>
      </c>
      <c r="N130" s="58">
        <v>5995678.3600000003</v>
      </c>
      <c r="O130" s="58">
        <v>5995678.3600000003</v>
      </c>
      <c r="P130" s="58">
        <v>5995678.3600000003</v>
      </c>
      <c r="Q130" s="4" t="s">
        <v>222</v>
      </c>
      <c r="R130" s="4">
        <v>0.00044999999999999999</v>
      </c>
      <c r="S130" s="4">
        <v>0</v>
      </c>
      <c r="T130" s="58">
        <v>0</v>
      </c>
      <c r="U130" s="58">
        <v>0</v>
      </c>
      <c r="V130" s="4">
        <v>0.45000000000000001</v>
      </c>
      <c r="W130" s="58">
        <f t="shared" si="0"/>
        <v>1214.1248679</v>
      </c>
      <c r="X130" s="58">
        <f t="shared" si="1"/>
        <v>1214.1248679</v>
      </c>
      <c r="Y130" s="4" t="s">
        <v>223</v>
      </c>
      <c r="Z130" s="4">
        <f t="shared" si="2"/>
        <v>0.40999999999999998</v>
      </c>
      <c r="AA130" s="58">
        <f t="shared" si="3"/>
        <v>2458228.1275999998</v>
      </c>
      <c r="AB130" s="58">
        <f t="shared" si="4"/>
        <v>2698.0552619999999</v>
      </c>
      <c r="AC130" s="58">
        <f t="shared" si="5"/>
        <v>2698055.2620000001</v>
      </c>
    </row>
    <row r="131">
      <c r="A131" s="4" t="s">
        <v>175</v>
      </c>
      <c r="B131" s="4" t="s">
        <v>176</v>
      </c>
      <c r="C131" s="4" t="s">
        <v>238</v>
      </c>
      <c r="D131" s="4" t="s">
        <v>532</v>
      </c>
      <c r="E131" s="4" t="s">
        <v>533</v>
      </c>
      <c r="F131" s="4" t="s">
        <v>534</v>
      </c>
      <c r="G131" s="4" t="s">
        <v>387</v>
      </c>
      <c r="H131" s="4" t="s">
        <v>388</v>
      </c>
      <c r="I131" s="4" t="s">
        <v>389</v>
      </c>
      <c r="J131" s="4" t="s">
        <v>531</v>
      </c>
      <c r="K131" s="70">
        <v>43854</v>
      </c>
      <c r="L131" s="4">
        <v>1</v>
      </c>
      <c r="M131" s="4" t="s">
        <v>227</v>
      </c>
      <c r="N131" s="58">
        <v>2991536.71</v>
      </c>
      <c r="O131" s="58">
        <v>2991536.71</v>
      </c>
      <c r="P131" s="58">
        <v>2991536.71</v>
      </c>
      <c r="Q131" s="4" t="s">
        <v>222</v>
      </c>
      <c r="R131" s="4">
        <v>0.00044999999999999999</v>
      </c>
      <c r="S131" s="4">
        <v>0</v>
      </c>
      <c r="T131" s="58">
        <v>0</v>
      </c>
      <c r="U131" s="58">
        <v>0</v>
      </c>
      <c r="V131" s="4">
        <v>0.45000000000000001</v>
      </c>
      <c r="W131" s="58">
        <f t="shared" si="0"/>
        <v>605.78618377499993</v>
      </c>
      <c r="X131" s="58">
        <f t="shared" si="1"/>
        <v>605.78618377499993</v>
      </c>
      <c r="Y131" s="4" t="s">
        <v>223</v>
      </c>
      <c r="Z131" s="4">
        <f t="shared" si="2"/>
        <v>0.64000000000000001</v>
      </c>
      <c r="AA131" s="58">
        <f t="shared" si="3"/>
        <v>1914583.4944</v>
      </c>
      <c r="AB131" s="58">
        <f t="shared" si="4"/>
        <v>1346.1915194999999</v>
      </c>
      <c r="AC131" s="58">
        <f t="shared" si="5"/>
        <v>1346191.5194999999</v>
      </c>
    </row>
    <row r="132">
      <c r="A132" s="4" t="s">
        <v>177</v>
      </c>
      <c r="B132" s="4" t="s">
        <v>178</v>
      </c>
      <c r="C132" s="4" t="s">
        <v>238</v>
      </c>
      <c r="D132" s="4" t="s">
        <v>177</v>
      </c>
      <c r="E132" s="4" t="s">
        <v>178</v>
      </c>
      <c r="F132" s="4" t="s">
        <v>535</v>
      </c>
      <c r="G132" s="4" t="s">
        <v>380</v>
      </c>
      <c r="H132" s="4" t="s">
        <v>381</v>
      </c>
      <c r="I132" s="4" t="s">
        <v>382</v>
      </c>
      <c r="K132" s="70">
        <v>44985</v>
      </c>
      <c r="L132" s="4">
        <v>4</v>
      </c>
      <c r="M132" s="4" t="s">
        <v>227</v>
      </c>
      <c r="N132" s="58">
        <v>205271.51000000001</v>
      </c>
      <c r="O132" s="58">
        <v>205271.51000000001</v>
      </c>
      <c r="P132" s="58">
        <v>205271.51000000001</v>
      </c>
      <c r="Q132" s="4" t="s">
        <v>222</v>
      </c>
      <c r="R132" s="4">
        <v>0.00044999999999999999</v>
      </c>
      <c r="S132" s="4">
        <v>0</v>
      </c>
      <c r="T132" s="58">
        <v>0</v>
      </c>
      <c r="U132" s="58">
        <v>0</v>
      </c>
      <c r="V132" s="4">
        <v>0.45000000000000001</v>
      </c>
      <c r="W132" s="58">
        <f t="shared" si="0"/>
        <v>41.567480775</v>
      </c>
      <c r="X132" s="58">
        <f t="shared" si="1"/>
        <v>41.567480775</v>
      </c>
      <c r="Y132" s="4" t="s">
        <v>223</v>
      </c>
      <c r="Z132" s="4">
        <f t="shared" si="2"/>
        <v>3.73</v>
      </c>
      <c r="AA132" s="58">
        <f t="shared" si="3"/>
        <v>765662.73230000003</v>
      </c>
      <c r="AB132" s="58">
        <f t="shared" si="4"/>
        <v>92.372179500000001</v>
      </c>
      <c r="AC132" s="58">
        <f t="shared" si="5"/>
        <v>92372.179500000013</v>
      </c>
    </row>
    <row r="133">
      <c r="A133" s="4" t="s">
        <v>177</v>
      </c>
      <c r="B133" s="4" t="s">
        <v>178</v>
      </c>
      <c r="C133" s="4" t="s">
        <v>238</v>
      </c>
      <c r="D133" s="4" t="s">
        <v>177</v>
      </c>
      <c r="E133" s="4" t="s">
        <v>178</v>
      </c>
      <c r="F133" s="4" t="s">
        <v>536</v>
      </c>
      <c r="G133" s="4" t="s">
        <v>380</v>
      </c>
      <c r="H133" s="4" t="s">
        <v>381</v>
      </c>
      <c r="I133" s="4" t="s">
        <v>382</v>
      </c>
      <c r="K133" s="70">
        <v>44985</v>
      </c>
      <c r="L133" s="4">
        <v>4</v>
      </c>
      <c r="M133" s="4" t="s">
        <v>227</v>
      </c>
      <c r="N133" s="58">
        <v>184732.03999999998</v>
      </c>
      <c r="O133" s="58">
        <v>184732.03999999998</v>
      </c>
      <c r="P133" s="58">
        <v>184732.03999999998</v>
      </c>
      <c r="Q133" s="4" t="s">
        <v>222</v>
      </c>
      <c r="R133" s="4">
        <v>0.00044999999999999999</v>
      </c>
      <c r="S133" s="4">
        <v>0</v>
      </c>
      <c r="T133" s="58">
        <v>0</v>
      </c>
      <c r="U133" s="58">
        <v>0</v>
      </c>
      <c r="V133" s="4">
        <v>0.45000000000000001</v>
      </c>
      <c r="W133" s="58">
        <f t="shared" si="0"/>
        <v>37.408238099999998</v>
      </c>
      <c r="X133" s="58">
        <f t="shared" si="1"/>
        <v>37.408238099999998</v>
      </c>
      <c r="Y133" s="4" t="s">
        <v>223</v>
      </c>
      <c r="Z133" s="4">
        <f t="shared" si="2"/>
        <v>3.73</v>
      </c>
      <c r="AA133" s="58">
        <f t="shared" si="3"/>
        <v>689050.50919999997</v>
      </c>
      <c r="AB133" s="58">
        <f t="shared" si="4"/>
        <v>83.129417999999987</v>
      </c>
      <c r="AC133" s="58">
        <f t="shared" si="5"/>
        <v>83129.417999999991</v>
      </c>
    </row>
    <row r="134">
      <c r="A134" s="4" t="s">
        <v>177</v>
      </c>
      <c r="B134" s="4" t="s">
        <v>178</v>
      </c>
      <c r="C134" s="4" t="s">
        <v>238</v>
      </c>
      <c r="D134" s="4" t="s">
        <v>177</v>
      </c>
      <c r="E134" s="4" t="s">
        <v>178</v>
      </c>
      <c r="F134" s="4" t="s">
        <v>537</v>
      </c>
      <c r="G134" s="4" t="s">
        <v>380</v>
      </c>
      <c r="H134" s="4" t="s">
        <v>381</v>
      </c>
      <c r="I134" s="4" t="s">
        <v>382</v>
      </c>
      <c r="K134" s="70">
        <v>44985</v>
      </c>
      <c r="L134" s="4">
        <v>4</v>
      </c>
      <c r="M134" s="4" t="s">
        <v>227</v>
      </c>
      <c r="N134" s="58">
        <v>179428.67999999999</v>
      </c>
      <c r="O134" s="58">
        <v>179428.67999999999</v>
      </c>
      <c r="P134" s="58">
        <v>179428.67999999999</v>
      </c>
      <c r="Q134" s="4" t="s">
        <v>222</v>
      </c>
      <c r="R134" s="4">
        <v>0.00044999999999999999</v>
      </c>
      <c r="S134" s="4">
        <v>0</v>
      </c>
      <c r="T134" s="58">
        <v>0</v>
      </c>
      <c r="U134" s="58">
        <v>0</v>
      </c>
      <c r="V134" s="4">
        <v>0.45000000000000001</v>
      </c>
      <c r="W134" s="58">
        <f t="shared" si="0"/>
        <v>36.334307699999997</v>
      </c>
      <c r="X134" s="58">
        <f t="shared" si="1"/>
        <v>36.334307699999997</v>
      </c>
      <c r="Y134" s="4" t="s">
        <v>223</v>
      </c>
      <c r="Z134" s="4">
        <f t="shared" si="2"/>
        <v>3.73</v>
      </c>
      <c r="AA134" s="58">
        <f t="shared" si="3"/>
        <v>669268.97639999993</v>
      </c>
      <c r="AB134" s="58">
        <f t="shared" si="4"/>
        <v>80.742905999999991</v>
      </c>
      <c r="AC134" s="58">
        <f t="shared" si="5"/>
        <v>80742.906000000003</v>
      </c>
    </row>
    <row r="135">
      <c r="A135" s="4" t="s">
        <v>179</v>
      </c>
      <c r="B135" s="4" t="s">
        <v>180</v>
      </c>
      <c r="C135" s="4" t="s">
        <v>253</v>
      </c>
      <c r="D135" s="4" t="s">
        <v>179</v>
      </c>
      <c r="E135" s="4" t="s">
        <v>180</v>
      </c>
      <c r="F135" s="4" t="s">
        <v>538</v>
      </c>
      <c r="G135" s="4" t="s">
        <v>387</v>
      </c>
      <c r="H135" s="4" t="s">
        <v>388</v>
      </c>
      <c r="I135" s="4" t="s">
        <v>389</v>
      </c>
      <c r="J135" s="4" t="s">
        <v>390</v>
      </c>
      <c r="K135" s="70">
        <v>44700</v>
      </c>
      <c r="L135" s="4">
        <v>3</v>
      </c>
      <c r="M135" s="4" t="s">
        <v>227</v>
      </c>
      <c r="N135" s="58">
        <v>3992819.02</v>
      </c>
      <c r="O135" s="58">
        <v>3992819.02</v>
      </c>
      <c r="P135" s="58">
        <v>3992819.02</v>
      </c>
      <c r="Q135" s="4" t="s">
        <v>222</v>
      </c>
      <c r="R135" s="4">
        <v>0.002</v>
      </c>
      <c r="S135" s="4">
        <v>0</v>
      </c>
      <c r="T135" s="58">
        <v>0</v>
      </c>
      <c r="U135" s="58">
        <v>0</v>
      </c>
      <c r="V135" s="4">
        <v>0.45000000000000001</v>
      </c>
      <c r="W135" s="58">
        <f t="shared" si="0"/>
        <v>3593.5371180000002</v>
      </c>
      <c r="X135" s="58">
        <f t="shared" si="1"/>
        <v>3593.5371180000002</v>
      </c>
      <c r="Y135" s="4" t="s">
        <v>261</v>
      </c>
      <c r="Z135" s="4">
        <f t="shared" si="2"/>
        <v>2.9500000000000002</v>
      </c>
      <c r="AA135" s="58">
        <f t="shared" si="3"/>
        <v>11778816.109000001</v>
      </c>
      <c r="AB135" s="58">
        <f t="shared" si="4"/>
        <v>7985.6380399999998</v>
      </c>
      <c r="AC135" s="58">
        <f t="shared" si="5"/>
        <v>1796768.5590000001</v>
      </c>
    </row>
    <row r="136">
      <c r="A136" s="4" t="s">
        <v>181</v>
      </c>
      <c r="B136" s="4" t="s">
        <v>182</v>
      </c>
      <c r="C136" s="4" t="s">
        <v>215</v>
      </c>
      <c r="D136" s="4" t="s">
        <v>181</v>
      </c>
      <c r="E136" s="4" t="s">
        <v>182</v>
      </c>
      <c r="F136" s="4" t="s">
        <v>539</v>
      </c>
      <c r="G136" s="4" t="s">
        <v>267</v>
      </c>
      <c r="H136" s="4" t="s">
        <v>268</v>
      </c>
      <c r="I136" s="4" t="s">
        <v>269</v>
      </c>
      <c r="J136" s="4" t="s">
        <v>270</v>
      </c>
      <c r="K136" s="70">
        <v>43812</v>
      </c>
      <c r="L136" s="4">
        <v>1</v>
      </c>
      <c r="M136" s="4" t="s">
        <v>221</v>
      </c>
      <c r="N136" s="58">
        <v>192325925.46000001</v>
      </c>
      <c r="O136" s="58">
        <v>24604805.699999999</v>
      </c>
      <c r="P136" s="58">
        <v>24604805.699999999</v>
      </c>
      <c r="Q136" s="4" t="s">
        <v>222</v>
      </c>
      <c r="R136" s="4">
        <v>0.0015</v>
      </c>
      <c r="S136" s="4">
        <v>0</v>
      </c>
      <c r="T136" s="58">
        <v>0</v>
      </c>
      <c r="U136" s="58">
        <v>0</v>
      </c>
      <c r="V136" s="4">
        <v>0.45000000000000001</v>
      </c>
      <c r="W136" s="58">
        <f t="shared" si="0"/>
        <v>16608.243847500002</v>
      </c>
      <c r="X136" s="58">
        <f t="shared" si="1"/>
        <v>16608.243847500002</v>
      </c>
      <c r="Y136" s="4" t="s">
        <v>223</v>
      </c>
      <c r="Z136" s="4">
        <f t="shared" si="2"/>
        <v>0.52000000000000002</v>
      </c>
      <c r="AA136" s="58">
        <f t="shared" si="3"/>
        <v>12794498.964</v>
      </c>
      <c r="AB136" s="58">
        <f t="shared" si="4"/>
        <v>36907.208550000003</v>
      </c>
      <c r="AC136" s="58">
        <f t="shared" si="5"/>
        <v>11072162.565</v>
      </c>
    </row>
    <row r="137">
      <c r="A137" s="4" t="s">
        <v>183</v>
      </c>
      <c r="B137" s="4" t="s">
        <v>184</v>
      </c>
      <c r="C137" s="4" t="s">
        <v>365</v>
      </c>
      <c r="D137" s="4" t="s">
        <v>183</v>
      </c>
      <c r="E137" s="4" t="s">
        <v>184</v>
      </c>
      <c r="F137" s="4" t="s">
        <v>540</v>
      </c>
      <c r="G137" s="4" t="s">
        <v>356</v>
      </c>
      <c r="H137" s="4" t="s">
        <v>258</v>
      </c>
      <c r="I137" s="4" t="s">
        <v>259</v>
      </c>
      <c r="J137" s="4" t="s">
        <v>357</v>
      </c>
      <c r="K137" s="70">
        <v>44281</v>
      </c>
      <c r="L137" s="4">
        <v>2</v>
      </c>
      <c r="M137" s="4" t="s">
        <v>227</v>
      </c>
      <c r="N137" s="58">
        <v>9553200</v>
      </c>
      <c r="O137" s="58">
        <v>9553200</v>
      </c>
      <c r="P137" s="58">
        <v>9553200</v>
      </c>
      <c r="Q137" s="4" t="s">
        <v>222</v>
      </c>
      <c r="R137" s="4">
        <v>0.057000000000000002</v>
      </c>
      <c r="S137" s="4">
        <v>0</v>
      </c>
      <c r="T137" s="58">
        <v>0</v>
      </c>
      <c r="U137" s="58">
        <v>0</v>
      </c>
      <c r="V137" s="4">
        <v>0.45000000000000001</v>
      </c>
      <c r="W137" s="58">
        <f t="shared" si="0"/>
        <v>245039.58000000002</v>
      </c>
      <c r="X137" s="58">
        <f t="shared" si="1"/>
        <v>245039.58000000002</v>
      </c>
      <c r="Y137" s="4" t="s">
        <v>369</v>
      </c>
      <c r="Z137" s="4">
        <f t="shared" si="2"/>
        <v>1.8</v>
      </c>
      <c r="AA137" s="58">
        <f t="shared" si="3"/>
        <v>17195760</v>
      </c>
      <c r="AB137" s="58">
        <f t="shared" si="4"/>
        <v>544532.40000000002</v>
      </c>
      <c r="AC137" s="58">
        <f t="shared" si="5"/>
        <v>4298940</v>
      </c>
    </row>
    <row r="138">
      <c r="K138" s="70"/>
      <c r="AC138" s="58">
        <f t="shared" ref="AC138:AC187" si="6">P138*V138</f>
        <v>0</v>
      </c>
    </row>
    <row r="139">
      <c r="K139" s="70"/>
      <c r="AC139" s="58">
        <f t="shared" si="6"/>
        <v>0</v>
      </c>
    </row>
    <row r="140">
      <c r="K140" s="70"/>
      <c r="AC140" s="58">
        <f t="shared" si="6"/>
        <v>0</v>
      </c>
    </row>
    <row r="141">
      <c r="K141" s="70"/>
      <c r="AC141" s="58">
        <f t="shared" si="6"/>
        <v>0</v>
      </c>
    </row>
    <row r="142">
      <c r="K142" s="70"/>
      <c r="AC142" s="58">
        <f t="shared" si="6"/>
        <v>0</v>
      </c>
    </row>
    <row r="143">
      <c r="K143" s="70"/>
      <c r="AC143" s="58">
        <f t="shared" si="6"/>
        <v>0</v>
      </c>
    </row>
    <row r="144">
      <c r="K144" s="70"/>
      <c r="AC144" s="58">
        <f t="shared" si="6"/>
        <v>0</v>
      </c>
    </row>
    <row r="145">
      <c r="K145" s="70"/>
      <c r="AC145" s="58">
        <f t="shared" si="6"/>
        <v>0</v>
      </c>
    </row>
    <row r="146">
      <c r="K146" s="70"/>
      <c r="AC146" s="58">
        <f t="shared" si="6"/>
        <v>0</v>
      </c>
    </row>
    <row r="147">
      <c r="K147" s="70"/>
      <c r="AC147" s="58">
        <f t="shared" si="6"/>
        <v>0</v>
      </c>
    </row>
    <row r="148">
      <c r="K148" s="70"/>
      <c r="AC148" s="58">
        <f t="shared" si="6"/>
        <v>0</v>
      </c>
    </row>
    <row r="149">
      <c r="K149" s="70"/>
      <c r="AC149" s="58">
        <f t="shared" si="6"/>
        <v>0</v>
      </c>
    </row>
    <row r="150">
      <c r="K150" s="70"/>
      <c r="AC150" s="58">
        <f t="shared" si="6"/>
        <v>0</v>
      </c>
    </row>
    <row r="151">
      <c r="K151" s="70"/>
      <c r="AC151" s="58">
        <f t="shared" si="6"/>
        <v>0</v>
      </c>
    </row>
    <row r="152">
      <c r="K152" s="70"/>
      <c r="AC152" s="58">
        <f t="shared" si="6"/>
        <v>0</v>
      </c>
    </row>
    <row r="153">
      <c r="K153" s="70"/>
      <c r="AC153" s="58">
        <f t="shared" si="6"/>
        <v>0</v>
      </c>
    </row>
    <row r="154">
      <c r="K154" s="70"/>
      <c r="AC154" s="58">
        <f t="shared" si="6"/>
        <v>0</v>
      </c>
    </row>
    <row r="155">
      <c r="K155" s="70"/>
      <c r="AC155" s="58">
        <f t="shared" si="6"/>
        <v>0</v>
      </c>
    </row>
    <row r="156">
      <c r="K156" s="70"/>
      <c r="AC156" s="58">
        <f t="shared" si="6"/>
        <v>0</v>
      </c>
    </row>
    <row r="157">
      <c r="K157" s="70"/>
      <c r="AC157" s="58">
        <f t="shared" si="6"/>
        <v>0</v>
      </c>
    </row>
    <row r="158">
      <c r="K158" s="70"/>
      <c r="AC158" s="58">
        <f t="shared" si="6"/>
        <v>0</v>
      </c>
    </row>
    <row r="159">
      <c r="K159" s="70"/>
      <c r="AC159" s="58">
        <f t="shared" si="6"/>
        <v>0</v>
      </c>
    </row>
    <row r="160">
      <c r="K160" s="70"/>
      <c r="AC160" s="58">
        <f t="shared" si="6"/>
        <v>0</v>
      </c>
    </row>
    <row r="161">
      <c r="K161" s="70"/>
      <c r="AC161" s="58">
        <f t="shared" si="6"/>
        <v>0</v>
      </c>
    </row>
    <row r="162">
      <c r="K162" s="70"/>
      <c r="AC162" s="58">
        <f t="shared" si="6"/>
        <v>0</v>
      </c>
    </row>
    <row r="163">
      <c r="K163" s="70"/>
      <c r="AC163" s="58">
        <f t="shared" si="6"/>
        <v>0</v>
      </c>
    </row>
    <row r="164">
      <c r="K164" s="70"/>
      <c r="AC164" s="58">
        <f t="shared" si="6"/>
        <v>0</v>
      </c>
    </row>
    <row r="165">
      <c r="K165" s="70"/>
      <c r="AC165" s="58">
        <f t="shared" si="6"/>
        <v>0</v>
      </c>
    </row>
    <row r="166">
      <c r="K166" s="70"/>
      <c r="AC166" s="58">
        <f t="shared" si="6"/>
        <v>0</v>
      </c>
    </row>
    <row r="167">
      <c r="K167" s="70"/>
      <c r="AC167" s="58">
        <f t="shared" si="6"/>
        <v>0</v>
      </c>
    </row>
    <row r="168">
      <c r="K168" s="70"/>
      <c r="AC168" s="58">
        <f t="shared" si="6"/>
        <v>0</v>
      </c>
    </row>
    <row r="169">
      <c r="K169" s="70"/>
      <c r="AC169" s="58">
        <f t="shared" si="6"/>
        <v>0</v>
      </c>
    </row>
    <row r="170">
      <c r="K170" s="70"/>
      <c r="AC170" s="58">
        <f t="shared" si="6"/>
        <v>0</v>
      </c>
    </row>
    <row r="171">
      <c r="K171" s="70"/>
      <c r="AC171" s="58">
        <f t="shared" si="6"/>
        <v>0</v>
      </c>
    </row>
    <row r="172">
      <c r="K172" s="70"/>
      <c r="AC172" s="58">
        <f t="shared" si="6"/>
        <v>0</v>
      </c>
    </row>
    <row r="173">
      <c r="K173" s="70"/>
      <c r="AC173" s="58">
        <f t="shared" si="6"/>
        <v>0</v>
      </c>
    </row>
    <row r="174">
      <c r="K174" s="70"/>
      <c r="AC174" s="58">
        <f t="shared" si="6"/>
        <v>0</v>
      </c>
    </row>
    <row r="175">
      <c r="K175" s="70"/>
      <c r="AC175" s="58">
        <f t="shared" si="6"/>
        <v>0</v>
      </c>
    </row>
    <row r="176">
      <c r="K176" s="70"/>
      <c r="AC176" s="58">
        <f t="shared" si="6"/>
        <v>0</v>
      </c>
    </row>
    <row r="177">
      <c r="K177" s="70"/>
      <c r="AC177" s="58">
        <f t="shared" si="6"/>
        <v>0</v>
      </c>
    </row>
    <row r="178">
      <c r="K178" s="70"/>
      <c r="AC178" s="58">
        <f t="shared" si="6"/>
        <v>0</v>
      </c>
    </row>
    <row r="179">
      <c r="K179" s="70"/>
      <c r="AC179" s="58">
        <f t="shared" si="6"/>
        <v>0</v>
      </c>
    </row>
    <row r="180">
      <c r="K180" s="70"/>
      <c r="AC180" s="58">
        <f t="shared" si="6"/>
        <v>0</v>
      </c>
    </row>
    <row r="181">
      <c r="K181" s="70"/>
      <c r="AC181" s="58">
        <f t="shared" si="6"/>
        <v>0</v>
      </c>
    </row>
    <row r="182">
      <c r="K182" s="70"/>
      <c r="AC182" s="58">
        <f t="shared" si="6"/>
        <v>0</v>
      </c>
    </row>
    <row r="183">
      <c r="K183" s="70"/>
      <c r="AC183" s="58">
        <f t="shared" si="6"/>
        <v>0</v>
      </c>
    </row>
    <row r="184">
      <c r="K184" s="70"/>
      <c r="AC184" s="58">
        <f t="shared" si="6"/>
        <v>0</v>
      </c>
    </row>
    <row r="185">
      <c r="K185" s="70"/>
      <c r="AC185" s="58">
        <f t="shared" si="6"/>
        <v>0</v>
      </c>
    </row>
    <row r="186">
      <c r="K186" s="70"/>
      <c r="AC186" s="58">
        <f t="shared" si="6"/>
        <v>0</v>
      </c>
    </row>
    <row r="187">
      <c r="K187" s="70"/>
      <c r="AC187" s="58">
        <f t="shared" si="6"/>
        <v>0</v>
      </c>
    </row>
    <row r="188">
      <c r="K188" s="70"/>
      <c r="AC188" s="58">
        <v>523.11000000000001</v>
      </c>
    </row>
    <row r="189">
      <c r="K189" s="70"/>
      <c r="AC189" s="58">
        <v>523.11000000000001</v>
      </c>
    </row>
    <row r="190">
      <c r="K190" s="70"/>
      <c r="AC190" s="58">
        <v>523.11000000000001</v>
      </c>
    </row>
    <row r="191">
      <c r="K191" s="70"/>
      <c r="AC191" s="58">
        <v>523.11000000000001</v>
      </c>
    </row>
    <row r="192">
      <c r="K192" s="70"/>
      <c r="AC192" s="58">
        <v>523.11000000000001</v>
      </c>
    </row>
    <row r="193">
      <c r="K193" s="70"/>
      <c r="AC193" s="58">
        <v>523.11000000000001</v>
      </c>
    </row>
    <row r="194">
      <c r="K194" s="70"/>
      <c r="AC194" s="58">
        <v>523.11000000000001</v>
      </c>
    </row>
    <row r="195">
      <c r="K195" s="70"/>
      <c r="AC195" s="58">
        <v>523.11000000000001</v>
      </c>
    </row>
    <row r="196">
      <c r="K196" s="70"/>
      <c r="AC196" s="58">
        <v>0.90000000000000002</v>
      </c>
    </row>
    <row r="197">
      <c r="K197" s="70"/>
      <c r="AC197" s="58">
        <v>97791.210000000006</v>
      </c>
    </row>
    <row r="198">
      <c r="K198" s="70"/>
      <c r="AC198" s="58">
        <v>228090.60000000001</v>
      </c>
    </row>
    <row r="199">
      <c r="K199" s="70"/>
      <c r="AC199" s="58">
        <v>10629131.69</v>
      </c>
    </row>
    <row r="200">
      <c r="K200" s="70"/>
      <c r="AC200" s="58">
        <v>13505223.75</v>
      </c>
    </row>
    <row r="201">
      <c r="K201" s="70"/>
      <c r="AC201" s="58">
        <v>4504175</v>
      </c>
    </row>
    <row r="202">
      <c r="K202" s="70"/>
      <c r="AC202" s="58">
        <v>810774</v>
      </c>
    </row>
    <row r="203">
      <c r="K203" s="70"/>
      <c r="AC203" s="58">
        <v>4257005.6100000003</v>
      </c>
    </row>
    <row r="204">
      <c r="K204" s="70"/>
      <c r="AC204" s="58">
        <v>10213936.25</v>
      </c>
    </row>
    <row r="205">
      <c r="K205" s="70"/>
      <c r="AC205" s="58">
        <v>15732719.960000001</v>
      </c>
    </row>
    <row r="206">
      <c r="K206" s="70"/>
      <c r="AC206" s="58">
        <v>10815045</v>
      </c>
    </row>
    <row r="207">
      <c r="K207" s="70"/>
      <c r="AC207" s="58">
        <v>2274964.1099999999</v>
      </c>
    </row>
    <row r="208">
      <c r="K208" s="70"/>
      <c r="AC208" s="58">
        <v>415659.39000000001</v>
      </c>
    </row>
    <row r="209">
      <c r="K209" s="70"/>
      <c r="AC209" s="58">
        <v>63563.209999999999</v>
      </c>
    </row>
    <row r="210">
      <c r="K210" s="70"/>
      <c r="AC210" s="58">
        <v>158551.89000000001</v>
      </c>
    </row>
    <row r="211">
      <c r="K211" s="70"/>
      <c r="AC211" s="58">
        <v>24327.400000000001</v>
      </c>
    </row>
    <row r="212">
      <c r="K212" s="70"/>
      <c r="AC212" s="58">
        <v>98977.429999999993</v>
      </c>
    </row>
    <row r="213">
      <c r="K213" s="70"/>
      <c r="AC213" s="58">
        <v>100173.61</v>
      </c>
    </row>
    <row r="214">
      <c r="K214" s="70"/>
      <c r="AC214" s="58">
        <v>89749.149999999994</v>
      </c>
    </row>
    <row r="215">
      <c r="K215" s="70"/>
      <c r="AC215" s="58">
        <v>87172.610000000001</v>
      </c>
    </row>
    <row r="216">
      <c r="K216" s="70"/>
      <c r="AC216" s="58">
        <v>110693.60000000001</v>
      </c>
    </row>
    <row r="217">
      <c r="K217" s="70"/>
      <c r="AC217" s="58">
        <v>95188.889999999999</v>
      </c>
    </row>
    <row r="218">
      <c r="K218" s="70"/>
      <c r="AC218" s="58">
        <v>133061.03</v>
      </c>
    </row>
    <row r="219">
      <c r="K219" s="70"/>
      <c r="AC219" s="58">
        <v>149941.32000000001</v>
      </c>
    </row>
    <row r="220">
      <c r="K220" s="70"/>
      <c r="AC220" s="58">
        <v>168863.73000000001</v>
      </c>
    </row>
    <row r="221">
      <c r="K221" s="70"/>
      <c r="AC221" s="58">
        <v>900564.09999999998</v>
      </c>
    </row>
    <row r="222">
      <c r="K222" s="70"/>
      <c r="AC222" s="58">
        <v>5497938.25</v>
      </c>
    </row>
    <row r="223">
      <c r="K223" s="70"/>
      <c r="AC223" s="58">
        <v>86615.009999999995</v>
      </c>
    </row>
    <row r="224">
      <c r="K224" s="70"/>
      <c r="AC224" s="58">
        <v>184692.42999999999</v>
      </c>
    </row>
    <row r="225">
      <c r="K225" s="70"/>
      <c r="AC225" s="58">
        <v>8523778.5800000001</v>
      </c>
    </row>
    <row r="226">
      <c r="K226" s="70"/>
      <c r="AC226" s="58">
        <v>7992340.8300000001</v>
      </c>
    </row>
    <row r="227">
      <c r="K227" s="70"/>
      <c r="AC227" s="58">
        <v>7577854.1100000003</v>
      </c>
    </row>
    <row r="228">
      <c r="K228" s="70"/>
      <c r="AC228" s="58">
        <v>2438382.0899999999</v>
      </c>
    </row>
    <row r="229">
      <c r="K229" s="70"/>
      <c r="AC229" s="58">
        <v>3755700</v>
      </c>
    </row>
    <row r="230">
      <c r="K230" s="70"/>
      <c r="AC230" s="58">
        <v>3016728.6499999999</v>
      </c>
    </row>
    <row r="231">
      <c r="K231" s="70"/>
      <c r="AC231" s="58">
        <v>677737.5</v>
      </c>
    </row>
    <row r="232">
      <c r="K232" s="70"/>
      <c r="AC232" s="58">
        <v>9041562.5</v>
      </c>
    </row>
    <row r="233">
      <c r="K233" s="70"/>
      <c r="AC233" s="58">
        <v>1360516.4299999999</v>
      </c>
    </row>
    <row r="234">
      <c r="K234" s="70"/>
      <c r="AC234" s="58">
        <v>2707927.5</v>
      </c>
    </row>
    <row r="235">
      <c r="K235" s="70"/>
      <c r="AC235" s="58">
        <v>6775650</v>
      </c>
    </row>
    <row r="236">
      <c r="K236" s="70"/>
      <c r="AC236" s="58">
        <v>2712390</v>
      </c>
    </row>
    <row r="237">
      <c r="K237" s="70"/>
      <c r="AC237" s="58">
        <v>9052000</v>
      </c>
    </row>
    <row r="238">
      <c r="K238" s="70"/>
      <c r="AC238" s="58">
        <v>13497150</v>
      </c>
    </row>
    <row r="239">
      <c r="K239" s="70"/>
      <c r="AC239" s="58">
        <v>8497473.1099999994</v>
      </c>
    </row>
    <row r="240">
      <c r="K240" s="70"/>
      <c r="AC240" s="58">
        <v>2581736.3599999999</v>
      </c>
    </row>
    <row r="241">
      <c r="K241" s="70"/>
      <c r="AC241" s="58">
        <v>8494220.8599999994</v>
      </c>
    </row>
    <row r="242">
      <c r="K242" s="70"/>
      <c r="AC242" s="58">
        <v>7234295.7999999998</v>
      </c>
    </row>
    <row r="243">
      <c r="K243" s="70"/>
      <c r="AC243" s="58">
        <v>4252782.2199999997</v>
      </c>
    </row>
    <row r="244">
      <c r="K244" s="70"/>
      <c r="AC244" s="58">
        <v>8488795.3800000008</v>
      </c>
    </row>
    <row r="245">
      <c r="K245" s="70"/>
      <c r="AC245" s="58">
        <v>9021000</v>
      </c>
    </row>
    <row r="246">
      <c r="K246" s="70"/>
      <c r="AC246" s="58">
        <v>4502500</v>
      </c>
    </row>
    <row r="247">
      <c r="K247" s="70"/>
      <c r="AC247" s="58">
        <v>1280703.99</v>
      </c>
    </row>
    <row r="248">
      <c r="K248" s="70"/>
      <c r="AC248" s="58">
        <v>425154.64000000001</v>
      </c>
    </row>
    <row r="249">
      <c r="K249" s="70"/>
      <c r="AC249" s="58">
        <v>9012587.5</v>
      </c>
    </row>
    <row r="250">
      <c r="K250" s="70"/>
      <c r="AC250" s="58">
        <v>4411825</v>
      </c>
    </row>
    <row r="251">
      <c r="K251" s="70"/>
      <c r="AC251" s="58">
        <v>4610988.8899999997</v>
      </c>
    </row>
    <row r="252">
      <c r="K252" s="70"/>
      <c r="AC252" s="58">
        <v>3152419.73</v>
      </c>
    </row>
    <row r="253">
      <c r="K253" s="70"/>
      <c r="AC253" s="58">
        <v>7205656.2000000002</v>
      </c>
    </row>
    <row r="254">
      <c r="K254" s="70"/>
      <c r="AC254" s="58">
        <v>1914634.6200000001</v>
      </c>
    </row>
    <row r="255">
      <c r="K255" s="70"/>
      <c r="AC255" s="58">
        <v>9039675</v>
      </c>
    </row>
    <row r="256">
      <c r="K256" s="70"/>
      <c r="AC256" s="58">
        <v>9021525</v>
      </c>
    </row>
    <row r="257">
      <c r="K257" s="70"/>
      <c r="AC257" s="58">
        <v>2763018.7599999998</v>
      </c>
    </row>
    <row r="258">
      <c r="K258" s="70"/>
      <c r="AC258" s="58">
        <v>913457.19999999995</v>
      </c>
    </row>
    <row r="259">
      <c r="K259" s="70"/>
      <c r="AC259" s="58">
        <v>3605035</v>
      </c>
    </row>
    <row r="260">
      <c r="K260" s="70"/>
      <c r="AC260" s="58">
        <v>2253643.75</v>
      </c>
    </row>
    <row r="261">
      <c r="K261" s="70"/>
      <c r="AC261" s="58">
        <v>7650000</v>
      </c>
    </row>
    <row r="262">
      <c r="K262" s="70"/>
      <c r="AC262" s="58">
        <v>1354916.25</v>
      </c>
    </row>
    <row r="263">
      <c r="K263" s="70"/>
      <c r="AC263" s="58">
        <v>9009863.0099999998</v>
      </c>
    </row>
    <row r="264">
      <c r="K264" s="70"/>
      <c r="AC264" s="58">
        <v>3401947.3799999999</v>
      </c>
    </row>
    <row r="265">
      <c r="K265" s="70"/>
      <c r="AC265" s="58">
        <v>3613563.71</v>
      </c>
    </row>
    <row r="266">
      <c r="K266" s="70"/>
      <c r="AC266" s="58">
        <v>2698369.6499999999</v>
      </c>
    </row>
    <row r="267">
      <c r="K267" s="70"/>
      <c r="AC267" s="58">
        <v>6919661.2800000003</v>
      </c>
    </row>
    <row r="268">
      <c r="K268" s="70"/>
      <c r="AC268" s="58">
        <v>13500000</v>
      </c>
    </row>
    <row r="269">
      <c r="K269" s="70"/>
      <c r="AC269" s="58">
        <v>13502823.75</v>
      </c>
    </row>
    <row r="270">
      <c r="K270" s="70"/>
      <c r="AC270" s="58">
        <v>8997075</v>
      </c>
    </row>
    <row r="271">
      <c r="K271" s="70"/>
      <c r="AC271" s="58">
        <v>0</v>
      </c>
    </row>
    <row r="272">
      <c r="K272" s="70"/>
      <c r="AC272" s="58">
        <v>0</v>
      </c>
    </row>
    <row r="273">
      <c r="K273" s="70"/>
      <c r="AC273" s="58">
        <v>0</v>
      </c>
    </row>
    <row r="274">
      <c r="K274" s="70"/>
      <c r="AC274" s="58">
        <v>0</v>
      </c>
    </row>
    <row r="275">
      <c r="K275" s="70"/>
      <c r="AC275" s="58">
        <v>0</v>
      </c>
    </row>
    <row r="276">
      <c r="K276" s="70"/>
      <c r="AC276" s="58">
        <v>0</v>
      </c>
    </row>
    <row r="277">
      <c r="K277" s="70"/>
      <c r="AC277" s="58">
        <v>0</v>
      </c>
    </row>
    <row r="278">
      <c r="K278" s="70"/>
      <c r="AC278" s="58">
        <v>0</v>
      </c>
    </row>
    <row r="279">
      <c r="K279" s="70"/>
      <c r="AC279" s="58">
        <v>9025296.6600000001</v>
      </c>
    </row>
    <row r="280">
      <c r="K280" s="70"/>
      <c r="AC280" s="58">
        <v>9922344.3000000007</v>
      </c>
    </row>
    <row r="281">
      <c r="K281" s="70"/>
    </row>
    <row r="282">
      <c r="K282" s="70"/>
    </row>
    <row r="283">
      <c r="K283" s="70"/>
    </row>
    <row r="284">
      <c r="K284" s="70"/>
    </row>
    <row r="285">
      <c r="K285" s="70"/>
    </row>
    <row r="286">
      <c r="K286" s="70"/>
    </row>
    <row r="287">
      <c r="K287" s="70"/>
    </row>
    <row r="288">
      <c r="K288" s="70"/>
    </row>
    <row r="289">
      <c r="K289" s="70"/>
    </row>
    <row r="290">
      <c r="K290" s="70"/>
    </row>
    <row r="291">
      <c r="K291" s="70"/>
    </row>
    <row r="292">
      <c r="K292" s="70"/>
    </row>
    <row r="293">
      <c r="K293" s="70"/>
    </row>
    <row r="294">
      <c r="K294" s="70"/>
    </row>
    <row r="295">
      <c r="K295" s="70"/>
    </row>
    <row r="296">
      <c r="K296" s="70"/>
    </row>
    <row r="297">
      <c r="K297" s="70"/>
    </row>
    <row r="298">
      <c r="K298" s="70"/>
    </row>
    <row r="299">
      <c r="K299" s="70"/>
    </row>
    <row r="300">
      <c r="K300" s="70"/>
    </row>
    <row r="301">
      <c r="K301" s="70"/>
    </row>
    <row r="302">
      <c r="K302" s="70"/>
    </row>
    <row r="303">
      <c r="K303" s="70"/>
    </row>
    <row r="304">
      <c r="K304" s="70"/>
    </row>
    <row r="305">
      <c r="K305" s="70"/>
    </row>
    <row r="306">
      <c r="K306" s="70"/>
    </row>
    <row r="307">
      <c r="K307" s="70"/>
    </row>
    <row r="308">
      <c r="K308" s="70"/>
    </row>
    <row r="309">
      <c r="K309" s="70"/>
    </row>
    <row r="310">
      <c r="K310" s="70"/>
    </row>
    <row r="311">
      <c r="K311" s="70"/>
    </row>
    <row r="312">
      <c r="K312" s="70"/>
    </row>
    <row r="313">
      <c r="K313" s="70"/>
    </row>
    <row r="314">
      <c r="K314" s="70"/>
    </row>
    <row r="315">
      <c r="K315" s="70"/>
    </row>
    <row r="316">
      <c r="K316" s="70"/>
    </row>
    <row r="317">
      <c r="K317" s="70"/>
    </row>
    <row r="318">
      <c r="K318" s="70"/>
    </row>
    <row r="319">
      <c r="K319" s="70"/>
    </row>
    <row r="320">
      <c r="K320" s="70"/>
    </row>
    <row r="321">
      <c r="K321" s="70"/>
    </row>
    <row r="322">
      <c r="K322" s="70"/>
    </row>
    <row r="323">
      <c r="K323" s="70"/>
    </row>
    <row r="324">
      <c r="K324" s="70"/>
    </row>
    <row r="325">
      <c r="K325" s="70"/>
    </row>
    <row r="326">
      <c r="K326" s="70"/>
    </row>
    <row r="327">
      <c r="K327" s="70"/>
    </row>
    <row r="328">
      <c r="K328" s="70"/>
    </row>
    <row r="329">
      <c r="K329" s="70"/>
    </row>
    <row r="330">
      <c r="K330" s="70"/>
    </row>
    <row r="331">
      <c r="K331" s="70"/>
    </row>
    <row r="332">
      <c r="K332" s="70"/>
    </row>
    <row r="333">
      <c r="K333" s="70"/>
    </row>
    <row r="334">
      <c r="K334" s="70"/>
    </row>
    <row r="335">
      <c r="K335" s="70"/>
    </row>
    <row r="336">
      <c r="K336" s="70"/>
    </row>
    <row r="337">
      <c r="K337" s="70"/>
    </row>
    <row r="338">
      <c r="K338" s="70"/>
    </row>
    <row r="339">
      <c r="K339" s="70"/>
    </row>
    <row r="340">
      <c r="K340" s="70"/>
    </row>
    <row r="341">
      <c r="K341" s="70"/>
    </row>
    <row r="342">
      <c r="K342" s="70"/>
    </row>
    <row r="343">
      <c r="K343" s="70"/>
    </row>
    <row r="344">
      <c r="K344" s="70"/>
    </row>
    <row r="345">
      <c r="K345" s="70"/>
    </row>
    <row r="346">
      <c r="K346" s="70"/>
    </row>
    <row r="347">
      <c r="K347" s="70"/>
    </row>
    <row r="348">
      <c r="K348" s="70"/>
    </row>
    <row r="349">
      <c r="K349" s="70"/>
    </row>
    <row r="350">
      <c r="K350" s="70"/>
    </row>
    <row r="351">
      <c r="K351" s="70"/>
    </row>
    <row r="352">
      <c r="K352" s="70"/>
    </row>
    <row r="353">
      <c r="K353" s="70"/>
    </row>
    <row r="354">
      <c r="K354" s="70"/>
    </row>
    <row r="355">
      <c r="K355" s="70"/>
    </row>
    <row r="356">
      <c r="K356" s="70"/>
    </row>
    <row r="357">
      <c r="K357" s="70"/>
    </row>
    <row r="358">
      <c r="K358" s="70"/>
    </row>
    <row r="359">
      <c r="K359" s="70"/>
    </row>
    <row r="360">
      <c r="K360" s="70"/>
    </row>
    <row r="361">
      <c r="K361" s="70"/>
    </row>
    <row r="362">
      <c r="K362" s="70"/>
    </row>
    <row r="363">
      <c r="K363" s="70"/>
    </row>
    <row r="364">
      <c r="K364" s="70"/>
    </row>
    <row r="365">
      <c r="K365" s="70"/>
    </row>
    <row r="366">
      <c r="K366" s="70"/>
    </row>
    <row r="367">
      <c r="K367" s="70"/>
    </row>
    <row r="368">
      <c r="K368" s="70"/>
    </row>
    <row r="369">
      <c r="K369" s="70"/>
    </row>
    <row r="370">
      <c r="K370" s="70"/>
    </row>
    <row r="371">
      <c r="K371" s="70"/>
    </row>
    <row r="372">
      <c r="K372" s="70"/>
    </row>
    <row r="373">
      <c r="K373" s="70"/>
    </row>
    <row r="374">
      <c r="K374" s="70"/>
    </row>
    <row r="375">
      <c r="K375" s="70"/>
    </row>
    <row r="376">
      <c r="K376" s="70"/>
    </row>
    <row r="377">
      <c r="K377" s="70"/>
    </row>
    <row r="378">
      <c r="K378" s="70"/>
    </row>
    <row r="379">
      <c r="K379" s="70"/>
    </row>
    <row r="380">
      <c r="K380" s="70"/>
    </row>
    <row r="381">
      <c r="K381" s="70"/>
    </row>
    <row r="382">
      <c r="K382" s="70"/>
    </row>
    <row r="383">
      <c r="K383" s="70"/>
    </row>
    <row r="384">
      <c r="K384" s="70"/>
    </row>
    <row r="385">
      <c r="K385" s="70"/>
    </row>
    <row r="386">
      <c r="K386" s="70"/>
    </row>
    <row r="387">
      <c r="K387" s="70"/>
    </row>
    <row r="388">
      <c r="K388" s="70"/>
    </row>
    <row r="389">
      <c r="K389" s="70"/>
    </row>
    <row r="390">
      <c r="K390" s="70"/>
    </row>
    <row r="391">
      <c r="K391" s="70"/>
    </row>
    <row r="392">
      <c r="K392" s="70"/>
    </row>
    <row r="393">
      <c r="K393" s="70"/>
    </row>
    <row r="394">
      <c r="K394" s="70"/>
    </row>
    <row r="395">
      <c r="K395" s="70"/>
    </row>
    <row r="396">
      <c r="K396" s="70"/>
    </row>
    <row r="397">
      <c r="K397" s="70"/>
    </row>
    <row r="398">
      <c r="K398" s="70"/>
    </row>
    <row r="399">
      <c r="K399" s="70"/>
    </row>
    <row r="400">
      <c r="K400" s="70"/>
    </row>
    <row r="401">
      <c r="K401" s="70"/>
    </row>
    <row r="402">
      <c r="K402" s="70"/>
    </row>
    <row r="403">
      <c r="K403" s="70"/>
    </row>
    <row r="404">
      <c r="K404" s="70"/>
    </row>
    <row r="405">
      <c r="K405" s="70"/>
    </row>
    <row r="406">
      <c r="K406" s="70"/>
    </row>
    <row r="407">
      <c r="K407" s="70"/>
    </row>
    <row r="408">
      <c r="K408" s="70"/>
    </row>
    <row r="409">
      <c r="K409" s="70"/>
    </row>
    <row r="410">
      <c r="K410" s="70"/>
    </row>
    <row r="411">
      <c r="K411" s="70"/>
    </row>
    <row r="412">
      <c r="K412" s="70"/>
    </row>
    <row r="413">
      <c r="K413" s="70"/>
    </row>
    <row r="414">
      <c r="K414" s="70"/>
    </row>
    <row r="415">
      <c r="K415" s="70"/>
    </row>
    <row r="416">
      <c r="K416" s="70"/>
    </row>
    <row r="417">
      <c r="K417" s="70"/>
    </row>
    <row r="418">
      <c r="K418" s="70"/>
    </row>
    <row r="419">
      <c r="K419" s="70"/>
    </row>
    <row r="420">
      <c r="K420" s="70"/>
    </row>
    <row r="421">
      <c r="K421" s="70"/>
    </row>
    <row r="422">
      <c r="K422" s="70"/>
    </row>
    <row r="423">
      <c r="K423" s="70"/>
    </row>
    <row r="424">
      <c r="K424" s="70"/>
    </row>
    <row r="425">
      <c r="K425" s="70"/>
    </row>
    <row r="426">
      <c r="K426" s="70"/>
    </row>
    <row r="427">
      <c r="K427" s="70"/>
    </row>
    <row r="428">
      <c r="K428" s="70"/>
    </row>
    <row r="429">
      <c r="K429" s="70"/>
    </row>
    <row r="430">
      <c r="K430" s="70"/>
    </row>
    <row r="431">
      <c r="K431" s="70"/>
    </row>
    <row r="432">
      <c r="K432" s="70"/>
    </row>
    <row r="433">
      <c r="K433" s="70"/>
    </row>
    <row r="434">
      <c r="K434" s="70"/>
    </row>
    <row r="435">
      <c r="K435" s="70"/>
    </row>
    <row r="436">
      <c r="K436" s="70"/>
    </row>
    <row r="437">
      <c r="K437" s="70"/>
    </row>
    <row r="438">
      <c r="K438" s="70"/>
    </row>
    <row r="439">
      <c r="K439" s="70"/>
    </row>
    <row r="440">
      <c r="K440" s="70"/>
    </row>
    <row r="441">
      <c r="K441" s="70"/>
    </row>
    <row r="442">
      <c r="K442" s="70"/>
    </row>
    <row r="443">
      <c r="K443" s="70"/>
    </row>
    <row r="444">
      <c r="K444" s="70"/>
    </row>
    <row r="445">
      <c r="K445" s="70"/>
    </row>
    <row r="446">
      <c r="K446" s="70"/>
    </row>
    <row r="447">
      <c r="K447" s="70"/>
    </row>
    <row r="448">
      <c r="K448" s="70"/>
    </row>
    <row r="449">
      <c r="K449" s="70"/>
    </row>
    <row r="450">
      <c r="K450" s="70"/>
    </row>
    <row r="451">
      <c r="K451" s="70"/>
    </row>
    <row r="452">
      <c r="K452" s="70"/>
    </row>
    <row r="453">
      <c r="K453" s="70"/>
    </row>
    <row r="454">
      <c r="K454" s="70"/>
    </row>
    <row r="455">
      <c r="K455" s="70"/>
    </row>
    <row r="456">
      <c r="K456" s="70"/>
    </row>
    <row r="457">
      <c r="K457" s="70"/>
    </row>
    <row r="458">
      <c r="K458" s="70"/>
    </row>
    <row r="459">
      <c r="K459" s="70"/>
    </row>
    <row r="460">
      <c r="K460" s="70"/>
    </row>
    <row r="461">
      <c r="K461" s="70"/>
    </row>
    <row r="462">
      <c r="K462" s="70"/>
    </row>
    <row r="463">
      <c r="K463" s="70"/>
    </row>
    <row r="464">
      <c r="K464" s="70"/>
    </row>
    <row r="465">
      <c r="K465" s="70"/>
    </row>
    <row r="466">
      <c r="K466" s="70"/>
    </row>
    <row r="467">
      <c r="K467" s="70"/>
    </row>
    <row r="468">
      <c r="K468" s="70"/>
    </row>
    <row r="469">
      <c r="K469" s="70"/>
    </row>
    <row r="470">
      <c r="K470" s="70"/>
    </row>
    <row r="471">
      <c r="K471" s="70"/>
    </row>
    <row r="472">
      <c r="K472" s="70"/>
    </row>
    <row r="473">
      <c r="K473" s="70"/>
    </row>
    <row r="474">
      <c r="K474" s="70"/>
    </row>
    <row r="475">
      <c r="K475" s="70"/>
    </row>
    <row r="476">
      <c r="K476" s="70"/>
    </row>
    <row r="477">
      <c r="K477" s="70"/>
    </row>
    <row r="478">
      <c r="K478" s="70"/>
    </row>
    <row r="479">
      <c r="K479" s="70"/>
    </row>
    <row r="480">
      <c r="K480" s="70"/>
    </row>
    <row r="481">
      <c r="K481" s="70"/>
    </row>
    <row r="482">
      <c r="K482" s="70"/>
    </row>
    <row r="483">
      <c r="K483" s="70"/>
    </row>
    <row r="484">
      <c r="K484" s="70"/>
    </row>
    <row r="485">
      <c r="K485" s="70"/>
    </row>
    <row r="486">
      <c r="K486" s="70"/>
    </row>
    <row r="487">
      <c r="K487" s="70"/>
    </row>
    <row r="488">
      <c r="K488" s="70"/>
    </row>
    <row r="489">
      <c r="K489" s="70"/>
    </row>
    <row r="490">
      <c r="K490" s="70"/>
    </row>
    <row r="491">
      <c r="K491" s="70"/>
    </row>
    <row r="492">
      <c r="K492" s="70"/>
    </row>
    <row r="493">
      <c r="K493" s="70"/>
    </row>
    <row r="494">
      <c r="K494" s="70"/>
    </row>
    <row r="495">
      <c r="K495" s="70"/>
    </row>
    <row r="496">
      <c r="K496" s="70"/>
    </row>
    <row r="497">
      <c r="K497" s="70"/>
    </row>
    <row r="498">
      <c r="K498" s="70"/>
    </row>
    <row r="499">
      <c r="K499" s="70"/>
    </row>
    <row r="500">
      <c r="K500" s="70"/>
    </row>
    <row r="501">
      <c r="K501" s="70"/>
    </row>
    <row r="502">
      <c r="K502" s="70"/>
    </row>
    <row r="503">
      <c r="K503" s="70"/>
    </row>
    <row r="504">
      <c r="K504" s="70"/>
    </row>
    <row r="505">
      <c r="K505" s="70"/>
    </row>
    <row r="506">
      <c r="K506" s="70"/>
    </row>
    <row r="507">
      <c r="K507" s="70"/>
    </row>
    <row r="508">
      <c r="K508" s="70"/>
    </row>
    <row r="509">
      <c r="K509" s="70"/>
    </row>
    <row r="510">
      <c r="K510" s="70"/>
    </row>
    <row r="511">
      <c r="K511" s="70"/>
    </row>
    <row r="512">
      <c r="K512" s="70"/>
    </row>
    <row r="513">
      <c r="K513" s="70"/>
    </row>
    <row r="514">
      <c r="K514" s="70"/>
    </row>
    <row r="515">
      <c r="K515" s="70"/>
    </row>
    <row r="516">
      <c r="K516" s="70"/>
    </row>
    <row r="517">
      <c r="K517" s="70"/>
    </row>
    <row r="518">
      <c r="K518" s="70"/>
    </row>
    <row r="519">
      <c r="K519" s="70"/>
    </row>
    <row r="520">
      <c r="K520" s="70"/>
    </row>
    <row r="521">
      <c r="K521" s="70"/>
    </row>
    <row r="522">
      <c r="K522" s="70"/>
    </row>
    <row r="523">
      <c r="K523" s="70"/>
    </row>
    <row r="524">
      <c r="K524" s="70"/>
    </row>
    <row r="525">
      <c r="K525" s="70"/>
    </row>
    <row r="526">
      <c r="K526" s="70"/>
    </row>
    <row r="527">
      <c r="K527" s="70"/>
    </row>
    <row r="528">
      <c r="K528" s="70"/>
    </row>
    <row r="529">
      <c r="K529" s="70"/>
    </row>
    <row r="530">
      <c r="K530" s="70"/>
    </row>
    <row r="531">
      <c r="K531" s="70"/>
    </row>
    <row r="532">
      <c r="K532" s="70"/>
    </row>
    <row r="533">
      <c r="K533" s="70"/>
    </row>
    <row r="534">
      <c r="K534" s="70"/>
    </row>
    <row r="535">
      <c r="K535" s="70"/>
    </row>
    <row r="536">
      <c r="K536" s="70"/>
    </row>
    <row r="537">
      <c r="K537" s="70"/>
    </row>
    <row r="538">
      <c r="K538" s="70"/>
    </row>
    <row r="539">
      <c r="K539" s="70"/>
    </row>
    <row r="540">
      <c r="K540" s="70"/>
    </row>
    <row r="541">
      <c r="K541" s="70"/>
    </row>
    <row r="542">
      <c r="K542" s="70"/>
    </row>
    <row r="543">
      <c r="K543" s="70"/>
    </row>
    <row r="544">
      <c r="K544" s="70"/>
    </row>
    <row r="545">
      <c r="K545" s="70"/>
    </row>
    <row r="546">
      <c r="K546" s="70"/>
    </row>
    <row r="547">
      <c r="K547" s="70"/>
    </row>
    <row r="548">
      <c r="K548" s="70"/>
    </row>
    <row r="549">
      <c r="K549" s="70"/>
    </row>
    <row r="550">
      <c r="K550" s="70"/>
    </row>
    <row r="551">
      <c r="K551" s="70"/>
    </row>
    <row r="552">
      <c r="K552" s="70"/>
    </row>
    <row r="553">
      <c r="K553" s="70"/>
    </row>
    <row r="554">
      <c r="K554" s="70"/>
    </row>
    <row r="555">
      <c r="K555" s="70"/>
    </row>
    <row r="556">
      <c r="K556" s="70"/>
    </row>
    <row r="557">
      <c r="K557" s="70"/>
    </row>
    <row r="558">
      <c r="K558" s="70"/>
    </row>
    <row r="559">
      <c r="K559" s="70"/>
    </row>
    <row r="560">
      <c r="K560" s="70"/>
    </row>
    <row r="561">
      <c r="K561" s="70"/>
    </row>
    <row r="562">
      <c r="K562" s="70"/>
    </row>
    <row r="563">
      <c r="K563" s="70"/>
    </row>
    <row r="564">
      <c r="K564" s="70"/>
    </row>
    <row r="565">
      <c r="K565" s="70"/>
    </row>
    <row r="566">
      <c r="K566" s="70"/>
    </row>
    <row r="567">
      <c r="K567" s="70"/>
    </row>
    <row r="568">
      <c r="K568" s="70"/>
    </row>
    <row r="569">
      <c r="K569" s="70"/>
    </row>
    <row r="570">
      <c r="K570" s="70"/>
    </row>
    <row r="571">
      <c r="K571" s="70"/>
    </row>
    <row r="572">
      <c r="K572" s="70"/>
    </row>
    <row r="573">
      <c r="K573" s="70"/>
    </row>
    <row r="574">
      <c r="K574" s="70"/>
    </row>
    <row r="575">
      <c r="K575" s="70"/>
    </row>
  </sheetData>
  <mergeCells count="1">
    <mergeCell ref="A1:C1"/>
  </mergeCells>
  <pageSetup paperSize="9" orientation="portrait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Paskalis Papas</cp:lastModifiedBy>
  <dcterms:modified xsi:type="dcterms:W3CDTF">2023-04-19T21:54:01Z</dcterms:modified>
</cp:coreProperties>
</file>