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defaultThemeVersion="124226"/>
  <mc:AlternateContent xmlns:mc="http://schemas.openxmlformats.org/markup-compatibility/2006">
    <mc:Choice Requires="x15">
      <x15ac:absPath xmlns:x15ac="http://schemas.microsoft.com/office/spreadsheetml/2010/11/ac" url="C:\PS TOOL DX\EXCEL FILES\"/>
    </mc:Choice>
  </mc:AlternateContent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/>
</workbook>
</file>

<file path=xl/calcChain.xml><?xml version="1.0" encoding="utf-8"?>
<calcChain xmlns="http://schemas.openxmlformats.org/spreadsheetml/2006/main">
  <c i="1" l="1" r="AF58"/>
  <c r="V58"/>
  <c r="U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AF3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D4"/>
  <c r="AD3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</calcChain>
</file>

<file path=xl/sharedStrings.xml><?xml version="1.0" encoding="utf-8"?>
<sst xmlns="http://schemas.openxmlformats.org/spreadsheetml/2006/main">
  <si>
    <t>IDW-OCBS DAILY REVALUATION Difference on:</t>
  </si>
  <si>
    <t>Next Working Date</t>
  </si>
  <si>
    <t>Contract Nr</t>
  </si>
  <si>
    <t>Client No</t>
  </si>
  <si>
    <t>Client Name</t>
  </si>
  <si>
    <t>Trade Date</t>
  </si>
  <si>
    <t>Value Date</t>
  </si>
  <si>
    <t>Maturity Date</t>
  </si>
  <si>
    <t>Buy CCY</t>
  </si>
  <si>
    <t>Buy Amount</t>
  </si>
  <si>
    <t>Sell CCY</t>
  </si>
  <si>
    <t>Sell Amount</t>
  </si>
  <si>
    <t>PL_EUR</t>
  </si>
  <si>
    <t>PL_in EUR_Equ</t>
  </si>
  <si>
    <t>Spot Buy Rate</t>
  </si>
  <si>
    <t>Spot Sell Rate</t>
  </si>
  <si>
    <t>Trade Buy Rate</t>
  </si>
  <si>
    <t>Trade Sell Rate</t>
  </si>
  <si>
    <t>Trade Date Buy Sell Amount</t>
  </si>
  <si>
    <t>Amortization To Risk Date</t>
  </si>
  <si>
    <t>Buy2Buy1Amount</t>
  </si>
  <si>
    <t>Sell2Sell1Amount</t>
  </si>
  <si>
    <t>IDW_Amount</t>
  </si>
  <si>
    <t>IDW Amount Difference (Standard Method)</t>
  </si>
  <si>
    <t>Deal Status</t>
  </si>
  <si>
    <t>Own Deal</t>
  </si>
  <si>
    <t>BUY CUR (Near Leg)</t>
  </si>
  <si>
    <t>BUY AMOUNT (Near Leg)</t>
  </si>
  <si>
    <t>SELL CUR (Near Leg)</t>
  </si>
  <si>
    <t>SELL AMOUNT (Near Leg)</t>
  </si>
  <si>
    <t>END DATE (Near Leg)</t>
  </si>
  <si>
    <t>Days Count (End Date - Next Working Date)</t>
  </si>
  <si>
    <t>Days Count( End Date Near Leg - Maturity Date)</t>
  </si>
  <si>
    <t>IDW Amount Difference (Internal Method)</t>
  </si>
  <si>
    <t>3006729</t>
  </si>
  <si>
    <t>915891000003464959</t>
  </si>
  <si>
    <t>CCB HONG KONG BRANCH</t>
  </si>
  <si>
    <t>EUR</t>
  </si>
  <si>
    <t>CNY</t>
  </si>
  <si>
    <t>U</t>
  </si>
  <si>
    <t>Y</t>
  </si>
  <si>
    <t>3007320</t>
  </si>
  <si>
    <t>718891000003464857</t>
  </si>
  <si>
    <t>RABOBANK INTERN.UTRECHT BR.</t>
  </si>
  <si>
    <t>USD</t>
  </si>
  <si>
    <t>3007322</t>
  </si>
  <si>
    <t>3007324</t>
  </si>
  <si>
    <t>3007328</t>
  </si>
  <si>
    <t>358860494021829358</t>
  </si>
  <si>
    <t>SOCIETE GENERALE, PARIS</t>
  </si>
  <si>
    <t>3007330</t>
  </si>
  <si>
    <t>3007332</t>
  </si>
  <si>
    <t>3007334</t>
  </si>
  <si>
    <t>3007336</t>
  </si>
  <si>
    <t>3007338</t>
  </si>
  <si>
    <t>3007340</t>
  </si>
  <si>
    <t>3007342</t>
  </si>
  <si>
    <t>237850494022013237</t>
  </si>
  <si>
    <t>COMMERZBANK AG</t>
  </si>
  <si>
    <t>3007344</t>
  </si>
  <si>
    <t>3007346</t>
  </si>
  <si>
    <t>3007348</t>
  </si>
  <si>
    <t>719891000003464599</t>
  </si>
  <si>
    <t>ING BANK N.V. AMSTERDAM HO</t>
  </si>
  <si>
    <t>3007350</t>
  </si>
  <si>
    <t>3007352</t>
  </si>
  <si>
    <t>3007354</t>
  </si>
  <si>
    <t>3007356</t>
  </si>
  <si>
    <t>3007360</t>
  </si>
  <si>
    <t>3007362</t>
  </si>
  <si>
    <t>3007364</t>
  </si>
  <si>
    <t>3007366</t>
  </si>
  <si>
    <t>3007368</t>
  </si>
  <si>
    <t>829891000003464150</t>
  </si>
  <si>
    <t>BANK OF MONTREAL TORONTO</t>
  </si>
  <si>
    <t>3007370</t>
  </si>
  <si>
    <t>3007372</t>
  </si>
  <si>
    <t>3007374</t>
  </si>
  <si>
    <t>3007377</t>
  </si>
  <si>
    <t>960891000003465116</t>
  </si>
  <si>
    <t>CHINA CONSTRUCTION BANK CORP. LONDON BRANCH</t>
  </si>
  <si>
    <t>3007379</t>
  </si>
  <si>
    <t>3007381</t>
  </si>
  <si>
    <t>3007384</t>
  </si>
  <si>
    <t>3007386</t>
  </si>
  <si>
    <t>3007388</t>
  </si>
  <si>
    <t>3007390</t>
  </si>
  <si>
    <t>3007394</t>
  </si>
  <si>
    <t>3007396</t>
  </si>
  <si>
    <t>3007398</t>
  </si>
  <si>
    <t>3007400</t>
  </si>
  <si>
    <t>3007403</t>
  </si>
  <si>
    <t>3007405</t>
  </si>
  <si>
    <t>3007407</t>
  </si>
  <si>
    <t>3007409</t>
  </si>
  <si>
    <t>3007411</t>
  </si>
  <si>
    <t>3007413</t>
  </si>
  <si>
    <t>3007415</t>
  </si>
  <si>
    <t>3007417</t>
  </si>
  <si>
    <t>3007326</t>
  </si>
  <si>
    <t>JPY</t>
  </si>
</sst>
</file>

<file path=xl/styles.xml><?xml version="1.0" encoding="utf-8"?>
<styleSheet xmlns="http://schemas.openxmlformats.org/spreadsheetml/2006/main">
  <numFmts count="1">
    <numFmt numFmtId="164" formatCode="#,##0.00_ ;[Red]-#,##0.00 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3F3F3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859614856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4" tint="0.799951170384838"/>
        <bgColor indexed="65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</borders>
  <cellStyleXfs count="3">
    <xf numFmtId="0" fontId="0" fillId="0" borderId="0"/>
    <xf numFmtId="0" fontId="2" fillId="4" borderId="2" applyNumberFormat="0" applyAlignment="0" applyProtection="0"/>
    <xf numFmtId="0" fontId="0" fillId="5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right"/>
    </xf>
    <xf numFmtId="14" fontId="1" fillId="2" borderId="0" xfId="0" applyNumberFormat="1" applyFont="1" applyFill="1"/>
    <xf numFmtId="0" fontId="0" fillId="2" borderId="0" xfId="0" applyFill="1"/>
    <xf numFmtId="0" fontId="0" fillId="2" borderId="0" xfId="0" applyFill="1" applyAlignment="1">
      <alignment horizontal="center"/>
    </xf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14" fontId="1" fillId="2" borderId="0" xfId="0" applyNumberFormat="1" applyFont="1" applyFill="1" applyAlignment="1">
      <alignment horizontal="left"/>
    </xf>
    <xf numFmtId="164" fontId="0" fillId="2" borderId="0" xfId="0" applyNumberFormat="1" applyFill="1"/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2" fillId="4" borderId="2" xfId="1" applyAlignment="1">
      <alignment horizontal="center" vertical="center" wrapText="1"/>
    </xf>
    <xf numFmtId="0" fontId="2" fillId="4" borderId="3" xfId="1" applyBorder="1" applyAlignment="1">
      <alignment horizontal="center" vertical="center" wrapText="1"/>
    </xf>
    <xf numFmtId="0" fontId="0" fillId="5" borderId="1" xfId="2" applyFont="1" applyBorder="1" applyAlignment="1">
      <alignment horizontal="center" vertical="center" wrapText="1"/>
    </xf>
    <xf numFmtId="4" fontId="0" fillId="5" borderId="1" xfId="2" applyNumberFormat="1" applyFont="1" applyBorder="1" applyAlignment="1">
      <alignment vertical="center" wrapText="1"/>
    </xf>
    <xf numFmtId="4" fontId="0" fillId="5" borderId="1" xfId="2" applyNumberFormat="1" applyFont="1" applyBorder="1" applyAlignment="1">
      <alignment horizontal="center" vertical="center" wrapText="1"/>
    </xf>
    <xf numFmtId="164" fontId="1" fillId="5" borderId="1" xfId="2" applyNumberFormat="1" applyFont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3">
    <cellStyle name="Normal" xfId="0" builtinId="0"/>
    <cellStyle name="Output" xfId="1" builtinId="21"/>
    <cellStyle name="20% - Accent1" xfId="2" builtinId="3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Normal="100" workbookViewId="0">
      <pane activePane="bottomLeft" state="frozen" topLeftCell="A3" ySplit="2"/>
      <selection pane="bottomLeft" activeCell="L11" sqref="L11"/>
    </sheetView>
  </sheetViews>
  <cols>
    <col min="1" max="1" width="11.00391" bestFit="1" customWidth="1"/>
    <col min="2" max="2" width="14.57422" customWidth="1"/>
    <col min="3" max="3" width="49.85156" bestFit="1" customWidth="1"/>
    <col min="4" max="4" width="16.14063" customWidth="1"/>
    <col min="5" max="5" width="18.71094" customWidth="1"/>
    <col min="6" max="6" width="13.28125" bestFit="1" customWidth="1"/>
    <col min="7" max="7" width="8.003906" style="2" bestFit="1" customWidth="1"/>
    <col min="8" max="8" width="18.57422" style="3" customWidth="1"/>
    <col min="9" max="9" width="8.003906" style="2" bestFit="1" customWidth="1"/>
    <col min="10" max="10" width="18.00391" style="3" customWidth="1"/>
    <col min="11" max="11" width="18.85156" style="3" customWidth="1"/>
    <col min="12" max="12" width="18.00391" style="3" customWidth="1"/>
    <col min="13" max="14" width="13.28125" bestFit="1" customWidth="1"/>
    <col min="15" max="16" width="14.28125" bestFit="1" customWidth="1"/>
    <col min="17" max="17" width="31.42188" style="3" customWidth="1"/>
    <col min="18" max="18" width="26.14063" style="3" bestFit="1" customWidth="1"/>
    <col min="19" max="19" width="24.14063" style="3" bestFit="1" customWidth="1"/>
    <col min="20" max="20" width="19.57422" style="3" customWidth="1"/>
    <col min="21" max="21" width="16.85156" style="3" bestFit="1" customWidth="1"/>
    <col min="22" max="22" width="23.85156" style="3" customWidth="1"/>
    <col min="23" max="23" width="14.85156" style="2" customWidth="1"/>
    <col min="24" max="24" width="10.85156" style="2" bestFit="1" customWidth="1"/>
    <col min="25" max="25" width="21.42188" style="2" customWidth="1"/>
    <col min="26" max="26" width="23.14063" style="3" customWidth="1"/>
    <col min="27" max="27" width="20.57422" style="2" customWidth="1"/>
    <col min="28" max="28" width="21.85156" style="3" customWidth="1"/>
    <col min="29" max="29" width="19.14063" style="2" customWidth="1"/>
    <col min="30" max="30" width="23.28125" customWidth="1"/>
    <col min="31" max="31" width="25.57422" customWidth="1"/>
    <col min="32" max="32" width="27.57422" style="4" customWidth="1"/>
  </cols>
  <sheetData>
    <row r="1">
      <c r="A1" s="5" t="s">
        <v>0</v>
      </c>
      <c r="B1" s="5"/>
      <c r="C1" s="5"/>
      <c r="D1" s="6">
        <v>42601</v>
      </c>
      <c r="E1" s="7"/>
      <c r="F1" s="7"/>
      <c r="G1" s="8"/>
      <c r="H1" s="9"/>
      <c r="I1" s="8"/>
      <c r="J1" s="9"/>
      <c r="K1" s="9"/>
      <c r="L1" s="9"/>
      <c r="M1" s="7"/>
      <c r="N1" s="7"/>
      <c r="O1" s="7"/>
      <c r="P1" s="7"/>
      <c r="Q1" s="9"/>
      <c r="R1" s="9"/>
      <c r="S1" s="9"/>
      <c r="T1" s="9"/>
      <c r="U1" s="9"/>
      <c r="V1" s="9"/>
      <c r="W1" s="10"/>
      <c r="X1" s="10"/>
      <c r="Y1" s="10"/>
      <c r="Z1" s="9"/>
      <c r="AA1" s="10"/>
      <c r="AB1" s="9"/>
      <c r="AC1" s="11" t="s">
        <v>1</v>
      </c>
      <c r="AD1" s="12">
        <v>42604</v>
      </c>
      <c r="AE1" s="9"/>
      <c r="AF1" s="13"/>
    </row>
    <row r="2" s="1" customFormat="1" ht="34.5" customHeight="1">
      <c r="A2" s="14" t="s">
        <v>2</v>
      </c>
      <c r="B2" s="14" t="s">
        <v>3</v>
      </c>
      <c r="C2" s="14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6" t="s">
        <v>9</v>
      </c>
      <c r="I2" s="15" t="s">
        <v>10</v>
      </c>
      <c r="J2" s="16" t="s">
        <v>11</v>
      </c>
      <c r="K2" s="17" t="s">
        <v>12</v>
      </c>
      <c r="L2" s="17" t="s">
        <v>13</v>
      </c>
      <c r="M2" s="14" t="s">
        <v>14</v>
      </c>
      <c r="N2" s="14" t="s">
        <v>15</v>
      </c>
      <c r="O2" s="14" t="s">
        <v>16</v>
      </c>
      <c r="P2" s="14" t="s">
        <v>17</v>
      </c>
      <c r="Q2" s="17" t="s">
        <v>18</v>
      </c>
      <c r="R2" s="17" t="s">
        <v>19</v>
      </c>
      <c r="S2" s="17" t="s">
        <v>20</v>
      </c>
      <c r="T2" s="17" t="s">
        <v>21</v>
      </c>
      <c r="U2" s="17" t="s">
        <v>22</v>
      </c>
      <c r="V2" s="18" t="s">
        <v>23</v>
      </c>
      <c r="W2" s="19" t="s">
        <v>24</v>
      </c>
      <c r="X2" s="20" t="s">
        <v>25</v>
      </c>
      <c r="Y2" s="21" t="s">
        <v>26</v>
      </c>
      <c r="Z2" s="22" t="s">
        <v>27</v>
      </c>
      <c r="AA2" s="21" t="s">
        <v>28</v>
      </c>
      <c r="AB2" s="23" t="s">
        <v>29</v>
      </c>
      <c r="AC2" s="21" t="s">
        <v>30</v>
      </c>
      <c r="AD2" s="21" t="s">
        <v>31</v>
      </c>
      <c r="AE2" s="21" t="s">
        <v>32</v>
      </c>
      <c r="AF2" s="24" t="s">
        <v>33</v>
      </c>
    </row>
    <row r="3">
      <c r="A3" t="s">
        <v>34</v>
      </c>
      <c r="B3" t="s">
        <v>35</v>
      </c>
      <c r="C3" t="s">
        <v>36</v>
      </c>
      <c r="D3" s="25">
        <v>42514</v>
      </c>
      <c r="E3" s="25">
        <v>42514</v>
      </c>
      <c r="F3" s="25">
        <v>42608</v>
      </c>
      <c r="G3" s="2" t="s">
        <v>37</v>
      </c>
      <c r="H3" s="3">
        <v>50000000</v>
      </c>
      <c r="I3" s="2" t="s">
        <v>38</v>
      </c>
      <c r="J3" s="3">
        <v>371060000</v>
      </c>
      <c r="K3" s="3">
        <v>973444.77540000004</v>
      </c>
      <c r="L3" s="3">
        <v>859705.70999999996</v>
      </c>
      <c r="M3">
        <v>1</v>
      </c>
      <c r="N3">
        <v>7.5358000000000001</v>
      </c>
      <c r="O3">
        <v>1</v>
      </c>
      <c r="P3">
        <v>7.3179999999999996</v>
      </c>
      <c r="Q3" s="3">
        <f t="shared" ref="Q3:Q57" si="0">(H3/O3)-(J3/P3)</f>
        <v>-705110.68597977608</v>
      </c>
      <c r="R3" s="3">
        <f t="shared" ref="R3:R57" si="1">(Q3/(F3-D3))*(($D$1-D3)+1)</f>
        <v>-660103.62091723725</v>
      </c>
      <c r="S3" s="3">
        <f t="shared" ref="S3:S57" si="2">(H3/M3)-(H3/O3)</f>
        <v>0</v>
      </c>
      <c r="T3" s="3">
        <f t="shared" ref="T3:T57" si="3">(J3/N3)-(J3/P3)</f>
        <v>-1465481.1841352508</v>
      </c>
      <c r="U3" s="3">
        <f t="shared" ref="U3:U57" si="4">S3-T3</f>
        <v>1465481.1841352508</v>
      </c>
      <c r="V3" s="3">
        <f t="shared" ref="V3:V57" si="5">R3+U3-L3</f>
        <v>-54328.146781986463</v>
      </c>
      <c r="W3" s="2" t="s">
        <v>39</v>
      </c>
      <c r="X3" s="2" t="s">
        <v>40</v>
      </c>
      <c r="Y3" s="2" t="s">
        <v>38</v>
      </c>
      <c r="Z3" s="3">
        <v>368000000</v>
      </c>
      <c r="AA3" s="2" t="s">
        <v>37</v>
      </c>
      <c r="AB3" s="3">
        <v>50000000</v>
      </c>
      <c r="AC3" s="26">
        <v>42516</v>
      </c>
      <c r="AD3">
        <f t="shared" ref="AD3:AD57" si="6">IF($D$1&gt;=AC3,$AD$1-AC3,0)</f>
        <v>88</v>
      </c>
      <c r="AE3">
        <f t="shared" ref="AE3:AE57" si="7">IF($D$1&gt;=AC3,F3-AC3,0)</f>
        <v>92</v>
      </c>
      <c r="AF3" s="4">
        <f t="shared" ref="AF3:AF57" si="8">IF(AD3&lt;&gt;0,(((H3-AB3)/O3)-((J3-Z3)/P3))*(AD3/AE3)+((H3/M3)-(J3/N3))-(((H3-AB3)/O3)-((J3-Z3)/P3))-L3,L3*(-1))</f>
        <v>-81154.905987614999</v>
      </c>
    </row>
    <row r="4">
      <c r="A4" t="s">
        <v>41</v>
      </c>
      <c r="B4" t="s">
        <v>42</v>
      </c>
      <c r="C4" t="s">
        <v>43</v>
      </c>
      <c r="D4" s="25">
        <v>42586</v>
      </c>
      <c r="E4" s="25">
        <v>42586</v>
      </c>
      <c r="F4" s="25">
        <v>42604</v>
      </c>
      <c r="G4" s="2" t="s">
        <v>44</v>
      </c>
      <c r="H4" s="3">
        <v>80000000</v>
      </c>
      <c r="I4" s="2" t="s">
        <v>37</v>
      </c>
      <c r="J4" s="3">
        <v>71838757.909999996</v>
      </c>
      <c r="K4" s="3">
        <v>-1343025.5818</v>
      </c>
      <c r="L4" s="3">
        <v>-1186104.02</v>
      </c>
      <c r="M4">
        <v>1.1323000000000001</v>
      </c>
      <c r="N4">
        <v>1</v>
      </c>
      <c r="O4">
        <v>1.1145000000000001</v>
      </c>
      <c r="P4">
        <v>1</v>
      </c>
      <c r="Q4" s="3">
        <f t="shared" si="0"/>
        <v>-57690.166617318988</v>
      </c>
      <c r="R4" s="3">
        <f t="shared" si="1"/>
        <v>-51280.148104283544</v>
      </c>
      <c r="S4" s="3">
        <f t="shared" si="2"/>
        <v>-1128413.8530709297</v>
      </c>
      <c r="T4" s="3">
        <f t="shared" si="3"/>
        <v>0</v>
      </c>
      <c r="U4" s="3">
        <f t="shared" si="4"/>
        <v>-1128413.8530709297</v>
      </c>
      <c r="V4" s="3">
        <f t="shared" si="5"/>
        <v>6410.0188247868791</v>
      </c>
      <c r="W4" s="2" t="s">
        <v>39</v>
      </c>
      <c r="X4" s="2" t="s">
        <v>40</v>
      </c>
      <c r="Y4" s="2" t="s">
        <v>37</v>
      </c>
      <c r="Z4" s="3">
        <v>71877807.730000004</v>
      </c>
      <c r="AA4" s="2" t="s">
        <v>44</v>
      </c>
      <c r="AB4" s="3">
        <v>80000000</v>
      </c>
      <c r="AC4" s="26">
        <v>42590</v>
      </c>
      <c r="AD4">
        <f t="shared" si="6"/>
        <v>14</v>
      </c>
      <c r="AE4">
        <f t="shared" si="7"/>
        <v>14</v>
      </c>
      <c r="AF4" s="4">
        <f t="shared" si="8"/>
        <v>0.00031175138428807259</v>
      </c>
    </row>
    <row r="5">
      <c r="A5" t="s">
        <v>45</v>
      </c>
      <c r="B5" t="s">
        <v>42</v>
      </c>
      <c r="C5" t="s">
        <v>43</v>
      </c>
      <c r="D5" s="25">
        <v>42586</v>
      </c>
      <c r="E5" s="25">
        <v>42586</v>
      </c>
      <c r="F5" s="25">
        <v>42604</v>
      </c>
      <c r="G5" s="2" t="s">
        <v>44</v>
      </c>
      <c r="H5" s="3">
        <v>80000000</v>
      </c>
      <c r="I5" s="2" t="s">
        <v>37</v>
      </c>
      <c r="J5" s="3">
        <v>71838757.909999996</v>
      </c>
      <c r="K5" s="3">
        <v>-1343025.5818</v>
      </c>
      <c r="L5" s="3">
        <v>-1186104.02</v>
      </c>
      <c r="M5">
        <v>1.1323000000000001</v>
      </c>
      <c r="N5">
        <v>1</v>
      </c>
      <c r="O5">
        <v>1.1145000000000001</v>
      </c>
      <c r="P5">
        <v>1</v>
      </c>
      <c r="Q5" s="3">
        <f t="shared" si="0"/>
        <v>-57690.166617318988</v>
      </c>
      <c r="R5" s="3">
        <f t="shared" si="1"/>
        <v>-51280.148104283544</v>
      </c>
      <c r="S5" s="3">
        <f t="shared" si="2"/>
        <v>-1128413.8530709297</v>
      </c>
      <c r="T5" s="3">
        <f t="shared" si="3"/>
        <v>0</v>
      </c>
      <c r="U5" s="3">
        <f t="shared" si="4"/>
        <v>-1128413.8530709297</v>
      </c>
      <c r="V5" s="3">
        <f t="shared" si="5"/>
        <v>6410.0188247868791</v>
      </c>
      <c r="W5" s="2" t="s">
        <v>39</v>
      </c>
      <c r="X5" s="2" t="s">
        <v>40</v>
      </c>
      <c r="Y5" s="2" t="s">
        <v>37</v>
      </c>
      <c r="Z5" s="3">
        <v>71877807.730000004</v>
      </c>
      <c r="AA5" s="2" t="s">
        <v>44</v>
      </c>
      <c r="AB5" s="3">
        <v>80000000</v>
      </c>
      <c r="AC5" s="26">
        <v>42590</v>
      </c>
      <c r="AD5">
        <f t="shared" si="6"/>
        <v>14</v>
      </c>
      <c r="AE5">
        <f t="shared" si="7"/>
        <v>14</v>
      </c>
      <c r="AF5" s="4">
        <f t="shared" si="8"/>
        <v>0.00031175138428807259</v>
      </c>
    </row>
    <row r="6">
      <c r="A6" t="s">
        <v>46</v>
      </c>
      <c r="B6" t="s">
        <v>42</v>
      </c>
      <c r="C6" t="s">
        <v>43</v>
      </c>
      <c r="D6" s="25">
        <v>42586</v>
      </c>
      <c r="E6" s="25">
        <v>42586</v>
      </c>
      <c r="F6" s="25">
        <v>42604</v>
      </c>
      <c r="G6" s="2" t="s">
        <v>44</v>
      </c>
      <c r="H6" s="3">
        <v>80000000</v>
      </c>
      <c r="I6" s="2" t="s">
        <v>37</v>
      </c>
      <c r="J6" s="3">
        <v>71838757.909999996</v>
      </c>
      <c r="K6" s="3">
        <v>-1343025.5818</v>
      </c>
      <c r="L6" s="3">
        <v>-1186104.02</v>
      </c>
      <c r="M6">
        <v>1.1323000000000001</v>
      </c>
      <c r="N6">
        <v>1</v>
      </c>
      <c r="O6">
        <v>1.1145000000000001</v>
      </c>
      <c r="P6">
        <v>1</v>
      </c>
      <c r="Q6" s="3">
        <f t="shared" si="0"/>
        <v>-57690.166617318988</v>
      </c>
      <c r="R6" s="3">
        <f t="shared" si="1"/>
        <v>-51280.148104283544</v>
      </c>
      <c r="S6" s="3">
        <f t="shared" si="2"/>
        <v>-1128413.8530709297</v>
      </c>
      <c r="T6" s="3">
        <f t="shared" si="3"/>
        <v>0</v>
      </c>
      <c r="U6" s="3">
        <f t="shared" si="4"/>
        <v>-1128413.8530709297</v>
      </c>
      <c r="V6" s="3">
        <f t="shared" si="5"/>
        <v>6410.0188247868791</v>
      </c>
      <c r="W6" s="2" t="s">
        <v>39</v>
      </c>
      <c r="X6" s="2" t="s">
        <v>40</v>
      </c>
      <c r="Y6" s="2" t="s">
        <v>37</v>
      </c>
      <c r="Z6" s="3">
        <v>71877807.730000004</v>
      </c>
      <c r="AA6" s="2" t="s">
        <v>44</v>
      </c>
      <c r="AB6" s="3">
        <v>80000000</v>
      </c>
      <c r="AC6" s="26">
        <v>42590</v>
      </c>
      <c r="AD6">
        <f t="shared" si="6"/>
        <v>14</v>
      </c>
      <c r="AE6">
        <f t="shared" si="7"/>
        <v>14</v>
      </c>
      <c r="AF6" s="4">
        <f t="shared" si="8"/>
        <v>0.00031175138428807259</v>
      </c>
    </row>
    <row r="7">
      <c r="A7" t="s">
        <v>47</v>
      </c>
      <c r="B7" t="s">
        <v>48</v>
      </c>
      <c r="C7" t="s">
        <v>49</v>
      </c>
      <c r="D7" s="25">
        <v>42587</v>
      </c>
      <c r="E7" s="25">
        <v>42587</v>
      </c>
      <c r="F7" s="25">
        <v>42605</v>
      </c>
      <c r="G7" s="2" t="s">
        <v>44</v>
      </c>
      <c r="H7" s="3">
        <v>90000000</v>
      </c>
      <c r="I7" s="2" t="s">
        <v>37</v>
      </c>
      <c r="J7" s="3">
        <v>80740661</v>
      </c>
      <c r="K7" s="3">
        <v>-1422650.4465000001</v>
      </c>
      <c r="L7" s="3">
        <v>-1256425.3700000001</v>
      </c>
      <c r="M7">
        <v>1.1323000000000001</v>
      </c>
      <c r="N7">
        <v>1</v>
      </c>
      <c r="O7">
        <v>1.1083000000000001</v>
      </c>
      <c r="P7">
        <v>1</v>
      </c>
      <c r="Q7" s="3">
        <f t="shared" si="0"/>
        <v>464788.78796353936</v>
      </c>
      <c r="R7" s="3">
        <f t="shared" si="1"/>
        <v>387323.98996961612</v>
      </c>
      <c r="S7" s="3">
        <f t="shared" si="2"/>
        <v>-1721214.1613628268</v>
      </c>
      <c r="T7" s="3">
        <f t="shared" si="3"/>
        <v>0</v>
      </c>
      <c r="U7" s="3">
        <f t="shared" si="4"/>
        <v>-1721214.1613628268</v>
      </c>
      <c r="V7" s="3">
        <f t="shared" si="5"/>
        <v>-77464.801393210655</v>
      </c>
      <c r="W7" s="2" t="s">
        <v>39</v>
      </c>
      <c r="X7" s="2" t="s">
        <v>40</v>
      </c>
      <c r="Y7" s="2" t="s">
        <v>37</v>
      </c>
      <c r="Z7" s="3">
        <v>80782694.549999997</v>
      </c>
      <c r="AA7" s="2" t="s">
        <v>44</v>
      </c>
      <c r="AB7" s="3">
        <v>90000000</v>
      </c>
      <c r="AC7" s="26">
        <v>42591</v>
      </c>
      <c r="AD7">
        <f t="shared" si="6"/>
        <v>13</v>
      </c>
      <c r="AE7">
        <f t="shared" si="7"/>
        <v>14</v>
      </c>
      <c r="AF7" s="4">
        <f t="shared" si="8"/>
        <v>-3002.399827858666</v>
      </c>
    </row>
    <row r="8">
      <c r="A8" t="s">
        <v>50</v>
      </c>
      <c r="B8" t="s">
        <v>48</v>
      </c>
      <c r="C8" t="s">
        <v>49</v>
      </c>
      <c r="D8" s="25">
        <v>42587</v>
      </c>
      <c r="E8" s="25">
        <v>42587</v>
      </c>
      <c r="F8" s="25">
        <v>42605</v>
      </c>
      <c r="G8" s="2" t="s">
        <v>44</v>
      </c>
      <c r="H8" s="3">
        <v>90000000</v>
      </c>
      <c r="I8" s="2" t="s">
        <v>37</v>
      </c>
      <c r="J8" s="3">
        <v>80740661</v>
      </c>
      <c r="K8" s="3">
        <v>-1422650.4465000001</v>
      </c>
      <c r="L8" s="3">
        <v>-1256425.3700000001</v>
      </c>
      <c r="M8">
        <v>1.1323000000000001</v>
      </c>
      <c r="N8">
        <v>1</v>
      </c>
      <c r="O8">
        <v>1.1083000000000001</v>
      </c>
      <c r="P8">
        <v>1</v>
      </c>
      <c r="Q8" s="3">
        <f t="shared" si="0"/>
        <v>464788.78796353936</v>
      </c>
      <c r="R8" s="3">
        <f t="shared" si="1"/>
        <v>387323.98996961612</v>
      </c>
      <c r="S8" s="3">
        <f t="shared" si="2"/>
        <v>-1721214.1613628268</v>
      </c>
      <c r="T8" s="3">
        <f t="shared" si="3"/>
        <v>0</v>
      </c>
      <c r="U8" s="3">
        <f t="shared" si="4"/>
        <v>-1721214.1613628268</v>
      </c>
      <c r="V8" s="3">
        <f t="shared" si="5"/>
        <v>-77464.801393210655</v>
      </c>
      <c r="W8" s="2" t="s">
        <v>39</v>
      </c>
      <c r="X8" s="2" t="s">
        <v>40</v>
      </c>
      <c r="Y8" s="2" t="s">
        <v>37</v>
      </c>
      <c r="Z8" s="3">
        <v>80782694.549999997</v>
      </c>
      <c r="AA8" s="2" t="s">
        <v>44</v>
      </c>
      <c r="AB8" s="3">
        <v>90000000</v>
      </c>
      <c r="AC8" s="26">
        <v>42591</v>
      </c>
      <c r="AD8">
        <f t="shared" si="6"/>
        <v>13</v>
      </c>
      <c r="AE8">
        <f t="shared" si="7"/>
        <v>14</v>
      </c>
      <c r="AF8" s="4">
        <f t="shared" si="8"/>
        <v>-3002.399827858666</v>
      </c>
    </row>
    <row r="9">
      <c r="A9" t="s">
        <v>51</v>
      </c>
      <c r="B9" t="s">
        <v>48</v>
      </c>
      <c r="C9" t="s">
        <v>49</v>
      </c>
      <c r="D9" s="25">
        <v>42587</v>
      </c>
      <c r="E9" s="25">
        <v>42587</v>
      </c>
      <c r="F9" s="25">
        <v>42605</v>
      </c>
      <c r="G9" s="2" t="s">
        <v>44</v>
      </c>
      <c r="H9" s="3">
        <v>90000000</v>
      </c>
      <c r="I9" s="2" t="s">
        <v>37</v>
      </c>
      <c r="J9" s="3">
        <v>80740661</v>
      </c>
      <c r="K9" s="3">
        <v>-1422650.4465000001</v>
      </c>
      <c r="L9" s="3">
        <v>-1256425.3700000001</v>
      </c>
      <c r="M9">
        <v>1.1323000000000001</v>
      </c>
      <c r="N9">
        <v>1</v>
      </c>
      <c r="O9">
        <v>1.1083000000000001</v>
      </c>
      <c r="P9">
        <v>1</v>
      </c>
      <c r="Q9" s="3">
        <f t="shared" si="0"/>
        <v>464788.78796353936</v>
      </c>
      <c r="R9" s="3">
        <f t="shared" si="1"/>
        <v>387323.98996961612</v>
      </c>
      <c r="S9" s="3">
        <f t="shared" si="2"/>
        <v>-1721214.1613628268</v>
      </c>
      <c r="T9" s="3">
        <f t="shared" si="3"/>
        <v>0</v>
      </c>
      <c r="U9" s="3">
        <f t="shared" si="4"/>
        <v>-1721214.1613628268</v>
      </c>
      <c r="V9" s="3">
        <f t="shared" si="5"/>
        <v>-77464.801393210655</v>
      </c>
      <c r="W9" s="2" t="s">
        <v>39</v>
      </c>
      <c r="X9" s="2" t="s">
        <v>40</v>
      </c>
      <c r="Y9" s="2" t="s">
        <v>37</v>
      </c>
      <c r="Z9" s="3">
        <v>80782694.549999997</v>
      </c>
      <c r="AA9" s="2" t="s">
        <v>44</v>
      </c>
      <c r="AB9" s="3">
        <v>90000000</v>
      </c>
      <c r="AC9" s="26">
        <v>42591</v>
      </c>
      <c r="AD9">
        <f t="shared" si="6"/>
        <v>13</v>
      </c>
      <c r="AE9">
        <f t="shared" si="7"/>
        <v>14</v>
      </c>
      <c r="AF9" s="4">
        <f t="shared" si="8"/>
        <v>-3002.399827858666</v>
      </c>
    </row>
    <row r="10">
      <c r="A10" t="s">
        <v>52</v>
      </c>
      <c r="B10" t="s">
        <v>42</v>
      </c>
      <c r="C10" t="s">
        <v>43</v>
      </c>
      <c r="D10" s="25">
        <v>42590</v>
      </c>
      <c r="E10" s="25">
        <v>42590</v>
      </c>
      <c r="F10" s="25">
        <v>42606</v>
      </c>
      <c r="G10" s="2" t="s">
        <v>44</v>
      </c>
      <c r="H10" s="3">
        <v>75000000</v>
      </c>
      <c r="I10" s="2" t="s">
        <v>37</v>
      </c>
      <c r="J10" s="3">
        <v>67605938.510000005</v>
      </c>
      <c r="K10" s="3">
        <v>-1550204.1773000001</v>
      </c>
      <c r="L10" s="3">
        <v>-1369075.49</v>
      </c>
      <c r="M10">
        <v>1.1323000000000001</v>
      </c>
      <c r="N10">
        <v>1</v>
      </c>
      <c r="O10">
        <v>1.1087</v>
      </c>
      <c r="P10">
        <v>1</v>
      </c>
      <c r="Q10" s="3">
        <f t="shared" si="0"/>
        <v>40855.031986102462</v>
      </c>
      <c r="R10" s="3">
        <f t="shared" si="1"/>
        <v>30641.273989576846</v>
      </c>
      <c r="S10" s="3">
        <f t="shared" si="2"/>
        <v>-1409930.5198188424</v>
      </c>
      <c r="T10" s="3">
        <f t="shared" si="3"/>
        <v>0</v>
      </c>
      <c r="U10" s="3">
        <f t="shared" si="4"/>
        <v>-1409930.5198188424</v>
      </c>
      <c r="V10" s="3">
        <f t="shared" si="5"/>
        <v>-10213.755829265574</v>
      </c>
      <c r="W10" s="2" t="s">
        <v>39</v>
      </c>
      <c r="X10" s="2" t="s">
        <v>40</v>
      </c>
      <c r="Y10" s="2" t="s">
        <v>37</v>
      </c>
      <c r="Z10" s="3">
        <v>67640692.640000001</v>
      </c>
      <c r="AA10" s="2" t="s">
        <v>44</v>
      </c>
      <c r="AB10" s="3">
        <v>75000000</v>
      </c>
      <c r="AC10" s="26">
        <v>42592</v>
      </c>
      <c r="AD10">
        <f t="shared" si="6"/>
        <v>12</v>
      </c>
      <c r="AE10">
        <f t="shared" si="7"/>
        <v>14</v>
      </c>
      <c r="AF10" s="4">
        <f t="shared" si="8"/>
        <v>-4964.8735470250249</v>
      </c>
    </row>
    <row r="11">
      <c r="A11" t="s">
        <v>53</v>
      </c>
      <c r="B11" t="s">
        <v>42</v>
      </c>
      <c r="C11" t="s">
        <v>43</v>
      </c>
      <c r="D11" s="25">
        <v>42590</v>
      </c>
      <c r="E11" s="25">
        <v>42590</v>
      </c>
      <c r="F11" s="25">
        <v>42606</v>
      </c>
      <c r="G11" s="2" t="s">
        <v>44</v>
      </c>
      <c r="H11" s="3">
        <v>75000000</v>
      </c>
      <c r="I11" s="2" t="s">
        <v>37</v>
      </c>
      <c r="J11" s="3">
        <v>67605938.510000005</v>
      </c>
      <c r="K11" s="3">
        <v>-1550204.1773000001</v>
      </c>
      <c r="L11" s="3">
        <v>-1369075.49</v>
      </c>
      <c r="M11">
        <v>1.1323000000000001</v>
      </c>
      <c r="N11">
        <v>1</v>
      </c>
      <c r="O11">
        <v>1.1087</v>
      </c>
      <c r="P11">
        <v>1</v>
      </c>
      <c r="Q11" s="3">
        <f t="shared" si="0"/>
        <v>40855.031986102462</v>
      </c>
      <c r="R11" s="3">
        <f t="shared" si="1"/>
        <v>30641.273989576846</v>
      </c>
      <c r="S11" s="3">
        <f t="shared" si="2"/>
        <v>-1409930.5198188424</v>
      </c>
      <c r="T11" s="3">
        <f t="shared" si="3"/>
        <v>0</v>
      </c>
      <c r="U11" s="3">
        <f t="shared" si="4"/>
        <v>-1409930.5198188424</v>
      </c>
      <c r="V11" s="3">
        <f t="shared" si="5"/>
        <v>-10213.755829265574</v>
      </c>
      <c r="W11" s="2" t="s">
        <v>39</v>
      </c>
      <c r="X11" s="2" t="s">
        <v>40</v>
      </c>
      <c r="Y11" s="2" t="s">
        <v>37</v>
      </c>
      <c r="Z11" s="3">
        <v>67640692.640000001</v>
      </c>
      <c r="AA11" s="2" t="s">
        <v>44</v>
      </c>
      <c r="AB11" s="3">
        <v>75000000</v>
      </c>
      <c r="AC11" s="26">
        <v>42592</v>
      </c>
      <c r="AD11">
        <f t="shared" si="6"/>
        <v>12</v>
      </c>
      <c r="AE11">
        <f t="shared" si="7"/>
        <v>14</v>
      </c>
      <c r="AF11" s="4">
        <f t="shared" si="8"/>
        <v>-4964.8735470250249</v>
      </c>
    </row>
    <row r="12">
      <c r="A12" t="s">
        <v>54</v>
      </c>
      <c r="B12" t="s">
        <v>42</v>
      </c>
      <c r="C12" t="s">
        <v>43</v>
      </c>
      <c r="D12" s="25">
        <v>42590</v>
      </c>
      <c r="E12" s="25">
        <v>42590</v>
      </c>
      <c r="F12" s="25">
        <v>42606</v>
      </c>
      <c r="G12" s="2" t="s">
        <v>44</v>
      </c>
      <c r="H12" s="3">
        <v>75000000</v>
      </c>
      <c r="I12" s="2" t="s">
        <v>37</v>
      </c>
      <c r="J12" s="3">
        <v>67605938.510000005</v>
      </c>
      <c r="K12" s="3">
        <v>-1550204.1773000001</v>
      </c>
      <c r="L12" s="3">
        <v>-1369075.49</v>
      </c>
      <c r="M12">
        <v>1.1323000000000001</v>
      </c>
      <c r="N12">
        <v>1</v>
      </c>
      <c r="O12">
        <v>1.1087</v>
      </c>
      <c r="P12">
        <v>1</v>
      </c>
      <c r="Q12" s="3">
        <f t="shared" si="0"/>
        <v>40855.031986102462</v>
      </c>
      <c r="R12" s="3">
        <f t="shared" si="1"/>
        <v>30641.273989576846</v>
      </c>
      <c r="S12" s="3">
        <f t="shared" si="2"/>
        <v>-1409930.5198188424</v>
      </c>
      <c r="T12" s="3">
        <f t="shared" si="3"/>
        <v>0</v>
      </c>
      <c r="U12" s="3">
        <f t="shared" si="4"/>
        <v>-1409930.5198188424</v>
      </c>
      <c r="V12" s="3">
        <f t="shared" si="5"/>
        <v>-10213.755829265574</v>
      </c>
      <c r="W12" s="2" t="s">
        <v>39</v>
      </c>
      <c r="X12" s="2" t="s">
        <v>40</v>
      </c>
      <c r="Y12" s="2" t="s">
        <v>37</v>
      </c>
      <c r="Z12" s="3">
        <v>67640692.640000001</v>
      </c>
      <c r="AA12" s="2" t="s">
        <v>44</v>
      </c>
      <c r="AB12" s="3">
        <v>75000000</v>
      </c>
      <c r="AC12" s="26">
        <v>42592</v>
      </c>
      <c r="AD12">
        <f t="shared" si="6"/>
        <v>12</v>
      </c>
      <c r="AE12">
        <f t="shared" si="7"/>
        <v>14</v>
      </c>
      <c r="AF12" s="4">
        <f t="shared" si="8"/>
        <v>-4964.8735470250249</v>
      </c>
    </row>
    <row r="13">
      <c r="A13" t="s">
        <v>55</v>
      </c>
      <c r="B13" t="s">
        <v>42</v>
      </c>
      <c r="C13" t="s">
        <v>43</v>
      </c>
      <c r="D13" s="25">
        <v>42590</v>
      </c>
      <c r="E13" s="25">
        <v>42590</v>
      </c>
      <c r="F13" s="25">
        <v>42606</v>
      </c>
      <c r="G13" s="2" t="s">
        <v>44</v>
      </c>
      <c r="H13" s="3">
        <v>75000000</v>
      </c>
      <c r="I13" s="2" t="s">
        <v>37</v>
      </c>
      <c r="J13" s="3">
        <v>67605938.510000005</v>
      </c>
      <c r="K13" s="3">
        <v>-1550204.1773000001</v>
      </c>
      <c r="L13" s="3">
        <v>-1369075.49</v>
      </c>
      <c r="M13">
        <v>1.1323000000000001</v>
      </c>
      <c r="N13">
        <v>1</v>
      </c>
      <c r="O13">
        <v>1.1087</v>
      </c>
      <c r="P13">
        <v>1</v>
      </c>
      <c r="Q13" s="3">
        <f t="shared" si="0"/>
        <v>40855.031986102462</v>
      </c>
      <c r="R13" s="3">
        <f t="shared" si="1"/>
        <v>30641.273989576846</v>
      </c>
      <c r="S13" s="3">
        <f t="shared" si="2"/>
        <v>-1409930.5198188424</v>
      </c>
      <c r="T13" s="3">
        <f t="shared" si="3"/>
        <v>0</v>
      </c>
      <c r="U13" s="3">
        <f t="shared" si="4"/>
        <v>-1409930.5198188424</v>
      </c>
      <c r="V13" s="3">
        <f t="shared" si="5"/>
        <v>-10213.755829265574</v>
      </c>
      <c r="W13" s="2" t="s">
        <v>39</v>
      </c>
      <c r="X13" s="2" t="s">
        <v>40</v>
      </c>
      <c r="Y13" s="2" t="s">
        <v>37</v>
      </c>
      <c r="Z13" s="3">
        <v>67640692.640000001</v>
      </c>
      <c r="AA13" s="2" t="s">
        <v>44</v>
      </c>
      <c r="AB13" s="3">
        <v>75000000</v>
      </c>
      <c r="AC13" s="26">
        <v>42592</v>
      </c>
      <c r="AD13">
        <f t="shared" si="6"/>
        <v>12</v>
      </c>
      <c r="AE13">
        <f t="shared" si="7"/>
        <v>14</v>
      </c>
      <c r="AF13" s="4">
        <f t="shared" si="8"/>
        <v>-4964.8735470250249</v>
      </c>
    </row>
    <row r="14">
      <c r="A14" t="s">
        <v>56</v>
      </c>
      <c r="B14" t="s">
        <v>57</v>
      </c>
      <c r="C14" t="s">
        <v>58</v>
      </c>
      <c r="D14" s="25">
        <v>42591</v>
      </c>
      <c r="E14" s="25">
        <v>42591</v>
      </c>
      <c r="F14" s="25">
        <v>42607</v>
      </c>
      <c r="G14" s="2" t="s">
        <v>44</v>
      </c>
      <c r="H14" s="3">
        <v>75000000</v>
      </c>
      <c r="I14" s="2" t="s">
        <v>37</v>
      </c>
      <c r="J14" s="3">
        <v>67685804.299999997</v>
      </c>
      <c r="K14" s="3">
        <v>-1642843.8226999999</v>
      </c>
      <c r="L14" s="3">
        <v>-1450890.95</v>
      </c>
      <c r="M14">
        <v>1.1323000000000001</v>
      </c>
      <c r="N14">
        <v>1</v>
      </c>
      <c r="O14">
        <v>1.1080000000000001</v>
      </c>
      <c r="P14">
        <v>1</v>
      </c>
      <c r="Q14" s="3">
        <f t="shared" si="0"/>
        <v>3726.3859205693007</v>
      </c>
      <c r="R14" s="3">
        <f t="shared" si="1"/>
        <v>2561.8903203913942</v>
      </c>
      <c r="S14" s="3">
        <f t="shared" si="2"/>
        <v>-1452667.6637533009</v>
      </c>
      <c r="T14" s="3">
        <f t="shared" si="3"/>
        <v>0</v>
      </c>
      <c r="U14" s="3">
        <f t="shared" si="4"/>
        <v>-1452667.6637533009</v>
      </c>
      <c r="V14" s="3">
        <f t="shared" si="5"/>
        <v>785.1765670904424</v>
      </c>
      <c r="W14" s="2" t="s">
        <v>39</v>
      </c>
      <c r="X14" s="2" t="s">
        <v>40</v>
      </c>
      <c r="Y14" s="2" t="s">
        <v>37</v>
      </c>
      <c r="Z14" s="3">
        <v>67720090.290000007</v>
      </c>
      <c r="AA14" s="2" t="s">
        <v>44</v>
      </c>
      <c r="AB14" s="3">
        <v>75000000</v>
      </c>
      <c r="AC14" s="26">
        <v>42593</v>
      </c>
      <c r="AD14">
        <f t="shared" si="6"/>
        <v>11</v>
      </c>
      <c r="AE14">
        <f t="shared" si="7"/>
        <v>14</v>
      </c>
      <c r="AF14" s="4">
        <f t="shared" si="8"/>
        <v>-5397.3256898764521</v>
      </c>
    </row>
    <row r="15">
      <c r="A15" t="s">
        <v>59</v>
      </c>
      <c r="B15" t="s">
        <v>57</v>
      </c>
      <c r="C15" t="s">
        <v>58</v>
      </c>
      <c r="D15" s="25">
        <v>42591</v>
      </c>
      <c r="E15" s="25">
        <v>42591</v>
      </c>
      <c r="F15" s="25">
        <v>42607</v>
      </c>
      <c r="G15" s="2" t="s">
        <v>44</v>
      </c>
      <c r="H15" s="3">
        <v>75000000</v>
      </c>
      <c r="I15" s="2" t="s">
        <v>37</v>
      </c>
      <c r="J15" s="3">
        <v>67685804.299999997</v>
      </c>
      <c r="K15" s="3">
        <v>-1642843.8226999999</v>
      </c>
      <c r="L15" s="3">
        <v>-1450890.95</v>
      </c>
      <c r="M15">
        <v>1.1323000000000001</v>
      </c>
      <c r="N15">
        <v>1</v>
      </c>
      <c r="O15">
        <v>1.1080000000000001</v>
      </c>
      <c r="P15">
        <v>1</v>
      </c>
      <c r="Q15" s="3">
        <f t="shared" si="0"/>
        <v>3726.3859205693007</v>
      </c>
      <c r="R15" s="3">
        <f t="shared" si="1"/>
        <v>2561.8903203913942</v>
      </c>
      <c r="S15" s="3">
        <f t="shared" si="2"/>
        <v>-1452667.6637533009</v>
      </c>
      <c r="T15" s="3">
        <f t="shared" si="3"/>
        <v>0</v>
      </c>
      <c r="U15" s="3">
        <f t="shared" si="4"/>
        <v>-1452667.6637533009</v>
      </c>
      <c r="V15" s="3">
        <f t="shared" si="5"/>
        <v>785.1765670904424</v>
      </c>
      <c r="W15" s="2" t="s">
        <v>39</v>
      </c>
      <c r="X15" s="2" t="s">
        <v>40</v>
      </c>
      <c r="Y15" s="2" t="s">
        <v>37</v>
      </c>
      <c r="Z15" s="3">
        <v>67720090.290000007</v>
      </c>
      <c r="AA15" s="2" t="s">
        <v>44</v>
      </c>
      <c r="AB15" s="3">
        <v>75000000</v>
      </c>
      <c r="AC15" s="26">
        <v>42593</v>
      </c>
      <c r="AD15">
        <f t="shared" si="6"/>
        <v>11</v>
      </c>
      <c r="AE15">
        <f t="shared" si="7"/>
        <v>14</v>
      </c>
      <c r="AF15" s="4">
        <f t="shared" si="8"/>
        <v>-5397.3256898764521</v>
      </c>
    </row>
    <row r="16">
      <c r="A16" t="s">
        <v>60</v>
      </c>
      <c r="B16" t="s">
        <v>57</v>
      </c>
      <c r="C16" t="s">
        <v>58</v>
      </c>
      <c r="D16" s="25">
        <v>42591</v>
      </c>
      <c r="E16" s="25">
        <v>42591</v>
      </c>
      <c r="F16" s="25">
        <v>42607</v>
      </c>
      <c r="G16" s="2" t="s">
        <v>44</v>
      </c>
      <c r="H16" s="3">
        <v>75000000</v>
      </c>
      <c r="I16" s="2" t="s">
        <v>37</v>
      </c>
      <c r="J16" s="3">
        <v>67685804.299999997</v>
      </c>
      <c r="K16" s="3">
        <v>-1642843.8226999999</v>
      </c>
      <c r="L16" s="3">
        <v>-1450890.95</v>
      </c>
      <c r="M16">
        <v>1.1323000000000001</v>
      </c>
      <c r="N16">
        <v>1</v>
      </c>
      <c r="O16">
        <v>1.1080000000000001</v>
      </c>
      <c r="P16">
        <v>1</v>
      </c>
      <c r="Q16" s="3">
        <f t="shared" si="0"/>
        <v>3726.3859205693007</v>
      </c>
      <c r="R16" s="3">
        <f t="shared" si="1"/>
        <v>2561.8903203913942</v>
      </c>
      <c r="S16" s="3">
        <f t="shared" si="2"/>
        <v>-1452667.6637533009</v>
      </c>
      <c r="T16" s="3">
        <f t="shared" si="3"/>
        <v>0</v>
      </c>
      <c r="U16" s="3">
        <f t="shared" si="4"/>
        <v>-1452667.6637533009</v>
      </c>
      <c r="V16" s="3">
        <f t="shared" si="5"/>
        <v>785.1765670904424</v>
      </c>
      <c r="W16" s="2" t="s">
        <v>39</v>
      </c>
      <c r="X16" s="2" t="s">
        <v>40</v>
      </c>
      <c r="Y16" s="2" t="s">
        <v>37</v>
      </c>
      <c r="Z16" s="3">
        <v>67720090.290000007</v>
      </c>
      <c r="AA16" s="2" t="s">
        <v>44</v>
      </c>
      <c r="AB16" s="3">
        <v>75000000</v>
      </c>
      <c r="AC16" s="26">
        <v>42593</v>
      </c>
      <c r="AD16">
        <f t="shared" si="6"/>
        <v>11</v>
      </c>
      <c r="AE16">
        <f t="shared" si="7"/>
        <v>14</v>
      </c>
      <c r="AF16" s="4">
        <f t="shared" si="8"/>
        <v>-5397.3256898764521</v>
      </c>
    </row>
    <row r="17">
      <c r="A17" t="s">
        <v>61</v>
      </c>
      <c r="B17" t="s">
        <v>62</v>
      </c>
      <c r="C17" t="s">
        <v>63</v>
      </c>
      <c r="D17" s="25">
        <v>42591</v>
      </c>
      <c r="E17" s="25">
        <v>42591</v>
      </c>
      <c r="F17" s="25">
        <v>42607</v>
      </c>
      <c r="G17" s="2" t="s">
        <v>44</v>
      </c>
      <c r="H17" s="3">
        <v>75000000</v>
      </c>
      <c r="I17" s="2" t="s">
        <v>37</v>
      </c>
      <c r="J17" s="3">
        <v>67685254.540000007</v>
      </c>
      <c r="K17" s="3">
        <v>-1642221.3293999999</v>
      </c>
      <c r="L17" s="3">
        <v>-1450341.1899999999</v>
      </c>
      <c r="M17">
        <v>1.1323000000000001</v>
      </c>
      <c r="N17">
        <v>1</v>
      </c>
      <c r="O17">
        <v>1.1080000000000001</v>
      </c>
      <c r="P17">
        <v>1</v>
      </c>
      <c r="Q17" s="3">
        <f t="shared" si="0"/>
        <v>4276.1459205597639</v>
      </c>
      <c r="R17" s="3">
        <f t="shared" si="1"/>
        <v>2939.8503203848377</v>
      </c>
      <c r="S17" s="3">
        <f t="shared" si="2"/>
        <v>-1452667.6637533009</v>
      </c>
      <c r="T17" s="3">
        <f t="shared" si="3"/>
        <v>0</v>
      </c>
      <c r="U17" s="3">
        <f t="shared" si="4"/>
        <v>-1452667.6637533009</v>
      </c>
      <c r="V17" s="3">
        <f t="shared" si="5"/>
        <v>613.37656708387658</v>
      </c>
      <c r="W17" s="2" t="s">
        <v>39</v>
      </c>
      <c r="X17" s="2" t="s">
        <v>40</v>
      </c>
      <c r="Y17" s="2" t="s">
        <v>37</v>
      </c>
      <c r="Z17" s="3">
        <v>67720090.290000007</v>
      </c>
      <c r="AA17" s="2" t="s">
        <v>44</v>
      </c>
      <c r="AB17" s="3">
        <v>75000000</v>
      </c>
      <c r="AC17" s="26">
        <v>42593</v>
      </c>
      <c r="AD17">
        <f t="shared" si="6"/>
        <v>11</v>
      </c>
      <c r="AE17">
        <f t="shared" si="7"/>
        <v>14</v>
      </c>
      <c r="AF17" s="4">
        <f t="shared" si="8"/>
        <v>-5515.1314041698352</v>
      </c>
    </row>
    <row r="18">
      <c r="A18" t="s">
        <v>64</v>
      </c>
      <c r="B18" t="s">
        <v>48</v>
      </c>
      <c r="C18" t="s">
        <v>49</v>
      </c>
      <c r="D18" s="25">
        <v>42592</v>
      </c>
      <c r="E18" s="25">
        <v>42592</v>
      </c>
      <c r="F18" s="25">
        <v>42608</v>
      </c>
      <c r="G18" s="2" t="s">
        <v>44</v>
      </c>
      <c r="H18" s="3">
        <v>75000000</v>
      </c>
      <c r="I18" s="2" t="s">
        <v>37</v>
      </c>
      <c r="J18" s="3">
        <v>67285996.890000001</v>
      </c>
      <c r="K18" s="3">
        <v>-1192350.0359</v>
      </c>
      <c r="L18" s="3">
        <v>-1053033.6799999999</v>
      </c>
      <c r="M18">
        <v>1.1323000000000001</v>
      </c>
      <c r="N18">
        <v>1</v>
      </c>
      <c r="O18">
        <v>1.1189</v>
      </c>
      <c r="P18">
        <v>1</v>
      </c>
      <c r="Q18" s="3">
        <f t="shared" si="0"/>
        <v>-255878.0232558772</v>
      </c>
      <c r="R18" s="3">
        <f t="shared" si="1"/>
        <v>-159923.76453492325</v>
      </c>
      <c r="S18" s="3">
        <f t="shared" si="2"/>
        <v>-793255.84457685798</v>
      </c>
      <c r="T18" s="3">
        <f t="shared" si="3"/>
        <v>0</v>
      </c>
      <c r="U18" s="3">
        <f t="shared" si="4"/>
        <v>-793255.84457685798</v>
      </c>
      <c r="V18" s="3">
        <f t="shared" si="5"/>
        <v>99854.070888218703</v>
      </c>
      <c r="W18" s="2" t="s">
        <v>39</v>
      </c>
      <c r="X18" s="2" t="s">
        <v>40</v>
      </c>
      <c r="Y18" s="2" t="s">
        <v>37</v>
      </c>
      <c r="Z18" s="3">
        <v>67318912.129999995</v>
      </c>
      <c r="AA18" s="2" t="s">
        <v>44</v>
      </c>
      <c r="AB18" s="3">
        <v>75000000</v>
      </c>
      <c r="AC18" s="26">
        <v>42594</v>
      </c>
      <c r="AD18">
        <f t="shared" si="6"/>
        <v>10</v>
      </c>
      <c r="AE18">
        <f t="shared" si="7"/>
        <v>14</v>
      </c>
      <c r="AF18" s="4">
        <f t="shared" si="8"/>
        <v>-5504.5421184480656</v>
      </c>
    </row>
    <row r="19">
      <c r="A19" t="s">
        <v>65</v>
      </c>
      <c r="B19" t="s">
        <v>48</v>
      </c>
      <c r="C19" t="s">
        <v>49</v>
      </c>
      <c r="D19" s="25">
        <v>42592</v>
      </c>
      <c r="E19" s="25">
        <v>42592</v>
      </c>
      <c r="F19" s="25">
        <v>42608</v>
      </c>
      <c r="G19" s="2" t="s">
        <v>44</v>
      </c>
      <c r="H19" s="3">
        <v>75000000</v>
      </c>
      <c r="I19" s="2" t="s">
        <v>37</v>
      </c>
      <c r="J19" s="3">
        <v>67285996.890000001</v>
      </c>
      <c r="K19" s="3">
        <v>-1192350.0359</v>
      </c>
      <c r="L19" s="3">
        <v>-1053033.6799999999</v>
      </c>
      <c r="M19">
        <v>1.1323000000000001</v>
      </c>
      <c r="N19">
        <v>1</v>
      </c>
      <c r="O19">
        <v>1.1189</v>
      </c>
      <c r="P19">
        <v>1</v>
      </c>
      <c r="Q19" s="3">
        <f t="shared" si="0"/>
        <v>-255878.0232558772</v>
      </c>
      <c r="R19" s="3">
        <f t="shared" si="1"/>
        <v>-159923.76453492325</v>
      </c>
      <c r="S19" s="3">
        <f t="shared" si="2"/>
        <v>-793255.84457685798</v>
      </c>
      <c r="T19" s="3">
        <f t="shared" si="3"/>
        <v>0</v>
      </c>
      <c r="U19" s="3">
        <f t="shared" si="4"/>
        <v>-793255.84457685798</v>
      </c>
      <c r="V19" s="3">
        <f t="shared" si="5"/>
        <v>99854.070888218703</v>
      </c>
      <c r="W19" s="2" t="s">
        <v>39</v>
      </c>
      <c r="X19" s="2" t="s">
        <v>40</v>
      </c>
      <c r="Y19" s="2" t="s">
        <v>37</v>
      </c>
      <c r="Z19" s="3">
        <v>67318912.129999995</v>
      </c>
      <c r="AA19" s="2" t="s">
        <v>44</v>
      </c>
      <c r="AB19" s="3">
        <v>75000000</v>
      </c>
      <c r="AC19" s="26">
        <v>42594</v>
      </c>
      <c r="AD19">
        <f t="shared" si="6"/>
        <v>10</v>
      </c>
      <c r="AE19">
        <f t="shared" si="7"/>
        <v>14</v>
      </c>
      <c r="AF19" s="4">
        <f t="shared" si="8"/>
        <v>-5504.5421184480656</v>
      </c>
    </row>
    <row r="20">
      <c r="A20" t="s">
        <v>66</v>
      </c>
      <c r="B20" t="s">
        <v>48</v>
      </c>
      <c r="C20" t="s">
        <v>49</v>
      </c>
      <c r="D20" s="25">
        <v>42592</v>
      </c>
      <c r="E20" s="25">
        <v>42592</v>
      </c>
      <c r="F20" s="25">
        <v>42608</v>
      </c>
      <c r="G20" s="2" t="s">
        <v>44</v>
      </c>
      <c r="H20" s="3">
        <v>75000000</v>
      </c>
      <c r="I20" s="2" t="s">
        <v>37</v>
      </c>
      <c r="J20" s="3">
        <v>67285996.890000001</v>
      </c>
      <c r="K20" s="3">
        <v>-1192350.0359</v>
      </c>
      <c r="L20" s="3">
        <v>-1053033.6799999999</v>
      </c>
      <c r="M20">
        <v>1.1323000000000001</v>
      </c>
      <c r="N20">
        <v>1</v>
      </c>
      <c r="O20">
        <v>1.1189</v>
      </c>
      <c r="P20">
        <v>1</v>
      </c>
      <c r="Q20" s="3">
        <f t="shared" si="0"/>
        <v>-255878.0232558772</v>
      </c>
      <c r="R20" s="3">
        <f t="shared" si="1"/>
        <v>-159923.76453492325</v>
      </c>
      <c r="S20" s="3">
        <f t="shared" si="2"/>
        <v>-793255.84457685798</v>
      </c>
      <c r="T20" s="3">
        <f t="shared" si="3"/>
        <v>0</v>
      </c>
      <c r="U20" s="3">
        <f t="shared" si="4"/>
        <v>-793255.84457685798</v>
      </c>
      <c r="V20" s="3">
        <f t="shared" si="5"/>
        <v>99854.070888218703</v>
      </c>
      <c r="W20" s="2" t="s">
        <v>39</v>
      </c>
      <c r="X20" s="2" t="s">
        <v>40</v>
      </c>
      <c r="Y20" s="2" t="s">
        <v>37</v>
      </c>
      <c r="Z20" s="3">
        <v>67318912.129999995</v>
      </c>
      <c r="AA20" s="2" t="s">
        <v>44</v>
      </c>
      <c r="AB20" s="3">
        <v>75000000</v>
      </c>
      <c r="AC20" s="26">
        <v>42594</v>
      </c>
      <c r="AD20">
        <f t="shared" si="6"/>
        <v>10</v>
      </c>
      <c r="AE20">
        <f t="shared" si="7"/>
        <v>14</v>
      </c>
      <c r="AF20" s="4">
        <f t="shared" si="8"/>
        <v>-5504.5421184480656</v>
      </c>
    </row>
    <row r="21">
      <c r="A21" t="s">
        <v>67</v>
      </c>
      <c r="B21" t="s">
        <v>48</v>
      </c>
      <c r="C21" t="s">
        <v>49</v>
      </c>
      <c r="D21" s="25">
        <v>42592</v>
      </c>
      <c r="E21" s="25">
        <v>42592</v>
      </c>
      <c r="F21" s="25">
        <v>42608</v>
      </c>
      <c r="G21" s="2" t="s">
        <v>44</v>
      </c>
      <c r="H21" s="3">
        <v>75000000</v>
      </c>
      <c r="I21" s="2" t="s">
        <v>37</v>
      </c>
      <c r="J21" s="3">
        <v>67285996.890000001</v>
      </c>
      <c r="K21" s="3">
        <v>-1192350.0359</v>
      </c>
      <c r="L21" s="3">
        <v>-1053033.6799999999</v>
      </c>
      <c r="M21">
        <v>1.1323000000000001</v>
      </c>
      <c r="N21">
        <v>1</v>
      </c>
      <c r="O21">
        <v>1.1189</v>
      </c>
      <c r="P21">
        <v>1</v>
      </c>
      <c r="Q21" s="3">
        <f t="shared" si="0"/>
        <v>-255878.0232558772</v>
      </c>
      <c r="R21" s="3">
        <f t="shared" si="1"/>
        <v>-159923.76453492325</v>
      </c>
      <c r="S21" s="3">
        <f t="shared" si="2"/>
        <v>-793255.84457685798</v>
      </c>
      <c r="T21" s="3">
        <f t="shared" si="3"/>
        <v>0</v>
      </c>
      <c r="U21" s="3">
        <f t="shared" si="4"/>
        <v>-793255.84457685798</v>
      </c>
      <c r="V21" s="3">
        <f t="shared" si="5"/>
        <v>99854.070888218703</v>
      </c>
      <c r="W21" s="2" t="s">
        <v>39</v>
      </c>
      <c r="X21" s="2" t="s">
        <v>40</v>
      </c>
      <c r="Y21" s="2" t="s">
        <v>37</v>
      </c>
      <c r="Z21" s="3">
        <v>67318912.129999995</v>
      </c>
      <c r="AA21" s="2" t="s">
        <v>44</v>
      </c>
      <c r="AB21" s="3">
        <v>75000000</v>
      </c>
      <c r="AC21" s="26">
        <v>42594</v>
      </c>
      <c r="AD21">
        <f t="shared" si="6"/>
        <v>10</v>
      </c>
      <c r="AE21">
        <f t="shared" si="7"/>
        <v>14</v>
      </c>
      <c r="AF21" s="4">
        <f t="shared" si="8"/>
        <v>-5504.5421184480656</v>
      </c>
    </row>
    <row r="22">
      <c r="A22" t="s">
        <v>68</v>
      </c>
      <c r="B22" t="s">
        <v>48</v>
      </c>
      <c r="C22" t="s">
        <v>49</v>
      </c>
      <c r="D22" s="25">
        <v>42593</v>
      </c>
      <c r="E22" s="25">
        <v>42593</v>
      </c>
      <c r="F22" s="25">
        <v>42611</v>
      </c>
      <c r="G22" s="2" t="s">
        <v>44</v>
      </c>
      <c r="H22" s="3">
        <v>75000000</v>
      </c>
      <c r="I22" s="2" t="s">
        <v>37</v>
      </c>
      <c r="J22" s="3">
        <v>67141731.719999999</v>
      </c>
      <c r="K22" s="3">
        <v>-1035620.897</v>
      </c>
      <c r="L22" s="3">
        <v>-914617.06000000006</v>
      </c>
      <c r="M22">
        <v>1.1323000000000001</v>
      </c>
      <c r="N22">
        <v>1</v>
      </c>
      <c r="O22">
        <v>1.1157999999999999</v>
      </c>
      <c r="P22">
        <v>1</v>
      </c>
      <c r="Q22" s="3">
        <f t="shared" si="0"/>
        <v>74615.295594200492</v>
      </c>
      <c r="R22" s="3">
        <f t="shared" si="1"/>
        <v>37307.647797100246</v>
      </c>
      <c r="S22" s="3">
        <f t="shared" si="2"/>
        <v>-979483.99342693388</v>
      </c>
      <c r="T22" s="3">
        <f t="shared" si="3"/>
        <v>0</v>
      </c>
      <c r="U22" s="3">
        <f t="shared" si="4"/>
        <v>-979483.99342693388</v>
      </c>
      <c r="V22" s="3">
        <f t="shared" si="5"/>
        <v>-27559.285629833583</v>
      </c>
      <c r="W22" s="2" t="s">
        <v>39</v>
      </c>
      <c r="X22" s="2" t="s">
        <v>40</v>
      </c>
      <c r="Y22" s="2" t="s">
        <v>37</v>
      </c>
      <c r="Z22" s="3">
        <v>67174205.109999999</v>
      </c>
      <c r="AA22" s="2" t="s">
        <v>44</v>
      </c>
      <c r="AB22" s="3">
        <v>75000000</v>
      </c>
      <c r="AC22" s="26">
        <v>42597</v>
      </c>
      <c r="AD22">
        <f t="shared" si="6"/>
        <v>7</v>
      </c>
      <c r="AE22">
        <f t="shared" si="7"/>
        <v>14</v>
      </c>
      <c r="AF22" s="4">
        <f t="shared" si="8"/>
        <v>-6488.3328327336349</v>
      </c>
    </row>
    <row r="23">
      <c r="A23" t="s">
        <v>69</v>
      </c>
      <c r="B23" t="s">
        <v>48</v>
      </c>
      <c r="C23" t="s">
        <v>49</v>
      </c>
      <c r="D23" s="25">
        <v>42593</v>
      </c>
      <c r="E23" s="25">
        <v>42593</v>
      </c>
      <c r="F23" s="25">
        <v>42611</v>
      </c>
      <c r="G23" s="2" t="s">
        <v>44</v>
      </c>
      <c r="H23" s="3">
        <v>75000000</v>
      </c>
      <c r="I23" s="2" t="s">
        <v>37</v>
      </c>
      <c r="J23" s="3">
        <v>67141731.719999999</v>
      </c>
      <c r="K23" s="3">
        <v>-1035620.897</v>
      </c>
      <c r="L23" s="3">
        <v>-914617.06000000006</v>
      </c>
      <c r="M23">
        <v>1.1323000000000001</v>
      </c>
      <c r="N23">
        <v>1</v>
      </c>
      <c r="O23">
        <v>1.1157999999999999</v>
      </c>
      <c r="P23">
        <v>1</v>
      </c>
      <c r="Q23" s="3">
        <f t="shared" si="0"/>
        <v>74615.295594200492</v>
      </c>
      <c r="R23" s="3">
        <f t="shared" si="1"/>
        <v>37307.647797100246</v>
      </c>
      <c r="S23" s="3">
        <f t="shared" si="2"/>
        <v>-979483.99342693388</v>
      </c>
      <c r="T23" s="3">
        <f t="shared" si="3"/>
        <v>0</v>
      </c>
      <c r="U23" s="3">
        <f t="shared" si="4"/>
        <v>-979483.99342693388</v>
      </c>
      <c r="V23" s="3">
        <f t="shared" si="5"/>
        <v>-27559.285629833583</v>
      </c>
      <c r="W23" s="2" t="s">
        <v>39</v>
      </c>
      <c r="X23" s="2" t="s">
        <v>40</v>
      </c>
      <c r="Y23" s="2" t="s">
        <v>37</v>
      </c>
      <c r="Z23" s="3">
        <v>67174205.109999999</v>
      </c>
      <c r="AA23" s="2" t="s">
        <v>44</v>
      </c>
      <c r="AB23" s="3">
        <v>75000000</v>
      </c>
      <c r="AC23" s="26">
        <v>42597</v>
      </c>
      <c r="AD23">
        <f t="shared" si="6"/>
        <v>7</v>
      </c>
      <c r="AE23">
        <f t="shared" si="7"/>
        <v>14</v>
      </c>
      <c r="AF23" s="4">
        <f t="shared" si="8"/>
        <v>-6488.3328327336349</v>
      </c>
    </row>
    <row r="24">
      <c r="A24" t="s">
        <v>70</v>
      </c>
      <c r="B24" t="s">
        <v>48</v>
      </c>
      <c r="C24" t="s">
        <v>49</v>
      </c>
      <c r="D24" s="25">
        <v>42593</v>
      </c>
      <c r="E24" s="25">
        <v>42593</v>
      </c>
      <c r="F24" s="25">
        <v>42611</v>
      </c>
      <c r="G24" s="2" t="s">
        <v>44</v>
      </c>
      <c r="H24" s="3">
        <v>75000000</v>
      </c>
      <c r="I24" s="2" t="s">
        <v>37</v>
      </c>
      <c r="J24" s="3">
        <v>67141731.719999999</v>
      </c>
      <c r="K24" s="3">
        <v>-1035620.897</v>
      </c>
      <c r="L24" s="3">
        <v>-914617.06000000006</v>
      </c>
      <c r="M24">
        <v>1.1323000000000001</v>
      </c>
      <c r="N24">
        <v>1</v>
      </c>
      <c r="O24">
        <v>1.1157999999999999</v>
      </c>
      <c r="P24">
        <v>1</v>
      </c>
      <c r="Q24" s="3">
        <f t="shared" si="0"/>
        <v>74615.295594200492</v>
      </c>
      <c r="R24" s="3">
        <f t="shared" si="1"/>
        <v>37307.647797100246</v>
      </c>
      <c r="S24" s="3">
        <f t="shared" si="2"/>
        <v>-979483.99342693388</v>
      </c>
      <c r="T24" s="3">
        <f t="shared" si="3"/>
        <v>0</v>
      </c>
      <c r="U24" s="3">
        <f t="shared" si="4"/>
        <v>-979483.99342693388</v>
      </c>
      <c r="V24" s="3">
        <f t="shared" si="5"/>
        <v>-27559.285629833583</v>
      </c>
      <c r="W24" s="2" t="s">
        <v>39</v>
      </c>
      <c r="X24" s="2" t="s">
        <v>40</v>
      </c>
      <c r="Y24" s="2" t="s">
        <v>37</v>
      </c>
      <c r="Z24" s="3">
        <v>67174205.109999999</v>
      </c>
      <c r="AA24" s="2" t="s">
        <v>44</v>
      </c>
      <c r="AB24" s="3">
        <v>75000000</v>
      </c>
      <c r="AC24" s="26">
        <v>42597</v>
      </c>
      <c r="AD24">
        <f t="shared" si="6"/>
        <v>7</v>
      </c>
      <c r="AE24">
        <f t="shared" si="7"/>
        <v>14</v>
      </c>
      <c r="AF24" s="4">
        <f t="shared" si="8"/>
        <v>-6488.3328327336349</v>
      </c>
    </row>
    <row r="25">
      <c r="A25" t="s">
        <v>71</v>
      </c>
      <c r="B25" t="s">
        <v>48</v>
      </c>
      <c r="C25" t="s">
        <v>49</v>
      </c>
      <c r="D25" s="25">
        <v>42593</v>
      </c>
      <c r="E25" s="25">
        <v>42593</v>
      </c>
      <c r="F25" s="25">
        <v>42611</v>
      </c>
      <c r="G25" s="2" t="s">
        <v>44</v>
      </c>
      <c r="H25" s="3">
        <v>75000000</v>
      </c>
      <c r="I25" s="2" t="s">
        <v>37</v>
      </c>
      <c r="J25" s="3">
        <v>67141731.719999999</v>
      </c>
      <c r="K25" s="3">
        <v>-1035620.897</v>
      </c>
      <c r="L25" s="3">
        <v>-914617.06000000006</v>
      </c>
      <c r="M25">
        <v>1.1323000000000001</v>
      </c>
      <c r="N25">
        <v>1</v>
      </c>
      <c r="O25">
        <v>1.1157999999999999</v>
      </c>
      <c r="P25">
        <v>1</v>
      </c>
      <c r="Q25" s="3">
        <f t="shared" si="0"/>
        <v>74615.295594200492</v>
      </c>
      <c r="R25" s="3">
        <f t="shared" si="1"/>
        <v>37307.647797100246</v>
      </c>
      <c r="S25" s="3">
        <f t="shared" si="2"/>
        <v>-979483.99342693388</v>
      </c>
      <c r="T25" s="3">
        <f t="shared" si="3"/>
        <v>0</v>
      </c>
      <c r="U25" s="3">
        <f t="shared" si="4"/>
        <v>-979483.99342693388</v>
      </c>
      <c r="V25" s="3">
        <f t="shared" si="5"/>
        <v>-27559.285629833583</v>
      </c>
      <c r="W25" s="2" t="s">
        <v>39</v>
      </c>
      <c r="X25" s="2" t="s">
        <v>40</v>
      </c>
      <c r="Y25" s="2" t="s">
        <v>37</v>
      </c>
      <c r="Z25" s="3">
        <v>67174205.109999999</v>
      </c>
      <c r="AA25" s="2" t="s">
        <v>44</v>
      </c>
      <c r="AB25" s="3">
        <v>75000000</v>
      </c>
      <c r="AC25" s="26">
        <v>42597</v>
      </c>
      <c r="AD25">
        <f t="shared" si="6"/>
        <v>7</v>
      </c>
      <c r="AE25">
        <f t="shared" si="7"/>
        <v>14</v>
      </c>
      <c r="AF25" s="4">
        <f t="shared" si="8"/>
        <v>-6488.3328327336349</v>
      </c>
    </row>
    <row r="26">
      <c r="A26" t="s">
        <v>72</v>
      </c>
      <c r="B26" t="s">
        <v>73</v>
      </c>
      <c r="C26" t="s">
        <v>74</v>
      </c>
      <c r="D26" s="25">
        <v>42594</v>
      </c>
      <c r="E26" s="25">
        <v>42594</v>
      </c>
      <c r="F26" s="25">
        <v>42612</v>
      </c>
      <c r="G26" s="2" t="s">
        <v>44</v>
      </c>
      <c r="H26" s="3">
        <v>55750150</v>
      </c>
      <c r="I26" s="2" t="s">
        <v>37</v>
      </c>
      <c r="J26" s="3">
        <v>50000000</v>
      </c>
      <c r="K26" s="3">
        <v>-874695.49970000004</v>
      </c>
      <c r="L26" s="3">
        <v>-772494.47999999998</v>
      </c>
      <c r="M26">
        <v>1.1323000000000001</v>
      </c>
      <c r="N26">
        <v>1</v>
      </c>
      <c r="O26">
        <v>1.1211</v>
      </c>
      <c r="P26">
        <v>1</v>
      </c>
      <c r="Q26" s="3">
        <f t="shared" si="0"/>
        <v>-271920.43528676778</v>
      </c>
      <c r="R26" s="3">
        <f t="shared" si="1"/>
        <v>-120853.52679411901</v>
      </c>
      <c r="S26" s="3">
        <f t="shared" si="2"/>
        <v>-491878.91117618978</v>
      </c>
      <c r="T26" s="3">
        <f t="shared" si="3"/>
        <v>0</v>
      </c>
      <c r="U26" s="3">
        <f t="shared" si="4"/>
        <v>-491878.91117618978</v>
      </c>
      <c r="V26" s="3">
        <f t="shared" si="5"/>
        <v>159762.04202969116</v>
      </c>
      <c r="W26" s="2" t="s">
        <v>39</v>
      </c>
      <c r="X26" s="2" t="s">
        <v>40</v>
      </c>
      <c r="Y26" s="2" t="s">
        <v>37</v>
      </c>
      <c r="Z26" s="3">
        <v>50000000</v>
      </c>
      <c r="AA26" s="2" t="s">
        <v>44</v>
      </c>
      <c r="AB26" s="3">
        <v>55725000</v>
      </c>
      <c r="AC26" s="26">
        <v>42598</v>
      </c>
      <c r="AD26">
        <f t="shared" si="6"/>
        <v>6</v>
      </c>
      <c r="AE26">
        <f t="shared" si="7"/>
        <v>14</v>
      </c>
      <c r="AF26" s="4">
        <f t="shared" si="8"/>
        <v>-4123.9089849703014</v>
      </c>
    </row>
    <row r="27">
      <c r="A27" t="s">
        <v>75</v>
      </c>
      <c r="B27" t="s">
        <v>57</v>
      </c>
      <c r="C27" t="s">
        <v>58</v>
      </c>
      <c r="D27" s="25">
        <v>42594</v>
      </c>
      <c r="E27" s="25">
        <v>42594</v>
      </c>
      <c r="F27" s="25">
        <v>42612</v>
      </c>
      <c r="G27" s="2" t="s">
        <v>44</v>
      </c>
      <c r="H27" s="3">
        <v>80000000</v>
      </c>
      <c r="I27" s="2" t="s">
        <v>37</v>
      </c>
      <c r="J27" s="3">
        <v>71729257.920000002</v>
      </c>
      <c r="K27" s="3">
        <v>-1233166.7786000001</v>
      </c>
      <c r="L27" s="3">
        <v>-1089081.3200000001</v>
      </c>
      <c r="M27">
        <v>1.1323000000000001</v>
      </c>
      <c r="N27">
        <v>1</v>
      </c>
      <c r="O27">
        <v>1.1211</v>
      </c>
      <c r="P27">
        <v>1</v>
      </c>
      <c r="Q27" s="3">
        <f t="shared" si="0"/>
        <v>-370770.71992863715</v>
      </c>
      <c r="R27" s="3">
        <f t="shared" si="1"/>
        <v>-164786.98663494983</v>
      </c>
      <c r="S27" s="3">
        <f t="shared" si="2"/>
        <v>-705833.30975961685</v>
      </c>
      <c r="T27" s="3">
        <f t="shared" si="3"/>
        <v>0</v>
      </c>
      <c r="U27" s="3">
        <f t="shared" si="4"/>
        <v>-705833.30975961685</v>
      </c>
      <c r="V27" s="3">
        <f t="shared" si="5"/>
        <v>218461.02360543341</v>
      </c>
      <c r="W27" s="2" t="s">
        <v>39</v>
      </c>
      <c r="X27" s="2" t="s">
        <v>40</v>
      </c>
      <c r="Y27" s="2" t="s">
        <v>37</v>
      </c>
      <c r="Z27" s="3">
        <v>71761750.989999995</v>
      </c>
      <c r="AA27" s="2" t="s">
        <v>44</v>
      </c>
      <c r="AB27" s="3">
        <v>80000000</v>
      </c>
      <c r="AC27" s="26">
        <v>42598</v>
      </c>
      <c r="AD27">
        <f t="shared" si="6"/>
        <v>6</v>
      </c>
      <c r="AE27">
        <f t="shared" si="7"/>
        <v>14</v>
      </c>
      <c r="AF27" s="4">
        <f t="shared" si="8"/>
        <v>-6090.1782596784178</v>
      </c>
    </row>
    <row r="28">
      <c r="A28" t="s">
        <v>76</v>
      </c>
      <c r="B28" t="s">
        <v>57</v>
      </c>
      <c r="C28" t="s">
        <v>58</v>
      </c>
      <c r="D28" s="25">
        <v>42594</v>
      </c>
      <c r="E28" s="25">
        <v>42594</v>
      </c>
      <c r="F28" s="25">
        <v>42612</v>
      </c>
      <c r="G28" s="2" t="s">
        <v>44</v>
      </c>
      <c r="H28" s="3">
        <v>80000000</v>
      </c>
      <c r="I28" s="2" t="s">
        <v>37</v>
      </c>
      <c r="J28" s="3">
        <v>71729257.920000002</v>
      </c>
      <c r="K28" s="3">
        <v>-1233166.7786000001</v>
      </c>
      <c r="L28" s="3">
        <v>-1089081.3200000001</v>
      </c>
      <c r="M28">
        <v>1.1323000000000001</v>
      </c>
      <c r="N28">
        <v>1</v>
      </c>
      <c r="O28">
        <v>1.1211</v>
      </c>
      <c r="P28">
        <v>1</v>
      </c>
      <c r="Q28" s="3">
        <f t="shared" si="0"/>
        <v>-370770.71992863715</v>
      </c>
      <c r="R28" s="3">
        <f t="shared" si="1"/>
        <v>-164786.98663494983</v>
      </c>
      <c r="S28" s="3">
        <f t="shared" si="2"/>
        <v>-705833.30975961685</v>
      </c>
      <c r="T28" s="3">
        <f t="shared" si="3"/>
        <v>0</v>
      </c>
      <c r="U28" s="3">
        <f t="shared" si="4"/>
        <v>-705833.30975961685</v>
      </c>
      <c r="V28" s="3">
        <f t="shared" si="5"/>
        <v>218461.02360543341</v>
      </c>
      <c r="W28" s="2" t="s">
        <v>39</v>
      </c>
      <c r="X28" s="2" t="s">
        <v>40</v>
      </c>
      <c r="Y28" s="2" t="s">
        <v>37</v>
      </c>
      <c r="Z28" s="3">
        <v>71761750.989999995</v>
      </c>
      <c r="AA28" s="2" t="s">
        <v>44</v>
      </c>
      <c r="AB28" s="3">
        <v>80000000</v>
      </c>
      <c r="AC28" s="26">
        <v>42598</v>
      </c>
      <c r="AD28">
        <f t="shared" si="6"/>
        <v>6</v>
      </c>
      <c r="AE28">
        <f t="shared" si="7"/>
        <v>14</v>
      </c>
      <c r="AF28" s="4">
        <f t="shared" si="8"/>
        <v>-6090.1782596784178</v>
      </c>
    </row>
    <row r="29">
      <c r="A29" t="s">
        <v>77</v>
      </c>
      <c r="B29" t="s">
        <v>57</v>
      </c>
      <c r="C29" t="s">
        <v>58</v>
      </c>
      <c r="D29" s="25">
        <v>42594</v>
      </c>
      <c r="E29" s="25">
        <v>42594</v>
      </c>
      <c r="F29" s="25">
        <v>42612</v>
      </c>
      <c r="G29" s="2" t="s">
        <v>44</v>
      </c>
      <c r="H29" s="3">
        <v>80000000</v>
      </c>
      <c r="I29" s="2" t="s">
        <v>37</v>
      </c>
      <c r="J29" s="3">
        <v>71729257.920000002</v>
      </c>
      <c r="K29" s="3">
        <v>-1233166.7786000001</v>
      </c>
      <c r="L29" s="3">
        <v>-1089081.3200000001</v>
      </c>
      <c r="M29">
        <v>1.1323000000000001</v>
      </c>
      <c r="N29">
        <v>1</v>
      </c>
      <c r="O29">
        <v>1.1211</v>
      </c>
      <c r="P29">
        <v>1</v>
      </c>
      <c r="Q29" s="3">
        <f t="shared" si="0"/>
        <v>-370770.71992863715</v>
      </c>
      <c r="R29" s="3">
        <f t="shared" si="1"/>
        <v>-164786.98663494983</v>
      </c>
      <c r="S29" s="3">
        <f t="shared" si="2"/>
        <v>-705833.30975961685</v>
      </c>
      <c r="T29" s="3">
        <f t="shared" si="3"/>
        <v>0</v>
      </c>
      <c r="U29" s="3">
        <f t="shared" si="4"/>
        <v>-705833.30975961685</v>
      </c>
      <c r="V29" s="3">
        <f t="shared" si="5"/>
        <v>218461.02360543341</v>
      </c>
      <c r="W29" s="2" t="s">
        <v>39</v>
      </c>
      <c r="X29" s="2" t="s">
        <v>40</v>
      </c>
      <c r="Y29" s="2" t="s">
        <v>37</v>
      </c>
      <c r="Z29" s="3">
        <v>71761750.989999995</v>
      </c>
      <c r="AA29" s="2" t="s">
        <v>44</v>
      </c>
      <c r="AB29" s="3">
        <v>80000000</v>
      </c>
      <c r="AC29" s="26">
        <v>42598</v>
      </c>
      <c r="AD29">
        <f t="shared" si="6"/>
        <v>6</v>
      </c>
      <c r="AE29">
        <f t="shared" si="7"/>
        <v>14</v>
      </c>
      <c r="AF29" s="4">
        <f t="shared" si="8"/>
        <v>-6090.1782596784178</v>
      </c>
    </row>
    <row r="30">
      <c r="A30" t="s">
        <v>78</v>
      </c>
      <c r="B30" t="s">
        <v>79</v>
      </c>
      <c r="C30" t="s">
        <v>80</v>
      </c>
      <c r="D30" s="25">
        <v>42597</v>
      </c>
      <c r="E30" s="25">
        <v>42597</v>
      </c>
      <c r="F30" s="25">
        <v>42632</v>
      </c>
      <c r="G30" s="2" t="s">
        <v>44</v>
      </c>
      <c r="H30" s="3">
        <v>90000000</v>
      </c>
      <c r="I30" s="2" t="s">
        <v>37</v>
      </c>
      <c r="J30" s="3">
        <v>80474981.219999999</v>
      </c>
      <c r="K30" s="3">
        <v>-1204408.9856</v>
      </c>
      <c r="L30" s="3">
        <v>-1063683.6399999999</v>
      </c>
      <c r="M30">
        <v>1.1323000000000001</v>
      </c>
      <c r="N30">
        <v>1</v>
      </c>
      <c r="O30">
        <v>1.1174999999999999</v>
      </c>
      <c r="P30">
        <v>1</v>
      </c>
      <c r="Q30" s="3">
        <f t="shared" si="0"/>
        <v>61931.531677857041</v>
      </c>
      <c r="R30" s="3">
        <f t="shared" si="1"/>
        <v>8847.3616682652919</v>
      </c>
      <c r="S30" s="3">
        <f t="shared" si="2"/>
        <v>-1052677.1250771433</v>
      </c>
      <c r="T30" s="3">
        <f t="shared" si="3"/>
        <v>0</v>
      </c>
      <c r="U30" s="3">
        <f t="shared" si="4"/>
        <v>-1052677.1250771433</v>
      </c>
      <c r="V30" s="3">
        <f t="shared" si="5"/>
        <v>19853.876591121894</v>
      </c>
      <c r="W30" s="2" t="s">
        <v>39</v>
      </c>
      <c r="X30" s="2" t="s">
        <v>40</v>
      </c>
      <c r="Y30" s="2" t="s">
        <v>37</v>
      </c>
      <c r="Z30" s="3">
        <v>80572963.290000007</v>
      </c>
      <c r="AA30" s="2" t="s">
        <v>44</v>
      </c>
      <c r="AB30" s="3">
        <v>90000000</v>
      </c>
      <c r="AC30" s="26">
        <v>42599</v>
      </c>
      <c r="AD30">
        <f t="shared" si="6"/>
        <v>5</v>
      </c>
      <c r="AE30">
        <f t="shared" si="7"/>
        <v>33</v>
      </c>
      <c r="AF30" s="4">
        <f t="shared" si="8"/>
        <v>-10198.255217474653</v>
      </c>
    </row>
    <row r="31">
      <c r="A31" t="s">
        <v>81</v>
      </c>
      <c r="B31" t="s">
        <v>79</v>
      </c>
      <c r="C31" t="s">
        <v>80</v>
      </c>
      <c r="D31" s="25">
        <v>42597</v>
      </c>
      <c r="E31" s="25">
        <v>42597</v>
      </c>
      <c r="F31" s="25">
        <v>42632</v>
      </c>
      <c r="G31" s="2" t="s">
        <v>44</v>
      </c>
      <c r="H31" s="3">
        <v>90000000</v>
      </c>
      <c r="I31" s="2" t="s">
        <v>37</v>
      </c>
      <c r="J31" s="3">
        <v>80474981.219999999</v>
      </c>
      <c r="K31" s="3">
        <v>-1204408.9856</v>
      </c>
      <c r="L31" s="3">
        <v>-1063683.6399999999</v>
      </c>
      <c r="M31">
        <v>1.1323000000000001</v>
      </c>
      <c r="N31">
        <v>1</v>
      </c>
      <c r="O31">
        <v>1.1174999999999999</v>
      </c>
      <c r="P31">
        <v>1</v>
      </c>
      <c r="Q31" s="3">
        <f t="shared" si="0"/>
        <v>61931.531677857041</v>
      </c>
      <c r="R31" s="3">
        <f t="shared" si="1"/>
        <v>8847.3616682652919</v>
      </c>
      <c r="S31" s="3">
        <f t="shared" si="2"/>
        <v>-1052677.1250771433</v>
      </c>
      <c r="T31" s="3">
        <f t="shared" si="3"/>
        <v>0</v>
      </c>
      <c r="U31" s="3">
        <f t="shared" si="4"/>
        <v>-1052677.1250771433</v>
      </c>
      <c r="V31" s="3">
        <f t="shared" si="5"/>
        <v>19853.876591121894</v>
      </c>
      <c r="W31" s="2" t="s">
        <v>39</v>
      </c>
      <c r="X31" s="2" t="s">
        <v>40</v>
      </c>
      <c r="Y31" s="2" t="s">
        <v>37</v>
      </c>
      <c r="Z31" s="3">
        <v>80572963.290000007</v>
      </c>
      <c r="AA31" s="2" t="s">
        <v>44</v>
      </c>
      <c r="AB31" s="3">
        <v>90000000</v>
      </c>
      <c r="AC31" s="26">
        <v>42599</v>
      </c>
      <c r="AD31">
        <f t="shared" si="6"/>
        <v>5</v>
      </c>
      <c r="AE31">
        <f t="shared" si="7"/>
        <v>33</v>
      </c>
      <c r="AF31" s="4">
        <f t="shared" si="8"/>
        <v>-10198.255217474653</v>
      </c>
    </row>
    <row r="32">
      <c r="A32" t="s">
        <v>82</v>
      </c>
      <c r="B32" t="s">
        <v>79</v>
      </c>
      <c r="C32" t="s">
        <v>80</v>
      </c>
      <c r="D32" s="25">
        <v>42597</v>
      </c>
      <c r="E32" s="25">
        <v>42597</v>
      </c>
      <c r="F32" s="25">
        <v>42632</v>
      </c>
      <c r="G32" s="2" t="s">
        <v>44</v>
      </c>
      <c r="H32" s="3">
        <v>90000000</v>
      </c>
      <c r="I32" s="2" t="s">
        <v>37</v>
      </c>
      <c r="J32" s="3">
        <v>80474981.219999999</v>
      </c>
      <c r="K32" s="3">
        <v>-1204408.9856</v>
      </c>
      <c r="L32" s="3">
        <v>-1063683.6399999999</v>
      </c>
      <c r="M32">
        <v>1.1323000000000001</v>
      </c>
      <c r="N32">
        <v>1</v>
      </c>
      <c r="O32">
        <v>1.1174999999999999</v>
      </c>
      <c r="P32">
        <v>1</v>
      </c>
      <c r="Q32" s="3">
        <f t="shared" si="0"/>
        <v>61931.531677857041</v>
      </c>
      <c r="R32" s="3">
        <f t="shared" si="1"/>
        <v>8847.3616682652919</v>
      </c>
      <c r="S32" s="3">
        <f t="shared" si="2"/>
        <v>-1052677.1250771433</v>
      </c>
      <c r="T32" s="3">
        <f t="shared" si="3"/>
        <v>0</v>
      </c>
      <c r="U32" s="3">
        <f t="shared" si="4"/>
        <v>-1052677.1250771433</v>
      </c>
      <c r="V32" s="3">
        <f t="shared" si="5"/>
        <v>19853.876591121894</v>
      </c>
      <c r="W32" s="2" t="s">
        <v>39</v>
      </c>
      <c r="X32" s="2" t="s">
        <v>40</v>
      </c>
      <c r="Y32" s="2" t="s">
        <v>37</v>
      </c>
      <c r="Z32" s="3">
        <v>80572963.290000007</v>
      </c>
      <c r="AA32" s="2" t="s">
        <v>44</v>
      </c>
      <c r="AB32" s="3">
        <v>90000000</v>
      </c>
      <c r="AC32" s="26">
        <v>42599</v>
      </c>
      <c r="AD32">
        <f t="shared" si="6"/>
        <v>5</v>
      </c>
      <c r="AE32">
        <f t="shared" si="7"/>
        <v>33</v>
      </c>
      <c r="AF32" s="4">
        <f t="shared" si="8"/>
        <v>-10198.255217474653</v>
      </c>
    </row>
    <row r="33">
      <c r="A33" t="s">
        <v>83</v>
      </c>
      <c r="B33" t="s">
        <v>79</v>
      </c>
      <c r="C33" t="s">
        <v>80</v>
      </c>
      <c r="D33" s="25">
        <v>42598</v>
      </c>
      <c r="E33" s="25">
        <v>42598</v>
      </c>
      <c r="F33" s="25">
        <v>42632</v>
      </c>
      <c r="G33" s="2" t="s">
        <v>44</v>
      </c>
      <c r="H33" s="3">
        <v>75000000</v>
      </c>
      <c r="I33" s="2" t="s">
        <v>37</v>
      </c>
      <c r="J33" s="3">
        <v>66677157.210000001</v>
      </c>
      <c r="K33" s="3">
        <v>-567368.23019999999</v>
      </c>
      <c r="L33" s="3">
        <v>-501075.89000000001</v>
      </c>
      <c r="M33">
        <v>1.1323000000000001</v>
      </c>
      <c r="N33">
        <v>1</v>
      </c>
      <c r="O33">
        <v>1.1278999999999999</v>
      </c>
      <c r="P33">
        <v>1</v>
      </c>
      <c r="Q33" s="3">
        <f t="shared" si="0"/>
        <v>-181900.53830923885</v>
      </c>
      <c r="R33" s="3">
        <f t="shared" si="1"/>
        <v>-21400.063330498688</v>
      </c>
      <c r="S33" s="3">
        <f t="shared" si="2"/>
        <v>-258393.64952349663</v>
      </c>
      <c r="T33" s="3">
        <f t="shared" si="3"/>
        <v>0</v>
      </c>
      <c r="U33" s="3">
        <f t="shared" si="4"/>
        <v>-258393.64952349663</v>
      </c>
      <c r="V33" s="3">
        <f t="shared" si="5"/>
        <v>221282.17714600469</v>
      </c>
      <c r="W33" s="2" t="s">
        <v>39</v>
      </c>
      <c r="X33" s="2" t="s">
        <v>40</v>
      </c>
      <c r="Y33" s="2" t="s">
        <v>37</v>
      </c>
      <c r="Z33" s="3">
        <v>66755674.229999997</v>
      </c>
      <c r="AA33" s="2" t="s">
        <v>44</v>
      </c>
      <c r="AB33" s="3">
        <v>75000000</v>
      </c>
      <c r="AC33" s="26">
        <v>42600</v>
      </c>
      <c r="AD33">
        <f t="shared" si="6"/>
        <v>4</v>
      </c>
      <c r="AE33">
        <f t="shared" si="7"/>
        <v>32</v>
      </c>
      <c r="AF33" s="4">
        <f t="shared" si="8"/>
        <v>-7920.6903327318141</v>
      </c>
    </row>
    <row r="34">
      <c r="A34" t="s">
        <v>84</v>
      </c>
      <c r="B34" t="s">
        <v>79</v>
      </c>
      <c r="C34" t="s">
        <v>80</v>
      </c>
      <c r="D34" s="25">
        <v>42598</v>
      </c>
      <c r="E34" s="25">
        <v>42598</v>
      </c>
      <c r="F34" s="25">
        <v>42632</v>
      </c>
      <c r="G34" s="2" t="s">
        <v>44</v>
      </c>
      <c r="H34" s="3">
        <v>75000000</v>
      </c>
      <c r="I34" s="2" t="s">
        <v>37</v>
      </c>
      <c r="J34" s="3">
        <v>66677157.210000001</v>
      </c>
      <c r="K34" s="3">
        <v>-567368.23019999999</v>
      </c>
      <c r="L34" s="3">
        <v>-501075.89000000001</v>
      </c>
      <c r="M34">
        <v>1.1323000000000001</v>
      </c>
      <c r="N34">
        <v>1</v>
      </c>
      <c r="O34">
        <v>1.1278999999999999</v>
      </c>
      <c r="P34">
        <v>1</v>
      </c>
      <c r="Q34" s="3">
        <f t="shared" si="0"/>
        <v>-181900.53830923885</v>
      </c>
      <c r="R34" s="3">
        <f t="shared" si="1"/>
        <v>-21400.063330498688</v>
      </c>
      <c r="S34" s="3">
        <f t="shared" si="2"/>
        <v>-258393.64952349663</v>
      </c>
      <c r="T34" s="3">
        <f t="shared" si="3"/>
        <v>0</v>
      </c>
      <c r="U34" s="3">
        <f t="shared" si="4"/>
        <v>-258393.64952349663</v>
      </c>
      <c r="V34" s="3">
        <f t="shared" si="5"/>
        <v>221282.17714600469</v>
      </c>
      <c r="W34" s="2" t="s">
        <v>39</v>
      </c>
      <c r="X34" s="2" t="s">
        <v>40</v>
      </c>
      <c r="Y34" s="2" t="s">
        <v>37</v>
      </c>
      <c r="Z34" s="3">
        <v>66755674.229999997</v>
      </c>
      <c r="AA34" s="2" t="s">
        <v>44</v>
      </c>
      <c r="AB34" s="3">
        <v>75000000</v>
      </c>
      <c r="AC34" s="26">
        <v>42600</v>
      </c>
      <c r="AD34">
        <f t="shared" si="6"/>
        <v>4</v>
      </c>
      <c r="AE34">
        <f t="shared" si="7"/>
        <v>32</v>
      </c>
      <c r="AF34" s="4">
        <f t="shared" si="8"/>
        <v>-7920.6903327318141</v>
      </c>
    </row>
    <row r="35">
      <c r="A35" t="s">
        <v>85</v>
      </c>
      <c r="B35" t="s">
        <v>79</v>
      </c>
      <c r="C35" t="s">
        <v>80</v>
      </c>
      <c r="D35" s="25">
        <v>42598</v>
      </c>
      <c r="E35" s="25">
        <v>42598</v>
      </c>
      <c r="F35" s="25">
        <v>42632</v>
      </c>
      <c r="G35" s="2" t="s">
        <v>44</v>
      </c>
      <c r="H35" s="3">
        <v>75000000</v>
      </c>
      <c r="I35" s="2" t="s">
        <v>37</v>
      </c>
      <c r="J35" s="3">
        <v>66677157.210000001</v>
      </c>
      <c r="K35" s="3">
        <v>-567368.23019999999</v>
      </c>
      <c r="L35" s="3">
        <v>-501075.89000000001</v>
      </c>
      <c r="M35">
        <v>1.1323000000000001</v>
      </c>
      <c r="N35">
        <v>1</v>
      </c>
      <c r="O35">
        <v>1.1278999999999999</v>
      </c>
      <c r="P35">
        <v>1</v>
      </c>
      <c r="Q35" s="3">
        <f t="shared" si="0"/>
        <v>-181900.53830923885</v>
      </c>
      <c r="R35" s="3">
        <f t="shared" si="1"/>
        <v>-21400.063330498688</v>
      </c>
      <c r="S35" s="3">
        <f t="shared" si="2"/>
        <v>-258393.64952349663</v>
      </c>
      <c r="T35" s="3">
        <f t="shared" si="3"/>
        <v>0</v>
      </c>
      <c r="U35" s="3">
        <f t="shared" si="4"/>
        <v>-258393.64952349663</v>
      </c>
      <c r="V35" s="3">
        <f t="shared" si="5"/>
        <v>221282.17714600469</v>
      </c>
      <c r="W35" s="2" t="s">
        <v>39</v>
      </c>
      <c r="X35" s="2" t="s">
        <v>40</v>
      </c>
      <c r="Y35" s="2" t="s">
        <v>37</v>
      </c>
      <c r="Z35" s="3">
        <v>66755674.229999997</v>
      </c>
      <c r="AA35" s="2" t="s">
        <v>44</v>
      </c>
      <c r="AB35" s="3">
        <v>75000000</v>
      </c>
      <c r="AC35" s="26">
        <v>42600</v>
      </c>
      <c r="AD35">
        <f t="shared" si="6"/>
        <v>4</v>
      </c>
      <c r="AE35">
        <f t="shared" si="7"/>
        <v>32</v>
      </c>
      <c r="AF35" s="4">
        <f t="shared" si="8"/>
        <v>-7920.6903327318141</v>
      </c>
    </row>
    <row r="36">
      <c r="A36" t="s">
        <v>86</v>
      </c>
      <c r="B36" t="s">
        <v>79</v>
      </c>
      <c r="C36" t="s">
        <v>80</v>
      </c>
      <c r="D36" s="25">
        <v>42598</v>
      </c>
      <c r="E36" s="25">
        <v>42598</v>
      </c>
      <c r="F36" s="25">
        <v>42632</v>
      </c>
      <c r="G36" s="2" t="s">
        <v>44</v>
      </c>
      <c r="H36" s="3">
        <v>75000000</v>
      </c>
      <c r="I36" s="2" t="s">
        <v>37</v>
      </c>
      <c r="J36" s="3">
        <v>66677157.210000001</v>
      </c>
      <c r="K36" s="3">
        <v>-567368.23019999999</v>
      </c>
      <c r="L36" s="3">
        <v>-501075.89000000001</v>
      </c>
      <c r="M36">
        <v>1.1323000000000001</v>
      </c>
      <c r="N36">
        <v>1</v>
      </c>
      <c r="O36">
        <v>1.1278999999999999</v>
      </c>
      <c r="P36">
        <v>1</v>
      </c>
      <c r="Q36" s="3">
        <f t="shared" si="0"/>
        <v>-181900.53830923885</v>
      </c>
      <c r="R36" s="3">
        <f t="shared" si="1"/>
        <v>-21400.063330498688</v>
      </c>
      <c r="S36" s="3">
        <f t="shared" si="2"/>
        <v>-258393.64952349663</v>
      </c>
      <c r="T36" s="3">
        <f t="shared" si="3"/>
        <v>0</v>
      </c>
      <c r="U36" s="3">
        <f t="shared" si="4"/>
        <v>-258393.64952349663</v>
      </c>
      <c r="V36" s="3">
        <f t="shared" si="5"/>
        <v>221282.17714600469</v>
      </c>
      <c r="W36" s="2" t="s">
        <v>39</v>
      </c>
      <c r="X36" s="2" t="s">
        <v>40</v>
      </c>
      <c r="Y36" s="2" t="s">
        <v>37</v>
      </c>
      <c r="Z36" s="3">
        <v>66755674.229999997</v>
      </c>
      <c r="AA36" s="2" t="s">
        <v>44</v>
      </c>
      <c r="AB36" s="3">
        <v>75000000</v>
      </c>
      <c r="AC36" s="26">
        <v>42600</v>
      </c>
      <c r="AD36">
        <f t="shared" si="6"/>
        <v>4</v>
      </c>
      <c r="AE36">
        <f t="shared" si="7"/>
        <v>32</v>
      </c>
      <c r="AF36" s="4">
        <f t="shared" si="8"/>
        <v>-7920.6903327318141</v>
      </c>
    </row>
    <row r="37">
      <c r="A37" t="s">
        <v>87</v>
      </c>
      <c r="B37" t="s">
        <v>79</v>
      </c>
      <c r="C37" t="s">
        <v>80</v>
      </c>
      <c r="D37" s="25">
        <v>42599</v>
      </c>
      <c r="E37" s="25">
        <v>42599</v>
      </c>
      <c r="F37" s="25">
        <v>42615</v>
      </c>
      <c r="G37" s="2" t="s">
        <v>44</v>
      </c>
      <c r="H37" s="3">
        <v>75000000</v>
      </c>
      <c r="I37" s="2" t="s">
        <v>37</v>
      </c>
      <c r="J37" s="3">
        <v>66573759.289999999</v>
      </c>
      <c r="K37" s="3">
        <v>-403224.77970000001</v>
      </c>
      <c r="L37" s="3">
        <v>-356111.26000000001</v>
      </c>
      <c r="M37">
        <v>1.1323000000000001</v>
      </c>
      <c r="N37">
        <v>1</v>
      </c>
      <c r="O37">
        <v>1.1273</v>
      </c>
      <c r="P37">
        <v>1</v>
      </c>
      <c r="Q37" s="3">
        <f t="shared" si="0"/>
        <v>-43110.837946414948</v>
      </c>
      <c r="R37" s="3">
        <f t="shared" si="1"/>
        <v>-8083.2821149528027</v>
      </c>
      <c r="S37" s="3">
        <f t="shared" si="2"/>
        <v>-293785.42988631874</v>
      </c>
      <c r="T37" s="3">
        <f t="shared" si="3"/>
        <v>0</v>
      </c>
      <c r="U37" s="3">
        <f t="shared" si="4"/>
        <v>-293785.42988631874</v>
      </c>
      <c r="V37" s="3">
        <f t="shared" si="5"/>
        <v>54242.547998728463</v>
      </c>
      <c r="W37" s="2" t="s">
        <v>39</v>
      </c>
      <c r="X37" s="2" t="s">
        <v>40</v>
      </c>
      <c r="Y37" s="2" t="s">
        <v>37</v>
      </c>
      <c r="Z37" s="3">
        <v>66607460.039999999</v>
      </c>
      <c r="AA37" s="2" t="s">
        <v>44</v>
      </c>
      <c r="AB37" s="3">
        <v>75000000</v>
      </c>
      <c r="AC37" s="26">
        <v>42601</v>
      </c>
      <c r="AD37">
        <f t="shared" si="6"/>
        <v>3</v>
      </c>
      <c r="AE37">
        <f t="shared" si="7"/>
        <v>14</v>
      </c>
      <c r="AF37" s="4">
        <f t="shared" si="8"/>
        <v>-7264.1685470194207</v>
      </c>
    </row>
    <row r="38">
      <c r="A38" t="s">
        <v>88</v>
      </c>
      <c r="B38" t="s">
        <v>79</v>
      </c>
      <c r="C38" t="s">
        <v>80</v>
      </c>
      <c r="D38" s="25">
        <v>42599</v>
      </c>
      <c r="E38" s="25">
        <v>42599</v>
      </c>
      <c r="F38" s="25">
        <v>42615</v>
      </c>
      <c r="G38" s="2" t="s">
        <v>44</v>
      </c>
      <c r="H38" s="3">
        <v>75000000</v>
      </c>
      <c r="I38" s="2" t="s">
        <v>37</v>
      </c>
      <c r="J38" s="3">
        <v>66573759.289999999</v>
      </c>
      <c r="K38" s="3">
        <v>-403224.77970000001</v>
      </c>
      <c r="L38" s="3">
        <v>-356111.26000000001</v>
      </c>
      <c r="M38">
        <v>1.1323000000000001</v>
      </c>
      <c r="N38">
        <v>1</v>
      </c>
      <c r="O38">
        <v>1.1273</v>
      </c>
      <c r="P38">
        <v>1</v>
      </c>
      <c r="Q38" s="3">
        <f t="shared" si="0"/>
        <v>-43110.837946414948</v>
      </c>
      <c r="R38" s="3">
        <f t="shared" si="1"/>
        <v>-8083.2821149528027</v>
      </c>
      <c r="S38" s="3">
        <f t="shared" si="2"/>
        <v>-293785.42988631874</v>
      </c>
      <c r="T38" s="3">
        <f t="shared" si="3"/>
        <v>0</v>
      </c>
      <c r="U38" s="3">
        <f t="shared" si="4"/>
        <v>-293785.42988631874</v>
      </c>
      <c r="V38" s="3">
        <f t="shared" si="5"/>
        <v>54242.547998728463</v>
      </c>
      <c r="W38" s="2" t="s">
        <v>39</v>
      </c>
      <c r="X38" s="2" t="s">
        <v>40</v>
      </c>
      <c r="Y38" s="2" t="s">
        <v>37</v>
      </c>
      <c r="Z38" s="3">
        <v>66607460.039999999</v>
      </c>
      <c r="AA38" s="2" t="s">
        <v>44</v>
      </c>
      <c r="AB38" s="3">
        <v>75000000</v>
      </c>
      <c r="AC38" s="26">
        <v>42601</v>
      </c>
      <c r="AD38">
        <f t="shared" si="6"/>
        <v>3</v>
      </c>
      <c r="AE38">
        <f t="shared" si="7"/>
        <v>14</v>
      </c>
      <c r="AF38" s="4">
        <f t="shared" si="8"/>
        <v>-7264.1685470194207</v>
      </c>
    </row>
    <row r="39">
      <c r="A39" t="s">
        <v>89</v>
      </c>
      <c r="B39" t="s">
        <v>79</v>
      </c>
      <c r="C39" t="s">
        <v>80</v>
      </c>
      <c r="D39" s="25">
        <v>42599</v>
      </c>
      <c r="E39" s="25">
        <v>42599</v>
      </c>
      <c r="F39" s="25">
        <v>42615</v>
      </c>
      <c r="G39" s="2" t="s">
        <v>44</v>
      </c>
      <c r="H39" s="3">
        <v>75000000</v>
      </c>
      <c r="I39" s="2" t="s">
        <v>37</v>
      </c>
      <c r="J39" s="3">
        <v>66573759.289999999</v>
      </c>
      <c r="K39" s="3">
        <v>-403224.77970000001</v>
      </c>
      <c r="L39" s="3">
        <v>-356111.26000000001</v>
      </c>
      <c r="M39">
        <v>1.1323000000000001</v>
      </c>
      <c r="N39">
        <v>1</v>
      </c>
      <c r="O39">
        <v>1.1273</v>
      </c>
      <c r="P39">
        <v>1</v>
      </c>
      <c r="Q39" s="3">
        <f t="shared" si="0"/>
        <v>-43110.837946414948</v>
      </c>
      <c r="R39" s="3">
        <f t="shared" si="1"/>
        <v>-8083.2821149528027</v>
      </c>
      <c r="S39" s="3">
        <f t="shared" si="2"/>
        <v>-293785.42988631874</v>
      </c>
      <c r="T39" s="3">
        <f t="shared" si="3"/>
        <v>0</v>
      </c>
      <c r="U39" s="3">
        <f t="shared" si="4"/>
        <v>-293785.42988631874</v>
      </c>
      <c r="V39" s="3">
        <f t="shared" si="5"/>
        <v>54242.547998728463</v>
      </c>
      <c r="W39" s="2" t="s">
        <v>39</v>
      </c>
      <c r="X39" s="2" t="s">
        <v>40</v>
      </c>
      <c r="Y39" s="2" t="s">
        <v>37</v>
      </c>
      <c r="Z39" s="3">
        <v>66607460.039999999</v>
      </c>
      <c r="AA39" s="2" t="s">
        <v>44</v>
      </c>
      <c r="AB39" s="3">
        <v>75000000</v>
      </c>
      <c r="AC39" s="26">
        <v>42601</v>
      </c>
      <c r="AD39">
        <f t="shared" si="6"/>
        <v>3</v>
      </c>
      <c r="AE39">
        <f t="shared" si="7"/>
        <v>14</v>
      </c>
      <c r="AF39" s="4">
        <f t="shared" si="8"/>
        <v>-7264.1685470194207</v>
      </c>
    </row>
    <row r="40">
      <c r="A40" t="s">
        <v>90</v>
      </c>
      <c r="B40" t="s">
        <v>79</v>
      </c>
      <c r="C40" t="s">
        <v>80</v>
      </c>
      <c r="D40" s="25">
        <v>42599</v>
      </c>
      <c r="E40" s="25">
        <v>42599</v>
      </c>
      <c r="F40" s="25">
        <v>42615</v>
      </c>
      <c r="G40" s="2" t="s">
        <v>44</v>
      </c>
      <c r="H40" s="3">
        <v>75000000</v>
      </c>
      <c r="I40" s="2" t="s">
        <v>37</v>
      </c>
      <c r="J40" s="3">
        <v>66573759.289999999</v>
      </c>
      <c r="K40" s="3">
        <v>-403224.77970000001</v>
      </c>
      <c r="L40" s="3">
        <v>-356111.26000000001</v>
      </c>
      <c r="M40">
        <v>1.1323000000000001</v>
      </c>
      <c r="N40">
        <v>1</v>
      </c>
      <c r="O40">
        <v>1.1273</v>
      </c>
      <c r="P40">
        <v>1</v>
      </c>
      <c r="Q40" s="3">
        <f t="shared" si="0"/>
        <v>-43110.837946414948</v>
      </c>
      <c r="R40" s="3">
        <f t="shared" si="1"/>
        <v>-8083.2821149528027</v>
      </c>
      <c r="S40" s="3">
        <f t="shared" si="2"/>
        <v>-293785.42988631874</v>
      </c>
      <c r="T40" s="3">
        <f t="shared" si="3"/>
        <v>0</v>
      </c>
      <c r="U40" s="3">
        <f t="shared" si="4"/>
        <v>-293785.42988631874</v>
      </c>
      <c r="V40" s="3">
        <f t="shared" si="5"/>
        <v>54242.547998728463</v>
      </c>
      <c r="W40" s="2" t="s">
        <v>39</v>
      </c>
      <c r="X40" s="2" t="s">
        <v>40</v>
      </c>
      <c r="Y40" s="2" t="s">
        <v>37</v>
      </c>
      <c r="Z40" s="3">
        <v>66607460.039999999</v>
      </c>
      <c r="AA40" s="2" t="s">
        <v>44</v>
      </c>
      <c r="AB40" s="3">
        <v>75000000</v>
      </c>
      <c r="AC40" s="26">
        <v>42601</v>
      </c>
      <c r="AD40">
        <f t="shared" si="6"/>
        <v>3</v>
      </c>
      <c r="AE40">
        <f t="shared" si="7"/>
        <v>14</v>
      </c>
      <c r="AF40" s="4">
        <f t="shared" si="8"/>
        <v>-7264.1685470194207</v>
      </c>
    </row>
    <row r="41">
      <c r="A41" t="s">
        <v>91</v>
      </c>
      <c r="B41" t="s">
        <v>79</v>
      </c>
      <c r="C41" t="s">
        <v>80</v>
      </c>
      <c r="D41" s="25">
        <v>42600</v>
      </c>
      <c r="E41" s="25">
        <v>42600</v>
      </c>
      <c r="F41" s="25">
        <v>42619</v>
      </c>
      <c r="G41" s="2" t="s">
        <v>44</v>
      </c>
      <c r="H41" s="3">
        <v>75000000</v>
      </c>
      <c r="I41" s="2" t="s">
        <v>37</v>
      </c>
      <c r="J41" s="3">
        <v>66247394.270000003</v>
      </c>
      <c r="K41" s="3">
        <v>-45028.3439</v>
      </c>
      <c r="L41" s="3">
        <v>-39767.150000000001</v>
      </c>
      <c r="M41">
        <v>1.1323000000000001</v>
      </c>
      <c r="N41">
        <v>1</v>
      </c>
      <c r="O41">
        <v>1.1312</v>
      </c>
      <c r="P41">
        <v>1</v>
      </c>
      <c r="Q41" s="3">
        <f t="shared" si="0"/>
        <v>53878.714441299438</v>
      </c>
      <c r="R41" s="3">
        <f t="shared" si="1"/>
        <v>5671.4436253999411</v>
      </c>
      <c r="S41" s="3">
        <f t="shared" si="2"/>
        <v>-64409.962274037302</v>
      </c>
      <c r="T41" s="3">
        <f t="shared" si="3"/>
        <v>0</v>
      </c>
      <c r="U41" s="3">
        <f t="shared" si="4"/>
        <v>-64409.962274037302</v>
      </c>
      <c r="V41" s="3">
        <f t="shared" si="5"/>
        <v>-18971.368648637355</v>
      </c>
      <c r="W41" s="2" t="s">
        <v>39</v>
      </c>
      <c r="X41" s="2" t="s">
        <v>40</v>
      </c>
      <c r="Y41" s="2" t="s">
        <v>37</v>
      </c>
      <c r="Z41" s="3">
        <v>66283694.210000001</v>
      </c>
      <c r="AA41" s="2" t="s">
        <v>44</v>
      </c>
      <c r="AB41" s="3">
        <v>75000000</v>
      </c>
      <c r="AC41" s="26">
        <v>42604</v>
      </c>
      <c r="AD41">
        <f t="shared" si="6"/>
        <v>0</v>
      </c>
      <c r="AE41">
        <f t="shared" si="7"/>
        <v>0</v>
      </c>
      <c r="AF41" s="4">
        <f t="shared" si="8"/>
        <v>39767.150000000001</v>
      </c>
    </row>
    <row r="42">
      <c r="A42" t="s">
        <v>91</v>
      </c>
      <c r="B42" t="s">
        <v>79</v>
      </c>
      <c r="C42" t="s">
        <v>80</v>
      </c>
      <c r="D42" s="25">
        <v>42600</v>
      </c>
      <c r="E42" s="25">
        <v>42600</v>
      </c>
      <c r="F42" s="25">
        <v>42604</v>
      </c>
      <c r="G42" s="2" t="s">
        <v>37</v>
      </c>
      <c r="H42" s="3">
        <v>66283694.210000001</v>
      </c>
      <c r="I42" s="2" t="s">
        <v>44</v>
      </c>
      <c r="J42" s="3">
        <v>75000000</v>
      </c>
      <c r="K42" s="3">
        <v>53026.956400000003</v>
      </c>
      <c r="L42" s="3">
        <v>46831.190000000002</v>
      </c>
      <c r="M42">
        <v>1</v>
      </c>
      <c r="N42">
        <v>1.1323000000000001</v>
      </c>
      <c r="O42">
        <v>1</v>
      </c>
      <c r="P42">
        <v>1.1312</v>
      </c>
      <c r="Q42" s="3">
        <f t="shared" si="0"/>
        <v>-17578.774441301823</v>
      </c>
      <c r="R42" s="3">
        <f t="shared" si="1"/>
        <v>-8789.3872206509113</v>
      </c>
      <c r="S42" s="3">
        <f t="shared" si="2"/>
        <v>0</v>
      </c>
      <c r="T42" s="3">
        <f t="shared" si="3"/>
        <v>-64409.962274037302</v>
      </c>
      <c r="U42" s="3">
        <f t="shared" si="4"/>
        <v>64409.962274037302</v>
      </c>
      <c r="V42" s="3">
        <f t="shared" si="5"/>
        <v>8789.3850533863879</v>
      </c>
      <c r="W42" s="2" t="s">
        <v>39</v>
      </c>
      <c r="X42" s="2" t="s">
        <v>40</v>
      </c>
      <c r="Y42" s="2" t="s">
        <v>37</v>
      </c>
      <c r="Z42" s="3">
        <v>66283694.210000001</v>
      </c>
      <c r="AA42" s="2" t="s">
        <v>44</v>
      </c>
      <c r="AB42" s="3">
        <v>75000000</v>
      </c>
      <c r="AC42" s="26">
        <v>42604</v>
      </c>
      <c r="AD42">
        <f t="shared" si="6"/>
        <v>0</v>
      </c>
      <c r="AE42">
        <f t="shared" si="7"/>
        <v>0</v>
      </c>
      <c r="AF42" s="4">
        <f t="shared" si="8"/>
        <v>-46831.190000000002</v>
      </c>
    </row>
    <row r="43">
      <c r="A43" t="s">
        <v>92</v>
      </c>
      <c r="B43" t="s">
        <v>79</v>
      </c>
      <c r="C43" t="s">
        <v>80</v>
      </c>
      <c r="D43" s="25">
        <v>42600</v>
      </c>
      <c r="E43" s="25">
        <v>42600</v>
      </c>
      <c r="F43" s="25">
        <v>42619</v>
      </c>
      <c r="G43" s="2" t="s">
        <v>44</v>
      </c>
      <c r="H43" s="3">
        <v>75000000</v>
      </c>
      <c r="I43" s="2" t="s">
        <v>37</v>
      </c>
      <c r="J43" s="3">
        <v>66247394.270000003</v>
      </c>
      <c r="K43" s="3">
        <v>-45028.3439</v>
      </c>
      <c r="L43" s="3">
        <v>-39767.150000000001</v>
      </c>
      <c r="M43">
        <v>1.1323000000000001</v>
      </c>
      <c r="N43">
        <v>1</v>
      </c>
      <c r="O43">
        <v>1.1312</v>
      </c>
      <c r="P43">
        <v>1</v>
      </c>
      <c r="Q43" s="3">
        <f t="shared" si="0"/>
        <v>53878.714441299438</v>
      </c>
      <c r="R43" s="3">
        <f t="shared" si="1"/>
        <v>5671.4436253999411</v>
      </c>
      <c r="S43" s="3">
        <f t="shared" si="2"/>
        <v>-64409.962274037302</v>
      </c>
      <c r="T43" s="3">
        <f t="shared" si="3"/>
        <v>0</v>
      </c>
      <c r="U43" s="3">
        <f t="shared" si="4"/>
        <v>-64409.962274037302</v>
      </c>
      <c r="V43" s="3">
        <f t="shared" si="5"/>
        <v>-18971.368648637355</v>
      </c>
      <c r="W43" s="2" t="s">
        <v>39</v>
      </c>
      <c r="X43" s="2" t="s">
        <v>40</v>
      </c>
      <c r="Y43" s="2" t="s">
        <v>37</v>
      </c>
      <c r="Z43" s="3">
        <v>66283694.210000001</v>
      </c>
      <c r="AA43" s="2" t="s">
        <v>44</v>
      </c>
      <c r="AB43" s="3">
        <v>75000000</v>
      </c>
      <c r="AC43" s="26">
        <v>42604</v>
      </c>
      <c r="AD43">
        <f t="shared" si="6"/>
        <v>0</v>
      </c>
      <c r="AE43">
        <f t="shared" si="7"/>
        <v>0</v>
      </c>
      <c r="AF43" s="4">
        <f t="shared" si="8"/>
        <v>39767.150000000001</v>
      </c>
    </row>
    <row r="44">
      <c r="A44" t="s">
        <v>92</v>
      </c>
      <c r="B44" t="s">
        <v>79</v>
      </c>
      <c r="C44" t="s">
        <v>80</v>
      </c>
      <c r="D44" s="25">
        <v>42600</v>
      </c>
      <c r="E44" s="25">
        <v>42600</v>
      </c>
      <c r="F44" s="25">
        <v>42604</v>
      </c>
      <c r="G44" s="2" t="s">
        <v>37</v>
      </c>
      <c r="H44" s="3">
        <v>66283694.210000001</v>
      </c>
      <c r="I44" s="2" t="s">
        <v>44</v>
      </c>
      <c r="J44" s="3">
        <v>75000000</v>
      </c>
      <c r="K44" s="3">
        <v>53026.956400000003</v>
      </c>
      <c r="L44" s="3">
        <v>46831.190000000002</v>
      </c>
      <c r="M44">
        <v>1</v>
      </c>
      <c r="N44">
        <v>1.1323000000000001</v>
      </c>
      <c r="O44">
        <v>1</v>
      </c>
      <c r="P44">
        <v>1.1312</v>
      </c>
      <c r="Q44" s="3">
        <f t="shared" si="0"/>
        <v>-17578.774441301823</v>
      </c>
      <c r="R44" s="3">
        <f t="shared" si="1"/>
        <v>-8789.3872206509113</v>
      </c>
      <c r="S44" s="3">
        <f t="shared" si="2"/>
        <v>0</v>
      </c>
      <c r="T44" s="3">
        <f t="shared" si="3"/>
        <v>-64409.962274037302</v>
      </c>
      <c r="U44" s="3">
        <f t="shared" si="4"/>
        <v>64409.962274037302</v>
      </c>
      <c r="V44" s="3">
        <f t="shared" si="5"/>
        <v>8789.3850533863879</v>
      </c>
      <c r="W44" s="2" t="s">
        <v>39</v>
      </c>
      <c r="X44" s="2" t="s">
        <v>40</v>
      </c>
      <c r="Y44" s="2" t="s">
        <v>37</v>
      </c>
      <c r="Z44" s="3">
        <v>66283694.210000001</v>
      </c>
      <c r="AA44" s="2" t="s">
        <v>44</v>
      </c>
      <c r="AB44" s="3">
        <v>75000000</v>
      </c>
      <c r="AC44" s="26">
        <v>42604</v>
      </c>
      <c r="AD44">
        <f t="shared" si="6"/>
        <v>0</v>
      </c>
      <c r="AE44">
        <f t="shared" si="7"/>
        <v>0</v>
      </c>
      <c r="AF44" s="4">
        <f t="shared" si="8"/>
        <v>-46831.190000000002</v>
      </c>
    </row>
    <row r="45">
      <c r="A45" t="s">
        <v>93</v>
      </c>
      <c r="B45" t="s">
        <v>79</v>
      </c>
      <c r="C45" t="s">
        <v>80</v>
      </c>
      <c r="D45" s="25">
        <v>42600</v>
      </c>
      <c r="E45" s="25">
        <v>42600</v>
      </c>
      <c r="F45" s="25">
        <v>42619</v>
      </c>
      <c r="G45" s="2" t="s">
        <v>44</v>
      </c>
      <c r="H45" s="3">
        <v>75000000</v>
      </c>
      <c r="I45" s="2" t="s">
        <v>37</v>
      </c>
      <c r="J45" s="3">
        <v>66247394.270000003</v>
      </c>
      <c r="K45" s="3">
        <v>-45028.3439</v>
      </c>
      <c r="L45" s="3">
        <v>-39767.150000000001</v>
      </c>
      <c r="M45">
        <v>1.1323000000000001</v>
      </c>
      <c r="N45">
        <v>1</v>
      </c>
      <c r="O45">
        <v>1.1312</v>
      </c>
      <c r="P45">
        <v>1</v>
      </c>
      <c r="Q45" s="3">
        <f t="shared" si="0"/>
        <v>53878.714441299438</v>
      </c>
      <c r="R45" s="3">
        <f t="shared" si="1"/>
        <v>5671.4436253999411</v>
      </c>
      <c r="S45" s="3">
        <f t="shared" si="2"/>
        <v>-64409.962274037302</v>
      </c>
      <c r="T45" s="3">
        <f t="shared" si="3"/>
        <v>0</v>
      </c>
      <c r="U45" s="3">
        <f t="shared" si="4"/>
        <v>-64409.962274037302</v>
      </c>
      <c r="V45" s="3">
        <f t="shared" si="5"/>
        <v>-18971.368648637355</v>
      </c>
      <c r="W45" s="2" t="s">
        <v>39</v>
      </c>
      <c r="X45" s="2" t="s">
        <v>40</v>
      </c>
      <c r="Y45" s="2" t="s">
        <v>37</v>
      </c>
      <c r="Z45" s="3">
        <v>66283694.210000001</v>
      </c>
      <c r="AA45" s="2" t="s">
        <v>44</v>
      </c>
      <c r="AB45" s="3">
        <v>75000000</v>
      </c>
      <c r="AC45" s="26">
        <v>42604</v>
      </c>
      <c r="AD45">
        <f t="shared" si="6"/>
        <v>0</v>
      </c>
      <c r="AE45">
        <f t="shared" si="7"/>
        <v>0</v>
      </c>
      <c r="AF45" s="4">
        <f t="shared" si="8"/>
        <v>39767.150000000001</v>
      </c>
    </row>
    <row r="46">
      <c r="A46" t="s">
        <v>93</v>
      </c>
      <c r="B46" t="s">
        <v>79</v>
      </c>
      <c r="C46" t="s">
        <v>80</v>
      </c>
      <c r="D46" s="25">
        <v>42600</v>
      </c>
      <c r="E46" s="25">
        <v>42600</v>
      </c>
      <c r="F46" s="25">
        <v>42604</v>
      </c>
      <c r="G46" s="2" t="s">
        <v>37</v>
      </c>
      <c r="H46" s="3">
        <v>66283694.210000001</v>
      </c>
      <c r="I46" s="2" t="s">
        <v>44</v>
      </c>
      <c r="J46" s="3">
        <v>75000000</v>
      </c>
      <c r="K46" s="3">
        <v>53026.956400000003</v>
      </c>
      <c r="L46" s="3">
        <v>46831.190000000002</v>
      </c>
      <c r="M46">
        <v>1</v>
      </c>
      <c r="N46">
        <v>1.1323000000000001</v>
      </c>
      <c r="O46">
        <v>1</v>
      </c>
      <c r="P46">
        <v>1.1312</v>
      </c>
      <c r="Q46" s="3">
        <f t="shared" si="0"/>
        <v>-17578.774441301823</v>
      </c>
      <c r="R46" s="3">
        <f t="shared" si="1"/>
        <v>-8789.3872206509113</v>
      </c>
      <c r="S46" s="3">
        <f t="shared" si="2"/>
        <v>0</v>
      </c>
      <c r="T46" s="3">
        <f t="shared" si="3"/>
        <v>-64409.962274037302</v>
      </c>
      <c r="U46" s="3">
        <f t="shared" si="4"/>
        <v>64409.962274037302</v>
      </c>
      <c r="V46" s="3">
        <f t="shared" si="5"/>
        <v>8789.3850533863879</v>
      </c>
      <c r="W46" s="2" t="s">
        <v>39</v>
      </c>
      <c r="X46" s="2" t="s">
        <v>40</v>
      </c>
      <c r="Y46" s="2" t="s">
        <v>37</v>
      </c>
      <c r="Z46" s="3">
        <v>66283694.210000001</v>
      </c>
      <c r="AA46" s="2" t="s">
        <v>44</v>
      </c>
      <c r="AB46" s="3">
        <v>75000000</v>
      </c>
      <c r="AC46" s="26">
        <v>42604</v>
      </c>
      <c r="AD46">
        <f t="shared" si="6"/>
        <v>0</v>
      </c>
      <c r="AE46">
        <f t="shared" si="7"/>
        <v>0</v>
      </c>
      <c r="AF46" s="4">
        <f t="shared" si="8"/>
        <v>-46831.190000000002</v>
      </c>
    </row>
    <row r="47">
      <c r="A47" t="s">
        <v>94</v>
      </c>
      <c r="B47" t="s">
        <v>79</v>
      </c>
      <c r="C47" t="s">
        <v>80</v>
      </c>
      <c r="D47" s="25">
        <v>42600</v>
      </c>
      <c r="E47" s="25">
        <v>42600</v>
      </c>
      <c r="F47" s="25">
        <v>42619</v>
      </c>
      <c r="G47" s="2" t="s">
        <v>44</v>
      </c>
      <c r="H47" s="3">
        <v>75000000</v>
      </c>
      <c r="I47" s="2" t="s">
        <v>37</v>
      </c>
      <c r="J47" s="3">
        <v>66247394.270000003</v>
      </c>
      <c r="K47" s="3">
        <v>-45028.3439</v>
      </c>
      <c r="L47" s="3">
        <v>-39767.150000000001</v>
      </c>
      <c r="M47">
        <v>1.1323000000000001</v>
      </c>
      <c r="N47">
        <v>1</v>
      </c>
      <c r="O47">
        <v>1.1312</v>
      </c>
      <c r="P47">
        <v>1</v>
      </c>
      <c r="Q47" s="3">
        <f t="shared" si="0"/>
        <v>53878.714441299438</v>
      </c>
      <c r="R47" s="3">
        <f t="shared" si="1"/>
        <v>5671.4436253999411</v>
      </c>
      <c r="S47" s="3">
        <f t="shared" si="2"/>
        <v>-64409.962274037302</v>
      </c>
      <c r="T47" s="3">
        <f t="shared" si="3"/>
        <v>0</v>
      </c>
      <c r="U47" s="3">
        <f t="shared" si="4"/>
        <v>-64409.962274037302</v>
      </c>
      <c r="V47" s="3">
        <f t="shared" si="5"/>
        <v>-18971.368648637355</v>
      </c>
      <c r="W47" s="2" t="s">
        <v>39</v>
      </c>
      <c r="X47" s="2" t="s">
        <v>40</v>
      </c>
      <c r="Y47" s="2" t="s">
        <v>37</v>
      </c>
      <c r="Z47" s="3">
        <v>66283694.210000001</v>
      </c>
      <c r="AA47" s="2" t="s">
        <v>44</v>
      </c>
      <c r="AB47" s="3">
        <v>75000000</v>
      </c>
      <c r="AC47" s="26">
        <v>42604</v>
      </c>
      <c r="AD47">
        <f t="shared" si="6"/>
        <v>0</v>
      </c>
      <c r="AE47">
        <f t="shared" si="7"/>
        <v>0</v>
      </c>
      <c r="AF47" s="4">
        <f t="shared" si="8"/>
        <v>39767.150000000001</v>
      </c>
    </row>
    <row r="48">
      <c r="A48" t="s">
        <v>94</v>
      </c>
      <c r="B48" t="s">
        <v>79</v>
      </c>
      <c r="C48" t="s">
        <v>80</v>
      </c>
      <c r="D48" s="25">
        <v>42600</v>
      </c>
      <c r="E48" s="25">
        <v>42600</v>
      </c>
      <c r="F48" s="25">
        <v>42604</v>
      </c>
      <c r="G48" s="2" t="s">
        <v>37</v>
      </c>
      <c r="H48" s="3">
        <v>66283694.210000001</v>
      </c>
      <c r="I48" s="2" t="s">
        <v>44</v>
      </c>
      <c r="J48" s="3">
        <v>75000000</v>
      </c>
      <c r="K48" s="3">
        <v>53026.956400000003</v>
      </c>
      <c r="L48" s="3">
        <v>46831.190000000002</v>
      </c>
      <c r="M48">
        <v>1</v>
      </c>
      <c r="N48">
        <v>1.1323000000000001</v>
      </c>
      <c r="O48">
        <v>1</v>
      </c>
      <c r="P48">
        <v>1.1312</v>
      </c>
      <c r="Q48" s="3">
        <f t="shared" si="0"/>
        <v>-17578.774441301823</v>
      </c>
      <c r="R48" s="3">
        <f t="shared" si="1"/>
        <v>-8789.3872206509113</v>
      </c>
      <c r="S48" s="3">
        <f t="shared" si="2"/>
        <v>0</v>
      </c>
      <c r="T48" s="3">
        <f t="shared" si="3"/>
        <v>-64409.962274037302</v>
      </c>
      <c r="U48" s="3">
        <f t="shared" si="4"/>
        <v>64409.962274037302</v>
      </c>
      <c r="V48" s="3">
        <f t="shared" si="5"/>
        <v>8789.3850533863879</v>
      </c>
      <c r="W48" s="2" t="s">
        <v>39</v>
      </c>
      <c r="X48" s="2" t="s">
        <v>40</v>
      </c>
      <c r="Y48" s="2" t="s">
        <v>37</v>
      </c>
      <c r="Z48" s="3">
        <v>66283694.210000001</v>
      </c>
      <c r="AA48" s="2" t="s">
        <v>44</v>
      </c>
      <c r="AB48" s="3">
        <v>75000000</v>
      </c>
      <c r="AC48" s="26">
        <v>42604</v>
      </c>
      <c r="AD48">
        <f t="shared" si="6"/>
        <v>0</v>
      </c>
      <c r="AE48">
        <f t="shared" si="7"/>
        <v>0</v>
      </c>
      <c r="AF48" s="4">
        <f t="shared" si="8"/>
        <v>-46831.190000000002</v>
      </c>
    </row>
    <row r="49">
      <c r="A49" t="s">
        <v>95</v>
      </c>
      <c r="B49" t="s">
        <v>42</v>
      </c>
      <c r="C49" t="s">
        <v>43</v>
      </c>
      <c r="D49" s="25">
        <v>42601</v>
      </c>
      <c r="E49" s="25">
        <v>42601</v>
      </c>
      <c r="F49" s="25">
        <v>42619</v>
      </c>
      <c r="G49" s="2" t="s">
        <v>44</v>
      </c>
      <c r="H49" s="3">
        <v>75000000</v>
      </c>
      <c r="I49" s="2" t="s">
        <v>37</v>
      </c>
      <c r="J49" s="3">
        <v>66086456.950000003</v>
      </c>
      <c r="K49" s="3">
        <v>137200.9835</v>
      </c>
      <c r="L49" s="3">
        <v>121170.17</v>
      </c>
      <c r="M49">
        <v>1.1323000000000001</v>
      </c>
      <c r="N49">
        <v>1</v>
      </c>
      <c r="O49">
        <v>1.1323000000000001</v>
      </c>
      <c r="P49">
        <v>1</v>
      </c>
      <c r="Q49" s="3">
        <f t="shared" si="0"/>
        <v>150406.07216726244</v>
      </c>
      <c r="R49" s="3">
        <f t="shared" si="1"/>
        <v>8355.892898181246</v>
      </c>
      <c r="S49" s="3">
        <f t="shared" si="2"/>
        <v>0</v>
      </c>
      <c r="T49" s="3">
        <f t="shared" si="3"/>
        <v>0</v>
      </c>
      <c r="U49" s="3">
        <f t="shared" si="4"/>
        <v>0</v>
      </c>
      <c r="V49" s="3">
        <f t="shared" si="5"/>
        <v>-112814.27710181875</v>
      </c>
      <c r="W49" s="2" t="s">
        <v>39</v>
      </c>
      <c r="X49" s="2" t="s">
        <v>40</v>
      </c>
      <c r="Y49" s="2" t="s">
        <v>37</v>
      </c>
      <c r="Z49" s="3">
        <v>66120074.049999997</v>
      </c>
      <c r="AA49" s="2" t="s">
        <v>44</v>
      </c>
      <c r="AB49" s="3">
        <v>75000000</v>
      </c>
      <c r="AC49" s="26">
        <v>42605</v>
      </c>
      <c r="AD49">
        <f t="shared" si="6"/>
        <v>0</v>
      </c>
      <c r="AE49">
        <f t="shared" si="7"/>
        <v>0</v>
      </c>
      <c r="AF49" s="4">
        <f t="shared" si="8"/>
        <v>-121170.17</v>
      </c>
    </row>
    <row r="50">
      <c r="A50" t="s">
        <v>95</v>
      </c>
      <c r="B50" t="s">
        <v>42</v>
      </c>
      <c r="C50" t="s">
        <v>43</v>
      </c>
      <c r="D50" s="25">
        <v>42601</v>
      </c>
      <c r="E50" s="25">
        <v>42601</v>
      </c>
      <c r="F50" s="25">
        <v>42605</v>
      </c>
      <c r="G50" s="2" t="s">
        <v>37</v>
      </c>
      <c r="H50" s="3">
        <v>66120074.049999997</v>
      </c>
      <c r="I50" s="2" t="s">
        <v>44</v>
      </c>
      <c r="J50" s="3">
        <v>75000000</v>
      </c>
      <c r="K50" s="3">
        <v>-132240.1507</v>
      </c>
      <c r="L50" s="3">
        <v>-116788.97</v>
      </c>
      <c r="M50">
        <v>1</v>
      </c>
      <c r="N50">
        <v>1.1323000000000001</v>
      </c>
      <c r="O50">
        <v>1</v>
      </c>
      <c r="P50">
        <v>1.1323000000000001</v>
      </c>
      <c r="Q50" s="3">
        <f t="shared" si="0"/>
        <v>-116788.9721672684</v>
      </c>
      <c r="R50" s="3">
        <f t="shared" si="1"/>
        <v>-29197.243041817099</v>
      </c>
      <c r="S50" s="3">
        <f t="shared" si="2"/>
        <v>0</v>
      </c>
      <c r="T50" s="3">
        <f t="shared" si="3"/>
        <v>0</v>
      </c>
      <c r="U50" s="3">
        <f t="shared" si="4"/>
        <v>0</v>
      </c>
      <c r="V50" s="3">
        <f t="shared" si="5"/>
        <v>87591.726958182902</v>
      </c>
      <c r="W50" s="2" t="s">
        <v>39</v>
      </c>
      <c r="X50" s="2" t="s">
        <v>40</v>
      </c>
      <c r="Y50" s="2" t="s">
        <v>37</v>
      </c>
      <c r="Z50" s="3">
        <v>66120074.049999997</v>
      </c>
      <c r="AA50" s="2" t="s">
        <v>44</v>
      </c>
      <c r="AB50" s="3">
        <v>75000000</v>
      </c>
      <c r="AC50" s="26">
        <v>42605</v>
      </c>
      <c r="AD50">
        <f t="shared" si="6"/>
        <v>0</v>
      </c>
      <c r="AE50">
        <f t="shared" si="7"/>
        <v>0</v>
      </c>
      <c r="AF50" s="4">
        <f t="shared" si="8"/>
        <v>116788.97</v>
      </c>
    </row>
    <row r="51">
      <c r="A51" t="s">
        <v>96</v>
      </c>
      <c r="B51" t="s">
        <v>42</v>
      </c>
      <c r="C51" t="s">
        <v>43</v>
      </c>
      <c r="D51" s="25">
        <v>42601</v>
      </c>
      <c r="E51" s="25">
        <v>42601</v>
      </c>
      <c r="F51" s="25">
        <v>42619</v>
      </c>
      <c r="G51" s="2" t="s">
        <v>44</v>
      </c>
      <c r="H51" s="3">
        <v>75000000</v>
      </c>
      <c r="I51" s="2" t="s">
        <v>37</v>
      </c>
      <c r="J51" s="3">
        <v>66086456.950000003</v>
      </c>
      <c r="K51" s="3">
        <v>137200.9835</v>
      </c>
      <c r="L51" s="3">
        <v>121170.17</v>
      </c>
      <c r="M51">
        <v>1.1323000000000001</v>
      </c>
      <c r="N51">
        <v>1</v>
      </c>
      <c r="O51">
        <v>1.1323000000000001</v>
      </c>
      <c r="P51">
        <v>1</v>
      </c>
      <c r="Q51" s="3">
        <f t="shared" si="0"/>
        <v>150406.07216726244</v>
      </c>
      <c r="R51" s="3">
        <f t="shared" si="1"/>
        <v>8355.892898181246</v>
      </c>
      <c r="S51" s="3">
        <f t="shared" si="2"/>
        <v>0</v>
      </c>
      <c r="T51" s="3">
        <f t="shared" si="3"/>
        <v>0</v>
      </c>
      <c r="U51" s="3">
        <f t="shared" si="4"/>
        <v>0</v>
      </c>
      <c r="V51" s="3">
        <f t="shared" si="5"/>
        <v>-112814.27710181875</v>
      </c>
      <c r="W51" s="2" t="s">
        <v>39</v>
      </c>
      <c r="X51" s="2" t="s">
        <v>40</v>
      </c>
      <c r="Y51" s="2" t="s">
        <v>37</v>
      </c>
      <c r="Z51" s="3">
        <v>66120074.049999997</v>
      </c>
      <c r="AA51" s="2" t="s">
        <v>44</v>
      </c>
      <c r="AB51" s="3">
        <v>75000000</v>
      </c>
      <c r="AC51" s="26">
        <v>42605</v>
      </c>
      <c r="AD51">
        <f t="shared" si="6"/>
        <v>0</v>
      </c>
      <c r="AE51">
        <f t="shared" si="7"/>
        <v>0</v>
      </c>
      <c r="AF51" s="4">
        <f t="shared" si="8"/>
        <v>-121170.17</v>
      </c>
    </row>
    <row r="52">
      <c r="A52" t="s">
        <v>96</v>
      </c>
      <c r="B52" t="s">
        <v>42</v>
      </c>
      <c r="C52" t="s">
        <v>43</v>
      </c>
      <c r="D52" s="25">
        <v>42601</v>
      </c>
      <c r="E52" s="25">
        <v>42601</v>
      </c>
      <c r="F52" s="25">
        <v>42605</v>
      </c>
      <c r="G52" s="2" t="s">
        <v>37</v>
      </c>
      <c r="H52" s="3">
        <v>66120074.049999997</v>
      </c>
      <c r="I52" s="2" t="s">
        <v>44</v>
      </c>
      <c r="J52" s="3">
        <v>75000000</v>
      </c>
      <c r="K52" s="3">
        <v>-132240.1507</v>
      </c>
      <c r="L52" s="3">
        <v>-116788.97</v>
      </c>
      <c r="M52">
        <v>1</v>
      </c>
      <c r="N52">
        <v>1.1323000000000001</v>
      </c>
      <c r="O52">
        <v>1</v>
      </c>
      <c r="P52">
        <v>1.1323000000000001</v>
      </c>
      <c r="Q52" s="3">
        <f t="shared" si="0"/>
        <v>-116788.9721672684</v>
      </c>
      <c r="R52" s="3">
        <f t="shared" si="1"/>
        <v>-29197.243041817099</v>
      </c>
      <c r="S52" s="3">
        <f t="shared" si="2"/>
        <v>0</v>
      </c>
      <c r="T52" s="3">
        <f t="shared" si="3"/>
        <v>0</v>
      </c>
      <c r="U52" s="3">
        <f t="shared" si="4"/>
        <v>0</v>
      </c>
      <c r="V52" s="3">
        <f t="shared" si="5"/>
        <v>87591.726958182902</v>
      </c>
      <c r="W52" s="2" t="s">
        <v>39</v>
      </c>
      <c r="X52" s="2" t="s">
        <v>40</v>
      </c>
      <c r="Y52" s="2" t="s">
        <v>37</v>
      </c>
      <c r="Z52" s="3">
        <v>66120074.049999997</v>
      </c>
      <c r="AA52" s="2" t="s">
        <v>44</v>
      </c>
      <c r="AB52" s="3">
        <v>75000000</v>
      </c>
      <c r="AC52" s="26">
        <v>42605</v>
      </c>
      <c r="AD52">
        <f t="shared" si="6"/>
        <v>0</v>
      </c>
      <c r="AE52">
        <f t="shared" si="7"/>
        <v>0</v>
      </c>
      <c r="AF52" s="4">
        <f t="shared" si="8"/>
        <v>116788.97</v>
      </c>
    </row>
    <row r="53">
      <c r="A53" t="s">
        <v>97</v>
      </c>
      <c r="B53" t="s">
        <v>42</v>
      </c>
      <c r="C53" t="s">
        <v>43</v>
      </c>
      <c r="D53" s="25">
        <v>42601</v>
      </c>
      <c r="E53" s="25">
        <v>42601</v>
      </c>
      <c r="F53" s="25">
        <v>42619</v>
      </c>
      <c r="G53" s="2" t="s">
        <v>44</v>
      </c>
      <c r="H53" s="3">
        <v>75000000</v>
      </c>
      <c r="I53" s="2" t="s">
        <v>37</v>
      </c>
      <c r="J53" s="3">
        <v>66086456.950000003</v>
      </c>
      <c r="K53" s="3">
        <v>137200.9835</v>
      </c>
      <c r="L53" s="3">
        <v>121170.17</v>
      </c>
      <c r="M53">
        <v>1.1323000000000001</v>
      </c>
      <c r="N53">
        <v>1</v>
      </c>
      <c r="O53">
        <v>1.1323000000000001</v>
      </c>
      <c r="P53">
        <v>1</v>
      </c>
      <c r="Q53" s="3">
        <f t="shared" si="0"/>
        <v>150406.07216726244</v>
      </c>
      <c r="R53" s="3">
        <f t="shared" si="1"/>
        <v>8355.892898181246</v>
      </c>
      <c r="S53" s="3">
        <f t="shared" si="2"/>
        <v>0</v>
      </c>
      <c r="T53" s="3">
        <f t="shared" si="3"/>
        <v>0</v>
      </c>
      <c r="U53" s="3">
        <f t="shared" si="4"/>
        <v>0</v>
      </c>
      <c r="V53" s="3">
        <f t="shared" si="5"/>
        <v>-112814.27710181875</v>
      </c>
      <c r="W53" s="2" t="s">
        <v>39</v>
      </c>
      <c r="X53" s="2" t="s">
        <v>40</v>
      </c>
      <c r="Y53" s="2" t="s">
        <v>37</v>
      </c>
      <c r="Z53" s="3">
        <v>66120074.049999997</v>
      </c>
      <c r="AA53" s="2" t="s">
        <v>44</v>
      </c>
      <c r="AB53" s="3">
        <v>75000000</v>
      </c>
      <c r="AC53" s="26">
        <v>42605</v>
      </c>
      <c r="AD53">
        <f t="shared" si="6"/>
        <v>0</v>
      </c>
      <c r="AE53">
        <f t="shared" si="7"/>
        <v>0</v>
      </c>
      <c r="AF53" s="4">
        <f t="shared" si="8"/>
        <v>-121170.17</v>
      </c>
    </row>
    <row r="54">
      <c r="A54" t="s">
        <v>97</v>
      </c>
      <c r="B54" t="s">
        <v>42</v>
      </c>
      <c r="C54" t="s">
        <v>43</v>
      </c>
      <c r="D54" s="25">
        <v>42601</v>
      </c>
      <c r="E54" s="25">
        <v>42601</v>
      </c>
      <c r="F54" s="25">
        <v>42605</v>
      </c>
      <c r="G54" s="2" t="s">
        <v>37</v>
      </c>
      <c r="H54" s="3">
        <v>66120074.049999997</v>
      </c>
      <c r="I54" s="2" t="s">
        <v>44</v>
      </c>
      <c r="J54" s="3">
        <v>75000000</v>
      </c>
      <c r="K54" s="3">
        <v>-132240.1507</v>
      </c>
      <c r="L54" s="3">
        <v>-116788.97</v>
      </c>
      <c r="M54">
        <v>1</v>
      </c>
      <c r="N54">
        <v>1.1323000000000001</v>
      </c>
      <c r="O54">
        <v>1</v>
      </c>
      <c r="P54">
        <v>1.1323000000000001</v>
      </c>
      <c r="Q54" s="3">
        <f t="shared" si="0"/>
        <v>-116788.9721672684</v>
      </c>
      <c r="R54" s="3">
        <f t="shared" si="1"/>
        <v>-29197.243041817099</v>
      </c>
      <c r="S54" s="3">
        <f t="shared" si="2"/>
        <v>0</v>
      </c>
      <c r="T54" s="3">
        <f t="shared" si="3"/>
        <v>0</v>
      </c>
      <c r="U54" s="3">
        <f t="shared" si="4"/>
        <v>0</v>
      </c>
      <c r="V54" s="3">
        <f t="shared" si="5"/>
        <v>87591.726958182902</v>
      </c>
      <c r="W54" s="2" t="s">
        <v>39</v>
      </c>
      <c r="X54" s="2" t="s">
        <v>40</v>
      </c>
      <c r="Y54" s="2" t="s">
        <v>37</v>
      </c>
      <c r="Z54" s="3">
        <v>66120074.049999997</v>
      </c>
      <c r="AA54" s="2" t="s">
        <v>44</v>
      </c>
      <c r="AB54" s="3">
        <v>75000000</v>
      </c>
      <c r="AC54" s="26">
        <v>42605</v>
      </c>
      <c r="AD54">
        <f t="shared" si="6"/>
        <v>0</v>
      </c>
      <c r="AE54">
        <f t="shared" si="7"/>
        <v>0</v>
      </c>
      <c r="AF54" s="4">
        <f t="shared" si="8"/>
        <v>116788.97</v>
      </c>
    </row>
    <row r="55">
      <c r="A55" t="s">
        <v>98</v>
      </c>
      <c r="B55" t="s">
        <v>42</v>
      </c>
      <c r="C55" t="s">
        <v>43</v>
      </c>
      <c r="D55" s="25">
        <v>42601</v>
      </c>
      <c r="E55" s="25">
        <v>42601</v>
      </c>
      <c r="F55" s="25">
        <v>42619</v>
      </c>
      <c r="G55" s="2" t="s">
        <v>44</v>
      </c>
      <c r="H55" s="3">
        <v>75000000</v>
      </c>
      <c r="I55" s="2" t="s">
        <v>37</v>
      </c>
      <c r="J55" s="3">
        <v>66086456.950000003</v>
      </c>
      <c r="K55" s="3">
        <v>137200.9835</v>
      </c>
      <c r="L55" s="3">
        <v>121170.17</v>
      </c>
      <c r="M55">
        <v>1.1323000000000001</v>
      </c>
      <c r="N55">
        <v>1</v>
      </c>
      <c r="O55">
        <v>1.1323000000000001</v>
      </c>
      <c r="P55">
        <v>1</v>
      </c>
      <c r="Q55" s="3">
        <f t="shared" si="0"/>
        <v>150406.07216726244</v>
      </c>
      <c r="R55" s="3">
        <f t="shared" si="1"/>
        <v>8355.892898181246</v>
      </c>
      <c r="S55" s="3">
        <f t="shared" si="2"/>
        <v>0</v>
      </c>
      <c r="T55" s="3">
        <f t="shared" si="3"/>
        <v>0</v>
      </c>
      <c r="U55" s="3">
        <f t="shared" si="4"/>
        <v>0</v>
      </c>
      <c r="V55" s="3">
        <f t="shared" si="5"/>
        <v>-112814.27710181875</v>
      </c>
      <c r="W55" s="2" t="s">
        <v>39</v>
      </c>
      <c r="X55" s="2" t="s">
        <v>40</v>
      </c>
      <c r="Y55" s="2" t="s">
        <v>37</v>
      </c>
      <c r="Z55" s="3">
        <v>66120074.049999997</v>
      </c>
      <c r="AA55" s="2" t="s">
        <v>44</v>
      </c>
      <c r="AB55" s="3">
        <v>75000000</v>
      </c>
      <c r="AC55" s="26">
        <v>42605</v>
      </c>
      <c r="AD55">
        <f t="shared" si="6"/>
        <v>0</v>
      </c>
      <c r="AE55">
        <f t="shared" si="7"/>
        <v>0</v>
      </c>
      <c r="AF55" s="4">
        <f t="shared" si="8"/>
        <v>-121170.17</v>
      </c>
    </row>
    <row r="56">
      <c r="A56" t="s">
        <v>98</v>
      </c>
      <c r="B56" t="s">
        <v>42</v>
      </c>
      <c r="C56" t="s">
        <v>43</v>
      </c>
      <c r="D56" s="25">
        <v>42601</v>
      </c>
      <c r="E56" s="25">
        <v>42601</v>
      </c>
      <c r="F56" s="25">
        <v>42605</v>
      </c>
      <c r="G56" s="2" t="s">
        <v>37</v>
      </c>
      <c r="H56" s="3">
        <v>66120074.049999997</v>
      </c>
      <c r="I56" s="2" t="s">
        <v>44</v>
      </c>
      <c r="J56" s="3">
        <v>75000000</v>
      </c>
      <c r="K56" s="3">
        <v>-132240.1507</v>
      </c>
      <c r="L56" s="3">
        <v>-116788.97</v>
      </c>
      <c r="M56">
        <v>1</v>
      </c>
      <c r="N56">
        <v>1.1323000000000001</v>
      </c>
      <c r="O56">
        <v>1</v>
      </c>
      <c r="P56">
        <v>1.1323000000000001</v>
      </c>
      <c r="Q56" s="3">
        <f t="shared" si="0"/>
        <v>-116788.9721672684</v>
      </c>
      <c r="R56" s="3">
        <f t="shared" si="1"/>
        <v>-29197.243041817099</v>
      </c>
      <c r="S56" s="3">
        <f t="shared" si="2"/>
        <v>0</v>
      </c>
      <c r="T56" s="3">
        <f t="shared" si="3"/>
        <v>0</v>
      </c>
      <c r="U56" s="3">
        <f t="shared" si="4"/>
        <v>0</v>
      </c>
      <c r="V56" s="3">
        <f t="shared" si="5"/>
        <v>87591.726958182902</v>
      </c>
      <c r="W56" s="2" t="s">
        <v>39</v>
      </c>
      <c r="X56" s="2" t="s">
        <v>40</v>
      </c>
      <c r="Y56" s="2" t="s">
        <v>37</v>
      </c>
      <c r="Z56" s="3">
        <v>66120074.049999997</v>
      </c>
      <c r="AA56" s="2" t="s">
        <v>44</v>
      </c>
      <c r="AB56" s="3">
        <v>75000000</v>
      </c>
      <c r="AC56" s="26">
        <v>42605</v>
      </c>
      <c r="AD56">
        <f t="shared" si="6"/>
        <v>0</v>
      </c>
      <c r="AE56">
        <f t="shared" si="7"/>
        <v>0</v>
      </c>
      <c r="AF56" s="4">
        <f t="shared" si="8"/>
        <v>116788.97</v>
      </c>
    </row>
    <row r="57">
      <c r="A57" t="s">
        <v>99</v>
      </c>
      <c r="B57" t="s">
        <v>79</v>
      </c>
      <c r="C57" t="s">
        <v>80</v>
      </c>
      <c r="D57" s="25">
        <v>42586</v>
      </c>
      <c r="E57" s="25">
        <v>42586</v>
      </c>
      <c r="F57" s="25">
        <v>42621</v>
      </c>
      <c r="G57" s="2" t="s">
        <v>44</v>
      </c>
      <c r="H57" s="3">
        <v>40000000</v>
      </c>
      <c r="I57" s="2" t="s">
        <v>100</v>
      </c>
      <c r="J57" s="3">
        <v>4049200000</v>
      </c>
      <c r="K57" s="3">
        <v>-367867.98749999999</v>
      </c>
      <c r="L57" s="3">
        <v>-324885.62</v>
      </c>
      <c r="M57">
        <v>1.1323000000000001</v>
      </c>
      <c r="N57">
        <v>113.6364</v>
      </c>
      <c r="O57">
        <v>1.1145000000000001</v>
      </c>
      <c r="P57">
        <v>112.3596</v>
      </c>
      <c r="Q57" s="3">
        <f t="shared" si="0"/>
        <v>-147330.27164843679</v>
      </c>
      <c r="R57" s="3">
        <f t="shared" si="1"/>
        <v>-67350.981324999666</v>
      </c>
      <c r="S57" s="3">
        <f t="shared" si="2"/>
        <v>-564206.92653546482</v>
      </c>
      <c r="T57" s="3">
        <f t="shared" si="3"/>
        <v>-404915.54588332772</v>
      </c>
      <c r="U57" s="3">
        <f t="shared" si="4"/>
        <v>-159291.3806521371</v>
      </c>
      <c r="V57" s="3">
        <f t="shared" si="5"/>
        <v>98243.258022863243</v>
      </c>
      <c r="W57" s="2" t="s">
        <v>39</v>
      </c>
      <c r="X57" s="2" t="s">
        <v>40</v>
      </c>
      <c r="Y57" s="2" t="s">
        <v>100</v>
      </c>
      <c r="Z57" s="3">
        <v>4053320000</v>
      </c>
      <c r="AA57" s="2" t="s">
        <v>44</v>
      </c>
      <c r="AB57" s="3">
        <v>40000000</v>
      </c>
      <c r="AC57" s="26">
        <v>42590</v>
      </c>
      <c r="AD57">
        <f t="shared" si="6"/>
        <v>14</v>
      </c>
      <c r="AE57">
        <f t="shared" si="7"/>
        <v>31</v>
      </c>
      <c r="AF57" s="4">
        <f t="shared" si="8"/>
        <v>-1844.2815174603602</v>
      </c>
    </row>
    <row r="58">
      <c r="D58" s="25"/>
      <c r="E58" s="25"/>
      <c r="F58" s="25"/>
      <c r="U58" s="3">
        <f>SUM(U3:U57)</f>
        <v>-33760172.859447628</v>
      </c>
      <c r="V58" s="3">
        <f>SUM(V3:V57)</f>
        <v>1917231.2957631818</v>
      </c>
      <c r="AC58" s="26"/>
      <c r="AF58" s="4">
        <f>SUM(AF3:AF57)</f>
        <v>-341054.09345545759</v>
      </c>
    </row>
    <row r="59">
      <c r="D59" s="25"/>
      <c r="E59" s="25"/>
      <c r="F59" s="25"/>
      <c r="AC59" s="26"/>
    </row>
    <row r="60">
      <c r="D60" s="25"/>
      <c r="E60" s="25"/>
      <c r="F60" s="25"/>
      <c r="AC60" s="26"/>
    </row>
    <row r="61">
      <c r="D61" s="25"/>
      <c r="E61" s="25"/>
      <c r="F61" s="25"/>
      <c r="AC61" s="26"/>
    </row>
    <row r="62">
      <c r="D62" s="25"/>
      <c r="E62" s="25"/>
      <c r="F62" s="25"/>
      <c r="AC62" s="26"/>
    </row>
    <row r="63">
      <c r="D63" s="25"/>
      <c r="E63" s="25"/>
      <c r="F63" s="25"/>
      <c r="AC63" s="26"/>
    </row>
    <row r="64">
      <c r="D64" s="25"/>
      <c r="E64" s="25"/>
      <c r="F64" s="25"/>
      <c r="AC64" s="26"/>
    </row>
    <row r="65">
      <c r="D65" s="25"/>
      <c r="E65" s="25"/>
      <c r="F65" s="25"/>
      <c r="AC65" s="26"/>
    </row>
    <row r="66">
      <c r="D66" s="25"/>
      <c r="E66" s="25"/>
      <c r="F66" s="25"/>
      <c r="AC66" s="26"/>
    </row>
    <row r="67">
      <c r="D67" s="25"/>
      <c r="E67" s="25"/>
      <c r="F67" s="25"/>
      <c r="AC67" s="26"/>
    </row>
    <row r="68">
      <c r="D68" s="25"/>
      <c r="E68" s="25"/>
      <c r="F68" s="25"/>
      <c r="AC68" s="26"/>
    </row>
    <row r="69">
      <c r="D69" s="25"/>
      <c r="E69" s="25"/>
      <c r="F69" s="25"/>
      <c r="AC69" s="26"/>
    </row>
    <row r="70">
      <c r="D70" s="25"/>
      <c r="E70" s="25"/>
      <c r="F70" s="25"/>
      <c r="AC70" s="26"/>
    </row>
    <row r="71">
      <c r="D71" s="25"/>
      <c r="E71" s="25"/>
      <c r="F71" s="25"/>
      <c r="AC71" s="26"/>
    </row>
    <row r="72">
      <c r="D72" s="25"/>
      <c r="E72" s="25"/>
      <c r="F72" s="25"/>
      <c r="AC72" s="26"/>
    </row>
    <row r="73">
      <c r="D73" s="25"/>
      <c r="E73" s="25"/>
      <c r="F73" s="25"/>
      <c r="AC73" s="26"/>
    </row>
    <row r="74">
      <c r="U74" s="3"/>
      <c r="V74" s="3"/>
    </row>
  </sheetData>
  <mergeCells count="1">
    <mergeCell ref="A1:C1"/>
  </mergeCells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Data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Data/>
</worksheet>
</file>

<file path=docProps/app.xml><?xml version="1.0" encoding="utf-8"?>
<Properties xmlns="http://schemas.openxmlformats.org/officeDocument/2006/extended-properties">
  <Application>Microsoft Excel</Application>
  <Company>Hewlett-Packard Company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Paschalis Papas</dc:creator>
  <cp:lastModifiedBy>Paskalis Papas</cp:lastModifiedBy>
  <dcterms:created xsi:type="dcterms:W3CDTF">2016-02-25T13:41:31Z</dcterms:created>
  <dcterms:modified xsi:type="dcterms:W3CDTF">2023-11-26T00:10:04Z</dcterms:modified>
</cp:coreProperties>
</file>