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130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-120" yWindow="-120" windowWidth="29040" windowHeight="15840"/>
  </bookViews>
  <sheets>
    <sheet name="Result" sheetId="2" r:id="rId1"/>
    <sheet name="MatrixCalculations" sheetId="81" r:id="rId2"/>
    <sheet name="Correlations" sheetId="3" r:id="rId3"/>
    <sheet name="Parameter" sheetId="1" r:id="rId4"/>
  </sheets>
  <definedNames>
    <definedName name="SingleAsset_CorrelationValue" localSheetId="1">MatrixCalculations!$A$2:$H$24</definedName>
    <definedName name="SingleSegment_MidVec" localSheetId="1">MatrixCalculations!$A$29:$G$36</definedName>
    <definedName name="SegmentRisk_MidVec" localSheetId="1">MatrixCalculations!$A$41:$G$47</definedName>
    <definedName name="FinalCalculation" localSheetId="1">MatrixCalculations!$A$52:$D$54</definedName>
    <definedName name="SEGMENT_RISK_TOTAL" localSheetId="1">MatrixCalculations!$D$55</definedName>
    <definedName name="CorrelationData" localSheetId="2">Correlations!$A$3:$N$19</definedName>
    <definedName name="RiskWeight_Parameters" localSheetId="3">Parameter!$A$3:$G$18</definedName>
    <definedName name="Tenor_Parameters" localSheetId="3">Parameter!$I$3:$O$7</definedName>
    <definedName name="CorrelationRiskPositions_Parameters" localSheetId="3">Parameter!$I$11:$O$13</definedName>
    <definedName name="CurveType_Parameters" localSheetId="3">Parameter!$I$17:$M$19</definedName>
    <definedName name="Scaling_Level_Parameters" localSheetId="3">Parameter!$I$23:$M$24</definedName>
    <definedName name="SegmentsCorrelations_Parameters" localSheetId="3">Parameter!$Q$2:$AG$18</definedName>
  </definedNames>
  <calcPr/>
</workbook>
</file>

<file path=xl/calcChain.xml><?xml version="1.0" encoding="utf-8"?>
<calcChain xmlns="http://schemas.openxmlformats.org/spreadsheetml/2006/main">
  <c i="2" l="1" r="K13"/>
  <c r="K12"/>
  <c r="K11"/>
  <c r="K10"/>
  <c r="K9"/>
  <c r="G13"/>
  <c r="G12"/>
  <c r="G11"/>
  <c r="G10"/>
  <c r="G9"/>
  <c r="A3"/>
  <c r="E14"/>
  <c r="M5"/>
  <c r="M3"/>
  <c r="H5"/>
  <c r="H3"/>
  <c r="D3"/>
  <c i="81" r="D54"/>
  <c r="D53"/>
  <c r="G42"/>
  <c r="G48"/>
  <c r="G49"/>
  <c r="G45"/>
  <c r="G30"/>
  <c r="G37"/>
  <c r="G38"/>
  <c r="G35"/>
  <c r="H3"/>
  <c r="H13"/>
  <c r="H23"/>
  <c r="H26"/>
  <c r="H25"/>
  <c r="H18"/>
  <c r="H8"/>
  <c l="1" r="D55"/>
</calcChain>
</file>

<file path=xl/sharedStrings.xml><?xml version="1.0" encoding="utf-8"?>
<sst xmlns="http://schemas.openxmlformats.org/spreadsheetml/2006/main">
  <si>
    <t>Portfolio Credit Spread Risk Calculation for 30.09.2023</t>
  </si>
  <si>
    <t>Securities Market Value (Sum)</t>
  </si>
  <si>
    <t>Segment Risk x MidVec (Total)</t>
  </si>
  <si>
    <t>Credit Spread Risk (Level1)</t>
  </si>
  <si>
    <t>Credit Spread Risk (Level2)</t>
  </si>
  <si>
    <t>relative to portfolio market value</t>
  </si>
  <si>
    <t>Bond Portfolio on 30.09.2023</t>
  </si>
  <si>
    <t>ISIN</t>
  </si>
  <si>
    <t>EmmitentNr</t>
  </si>
  <si>
    <t>SecurityName</t>
  </si>
  <si>
    <t>Nominal</t>
  </si>
  <si>
    <t>MarketValueEUR</t>
  </si>
  <si>
    <t>ModifiedDuration</t>
  </si>
  <si>
    <t>CS01</t>
  </si>
  <si>
    <t>Segment</t>
  </si>
  <si>
    <t>SpreadMovement</t>
  </si>
  <si>
    <t>Curve_Type</t>
  </si>
  <si>
    <t>SingleAssetRisk</t>
  </si>
  <si>
    <t>K_Tenor</t>
  </si>
  <si>
    <t>MidVec</t>
  </si>
  <si>
    <t>IT0005215246</t>
  </si>
  <si>
    <t>690891000003464820</t>
  </si>
  <si>
    <t>REPUBLIC OF ITALY</t>
  </si>
  <si>
    <t>Curve_3</t>
  </si>
  <si>
    <t>6M</t>
  </si>
  <si>
    <t>IT0005437147</t>
  </si>
  <si>
    <t>3Y</t>
  </si>
  <si>
    <t>IT0005452989</t>
  </si>
  <si>
    <t>1Y</t>
  </si>
  <si>
    <t>XS2078532913</t>
  </si>
  <si>
    <t>754821000007926400</t>
  </si>
  <si>
    <t>PEOPLES REPUBLIC OF CHINA</t>
  </si>
  <si>
    <t>Curve_2</t>
  </si>
  <si>
    <t>XS2378772417</t>
  </si>
  <si>
    <t>638861000006568068</t>
  </si>
  <si>
    <t>CHINA EVERBRIGHT BANK CO.LTD,LUXEMBOURG BRANCH</t>
  </si>
  <si>
    <t>Single Asset x Correlation Value for 30.09.2023</t>
  </si>
  <si>
    <t>RowNr</t>
  </si>
  <si>
    <t>ColNr</t>
  </si>
  <si>
    <t>ISINS</t>
  </si>
  <si>
    <t>ISIN_A</t>
  </si>
  <si>
    <t>ISIN_B</t>
  </si>
  <si>
    <t>CorrelationValue</t>
  </si>
  <si>
    <t>ISIN_A Total</t>
  </si>
  <si>
    <t>IT0005215246 Total</t>
  </si>
  <si>
    <t>IT0005437147 Total</t>
  </si>
  <si>
    <t>IT0005452989 Total</t>
  </si>
  <si>
    <t>XS2078532913 Total</t>
  </si>
  <si>
    <t>XS2378772417 Total</t>
  </si>
  <si>
    <t>Grand Total</t>
  </si>
  <si>
    <t>Single Segment x MidVec for 30.09.2023</t>
  </si>
  <si>
    <t>SEGMENT</t>
  </si>
  <si>
    <t>SumMidVec</t>
  </si>
  <si>
    <t>SingleSegmentMidVec</t>
  </si>
  <si>
    <t>SEGMENT Total</t>
  </si>
  <si>
    <t>1 Total</t>
  </si>
  <si>
    <t>3 Total</t>
  </si>
  <si>
    <t>Segment Risk x MidVec for 30.09.2023</t>
  </si>
  <si>
    <t>SEGMENT_A</t>
  </si>
  <si>
    <t>SEGMENT_B</t>
  </si>
  <si>
    <t>Segment_Risk</t>
  </si>
  <si>
    <t>Segment_Correlation</t>
  </si>
  <si>
    <t>Segment_Risk_MidVec</t>
  </si>
  <si>
    <t>SEGMENT_A Total</t>
  </si>
  <si>
    <t>Final calculation for 30.09.2023</t>
  </si>
  <si>
    <t>SegmentRisk</t>
  </si>
  <si>
    <t>SegmentRisk_MidVec</t>
  </si>
  <si>
    <t>Produkt</t>
  </si>
  <si>
    <t>Correlation Data for 30.09.2023</t>
  </si>
  <si>
    <t>EMMITENT_A</t>
  </si>
  <si>
    <t>EMMITENT_B</t>
  </si>
  <si>
    <t>TENOR_A</t>
  </si>
  <si>
    <t>TENOR_B</t>
  </si>
  <si>
    <t>CURVE_A</t>
  </si>
  <si>
    <t>CURVE_B</t>
  </si>
  <si>
    <t>K_Name</t>
  </si>
  <si>
    <t>K_Basis</t>
  </si>
  <si>
    <t>Risk Weight - Rating Class - Sector</t>
  </si>
  <si>
    <t>Tenor</t>
  </si>
  <si>
    <t>Segments Correlations</t>
  </si>
  <si>
    <t>Nr.</t>
  </si>
  <si>
    <t>General Parameter Name</t>
  </si>
  <si>
    <t>Rating Class</t>
  </si>
  <si>
    <t>Sector</t>
  </si>
  <si>
    <t>Risk Weight</t>
  </si>
  <si>
    <t>ParameterStatus</t>
  </si>
  <si>
    <t>Tenor Period</t>
  </si>
  <si>
    <t>Tenor Period Description</t>
  </si>
  <si>
    <t>Min</t>
  </si>
  <si>
    <t>Max</t>
  </si>
  <si>
    <t>Sequence Correlations</t>
  </si>
  <si>
    <t>Risk_Weight_by_Issuer_Rating_Class_and_Sector</t>
  </si>
  <si>
    <t>Investment grade</t>
  </si>
  <si>
    <t>Sovereigns incl. central bank, multilateral dev banks</t>
  </si>
  <si>
    <t>Y</t>
  </si>
  <si>
    <t>6 Months</t>
  </si>
  <si>
    <t>Local government, government-backed nin-fonancials. education, public administration</t>
  </si>
  <si>
    <t>1 Year</t>
  </si>
  <si>
    <t>Financials including government-backed financials</t>
  </si>
  <si>
    <t>3 Years</t>
  </si>
  <si>
    <t>Basic materials, energy, industrials, agriculture, manufacturing, mining and quarrying</t>
  </si>
  <si>
    <t>5Y</t>
  </si>
  <si>
    <t>5 Years</t>
  </si>
  <si>
    <t>Consumer goods and services, transportation and storage, administrative and support service activities</t>
  </si>
  <si>
    <t>10Y</t>
  </si>
  <si>
    <t>10 Years</t>
  </si>
  <si>
    <t>Technology, telecommunications</t>
  </si>
  <si>
    <t>Health care, utilities, professional and technical activities</t>
  </si>
  <si>
    <t>Correlation between two risk positions</t>
  </si>
  <si>
    <t>Covered bonds</t>
  </si>
  <si>
    <t>Correlation Type</t>
  </si>
  <si>
    <t>Correlation Type Description</t>
  </si>
  <si>
    <t>Same</t>
  </si>
  <si>
    <t>Not Same</t>
  </si>
  <si>
    <t>Non-inv grade</t>
  </si>
  <si>
    <t>Correlation_between_two_risk_positions</t>
  </si>
  <si>
    <t>Issue name</t>
  </si>
  <si>
    <t>Time band of bond</t>
  </si>
  <si>
    <t>Curve type</t>
  </si>
  <si>
    <t>Curve Types</t>
  </si>
  <si>
    <t>Curve Type</t>
  </si>
  <si>
    <t>Curve Type Description</t>
  </si>
  <si>
    <t xml:space="preserve">Curve_1 </t>
  </si>
  <si>
    <t>Government bonds (incl. Government-backed FIs) in USD</t>
  </si>
  <si>
    <t>Other sector</t>
  </si>
  <si>
    <t>Corporate Bonds in USD</t>
  </si>
  <si>
    <t>Government bonds in EUR</t>
  </si>
  <si>
    <t>Scaling Parameter Levels</t>
  </si>
  <si>
    <t>Scaling Level</t>
  </si>
  <si>
    <t>Level Value</t>
  </si>
  <si>
    <t>Scaling_Parameter_Levels</t>
  </si>
  <si>
    <t>Level1</t>
  </si>
  <si>
    <t>Level2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</si>
</sst>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0.00 %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D8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0" borderId="0" xfId="0" applyNumberFormat="1"/>
    <xf numFmtId="164" fontId="3" fillId="0" borderId="0" xfId="0" applyNumberFormat="1" applyFont="1"/>
    <xf numFmtId="0" fontId="3" fillId="3" borderId="1" xfId="0" applyFont="1" applyFill="1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5" fontId="0" fillId="0" borderId="0" xfId="0" applyNumberFormat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3" sqref="A3:C3"/>
    </sheetView>
  </sheetViews>
  <sheetFormatPr baseColWidth="10" defaultRowHeight="15"/>
  <cols>
    <col min="1" max="1" width="13.85156" bestFit="1" customWidth="1"/>
    <col min="2" max="2" width="19.71094" bestFit="1" customWidth="1"/>
    <col min="3" max="3" width="51.57422" bestFit="1" customWidth="1"/>
    <col min="4" max="4" width="10.85156" bestFit="1" customWidth="1"/>
    <col min="5" max="5" width="16.57422" bestFit="1" customWidth="1"/>
    <col min="6" max="6" width="17.57422" bestFit="1" customWidth="1"/>
    <col min="7" max="7" width="6.28125" bestFit="1" customWidth="1"/>
    <col min="8" max="8" width="9.574219" bestFit="1" customWidth="1"/>
    <col min="9" max="9" width="17.57422" bestFit="1" customWidth="1"/>
    <col min="10" max="10" width="12.14063" bestFit="1" customWidth="1"/>
    <col min="11" max="11" width="15.57422" bestFit="1" customWidth="1"/>
    <col min="12" max="12" width="9.003906" bestFit="1" customWidth="1"/>
    <col min="13" max="13" width="8.421875" bestFit="1" customWidth="1"/>
  </cols>
  <sheetData>
    <row r="1" ht="18.75">
      <c r="A1" s="1" t="s">
        <v>0</v>
      </c>
    </row>
    <row r="2" ht="15.75">
      <c r="A2" s="2" t="s">
        <v>1</v>
      </c>
      <c r="B2" s="3"/>
      <c r="C2" s="3"/>
      <c r="D2" s="2" t="s">
        <v>2</v>
      </c>
      <c r="E2" s="3"/>
      <c r="F2" s="3"/>
      <c r="G2" s="3"/>
      <c r="H2" s="2" t="s">
        <v>3</v>
      </c>
      <c r="I2" s="3"/>
      <c r="J2" s="3"/>
      <c r="K2" s="3"/>
      <c r="L2" s="3"/>
      <c r="M2" s="2" t="s">
        <v>4</v>
      </c>
      <c r="N2" s="3"/>
      <c r="O2" s="3"/>
      <c r="P2" s="3"/>
      <c r="Q2" s="3"/>
    </row>
    <row r="3">
      <c r="A3" s="4">
        <f>E14</f>
        <v>151015063</v>
      </c>
      <c r="B3" s="3"/>
      <c r="C3" s="3"/>
      <c r="D3" s="4">
        <f>MatrixCalculations!SEGMENT_RISK_TOTAL</f>
        <v>1417427382724</v>
      </c>
      <c r="E3" s="3"/>
      <c r="F3" s="3"/>
      <c r="G3" s="3"/>
      <c r="H3" s="4">
        <f>SQRT(D3)</f>
        <v>1190557.5931990859</v>
      </c>
      <c r="I3" s="3"/>
      <c r="J3" s="3"/>
      <c r="K3" s="3"/>
      <c r="L3" s="3"/>
      <c r="M3" s="4">
        <f>H3*INDEX(Parameter!Scaling_Level_Parameters,2,4)/INDEX(Parameter!Scaling_Level_Parameters,1,4)</f>
        <v>1578893.975530118</v>
      </c>
      <c r="N3" s="3"/>
      <c r="O3" s="3"/>
      <c r="P3" s="3"/>
      <c r="Q3" s="3"/>
    </row>
    <row r="4" ht="15.75">
      <c r="H4" s="2" t="s">
        <v>5</v>
      </c>
      <c r="I4" s="3"/>
      <c r="J4" s="3"/>
      <c r="K4" s="3"/>
      <c r="L4" s="3"/>
      <c r="M4" s="2" t="s">
        <v>5</v>
      </c>
      <c r="N4" s="3"/>
      <c r="O4" s="3"/>
      <c r="P4" s="3"/>
      <c r="Q4" s="3"/>
    </row>
    <row r="5">
      <c r="H5" s="5">
        <f>H3/A3</f>
        <v>0.0078837009338537708</v>
      </c>
      <c r="I5" s="3"/>
      <c r="J5" s="3"/>
      <c r="K5" s="3"/>
      <c r="L5" s="3"/>
      <c r="M5" s="5">
        <f>M3/A3</f>
        <v>0.010455208534595771</v>
      </c>
      <c r="N5" s="3"/>
      <c r="O5" s="3"/>
      <c r="P5" s="3"/>
      <c r="Q5" s="3"/>
    </row>
    <row r="7">
      <c r="A7" s="6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>
      <c r="A8" s="7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7" t="s">
        <v>16</v>
      </c>
      <c r="K8" s="7" t="s">
        <v>17</v>
      </c>
      <c r="L8" s="7" t="s">
        <v>18</v>
      </c>
      <c r="M8" s="7" t="s">
        <v>19</v>
      </c>
    </row>
    <row r="9">
      <c r="A9" s="3" t="s">
        <v>20</v>
      </c>
      <c r="B9" s="3" t="s">
        <v>21</v>
      </c>
      <c r="C9" s="3" t="s">
        <v>22</v>
      </c>
      <c r="D9" s="4">
        <v>40000000</v>
      </c>
      <c r="E9" s="4">
        <v>39795200</v>
      </c>
      <c r="F9" s="3">
        <v>0.26300000000000001</v>
      </c>
      <c r="G9" s="4">
        <f t="shared" ref="G9:G13" si="0">E9*F9*0.01%</f>
        <v>1046.61376</v>
      </c>
      <c r="H9" s="3">
        <v>1</v>
      </c>
      <c r="I9" s="3">
        <v>50</v>
      </c>
      <c r="J9" s="3" t="s">
        <v>23</v>
      </c>
      <c r="K9" s="4">
        <f t="shared" ref="K9:K13" si="1">G9*I9</f>
        <v>52330.687999999995</v>
      </c>
      <c r="L9" s="3" t="s">
        <v>24</v>
      </c>
      <c r="M9" s="4">
        <v>577296</v>
      </c>
    </row>
    <row r="10">
      <c r="A10" s="3" t="s">
        <v>25</v>
      </c>
      <c r="B10" s="3" t="s">
        <v>21</v>
      </c>
      <c r="C10" s="3" t="s">
        <v>22</v>
      </c>
      <c r="D10" s="4">
        <v>39000000</v>
      </c>
      <c r="E10" s="4">
        <v>35431500</v>
      </c>
      <c r="F10" s="3">
        <v>2.6219999999999999</v>
      </c>
      <c r="G10" s="4">
        <f t="shared" si="0"/>
        <v>9290.1393000000007</v>
      </c>
      <c r="H10" s="3">
        <v>1</v>
      </c>
      <c r="I10" s="3">
        <v>50</v>
      </c>
      <c r="J10" s="3" t="s">
        <v>23</v>
      </c>
      <c r="K10" s="4">
        <f t="shared" si="1"/>
        <v>464506.96500000003</v>
      </c>
      <c r="L10" s="3" t="s">
        <v>26</v>
      </c>
      <c r="M10" s="4">
        <v>774000</v>
      </c>
    </row>
    <row r="11">
      <c r="A11" s="3" t="s">
        <v>27</v>
      </c>
      <c r="B11" s="3" t="s">
        <v>21</v>
      </c>
      <c r="C11" s="3" t="s">
        <v>22</v>
      </c>
      <c r="D11" s="4">
        <v>38000000</v>
      </c>
      <c r="E11" s="4">
        <v>36604260</v>
      </c>
      <c r="F11" s="3">
        <v>1.0560000000000001</v>
      </c>
      <c r="G11" s="4">
        <f t="shared" si="0"/>
        <v>3865.4098560000002</v>
      </c>
      <c r="H11" s="3">
        <v>1</v>
      </c>
      <c r="I11" s="3">
        <v>50</v>
      </c>
      <c r="J11" s="3" t="s">
        <v>23</v>
      </c>
      <c r="K11" s="4">
        <f t="shared" si="1"/>
        <v>193270.49280000001</v>
      </c>
      <c r="L11" s="3" t="s">
        <v>28</v>
      </c>
      <c r="M11" s="4">
        <v>626611</v>
      </c>
    </row>
    <row r="12">
      <c r="A12" s="3" t="s">
        <v>29</v>
      </c>
      <c r="B12" s="3" t="s">
        <v>30</v>
      </c>
      <c r="C12" s="3" t="s">
        <v>31</v>
      </c>
      <c r="D12" s="4">
        <v>30000000</v>
      </c>
      <c r="E12" s="4">
        <v>26695200</v>
      </c>
      <c r="F12" s="3">
        <v>3.2109999999999999</v>
      </c>
      <c r="G12" s="4">
        <f t="shared" si="0"/>
        <v>8571.8287200000013</v>
      </c>
      <c r="H12" s="3">
        <v>1</v>
      </c>
      <c r="I12" s="3">
        <v>50</v>
      </c>
      <c r="J12" s="3" t="s">
        <v>32</v>
      </c>
      <c r="K12" s="4">
        <f t="shared" si="1"/>
        <v>428591.43600000005</v>
      </c>
      <c r="L12" s="3" t="s">
        <v>26</v>
      </c>
      <c r="M12" s="4">
        <v>646831</v>
      </c>
    </row>
    <row r="13">
      <c r="A13" s="3" t="s">
        <v>33</v>
      </c>
      <c r="B13" s="3" t="s">
        <v>34</v>
      </c>
      <c r="C13" s="3" t="s">
        <v>35</v>
      </c>
      <c r="D13" s="4">
        <v>14000000</v>
      </c>
      <c r="E13" s="4">
        <v>12488903</v>
      </c>
      <c r="F13" s="3">
        <v>1.1359999999999999</v>
      </c>
      <c r="G13" s="4">
        <f t="shared" si="0"/>
        <v>1418.7393807999999</v>
      </c>
      <c r="H13" s="3">
        <v>3</v>
      </c>
      <c r="I13" s="3">
        <v>500</v>
      </c>
      <c r="J13" s="3" t="s">
        <v>32</v>
      </c>
      <c r="K13" s="4">
        <f t="shared" si="1"/>
        <v>709369.69039999996</v>
      </c>
      <c r="L13" s="3" t="s">
        <v>28</v>
      </c>
      <c r="M13" s="4">
        <v>709500</v>
      </c>
    </row>
    <row r="14">
      <c r="D14" s="8"/>
      <c r="E14" s="9">
        <f>SUM(E9:E13)</f>
        <v>151015063</v>
      </c>
      <c r="M14" s="8"/>
    </row>
  </sheetData>
  <mergeCells count="14">
    <mergeCell ref="A1:Q1"/>
    <mergeCell ref="A2:C2"/>
    <mergeCell ref="A3:C3"/>
    <mergeCell ref="D2:G2"/>
    <mergeCell ref="D3:G3"/>
    <mergeCell ref="H2:L2"/>
    <mergeCell ref="H3:L3"/>
    <mergeCell ref="H4:L4"/>
    <mergeCell ref="H5:L5"/>
    <mergeCell ref="M2:Q2"/>
    <mergeCell ref="M3:Q3"/>
    <mergeCell ref="M4:Q4"/>
    <mergeCell ref="M5:Q5"/>
    <mergeCell ref="A7:M7"/>
  </mergeCells>
  <pageMargins left="0.7" right="0.7" top="0.7875" bottom="0.78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 outlineLevelRow="2"/>
  <cols>
    <col min="1" max="1" width="9.574219" bestFit="1" customWidth="1"/>
    <col min="2" max="2" width="13.14063" bestFit="1" customWidth="1"/>
    <col min="3" max="3" width="20.85156" bestFit="1" customWidth="1"/>
    <col min="4" max="4" width="15.57422" bestFit="1" customWidth="1"/>
    <col min="5" max="5" width="18.71094" bestFit="1" customWidth="1"/>
    <col min="6" max="6" width="20.57422" bestFit="1" customWidth="1"/>
    <col min="7" max="7" width="21.85156" bestFit="1" customWidth="1"/>
    <col min="8" max="8" width="9.851563" bestFit="1" customWidth="1"/>
  </cols>
  <sheetData>
    <row r="1">
      <c r="A1" s="1" t="s">
        <v>36</v>
      </c>
      <c r="B1" s="3"/>
      <c r="C1" s="3"/>
      <c r="D1" s="3"/>
      <c r="E1" s="3"/>
      <c r="F1" s="3"/>
      <c r="G1" s="3"/>
      <c r="H1" s="3"/>
    </row>
    <row r="2" outlineLevel="2">
      <c r="A2" s="7" t="s">
        <v>37</v>
      </c>
      <c r="B2" s="7" t="s">
        <v>38</v>
      </c>
      <c r="C2" s="7" t="s">
        <v>39</v>
      </c>
      <c r="D2" s="7" t="s">
        <v>17</v>
      </c>
      <c r="E2" s="7" t="s">
        <v>40</v>
      </c>
      <c r="F2" s="7" t="s">
        <v>41</v>
      </c>
      <c r="G2" s="7" t="s">
        <v>42</v>
      </c>
      <c r="H2" s="7" t="s">
        <v>19</v>
      </c>
    </row>
    <row r="3" outlineLevel="1">
      <c r="A3" s="7"/>
      <c r="B3" s="7"/>
      <c r="C3" s="7"/>
      <c r="D3" s="7"/>
      <c r="E3" s="10" t="s">
        <v>43</v>
      </c>
      <c r="F3" s="7"/>
      <c r="G3" s="7"/>
      <c r="H3" s="7">
        <f>SUBTOTAL(9,H2)</f>
        <v>0</v>
      </c>
    </row>
    <row r="4" outlineLevel="2">
      <c r="A4" s="3">
        <v>1</v>
      </c>
      <c r="B4" s="3">
        <v>1</v>
      </c>
      <c r="C4" s="3" t="s">
        <v>20</v>
      </c>
      <c r="D4" s="4">
        <v>52350</v>
      </c>
      <c r="E4" s="3" t="s">
        <v>20</v>
      </c>
      <c r="F4" s="3" t="s">
        <v>20</v>
      </c>
      <c r="G4" s="5">
        <v>1</v>
      </c>
      <c r="H4" s="4">
        <v>52350</v>
      </c>
    </row>
    <row r="5" outlineLevel="2">
      <c r="A5" s="3">
        <v>2</v>
      </c>
      <c r="B5" s="3">
        <v>2</v>
      </c>
      <c r="C5" s="3" t="s">
        <v>25</v>
      </c>
      <c r="D5" s="4">
        <v>464500</v>
      </c>
      <c r="E5" s="3" t="s">
        <v>20</v>
      </c>
      <c r="F5" s="3" t="s">
        <v>25</v>
      </c>
      <c r="G5" s="5">
        <v>0.65000000000000002</v>
      </c>
      <c r="H5" s="4">
        <v>301925</v>
      </c>
    </row>
    <row r="6" outlineLevel="2">
      <c r="A6" s="3">
        <v>3</v>
      </c>
      <c r="B6" s="3">
        <v>3</v>
      </c>
      <c r="C6" s="3" t="s">
        <v>27</v>
      </c>
      <c r="D6" s="4">
        <v>193250</v>
      </c>
      <c r="E6" s="3" t="s">
        <v>20</v>
      </c>
      <c r="F6" s="3" t="s">
        <v>27</v>
      </c>
      <c r="G6" s="5">
        <v>0.65000000000000002</v>
      </c>
      <c r="H6" s="4">
        <v>125612.5</v>
      </c>
    </row>
    <row r="7" outlineLevel="2">
      <c r="A7" s="3">
        <v>4</v>
      </c>
      <c r="B7" s="3">
        <v>4</v>
      </c>
      <c r="C7" s="3" t="s">
        <v>29</v>
      </c>
      <c r="D7" s="4">
        <v>428600</v>
      </c>
      <c r="E7" s="3" t="s">
        <v>20</v>
      </c>
      <c r="F7" s="3" t="s">
        <v>29</v>
      </c>
      <c r="G7" s="5">
        <v>0.22727249999999999</v>
      </c>
      <c r="H7" s="4">
        <v>97408.993499999997</v>
      </c>
    </row>
    <row r="8" outlineLevel="1">
      <c r="A8" s="3"/>
      <c r="B8" s="3"/>
      <c r="C8" s="3"/>
      <c r="D8" s="4"/>
      <c r="E8" s="11" t="s">
        <v>44</v>
      </c>
      <c r="F8" s="3"/>
      <c r="G8" s="5"/>
      <c r="H8" s="4">
        <f>SUBTOTAL(9,H4:H7)</f>
        <v>577296.49349999998</v>
      </c>
    </row>
    <row r="9" outlineLevel="2">
      <c r="A9" s="3">
        <v>2</v>
      </c>
      <c r="B9" s="3">
        <v>1</v>
      </c>
      <c r="C9" s="3" t="s">
        <v>25</v>
      </c>
      <c r="D9" s="4">
        <v>464500</v>
      </c>
      <c r="E9" s="3" t="s">
        <v>25</v>
      </c>
      <c r="F9" s="3" t="s">
        <v>25</v>
      </c>
      <c r="G9" s="5">
        <v>1</v>
      </c>
      <c r="H9" s="4">
        <v>464500</v>
      </c>
    </row>
    <row r="10" outlineLevel="2">
      <c r="A10" s="3">
        <v>1</v>
      </c>
      <c r="B10" s="3">
        <v>2</v>
      </c>
      <c r="C10" s="3" t="s">
        <v>20</v>
      </c>
      <c r="D10" s="4">
        <v>52350</v>
      </c>
      <c r="E10" s="3" t="s">
        <v>25</v>
      </c>
      <c r="F10" s="3" t="s">
        <v>20</v>
      </c>
      <c r="G10" s="5">
        <v>0.65000000000000002</v>
      </c>
      <c r="H10" s="4">
        <v>34027.5</v>
      </c>
    </row>
    <row r="11" outlineLevel="2">
      <c r="A11" s="3">
        <v>3</v>
      </c>
      <c r="B11" s="3">
        <v>3</v>
      </c>
      <c r="C11" s="3" t="s">
        <v>27</v>
      </c>
      <c r="D11" s="4">
        <v>193250</v>
      </c>
      <c r="E11" s="3" t="s">
        <v>25</v>
      </c>
      <c r="F11" s="3" t="s">
        <v>27</v>
      </c>
      <c r="G11" s="5">
        <v>0.65000000000000002</v>
      </c>
      <c r="H11" s="4">
        <v>125612.5</v>
      </c>
    </row>
    <row r="12" outlineLevel="2">
      <c r="A12" s="3">
        <v>4</v>
      </c>
      <c r="B12" s="3">
        <v>4</v>
      </c>
      <c r="C12" s="3" t="s">
        <v>29</v>
      </c>
      <c r="D12" s="4">
        <v>428600</v>
      </c>
      <c r="E12" s="3" t="s">
        <v>25</v>
      </c>
      <c r="F12" s="3" t="s">
        <v>29</v>
      </c>
      <c r="G12" s="5">
        <v>0.34964999999999996</v>
      </c>
      <c r="H12" s="4">
        <v>149859.98999999999</v>
      </c>
    </row>
    <row r="13" outlineLevel="1">
      <c r="A13" s="3"/>
      <c r="B13" s="3"/>
      <c r="C13" s="3"/>
      <c r="D13" s="4"/>
      <c r="E13" s="11" t="s">
        <v>45</v>
      </c>
      <c r="F13" s="3"/>
      <c r="G13" s="5"/>
      <c r="H13" s="4">
        <f>SUBTOTAL(9,H9:H12)</f>
        <v>773999.98999999999</v>
      </c>
    </row>
    <row r="14" outlineLevel="2">
      <c r="A14" s="3">
        <v>3</v>
      </c>
      <c r="B14" s="3">
        <v>1</v>
      </c>
      <c r="C14" s="3" t="s">
        <v>27</v>
      </c>
      <c r="D14" s="4">
        <v>193250</v>
      </c>
      <c r="E14" s="3" t="s">
        <v>27</v>
      </c>
      <c r="F14" s="3" t="s">
        <v>27</v>
      </c>
      <c r="G14" s="5">
        <v>1</v>
      </c>
      <c r="H14" s="4">
        <v>193250</v>
      </c>
    </row>
    <row r="15" outlineLevel="2">
      <c r="A15" s="3">
        <v>1</v>
      </c>
      <c r="B15" s="3">
        <v>2</v>
      </c>
      <c r="C15" s="3" t="s">
        <v>20</v>
      </c>
      <c r="D15" s="4">
        <v>52350</v>
      </c>
      <c r="E15" s="3" t="s">
        <v>27</v>
      </c>
      <c r="F15" s="3" t="s">
        <v>20</v>
      </c>
      <c r="G15" s="5">
        <v>0.65000000000000002</v>
      </c>
      <c r="H15" s="4">
        <v>34027.5</v>
      </c>
    </row>
    <row r="16" outlineLevel="2">
      <c r="A16" s="3">
        <v>2</v>
      </c>
      <c r="B16" s="3">
        <v>3</v>
      </c>
      <c r="C16" s="3" t="s">
        <v>25</v>
      </c>
      <c r="D16" s="4">
        <v>464500</v>
      </c>
      <c r="E16" s="3" t="s">
        <v>27</v>
      </c>
      <c r="F16" s="3" t="s">
        <v>25</v>
      </c>
      <c r="G16" s="5">
        <v>0.65000000000000002</v>
      </c>
      <c r="H16" s="4">
        <v>301925</v>
      </c>
    </row>
    <row r="17" outlineLevel="2">
      <c r="A17" s="3">
        <v>4</v>
      </c>
      <c r="B17" s="3">
        <v>4</v>
      </c>
      <c r="C17" s="3" t="s">
        <v>29</v>
      </c>
      <c r="D17" s="4">
        <v>428600</v>
      </c>
      <c r="E17" s="3" t="s">
        <v>27</v>
      </c>
      <c r="F17" s="3" t="s">
        <v>29</v>
      </c>
      <c r="G17" s="5">
        <v>0.22727249999999999</v>
      </c>
      <c r="H17" s="4">
        <v>97408.993499999997</v>
      </c>
    </row>
    <row r="18" outlineLevel="1">
      <c r="A18" s="3"/>
      <c r="B18" s="3"/>
      <c r="C18" s="3"/>
      <c r="D18" s="4"/>
      <c r="E18" s="11" t="s">
        <v>46</v>
      </c>
      <c r="F18" s="3"/>
      <c r="G18" s="5"/>
      <c r="H18" s="4">
        <f>SUBTOTAL(9,H14:H17)</f>
        <v>626611.49349999998</v>
      </c>
    </row>
    <row r="19" outlineLevel="2">
      <c r="A19" s="3">
        <v>4</v>
      </c>
      <c r="B19" s="3">
        <v>1</v>
      </c>
      <c r="C19" s="3" t="s">
        <v>29</v>
      </c>
      <c r="D19" s="4">
        <v>428600</v>
      </c>
      <c r="E19" s="3" t="s">
        <v>29</v>
      </c>
      <c r="F19" s="3" t="s">
        <v>29</v>
      </c>
      <c r="G19" s="5">
        <v>1</v>
      </c>
      <c r="H19" s="4">
        <v>428600</v>
      </c>
    </row>
    <row r="20" outlineLevel="2">
      <c r="A20" s="3">
        <v>1</v>
      </c>
      <c r="B20" s="3">
        <v>2</v>
      </c>
      <c r="C20" s="3" t="s">
        <v>20</v>
      </c>
      <c r="D20" s="4">
        <v>52350</v>
      </c>
      <c r="E20" s="3" t="s">
        <v>29</v>
      </c>
      <c r="F20" s="3" t="s">
        <v>20</v>
      </c>
      <c r="G20" s="5">
        <v>0.22727249999999999</v>
      </c>
      <c r="H20" s="4">
        <v>11897.715375</v>
      </c>
    </row>
    <row r="21" outlineLevel="2">
      <c r="A21" s="3">
        <v>2</v>
      </c>
      <c r="B21" s="3">
        <v>3</v>
      </c>
      <c r="C21" s="3" t="s">
        <v>25</v>
      </c>
      <c r="D21" s="4">
        <v>464500</v>
      </c>
      <c r="E21" s="3" t="s">
        <v>29</v>
      </c>
      <c r="F21" s="3" t="s">
        <v>25</v>
      </c>
      <c r="G21" s="5">
        <v>0.34964999999999996</v>
      </c>
      <c r="H21" s="4">
        <v>162412.42499999999</v>
      </c>
    </row>
    <row r="22" outlineLevel="2">
      <c r="A22" s="3">
        <v>3</v>
      </c>
      <c r="B22" s="3">
        <v>4</v>
      </c>
      <c r="C22" s="3" t="s">
        <v>27</v>
      </c>
      <c r="D22" s="4">
        <v>193250</v>
      </c>
      <c r="E22" s="3" t="s">
        <v>29</v>
      </c>
      <c r="F22" s="3" t="s">
        <v>27</v>
      </c>
      <c r="G22" s="5">
        <v>0.22727249999999999</v>
      </c>
      <c r="H22" s="4">
        <v>43920.410624999997</v>
      </c>
    </row>
    <row r="23" outlineLevel="1">
      <c r="A23" s="3"/>
      <c r="B23" s="3"/>
      <c r="C23" s="3"/>
      <c r="D23" s="4"/>
      <c r="E23" s="11" t="s">
        <v>47</v>
      </c>
      <c r="F23" s="3"/>
      <c r="G23" s="5"/>
      <c r="H23" s="4">
        <f>SUBTOTAL(9,H19:H22)</f>
        <v>646830.55099999998</v>
      </c>
    </row>
    <row r="24" outlineLevel="2">
      <c r="A24" s="3">
        <v>1</v>
      </c>
      <c r="B24" s="3">
        <v>1</v>
      </c>
      <c r="C24" s="3" t="s">
        <v>33</v>
      </c>
      <c r="D24" s="4">
        <v>709500</v>
      </c>
      <c r="E24" s="3" t="s">
        <v>33</v>
      </c>
      <c r="F24" s="3" t="s">
        <v>33</v>
      </c>
      <c r="G24" s="5">
        <v>1</v>
      </c>
      <c r="H24" s="4">
        <v>709500</v>
      </c>
    </row>
    <row r="25" outlineLevel="1">
      <c r="A25" s="12"/>
      <c r="B25" s="12"/>
      <c r="C25" s="12"/>
      <c r="D25" s="13"/>
      <c r="E25" s="14" t="s">
        <v>48</v>
      </c>
      <c r="F25" s="12"/>
      <c r="G25" s="15"/>
      <c r="H25" s="13">
        <f>SUBTOTAL(9,H24)</f>
        <v>709500</v>
      </c>
    </row>
    <row r="26">
      <c r="A26" s="12"/>
      <c r="B26" s="12"/>
      <c r="C26" s="12"/>
      <c r="D26" s="13"/>
      <c r="E26" s="14" t="s">
        <v>49</v>
      </c>
      <c r="F26" s="12"/>
      <c r="G26" s="15"/>
      <c r="H26" s="13">
        <f>SUBTOTAL(9,H2:H24)</f>
        <v>3334238.5279999999</v>
      </c>
    </row>
    <row r="28">
      <c r="A28" s="1" t="s">
        <v>50</v>
      </c>
    </row>
    <row r="29" outlineLevel="2">
      <c r="A29" s="7" t="s">
        <v>37</v>
      </c>
      <c r="B29" s="7" t="s">
        <v>38</v>
      </c>
      <c r="C29" s="7" t="s">
        <v>7</v>
      </c>
      <c r="D29" s="7" t="s">
        <v>51</v>
      </c>
      <c r="E29" s="16" t="s">
        <v>17</v>
      </c>
      <c r="F29" s="16" t="s">
        <v>52</v>
      </c>
      <c r="G29" s="16" t="s">
        <v>53</v>
      </c>
    </row>
    <row r="30" outlineLevel="1">
      <c r="A30" s="7"/>
      <c r="B30" s="7"/>
      <c r="C30" s="7"/>
      <c r="D30" s="10" t="s">
        <v>54</v>
      </c>
      <c r="E30" s="16"/>
      <c r="F30" s="16"/>
      <c r="G30" s="16">
        <f>SUBTOTAL(9,G29)</f>
        <v>0</v>
      </c>
    </row>
    <row r="31" outlineLevel="2">
      <c r="A31" s="3">
        <v>1</v>
      </c>
      <c r="B31" s="3">
        <v>1</v>
      </c>
      <c r="C31" s="3" t="s">
        <v>20</v>
      </c>
      <c r="D31" s="3">
        <v>1</v>
      </c>
      <c r="E31" s="4">
        <v>52350</v>
      </c>
      <c r="F31" s="4">
        <v>577296</v>
      </c>
      <c r="G31" s="4">
        <v>30221445600</v>
      </c>
    </row>
    <row r="32" outlineLevel="2">
      <c r="A32" s="3">
        <v>2</v>
      </c>
      <c r="B32" s="3">
        <v>2</v>
      </c>
      <c r="C32" s="3" t="s">
        <v>25</v>
      </c>
      <c r="D32" s="3">
        <v>1</v>
      </c>
      <c r="E32" s="4">
        <v>464500</v>
      </c>
      <c r="F32" s="4">
        <v>774000</v>
      </c>
      <c r="G32" s="4">
        <v>359523000000</v>
      </c>
    </row>
    <row r="33" outlineLevel="2">
      <c r="A33" s="3">
        <v>3</v>
      </c>
      <c r="B33" s="3">
        <v>3</v>
      </c>
      <c r="C33" s="3" t="s">
        <v>27</v>
      </c>
      <c r="D33" s="3">
        <v>1</v>
      </c>
      <c r="E33" s="4">
        <v>193250</v>
      </c>
      <c r="F33" s="4">
        <v>626611</v>
      </c>
      <c r="G33" s="4">
        <v>121092575750</v>
      </c>
    </row>
    <row r="34" outlineLevel="2">
      <c r="A34" s="3">
        <v>4</v>
      </c>
      <c r="B34" s="3">
        <v>4</v>
      </c>
      <c r="C34" s="3" t="s">
        <v>29</v>
      </c>
      <c r="D34" s="3">
        <v>1</v>
      </c>
      <c r="E34" s="4">
        <v>428600</v>
      </c>
      <c r="F34" s="4">
        <v>646831</v>
      </c>
      <c r="G34" s="4">
        <v>277231766600</v>
      </c>
    </row>
    <row r="35" outlineLevel="1">
      <c r="A35" s="3"/>
      <c r="B35" s="3"/>
      <c r="C35" s="3"/>
      <c r="D35" s="11" t="s">
        <v>55</v>
      </c>
      <c r="E35" s="4"/>
      <c r="F35" s="4"/>
      <c r="G35" s="4">
        <f>SUBTOTAL(9,G31:G34)</f>
        <v>788068787950</v>
      </c>
    </row>
    <row r="36" outlineLevel="2">
      <c r="A36" s="3">
        <v>1</v>
      </c>
      <c r="B36" s="3">
        <v>1</v>
      </c>
      <c r="C36" s="3" t="s">
        <v>33</v>
      </c>
      <c r="D36" s="3">
        <v>3</v>
      </c>
      <c r="E36" s="4">
        <v>709500</v>
      </c>
      <c r="F36" s="4">
        <v>709500</v>
      </c>
      <c r="G36" s="4">
        <v>503390250000</v>
      </c>
    </row>
    <row r="37" outlineLevel="1">
      <c r="A37" s="12"/>
      <c r="B37" s="12"/>
      <c r="C37" s="12"/>
      <c r="D37" s="14" t="s">
        <v>56</v>
      </c>
      <c r="E37" s="13"/>
      <c r="F37" s="13"/>
      <c r="G37" s="13">
        <f>SUBTOTAL(9,G36)</f>
        <v>503390250000</v>
      </c>
    </row>
    <row r="38">
      <c r="A38" s="12"/>
      <c r="B38" s="12"/>
      <c r="C38" s="12"/>
      <c r="D38" s="14" t="s">
        <v>49</v>
      </c>
      <c r="E38" s="13"/>
      <c r="F38" s="13"/>
      <c r="G38" s="13">
        <f>SUBTOTAL(9,G29:G36)</f>
        <v>1291459037950</v>
      </c>
    </row>
    <row r="40">
      <c r="A40" s="1" t="s">
        <v>57</v>
      </c>
    </row>
    <row r="41" outlineLevel="2">
      <c r="A41" s="7" t="s">
        <v>37</v>
      </c>
      <c r="B41" s="7" t="s">
        <v>38</v>
      </c>
      <c r="C41" s="7" t="s">
        <v>58</v>
      </c>
      <c r="D41" s="7" t="s">
        <v>59</v>
      </c>
      <c r="E41" s="16" t="s">
        <v>60</v>
      </c>
      <c r="F41" s="17" t="s">
        <v>61</v>
      </c>
      <c r="G41" s="16" t="s">
        <v>62</v>
      </c>
    </row>
    <row r="42" outlineLevel="1">
      <c r="A42" s="7"/>
      <c r="B42" s="7"/>
      <c r="C42" s="10" t="s">
        <v>63</v>
      </c>
      <c r="D42" s="7"/>
      <c r="E42" s="16"/>
      <c r="F42" s="17"/>
      <c r="G42" s="16">
        <f>SUBTOTAL(9,G41)</f>
        <v>0</v>
      </c>
    </row>
    <row r="43" outlineLevel="2">
      <c r="A43" s="3">
        <v>1</v>
      </c>
      <c r="B43" s="3">
        <v>1</v>
      </c>
      <c r="C43" s="3">
        <v>1</v>
      </c>
      <c r="D43" s="3">
        <v>1</v>
      </c>
      <c r="E43" s="4">
        <v>887732</v>
      </c>
      <c r="F43" s="5">
        <v>1</v>
      </c>
      <c r="G43" s="4">
        <v>887732</v>
      </c>
    </row>
    <row r="44" outlineLevel="2">
      <c r="A44" s="3">
        <v>2</v>
      </c>
      <c r="B44" s="3">
        <v>2</v>
      </c>
      <c r="C44" s="3">
        <v>1</v>
      </c>
      <c r="D44" s="3">
        <v>3</v>
      </c>
      <c r="E44" s="4">
        <v>709500</v>
      </c>
      <c r="F44" s="5">
        <v>0.10000000000000001</v>
      </c>
      <c r="G44" s="4">
        <v>70950</v>
      </c>
    </row>
    <row r="45" outlineLevel="1">
      <c r="A45" s="3"/>
      <c r="B45" s="3"/>
      <c r="C45" s="11" t="s">
        <v>55</v>
      </c>
      <c r="D45" s="3"/>
      <c r="E45" s="4"/>
      <c r="F45" s="5"/>
      <c r="G45" s="4">
        <f>SUBTOTAL(9,G43:G44)</f>
        <v>958682</v>
      </c>
    </row>
    <row r="46" outlineLevel="2">
      <c r="A46" s="3">
        <v>1</v>
      </c>
      <c r="B46" s="3">
        <v>1</v>
      </c>
      <c r="C46" s="3">
        <v>3</v>
      </c>
      <c r="D46" s="3">
        <v>1</v>
      </c>
      <c r="E46" s="4">
        <v>887732</v>
      </c>
      <c r="F46" s="5">
        <v>0.10000000000000001</v>
      </c>
      <c r="G46" s="4">
        <v>88773.200000000012</v>
      </c>
    </row>
    <row r="47" outlineLevel="2">
      <c r="A47" s="3">
        <v>2</v>
      </c>
      <c r="B47" s="3">
        <v>2</v>
      </c>
      <c r="C47" s="3">
        <v>3</v>
      </c>
      <c r="D47" s="3">
        <v>3</v>
      </c>
      <c r="E47" s="4">
        <v>709500</v>
      </c>
      <c r="F47" s="5">
        <v>1</v>
      </c>
      <c r="G47" s="4">
        <v>709500</v>
      </c>
    </row>
    <row r="48" outlineLevel="1">
      <c r="A48" s="12"/>
      <c r="B48" s="12"/>
      <c r="C48" s="14" t="s">
        <v>56</v>
      </c>
      <c r="D48" s="12"/>
      <c r="E48" s="13"/>
      <c r="F48" s="15"/>
      <c r="G48" s="13">
        <f>SUBTOTAL(9,G46:G47)</f>
        <v>798273.19999999995</v>
      </c>
    </row>
    <row r="49">
      <c r="A49" s="12"/>
      <c r="B49" s="12"/>
      <c r="C49" s="14" t="s">
        <v>49</v>
      </c>
      <c r="D49" s="12"/>
      <c r="E49" s="13"/>
      <c r="F49" s="15"/>
      <c r="G49" s="13">
        <f>SUBTOTAL(9,G41:G47)</f>
        <v>1756955.2</v>
      </c>
    </row>
    <row r="51">
      <c r="A51" s="1" t="s">
        <v>64</v>
      </c>
    </row>
    <row r="52">
      <c r="A52" s="7" t="s">
        <v>14</v>
      </c>
      <c r="B52" s="16" t="s">
        <v>65</v>
      </c>
      <c r="C52" s="16" t="s">
        <v>66</v>
      </c>
      <c r="D52" s="16" t="s">
        <v>67</v>
      </c>
    </row>
    <row r="53">
      <c r="A53" s="3">
        <v>1</v>
      </c>
      <c r="B53" s="4">
        <v>887732</v>
      </c>
      <c r="C53" s="4">
        <v>958682</v>
      </c>
      <c r="D53" s="4">
        <f t="shared" ref="D53:D54" si="0">B53*C53</f>
        <v>851052689224</v>
      </c>
    </row>
    <row r="54">
      <c r="A54" s="3">
        <v>3</v>
      </c>
      <c r="B54" s="4">
        <v>709500</v>
      </c>
      <c r="C54" s="4">
        <v>798273</v>
      </c>
      <c r="D54" s="4">
        <f t="shared" si="0"/>
        <v>566374693500</v>
      </c>
    </row>
    <row r="55">
      <c r="D55" s="9">
        <f>SUM(D53:D54)</f>
        <v>1417427382724</v>
      </c>
    </row>
  </sheetData>
  <mergeCells count="4">
    <mergeCell ref="A1:H1"/>
    <mergeCell ref="A28:G28"/>
    <mergeCell ref="A40:G40"/>
    <mergeCell ref="A51:D51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3" sqref="B3"/>
    </sheetView>
  </sheetViews>
  <sheetFormatPr baseColWidth="10" defaultRowHeight="15"/>
  <cols>
    <col min="1" max="1" width="19.71094" bestFit="1" customWidth="1"/>
    <col min="2" max="2" width="19.71094" bestFit="1" customWidth="1"/>
    <col min="3" max="3" width="13.85156" bestFit="1" customWidth="1"/>
    <col min="4" max="4" width="13.85156" bestFit="1" customWidth="1"/>
    <col min="5" max="5" width="10.00391" bestFit="1" customWidth="1"/>
    <col min="6" max="6" width="9.851563" bestFit="1" customWidth="1"/>
    <col min="7" max="7" width="9.851563" bestFit="1" customWidth="1"/>
    <col min="8" max="8" width="9.710938" bestFit="1" customWidth="1"/>
    <col min="9" max="9" width="12.42188" bestFit="1" customWidth="1"/>
    <col min="10" max="10" width="12.28125" bestFit="1" customWidth="1"/>
    <col min="11" max="11" width="9.28125" bestFit="1" customWidth="1"/>
    <col min="12" max="12" width="9.28125" bestFit="1" customWidth="1"/>
    <col min="13" max="13" width="9.28125" bestFit="1" customWidth="1"/>
    <col min="14" max="14" width="16.85156" bestFit="1" customWidth="1"/>
  </cols>
  <sheetData>
    <row r="1" ht="18.75">
      <c r="A1" s="1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7" t="s">
        <v>69</v>
      </c>
      <c r="B2" s="7" t="s">
        <v>70</v>
      </c>
      <c r="C2" s="7" t="s">
        <v>40</v>
      </c>
      <c r="D2" s="7" t="s">
        <v>41</v>
      </c>
      <c r="E2" s="7" t="s">
        <v>71</v>
      </c>
      <c r="F2" s="7" t="s">
        <v>72</v>
      </c>
      <c r="G2" s="7" t="s">
        <v>73</v>
      </c>
      <c r="H2" s="7" t="s">
        <v>74</v>
      </c>
      <c r="I2" s="7" t="s">
        <v>58</v>
      </c>
      <c r="J2" s="7" t="s">
        <v>59</v>
      </c>
      <c r="K2" s="7" t="s">
        <v>75</v>
      </c>
      <c r="L2" s="7" t="s">
        <v>18</v>
      </c>
      <c r="M2" s="7" t="s">
        <v>76</v>
      </c>
      <c r="N2" s="7" t="s">
        <v>42</v>
      </c>
    </row>
    <row r="3">
      <c r="A3" s="3" t="s">
        <v>21</v>
      </c>
      <c r="B3" s="3" t="s">
        <v>21</v>
      </c>
      <c r="C3" s="3" t="s">
        <v>20</v>
      </c>
      <c r="D3" s="3" t="s">
        <v>20</v>
      </c>
      <c r="E3" s="3" t="s">
        <v>24</v>
      </c>
      <c r="F3" s="3" t="s">
        <v>24</v>
      </c>
      <c r="G3" s="3" t="s">
        <v>23</v>
      </c>
      <c r="H3" s="3" t="s">
        <v>23</v>
      </c>
      <c r="I3" s="3">
        <v>1</v>
      </c>
      <c r="J3" s="3">
        <v>1</v>
      </c>
      <c r="K3" s="5">
        <v>1</v>
      </c>
      <c r="L3" s="5">
        <v>1</v>
      </c>
      <c r="M3" s="5">
        <v>1</v>
      </c>
      <c r="N3" s="5">
        <v>1</v>
      </c>
    </row>
    <row r="4">
      <c r="A4" s="3" t="s">
        <v>21</v>
      </c>
      <c r="B4" s="3" t="s">
        <v>21</v>
      </c>
      <c r="C4" s="3" t="s">
        <v>20</v>
      </c>
      <c r="D4" s="3" t="s">
        <v>25</v>
      </c>
      <c r="E4" s="3" t="s">
        <v>24</v>
      </c>
      <c r="F4" s="3" t="s">
        <v>26</v>
      </c>
      <c r="G4" s="3" t="s">
        <v>23</v>
      </c>
      <c r="H4" s="3" t="s">
        <v>23</v>
      </c>
      <c r="I4" s="3">
        <v>1</v>
      </c>
      <c r="J4" s="3">
        <v>1</v>
      </c>
      <c r="K4" s="5">
        <v>1</v>
      </c>
      <c r="L4" s="5">
        <v>0.65000000000000002</v>
      </c>
      <c r="M4" s="5">
        <v>1</v>
      </c>
      <c r="N4" s="5">
        <v>0.65000000000000002</v>
      </c>
    </row>
    <row r="5">
      <c r="A5" s="3" t="s">
        <v>21</v>
      </c>
      <c r="B5" s="3" t="s">
        <v>21</v>
      </c>
      <c r="C5" s="3" t="s">
        <v>20</v>
      </c>
      <c r="D5" s="3" t="s">
        <v>27</v>
      </c>
      <c r="E5" s="3" t="s">
        <v>24</v>
      </c>
      <c r="F5" s="3" t="s">
        <v>28</v>
      </c>
      <c r="G5" s="3" t="s">
        <v>23</v>
      </c>
      <c r="H5" s="3" t="s">
        <v>23</v>
      </c>
      <c r="I5" s="3">
        <v>1</v>
      </c>
      <c r="J5" s="3">
        <v>1</v>
      </c>
      <c r="K5" s="5">
        <v>1</v>
      </c>
      <c r="L5" s="5">
        <v>0.65000000000000002</v>
      </c>
      <c r="M5" s="5">
        <v>1</v>
      </c>
      <c r="N5" s="5">
        <v>0.65000000000000002</v>
      </c>
    </row>
    <row r="6">
      <c r="A6" s="3" t="s">
        <v>21</v>
      </c>
      <c r="B6" s="3" t="s">
        <v>30</v>
      </c>
      <c r="C6" s="3" t="s">
        <v>20</v>
      </c>
      <c r="D6" s="3" t="s">
        <v>29</v>
      </c>
      <c r="E6" s="3" t="s">
        <v>24</v>
      </c>
      <c r="F6" s="3" t="s">
        <v>26</v>
      </c>
      <c r="G6" s="3" t="s">
        <v>23</v>
      </c>
      <c r="H6" s="3" t="s">
        <v>32</v>
      </c>
      <c r="I6" s="3">
        <v>1</v>
      </c>
      <c r="J6" s="3">
        <v>1</v>
      </c>
      <c r="K6" s="5">
        <v>0.34999999999999998</v>
      </c>
      <c r="L6" s="5">
        <v>0.65000000000000002</v>
      </c>
      <c r="M6" s="5">
        <v>0.999</v>
      </c>
      <c r="N6" s="5">
        <v>0.22727249999999999</v>
      </c>
    </row>
    <row r="7">
      <c r="A7" s="3" t="s">
        <v>21</v>
      </c>
      <c r="B7" s="3" t="s">
        <v>21</v>
      </c>
      <c r="C7" s="3" t="s">
        <v>25</v>
      </c>
      <c r="D7" s="3" t="s">
        <v>25</v>
      </c>
      <c r="E7" s="3" t="s">
        <v>26</v>
      </c>
      <c r="F7" s="3" t="s">
        <v>26</v>
      </c>
      <c r="G7" s="3" t="s">
        <v>23</v>
      </c>
      <c r="H7" s="3" t="s">
        <v>23</v>
      </c>
      <c r="I7" s="3">
        <v>1</v>
      </c>
      <c r="J7" s="3">
        <v>1</v>
      </c>
      <c r="K7" s="5">
        <v>1</v>
      </c>
      <c r="L7" s="5">
        <v>1</v>
      </c>
      <c r="M7" s="5">
        <v>1</v>
      </c>
      <c r="N7" s="5">
        <v>1</v>
      </c>
    </row>
    <row r="8">
      <c r="A8" s="3" t="s">
        <v>21</v>
      </c>
      <c r="B8" s="3" t="s">
        <v>21</v>
      </c>
      <c r="C8" s="3" t="s">
        <v>25</v>
      </c>
      <c r="D8" s="3" t="s">
        <v>20</v>
      </c>
      <c r="E8" s="3" t="s">
        <v>26</v>
      </c>
      <c r="F8" s="3" t="s">
        <v>24</v>
      </c>
      <c r="G8" s="3" t="s">
        <v>23</v>
      </c>
      <c r="H8" s="3" t="s">
        <v>23</v>
      </c>
      <c r="I8" s="3">
        <v>1</v>
      </c>
      <c r="J8" s="3">
        <v>1</v>
      </c>
      <c r="K8" s="5">
        <v>1</v>
      </c>
      <c r="L8" s="5">
        <v>0.65000000000000002</v>
      </c>
      <c r="M8" s="5">
        <v>1</v>
      </c>
      <c r="N8" s="5">
        <v>0.65000000000000002</v>
      </c>
    </row>
    <row r="9">
      <c r="A9" s="3" t="s">
        <v>21</v>
      </c>
      <c r="B9" s="3" t="s">
        <v>21</v>
      </c>
      <c r="C9" s="3" t="s">
        <v>25</v>
      </c>
      <c r="D9" s="3" t="s">
        <v>27</v>
      </c>
      <c r="E9" s="3" t="s">
        <v>26</v>
      </c>
      <c r="F9" s="3" t="s">
        <v>28</v>
      </c>
      <c r="G9" s="3" t="s">
        <v>23</v>
      </c>
      <c r="H9" s="3" t="s">
        <v>23</v>
      </c>
      <c r="I9" s="3">
        <v>1</v>
      </c>
      <c r="J9" s="3">
        <v>1</v>
      </c>
      <c r="K9" s="5">
        <v>1</v>
      </c>
      <c r="L9" s="5">
        <v>0.65000000000000002</v>
      </c>
      <c r="M9" s="5">
        <v>1</v>
      </c>
      <c r="N9" s="5">
        <v>0.65000000000000002</v>
      </c>
    </row>
    <row r="10">
      <c r="A10" s="3" t="s">
        <v>21</v>
      </c>
      <c r="B10" s="3" t="s">
        <v>30</v>
      </c>
      <c r="C10" s="3" t="s">
        <v>25</v>
      </c>
      <c r="D10" s="3" t="s">
        <v>29</v>
      </c>
      <c r="E10" s="3" t="s">
        <v>26</v>
      </c>
      <c r="F10" s="3" t="s">
        <v>26</v>
      </c>
      <c r="G10" s="3" t="s">
        <v>23</v>
      </c>
      <c r="H10" s="3" t="s">
        <v>32</v>
      </c>
      <c r="I10" s="3">
        <v>1</v>
      </c>
      <c r="J10" s="3">
        <v>1</v>
      </c>
      <c r="K10" s="5">
        <v>0.34999999999999998</v>
      </c>
      <c r="L10" s="5">
        <v>1</v>
      </c>
      <c r="M10" s="5">
        <v>0.999</v>
      </c>
      <c r="N10" s="5">
        <v>0.34964999999999996</v>
      </c>
    </row>
    <row r="11">
      <c r="A11" s="3" t="s">
        <v>21</v>
      </c>
      <c r="B11" s="3" t="s">
        <v>21</v>
      </c>
      <c r="C11" s="3" t="s">
        <v>27</v>
      </c>
      <c r="D11" s="3" t="s">
        <v>27</v>
      </c>
      <c r="E11" s="3" t="s">
        <v>28</v>
      </c>
      <c r="F11" s="3" t="s">
        <v>28</v>
      </c>
      <c r="G11" s="3" t="s">
        <v>23</v>
      </c>
      <c r="H11" s="3" t="s">
        <v>23</v>
      </c>
      <c r="I11" s="3">
        <v>1</v>
      </c>
      <c r="J11" s="3">
        <v>1</v>
      </c>
      <c r="K11" s="5">
        <v>1</v>
      </c>
      <c r="L11" s="5">
        <v>1</v>
      </c>
      <c r="M11" s="5">
        <v>1</v>
      </c>
      <c r="N11" s="5">
        <v>1</v>
      </c>
    </row>
    <row r="12">
      <c r="A12" s="3" t="s">
        <v>21</v>
      </c>
      <c r="B12" s="3" t="s">
        <v>21</v>
      </c>
      <c r="C12" s="3" t="s">
        <v>27</v>
      </c>
      <c r="D12" s="3" t="s">
        <v>20</v>
      </c>
      <c r="E12" s="3" t="s">
        <v>28</v>
      </c>
      <c r="F12" s="3" t="s">
        <v>24</v>
      </c>
      <c r="G12" s="3" t="s">
        <v>23</v>
      </c>
      <c r="H12" s="3" t="s">
        <v>23</v>
      </c>
      <c r="I12" s="3">
        <v>1</v>
      </c>
      <c r="J12" s="3">
        <v>1</v>
      </c>
      <c r="K12" s="5">
        <v>1</v>
      </c>
      <c r="L12" s="5">
        <v>0.65000000000000002</v>
      </c>
      <c r="M12" s="5">
        <v>1</v>
      </c>
      <c r="N12" s="5">
        <v>0.65000000000000002</v>
      </c>
    </row>
    <row r="13">
      <c r="A13" s="3" t="s">
        <v>21</v>
      </c>
      <c r="B13" s="3" t="s">
        <v>21</v>
      </c>
      <c r="C13" s="3" t="s">
        <v>27</v>
      </c>
      <c r="D13" s="3" t="s">
        <v>25</v>
      </c>
      <c r="E13" s="3" t="s">
        <v>28</v>
      </c>
      <c r="F13" s="3" t="s">
        <v>26</v>
      </c>
      <c r="G13" s="3" t="s">
        <v>23</v>
      </c>
      <c r="H13" s="3" t="s">
        <v>23</v>
      </c>
      <c r="I13" s="3">
        <v>1</v>
      </c>
      <c r="J13" s="3">
        <v>1</v>
      </c>
      <c r="K13" s="5">
        <v>1</v>
      </c>
      <c r="L13" s="5">
        <v>0.65000000000000002</v>
      </c>
      <c r="M13" s="5">
        <v>1</v>
      </c>
      <c r="N13" s="5">
        <v>0.65000000000000002</v>
      </c>
    </row>
    <row r="14">
      <c r="A14" s="3" t="s">
        <v>21</v>
      </c>
      <c r="B14" s="3" t="s">
        <v>30</v>
      </c>
      <c r="C14" s="3" t="s">
        <v>27</v>
      </c>
      <c r="D14" s="3" t="s">
        <v>29</v>
      </c>
      <c r="E14" s="3" t="s">
        <v>28</v>
      </c>
      <c r="F14" s="3" t="s">
        <v>26</v>
      </c>
      <c r="G14" s="3" t="s">
        <v>23</v>
      </c>
      <c r="H14" s="3" t="s">
        <v>32</v>
      </c>
      <c r="I14" s="3">
        <v>1</v>
      </c>
      <c r="J14" s="3">
        <v>1</v>
      </c>
      <c r="K14" s="5">
        <v>0.34999999999999998</v>
      </c>
      <c r="L14" s="5">
        <v>0.65000000000000002</v>
      </c>
      <c r="M14" s="5">
        <v>0.999</v>
      </c>
      <c r="N14" s="5">
        <v>0.22727249999999999</v>
      </c>
    </row>
    <row r="15">
      <c r="A15" s="3" t="s">
        <v>30</v>
      </c>
      <c r="B15" s="3" t="s">
        <v>30</v>
      </c>
      <c r="C15" s="3" t="s">
        <v>29</v>
      </c>
      <c r="D15" s="3" t="s">
        <v>29</v>
      </c>
      <c r="E15" s="3" t="s">
        <v>26</v>
      </c>
      <c r="F15" s="3" t="s">
        <v>26</v>
      </c>
      <c r="G15" s="3" t="s">
        <v>32</v>
      </c>
      <c r="H15" s="3" t="s">
        <v>32</v>
      </c>
      <c r="I15" s="3">
        <v>1</v>
      </c>
      <c r="J15" s="3">
        <v>1</v>
      </c>
      <c r="K15" s="5">
        <v>1</v>
      </c>
      <c r="L15" s="5">
        <v>1</v>
      </c>
      <c r="M15" s="5">
        <v>1</v>
      </c>
      <c r="N15" s="5">
        <v>1</v>
      </c>
    </row>
    <row r="16">
      <c r="A16" s="3" t="s">
        <v>30</v>
      </c>
      <c r="B16" s="3" t="s">
        <v>21</v>
      </c>
      <c r="C16" s="3" t="s">
        <v>29</v>
      </c>
      <c r="D16" s="3" t="s">
        <v>20</v>
      </c>
      <c r="E16" s="3" t="s">
        <v>26</v>
      </c>
      <c r="F16" s="3" t="s">
        <v>24</v>
      </c>
      <c r="G16" s="3" t="s">
        <v>32</v>
      </c>
      <c r="H16" s="3" t="s">
        <v>23</v>
      </c>
      <c r="I16" s="3">
        <v>1</v>
      </c>
      <c r="J16" s="3">
        <v>1</v>
      </c>
      <c r="K16" s="5">
        <v>0.34999999999999998</v>
      </c>
      <c r="L16" s="5">
        <v>0.65000000000000002</v>
      </c>
      <c r="M16" s="5">
        <v>0.999</v>
      </c>
      <c r="N16" s="5">
        <v>0.22727249999999999</v>
      </c>
    </row>
    <row r="17">
      <c r="A17" s="3" t="s">
        <v>30</v>
      </c>
      <c r="B17" s="3" t="s">
        <v>21</v>
      </c>
      <c r="C17" s="3" t="s">
        <v>29</v>
      </c>
      <c r="D17" s="3" t="s">
        <v>25</v>
      </c>
      <c r="E17" s="3" t="s">
        <v>26</v>
      </c>
      <c r="F17" s="3" t="s">
        <v>26</v>
      </c>
      <c r="G17" s="3" t="s">
        <v>32</v>
      </c>
      <c r="H17" s="3" t="s">
        <v>23</v>
      </c>
      <c r="I17" s="3">
        <v>1</v>
      </c>
      <c r="J17" s="3">
        <v>1</v>
      </c>
      <c r="K17" s="5">
        <v>0.34999999999999998</v>
      </c>
      <c r="L17" s="5">
        <v>1</v>
      </c>
      <c r="M17" s="5">
        <v>0.999</v>
      </c>
      <c r="N17" s="5">
        <v>0.34964999999999996</v>
      </c>
    </row>
    <row r="18">
      <c r="A18" s="3" t="s">
        <v>30</v>
      </c>
      <c r="B18" s="3" t="s">
        <v>21</v>
      </c>
      <c r="C18" s="3" t="s">
        <v>29</v>
      </c>
      <c r="D18" s="3" t="s">
        <v>27</v>
      </c>
      <c r="E18" s="3" t="s">
        <v>26</v>
      </c>
      <c r="F18" s="3" t="s">
        <v>28</v>
      </c>
      <c r="G18" s="3" t="s">
        <v>32</v>
      </c>
      <c r="H18" s="3" t="s">
        <v>23</v>
      </c>
      <c r="I18" s="3">
        <v>1</v>
      </c>
      <c r="J18" s="3">
        <v>1</v>
      </c>
      <c r="K18" s="5">
        <v>0.34999999999999998</v>
      </c>
      <c r="L18" s="5">
        <v>0.65000000000000002</v>
      </c>
      <c r="M18" s="5">
        <v>0.999</v>
      </c>
      <c r="N18" s="5">
        <v>0.22727249999999999</v>
      </c>
    </row>
    <row r="19">
      <c r="A19" s="3" t="s">
        <v>34</v>
      </c>
      <c r="B19" s="3" t="s">
        <v>34</v>
      </c>
      <c r="C19" s="3" t="s">
        <v>33</v>
      </c>
      <c r="D19" s="3" t="s">
        <v>33</v>
      </c>
      <c r="E19" s="3" t="s">
        <v>28</v>
      </c>
      <c r="F19" s="3" t="s">
        <v>28</v>
      </c>
      <c r="G19" s="3" t="s">
        <v>32</v>
      </c>
      <c r="H19" s="3" t="s">
        <v>32</v>
      </c>
      <c r="I19" s="3">
        <v>3</v>
      </c>
      <c r="J19" s="3">
        <v>3</v>
      </c>
      <c r="K19" s="5">
        <v>1</v>
      </c>
      <c r="L19" s="5">
        <v>1</v>
      </c>
      <c r="M19" s="5">
        <v>1</v>
      </c>
      <c r="N19" s="5">
        <v>1</v>
      </c>
    </row>
  </sheetData>
  <mergeCells count="1">
    <mergeCell ref="A1:N1"/>
  </mergeCells>
  <pageMargins left="0.7" right="0.7" top="0.7875" bottom="0.78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N28" sqref="N28"/>
    </sheetView>
  </sheetViews>
  <sheetFormatPr baseColWidth="10" defaultRowHeight="15"/>
  <cols>
    <col min="1" max="1" width="4.421875" bestFit="1" customWidth="1"/>
    <col min="2" max="2" width="45.00391" bestFit="1" customWidth="1"/>
    <col min="3" max="3" width="17.28125" bestFit="1" customWidth="1"/>
    <col min="4" max="4" width="92.14063" bestFit="1" customWidth="1"/>
    <col min="5" max="5" width="9.574219" bestFit="1" customWidth="1"/>
    <col min="6" max="6" width="12.14063" bestFit="1" customWidth="1"/>
    <col min="7" max="7" width="16.42188" bestFit="1" customWidth="1"/>
    <col min="9" max="9" width="4.421875" bestFit="1" customWidth="1"/>
    <col min="10" max="10" width="38.42188" bestFit="1" customWidth="1"/>
    <col min="11" max="11" width="16.42188" bestFit="1" customWidth="1"/>
    <col min="12" max="12" width="51.85156" bestFit="1" customWidth="1"/>
    <col min="13" max="13" width="16.42188" bestFit="1" customWidth="1"/>
    <col min="14" max="14" width="14.28125" bestFit="1" customWidth="1"/>
    <col min="15" max="15" width="16.42188" bestFit="1" customWidth="1"/>
    <col min="17" max="17" width="21.71094" bestFit="1" customWidth="1"/>
    <col min="18" max="18" width="9.28125" bestFit="1" customWidth="1"/>
    <col min="19" max="19" width="9.28125" bestFit="1" customWidth="1"/>
    <col min="20" max="20" width="9.28125" bestFit="1" customWidth="1"/>
    <col min="21" max="21" width="9.28125" bestFit="1" customWidth="1"/>
    <col min="22" max="22" width="9.28125" bestFit="1" customWidth="1"/>
    <col min="23" max="23" width="9.28125" bestFit="1" customWidth="1"/>
    <col min="24" max="24" width="9.28125" bestFit="1" customWidth="1"/>
    <col min="25" max="25" width="9.28125" bestFit="1" customWidth="1"/>
    <col min="26" max="26" width="9.28125" bestFit="1" customWidth="1"/>
    <col min="27" max="27" width="9.28125" bestFit="1" customWidth="1"/>
    <col min="28" max="28" width="9.28125" bestFit="1" customWidth="1"/>
    <col min="29" max="29" width="9.28125" bestFit="1" customWidth="1"/>
    <col min="30" max="30" width="9.28125" bestFit="1" customWidth="1"/>
    <col min="31" max="31" width="9.28125" bestFit="1" customWidth="1"/>
    <col min="32" max="32" width="9.28125" bestFit="1" customWidth="1"/>
    <col min="33" max="33" width="7.28125" bestFit="1" customWidth="1"/>
  </cols>
  <sheetData>
    <row r="1">
      <c r="A1" s="18" t="s">
        <v>77</v>
      </c>
      <c r="B1" s="3"/>
      <c r="C1" s="3"/>
      <c r="D1" s="3"/>
      <c r="E1" s="3"/>
      <c r="F1" s="3"/>
      <c r="G1" s="3"/>
      <c r="I1" s="18" t="s">
        <v>78</v>
      </c>
      <c r="J1" s="3"/>
      <c r="K1" s="3"/>
      <c r="L1" s="3"/>
      <c r="M1" s="3"/>
      <c r="N1" s="3"/>
      <c r="O1" s="3"/>
      <c r="Q1" s="18" t="s">
        <v>79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7" t="s">
        <v>80</v>
      </c>
      <c r="B2" s="7" t="s">
        <v>81</v>
      </c>
      <c r="C2" s="7" t="s">
        <v>82</v>
      </c>
      <c r="D2" s="7" t="s">
        <v>83</v>
      </c>
      <c r="E2" s="7" t="s">
        <v>14</v>
      </c>
      <c r="F2" s="7" t="s">
        <v>84</v>
      </c>
      <c r="G2" s="7" t="s">
        <v>85</v>
      </c>
      <c r="I2" s="7" t="s">
        <v>80</v>
      </c>
      <c r="J2" s="7" t="s">
        <v>81</v>
      </c>
      <c r="K2" s="7" t="s">
        <v>86</v>
      </c>
      <c r="L2" s="7" t="s">
        <v>87</v>
      </c>
      <c r="M2" s="7" t="s">
        <v>88</v>
      </c>
      <c r="N2" s="7" t="s">
        <v>89</v>
      </c>
      <c r="O2" s="7" t="s">
        <v>85</v>
      </c>
      <c r="Q2" s="7" t="s">
        <v>90</v>
      </c>
      <c r="R2" s="7">
        <v>1</v>
      </c>
      <c r="S2" s="7">
        <v>2</v>
      </c>
      <c r="T2" s="7">
        <v>3</v>
      </c>
      <c r="U2" s="7">
        <v>4</v>
      </c>
      <c r="V2" s="7">
        <v>5</v>
      </c>
      <c r="W2" s="7">
        <v>6</v>
      </c>
      <c r="X2" s="7">
        <v>7</v>
      </c>
      <c r="Y2" s="7">
        <v>8</v>
      </c>
      <c r="Z2" s="7">
        <v>9</v>
      </c>
      <c r="AA2" s="7">
        <v>10</v>
      </c>
      <c r="AB2" s="7">
        <v>11</v>
      </c>
      <c r="AC2" s="7">
        <v>12</v>
      </c>
      <c r="AD2" s="7">
        <v>13</v>
      </c>
      <c r="AE2" s="7">
        <v>14</v>
      </c>
      <c r="AF2" s="7">
        <v>15</v>
      </c>
      <c r="AG2" s="7">
        <v>16</v>
      </c>
    </row>
    <row r="3">
      <c r="A3" s="3">
        <v>1</v>
      </c>
      <c r="B3" s="3" t="s">
        <v>91</v>
      </c>
      <c r="C3" s="3" t="s">
        <v>92</v>
      </c>
      <c r="D3" s="3" t="s">
        <v>93</v>
      </c>
      <c r="E3" s="3">
        <v>1</v>
      </c>
      <c r="F3" s="4">
        <v>50</v>
      </c>
      <c r="G3" s="3" t="s">
        <v>94</v>
      </c>
      <c r="I3" s="3">
        <v>1</v>
      </c>
      <c r="J3" s="3" t="s">
        <v>78</v>
      </c>
      <c r="K3" s="3" t="s">
        <v>24</v>
      </c>
      <c r="L3" s="3" t="s">
        <v>95</v>
      </c>
      <c r="M3" s="19">
        <v>0</v>
      </c>
      <c r="N3" s="19">
        <v>0.75</v>
      </c>
      <c r="O3" s="3" t="s">
        <v>94</v>
      </c>
      <c r="Q3" s="7">
        <v>1</v>
      </c>
      <c r="R3" s="5">
        <v>1</v>
      </c>
      <c r="S3" s="5">
        <v>0.75</v>
      </c>
      <c r="T3" s="5">
        <v>0.10000000000000001</v>
      </c>
      <c r="U3" s="5">
        <v>0.20000000000000001</v>
      </c>
      <c r="V3" s="5">
        <v>0.25</v>
      </c>
      <c r="W3" s="5">
        <v>0.20000000000000001</v>
      </c>
      <c r="X3" s="5">
        <v>0.14999999999999999</v>
      </c>
      <c r="Y3" s="5">
        <v>0.10000000000000001</v>
      </c>
      <c r="Z3" s="5">
        <v>0.5</v>
      </c>
      <c r="AA3" s="5">
        <v>0.375</v>
      </c>
      <c r="AB3" s="5">
        <v>0.050000000000000003</v>
      </c>
      <c r="AC3" s="5">
        <v>0.10000000000000001</v>
      </c>
      <c r="AD3" s="5">
        <v>0.125</v>
      </c>
      <c r="AE3" s="5">
        <v>0.10000000000000001</v>
      </c>
      <c r="AF3" s="5">
        <v>0.074999999999999997</v>
      </c>
      <c r="AG3" s="5">
        <v>0</v>
      </c>
    </row>
    <row r="4">
      <c r="A4" s="3">
        <v>2</v>
      </c>
      <c r="B4" s="3" t="s">
        <v>91</v>
      </c>
      <c r="C4" s="3" t="s">
        <v>92</v>
      </c>
      <c r="D4" s="3" t="s">
        <v>96</v>
      </c>
      <c r="E4" s="3">
        <v>2</v>
      </c>
      <c r="F4" s="4">
        <v>100</v>
      </c>
      <c r="G4" s="3" t="s">
        <v>94</v>
      </c>
      <c r="I4" s="3">
        <v>2</v>
      </c>
      <c r="J4" s="3" t="s">
        <v>78</v>
      </c>
      <c r="K4" s="3" t="s">
        <v>28</v>
      </c>
      <c r="L4" s="3" t="s">
        <v>97</v>
      </c>
      <c r="M4" s="19">
        <v>0.75</v>
      </c>
      <c r="N4" s="19">
        <v>2</v>
      </c>
      <c r="O4" s="3" t="s">
        <v>94</v>
      </c>
      <c r="Q4" s="7">
        <v>2</v>
      </c>
      <c r="R4" s="5">
        <v>0.75</v>
      </c>
      <c r="S4" s="5">
        <v>1</v>
      </c>
      <c r="T4" s="5">
        <v>0.050000000000000003</v>
      </c>
      <c r="U4" s="5">
        <v>0.14999999999999999</v>
      </c>
      <c r="V4" s="5">
        <v>0.20000000000000001</v>
      </c>
      <c r="W4" s="5">
        <v>0.14999999999999999</v>
      </c>
      <c r="X4" s="5">
        <v>0.10000000000000001</v>
      </c>
      <c r="Y4" s="5">
        <v>0.10000000000000001</v>
      </c>
      <c r="Z4" s="5">
        <v>0.375</v>
      </c>
      <c r="AA4" s="5">
        <v>0.5</v>
      </c>
      <c r="AB4" s="5">
        <v>0.025000000000000001</v>
      </c>
      <c r="AC4" s="5">
        <v>0.074999999999999997</v>
      </c>
      <c r="AD4" s="5">
        <v>0.10000000000000001</v>
      </c>
      <c r="AE4" s="5">
        <v>0.074999999999999997</v>
      </c>
      <c r="AF4" s="5">
        <v>0.050000000000000003</v>
      </c>
      <c r="AG4" s="5">
        <v>0</v>
      </c>
    </row>
    <row r="5">
      <c r="A5" s="3">
        <v>3</v>
      </c>
      <c r="B5" s="3" t="s">
        <v>91</v>
      </c>
      <c r="C5" s="3" t="s">
        <v>92</v>
      </c>
      <c r="D5" s="3" t="s">
        <v>98</v>
      </c>
      <c r="E5" s="3">
        <v>3</v>
      </c>
      <c r="F5" s="4">
        <v>500</v>
      </c>
      <c r="G5" s="3" t="s">
        <v>94</v>
      </c>
      <c r="I5" s="3">
        <v>3</v>
      </c>
      <c r="J5" s="3" t="s">
        <v>78</v>
      </c>
      <c r="K5" s="3" t="s">
        <v>26</v>
      </c>
      <c r="L5" s="3" t="s">
        <v>99</v>
      </c>
      <c r="M5" s="19">
        <v>2</v>
      </c>
      <c r="N5" s="19">
        <v>4</v>
      </c>
      <c r="O5" s="3" t="s">
        <v>94</v>
      </c>
      <c r="Q5" s="7">
        <v>3</v>
      </c>
      <c r="R5" s="5">
        <v>0.10000000000000001</v>
      </c>
      <c r="S5" s="5">
        <v>0.050000000000000003</v>
      </c>
      <c r="T5" s="5">
        <v>1</v>
      </c>
      <c r="U5" s="5">
        <v>0.050000000000000003</v>
      </c>
      <c r="V5" s="5">
        <v>0.14999999999999999</v>
      </c>
      <c r="W5" s="5">
        <v>0.20000000000000001</v>
      </c>
      <c r="X5" s="5">
        <v>0.050000000000000003</v>
      </c>
      <c r="Y5" s="5">
        <v>0.20000000000000001</v>
      </c>
      <c r="Z5" s="5">
        <v>0.050000000000000003</v>
      </c>
      <c r="AA5" s="5">
        <v>0.025000000000000001</v>
      </c>
      <c r="AB5" s="5">
        <v>0.025000000000000001</v>
      </c>
      <c r="AC5" s="5">
        <v>0.025000000000000001</v>
      </c>
      <c r="AD5" s="5">
        <v>0.074999999999999997</v>
      </c>
      <c r="AE5" s="5">
        <v>0.10000000000000001</v>
      </c>
      <c r="AF5" s="5">
        <v>0.025000000000000001</v>
      </c>
      <c r="AG5" s="5">
        <v>0</v>
      </c>
    </row>
    <row r="6">
      <c r="A6" s="3">
        <v>4</v>
      </c>
      <c r="B6" s="3" t="s">
        <v>91</v>
      </c>
      <c r="C6" s="3" t="s">
        <v>92</v>
      </c>
      <c r="D6" s="3" t="s">
        <v>100</v>
      </c>
      <c r="E6" s="3">
        <v>4</v>
      </c>
      <c r="F6" s="4">
        <v>300</v>
      </c>
      <c r="G6" s="3" t="s">
        <v>94</v>
      </c>
      <c r="I6" s="3">
        <v>4</v>
      </c>
      <c r="J6" s="3" t="s">
        <v>78</v>
      </c>
      <c r="K6" s="3" t="s">
        <v>101</v>
      </c>
      <c r="L6" s="3" t="s">
        <v>102</v>
      </c>
      <c r="M6" s="19">
        <v>4</v>
      </c>
      <c r="N6" s="19">
        <v>7.5</v>
      </c>
      <c r="O6" s="3" t="s">
        <v>94</v>
      </c>
      <c r="Q6" s="7">
        <v>4</v>
      </c>
      <c r="R6" s="5">
        <v>0.20000000000000001</v>
      </c>
      <c r="S6" s="5">
        <v>0.14999999999999999</v>
      </c>
      <c r="T6" s="5">
        <v>0.050000000000000003</v>
      </c>
      <c r="U6" s="5">
        <v>1</v>
      </c>
      <c r="V6" s="5">
        <v>0.20000000000000001</v>
      </c>
      <c r="W6" s="5">
        <v>0.25</v>
      </c>
      <c r="X6" s="5">
        <v>0.050000000000000003</v>
      </c>
      <c r="Y6" s="5">
        <v>0.050000000000000003</v>
      </c>
      <c r="Z6" s="5">
        <v>0.10000000000000001</v>
      </c>
      <c r="AA6" s="5">
        <v>0.074999999999999997</v>
      </c>
      <c r="AB6" s="5">
        <v>0.074999999999999997</v>
      </c>
      <c r="AC6" s="5">
        <v>0.5</v>
      </c>
      <c r="AD6" s="5">
        <v>0.10000000000000001</v>
      </c>
      <c r="AE6" s="5">
        <v>0.125</v>
      </c>
      <c r="AF6" s="5">
        <v>0.025000000000000001</v>
      </c>
      <c r="AG6" s="5">
        <v>0</v>
      </c>
    </row>
    <row r="7">
      <c r="A7" s="3">
        <v>5</v>
      </c>
      <c r="B7" s="3" t="s">
        <v>91</v>
      </c>
      <c r="C7" s="3" t="s">
        <v>92</v>
      </c>
      <c r="D7" s="3" t="s">
        <v>103</v>
      </c>
      <c r="E7" s="3">
        <v>5</v>
      </c>
      <c r="F7" s="4">
        <v>300</v>
      </c>
      <c r="G7" s="3" t="s">
        <v>94</v>
      </c>
      <c r="I7" s="3">
        <v>5</v>
      </c>
      <c r="J7" s="3" t="s">
        <v>78</v>
      </c>
      <c r="K7" s="3" t="s">
        <v>104</v>
      </c>
      <c r="L7" s="3" t="s">
        <v>105</v>
      </c>
      <c r="M7" s="19">
        <v>7.5</v>
      </c>
      <c r="N7" s="19">
        <v>9999999999.9899998</v>
      </c>
      <c r="O7" s="3" t="s">
        <v>94</v>
      </c>
      <c r="Q7" s="7">
        <v>5</v>
      </c>
      <c r="R7" s="5">
        <v>0.25</v>
      </c>
      <c r="S7" s="5">
        <v>0.20000000000000001</v>
      </c>
      <c r="T7" s="5">
        <v>0.14999999999999999</v>
      </c>
      <c r="U7" s="5">
        <v>0.20000000000000001</v>
      </c>
      <c r="V7" s="5">
        <v>1</v>
      </c>
      <c r="W7" s="5">
        <v>0.25</v>
      </c>
      <c r="X7" s="5">
        <v>0.050000000000000003</v>
      </c>
      <c r="Y7" s="5">
        <v>0.14999999999999999</v>
      </c>
      <c r="Z7" s="5">
        <v>0.125</v>
      </c>
      <c r="AA7" s="5">
        <v>0.10000000000000001</v>
      </c>
      <c r="AB7" s="5">
        <v>0.10000000000000001</v>
      </c>
      <c r="AC7" s="5">
        <v>0.10000000000000001</v>
      </c>
      <c r="AD7" s="5">
        <v>0.5</v>
      </c>
      <c r="AE7" s="5">
        <v>0.125</v>
      </c>
      <c r="AF7" s="5">
        <v>0.025000000000000001</v>
      </c>
      <c r="AG7" s="5">
        <v>0</v>
      </c>
    </row>
    <row r="8">
      <c r="A8" s="3">
        <v>6</v>
      </c>
      <c r="B8" s="3" t="s">
        <v>91</v>
      </c>
      <c r="C8" s="3" t="s">
        <v>92</v>
      </c>
      <c r="D8" s="3" t="s">
        <v>106</v>
      </c>
      <c r="E8" s="3">
        <v>6</v>
      </c>
      <c r="F8" s="4">
        <v>200</v>
      </c>
      <c r="G8" s="3" t="s">
        <v>94</v>
      </c>
      <c r="Q8" s="7">
        <v>6</v>
      </c>
      <c r="R8" s="5">
        <v>0.20000000000000001</v>
      </c>
      <c r="S8" s="5">
        <v>0.14999999999999999</v>
      </c>
      <c r="T8" s="5">
        <v>0.20000000000000001</v>
      </c>
      <c r="U8" s="5">
        <v>0.25</v>
      </c>
      <c r="V8" s="5">
        <v>0.25</v>
      </c>
      <c r="W8" s="5">
        <v>1</v>
      </c>
      <c r="X8" s="5">
        <v>0.050000000000000003</v>
      </c>
      <c r="Y8" s="5">
        <v>0.25</v>
      </c>
      <c r="Z8" s="5">
        <v>0.10000000000000001</v>
      </c>
      <c r="AA8" s="5">
        <v>0.074999999999999997</v>
      </c>
      <c r="AB8" s="5">
        <v>0.025000000000000001</v>
      </c>
      <c r="AC8" s="5">
        <v>0.125</v>
      </c>
      <c r="AD8" s="5">
        <v>0.125</v>
      </c>
      <c r="AE8" s="5">
        <v>0.5</v>
      </c>
      <c r="AF8" s="5">
        <v>0.025000000000000001</v>
      </c>
      <c r="AG8" s="5">
        <v>0</v>
      </c>
    </row>
    <row r="9">
      <c r="A9" s="3">
        <v>7</v>
      </c>
      <c r="B9" s="3" t="s">
        <v>91</v>
      </c>
      <c r="C9" s="3" t="s">
        <v>92</v>
      </c>
      <c r="D9" s="3" t="s">
        <v>107</v>
      </c>
      <c r="E9" s="3">
        <v>7</v>
      </c>
      <c r="F9" s="4">
        <v>150</v>
      </c>
      <c r="G9" s="3" t="s">
        <v>94</v>
      </c>
      <c r="I9" s="18" t="s">
        <v>108</v>
      </c>
      <c r="J9" s="3"/>
      <c r="K9" s="3"/>
      <c r="L9" s="3"/>
      <c r="M9" s="3"/>
      <c r="N9" s="3"/>
      <c r="O9" s="3"/>
      <c r="Q9" s="7">
        <v>7</v>
      </c>
      <c r="R9" s="5">
        <v>0.14999999999999999</v>
      </c>
      <c r="S9" s="5">
        <v>0.10000000000000001</v>
      </c>
      <c r="T9" s="5">
        <v>0.050000000000000003</v>
      </c>
      <c r="U9" s="5">
        <v>0.050000000000000003</v>
      </c>
      <c r="V9" s="5">
        <v>0.050000000000000003</v>
      </c>
      <c r="W9" s="5">
        <v>0.050000000000000003</v>
      </c>
      <c r="X9" s="5">
        <v>1</v>
      </c>
      <c r="Y9" s="5">
        <v>0.050000000000000003</v>
      </c>
      <c r="Z9" s="5">
        <v>0.074999999999999997</v>
      </c>
      <c r="AA9" s="5">
        <v>0.050000000000000003</v>
      </c>
      <c r="AB9" s="5">
        <v>0.025000000000000001</v>
      </c>
      <c r="AC9" s="5">
        <v>0.025000000000000001</v>
      </c>
      <c r="AD9" s="5">
        <v>0.025000000000000001</v>
      </c>
      <c r="AE9" s="5">
        <v>0.025000000000000001</v>
      </c>
      <c r="AF9" s="5">
        <v>0.5</v>
      </c>
      <c r="AG9" s="5">
        <v>0</v>
      </c>
    </row>
    <row r="10">
      <c r="A10" s="3">
        <v>8</v>
      </c>
      <c r="B10" s="3" t="s">
        <v>91</v>
      </c>
      <c r="C10" s="3" t="s">
        <v>92</v>
      </c>
      <c r="D10" s="3" t="s">
        <v>109</v>
      </c>
      <c r="E10" s="3">
        <v>8</v>
      </c>
      <c r="F10" s="4">
        <v>400</v>
      </c>
      <c r="G10" s="3" t="s">
        <v>94</v>
      </c>
      <c r="I10" s="7" t="s">
        <v>80</v>
      </c>
      <c r="J10" s="7" t="s">
        <v>81</v>
      </c>
      <c r="K10" s="7" t="s">
        <v>110</v>
      </c>
      <c r="L10" s="7" t="s">
        <v>111</v>
      </c>
      <c r="M10" s="7" t="s">
        <v>112</v>
      </c>
      <c r="N10" s="7" t="s">
        <v>113</v>
      </c>
      <c r="O10" s="7" t="s">
        <v>85</v>
      </c>
      <c r="Q10" s="7">
        <v>8</v>
      </c>
      <c r="R10" s="5">
        <v>0.10000000000000001</v>
      </c>
      <c r="S10" s="5">
        <v>0.10000000000000001</v>
      </c>
      <c r="T10" s="5">
        <v>0.20000000000000001</v>
      </c>
      <c r="U10" s="5">
        <v>0.050000000000000003</v>
      </c>
      <c r="V10" s="5">
        <v>0.14999999999999999</v>
      </c>
      <c r="W10" s="5">
        <v>0.25</v>
      </c>
      <c r="X10" s="5">
        <v>0.050000000000000003</v>
      </c>
      <c r="Y10" s="5">
        <v>1</v>
      </c>
      <c r="Z10" s="5">
        <v>0.050000000000000003</v>
      </c>
      <c r="AA10" s="5">
        <v>0.050000000000000003</v>
      </c>
      <c r="AB10" s="5">
        <v>0.10000000000000001</v>
      </c>
      <c r="AC10" s="5">
        <v>0.025000000000000001</v>
      </c>
      <c r="AD10" s="5">
        <v>0.074999999999999997</v>
      </c>
      <c r="AE10" s="5">
        <v>0.125</v>
      </c>
      <c r="AF10" s="5">
        <v>0.025000000000000001</v>
      </c>
      <c r="AG10" s="5">
        <v>0</v>
      </c>
    </row>
    <row r="11">
      <c r="A11" s="3">
        <v>9</v>
      </c>
      <c r="B11" s="3" t="s">
        <v>91</v>
      </c>
      <c r="C11" s="3" t="s">
        <v>114</v>
      </c>
      <c r="D11" s="3" t="s">
        <v>93</v>
      </c>
      <c r="E11" s="3">
        <v>9</v>
      </c>
      <c r="F11" s="4">
        <v>300</v>
      </c>
      <c r="G11" s="3" t="s">
        <v>94</v>
      </c>
      <c r="I11" s="3">
        <v>1</v>
      </c>
      <c r="J11" s="3" t="s">
        <v>115</v>
      </c>
      <c r="K11" s="3" t="s">
        <v>75</v>
      </c>
      <c r="L11" s="3" t="s">
        <v>116</v>
      </c>
      <c r="M11" s="5">
        <v>1</v>
      </c>
      <c r="N11" s="5">
        <v>0.34999999999999998</v>
      </c>
      <c r="O11" s="3" t="s">
        <v>94</v>
      </c>
      <c r="Q11" s="7">
        <v>9</v>
      </c>
      <c r="R11" s="5">
        <v>0.5</v>
      </c>
      <c r="S11" s="5">
        <v>0.375</v>
      </c>
      <c r="T11" s="5">
        <v>0.050000000000000003</v>
      </c>
      <c r="U11" s="5">
        <v>0.10000000000000001</v>
      </c>
      <c r="V11" s="5">
        <v>0.125</v>
      </c>
      <c r="W11" s="5">
        <v>0.10000000000000001</v>
      </c>
      <c r="X11" s="5">
        <v>0.074999999999999997</v>
      </c>
      <c r="Y11" s="5">
        <v>0.050000000000000003</v>
      </c>
      <c r="Z11" s="5">
        <v>1</v>
      </c>
      <c r="AA11" s="5">
        <v>0.75</v>
      </c>
      <c r="AB11" s="5">
        <v>0.10000000000000001</v>
      </c>
      <c r="AC11" s="5">
        <v>0.20000000000000001</v>
      </c>
      <c r="AD11" s="5">
        <v>0.25</v>
      </c>
      <c r="AE11" s="5">
        <v>0.20000000000000001</v>
      </c>
      <c r="AF11" s="5">
        <v>0.14999999999999999</v>
      </c>
      <c r="AG11" s="5">
        <v>0</v>
      </c>
    </row>
    <row r="12">
      <c r="A12" s="3">
        <v>10</v>
      </c>
      <c r="B12" s="3" t="s">
        <v>91</v>
      </c>
      <c r="C12" s="3" t="s">
        <v>114</v>
      </c>
      <c r="D12" s="3" t="s">
        <v>96</v>
      </c>
      <c r="E12" s="3">
        <v>10</v>
      </c>
      <c r="F12" s="4">
        <v>400</v>
      </c>
      <c r="G12" s="3" t="s">
        <v>94</v>
      </c>
      <c r="I12" s="3">
        <v>2</v>
      </c>
      <c r="J12" s="3" t="s">
        <v>115</v>
      </c>
      <c r="K12" s="3" t="s">
        <v>18</v>
      </c>
      <c r="L12" s="3" t="s">
        <v>117</v>
      </c>
      <c r="M12" s="5">
        <v>1</v>
      </c>
      <c r="N12" s="5">
        <v>0.65000000000000002</v>
      </c>
      <c r="O12" s="3" t="s">
        <v>94</v>
      </c>
      <c r="Q12" s="7">
        <v>10</v>
      </c>
      <c r="R12" s="5">
        <v>0.375</v>
      </c>
      <c r="S12" s="5">
        <v>0.5</v>
      </c>
      <c r="T12" s="5">
        <v>0.025000000000000001</v>
      </c>
      <c r="U12" s="5">
        <v>0.074999999999999997</v>
      </c>
      <c r="V12" s="5">
        <v>0.10000000000000001</v>
      </c>
      <c r="W12" s="5">
        <v>0.074999999999999997</v>
      </c>
      <c r="X12" s="5">
        <v>0.050000000000000003</v>
      </c>
      <c r="Y12" s="5">
        <v>0.050000000000000003</v>
      </c>
      <c r="Z12" s="5">
        <v>0.75</v>
      </c>
      <c r="AA12" s="5">
        <v>1</v>
      </c>
      <c r="AB12" s="5">
        <v>0.050000000000000003</v>
      </c>
      <c r="AC12" s="5">
        <v>0.14999999999999999</v>
      </c>
      <c r="AD12" s="5">
        <v>0.20000000000000001</v>
      </c>
      <c r="AE12" s="5">
        <v>0.14999999999999999</v>
      </c>
      <c r="AF12" s="5">
        <v>0.10000000000000001</v>
      </c>
      <c r="AG12" s="5">
        <v>0</v>
      </c>
    </row>
    <row r="13">
      <c r="A13" s="3">
        <v>11</v>
      </c>
      <c r="B13" s="3" t="s">
        <v>91</v>
      </c>
      <c r="C13" s="3" t="s">
        <v>114</v>
      </c>
      <c r="D13" s="3" t="s">
        <v>98</v>
      </c>
      <c r="E13" s="3">
        <v>11</v>
      </c>
      <c r="F13" s="4">
        <v>1200</v>
      </c>
      <c r="G13" s="3" t="s">
        <v>94</v>
      </c>
      <c r="I13" s="3">
        <v>3</v>
      </c>
      <c r="J13" s="3" t="s">
        <v>115</v>
      </c>
      <c r="K13" s="3" t="s">
        <v>76</v>
      </c>
      <c r="L13" s="3" t="s">
        <v>118</v>
      </c>
      <c r="M13" s="5">
        <v>1</v>
      </c>
      <c r="N13" s="5">
        <v>0.999</v>
      </c>
      <c r="O13" s="3" t="s">
        <v>94</v>
      </c>
      <c r="Q13" s="7">
        <v>11</v>
      </c>
      <c r="R13" s="5">
        <v>0.050000000000000003</v>
      </c>
      <c r="S13" s="5">
        <v>0.025000000000000001</v>
      </c>
      <c r="T13" s="5">
        <v>0.025000000000000001</v>
      </c>
      <c r="U13" s="5">
        <v>0.074999999999999997</v>
      </c>
      <c r="V13" s="5">
        <v>0.10000000000000001</v>
      </c>
      <c r="W13" s="5">
        <v>0.025000000000000001</v>
      </c>
      <c r="X13" s="5">
        <v>0.025000000000000001</v>
      </c>
      <c r="Y13" s="5">
        <v>0.10000000000000001</v>
      </c>
      <c r="Z13" s="5">
        <v>0.10000000000000001</v>
      </c>
      <c r="AA13" s="5">
        <v>0.050000000000000003</v>
      </c>
      <c r="AB13" s="5">
        <v>1</v>
      </c>
      <c r="AC13" s="5">
        <v>0.050000000000000003</v>
      </c>
      <c r="AD13" s="5">
        <v>0.14999999999999999</v>
      </c>
      <c r="AE13" s="5">
        <v>0.20000000000000001</v>
      </c>
      <c r="AF13" s="5">
        <v>0.050000000000000003</v>
      </c>
      <c r="AG13" s="5">
        <v>0</v>
      </c>
    </row>
    <row r="14">
      <c r="A14" s="3">
        <v>12</v>
      </c>
      <c r="B14" s="3" t="s">
        <v>91</v>
      </c>
      <c r="C14" s="3" t="s">
        <v>114</v>
      </c>
      <c r="D14" s="3" t="s">
        <v>100</v>
      </c>
      <c r="E14" s="3">
        <v>12</v>
      </c>
      <c r="F14" s="4">
        <v>700</v>
      </c>
      <c r="G14" s="3" t="s">
        <v>94</v>
      </c>
      <c r="Q14" s="7">
        <v>12</v>
      </c>
      <c r="R14" s="5">
        <v>0.10000000000000001</v>
      </c>
      <c r="S14" s="5">
        <v>0.074999999999999997</v>
      </c>
      <c r="T14" s="5">
        <v>0.025000000000000001</v>
      </c>
      <c r="U14" s="5">
        <v>0.5</v>
      </c>
      <c r="V14" s="5">
        <v>0.10000000000000001</v>
      </c>
      <c r="W14" s="5">
        <v>0.125</v>
      </c>
      <c r="X14" s="5">
        <v>0.025000000000000001</v>
      </c>
      <c r="Y14" s="5">
        <v>0.025000000000000001</v>
      </c>
      <c r="Z14" s="5">
        <v>0.20000000000000001</v>
      </c>
      <c r="AA14" s="5">
        <v>0.14999999999999999</v>
      </c>
      <c r="AB14" s="5">
        <v>0.050000000000000003</v>
      </c>
      <c r="AC14" s="5">
        <v>1</v>
      </c>
      <c r="AD14" s="5">
        <v>0.20000000000000001</v>
      </c>
      <c r="AE14" s="5">
        <v>0.25</v>
      </c>
      <c r="AF14" s="5">
        <v>0.050000000000000003</v>
      </c>
      <c r="AG14" s="5">
        <v>0</v>
      </c>
    </row>
    <row r="15">
      <c r="A15" s="3">
        <v>13</v>
      </c>
      <c r="B15" s="3" t="s">
        <v>91</v>
      </c>
      <c r="C15" s="3" t="s">
        <v>114</v>
      </c>
      <c r="D15" s="3" t="s">
        <v>103</v>
      </c>
      <c r="E15" s="3">
        <v>13</v>
      </c>
      <c r="F15" s="4">
        <v>850</v>
      </c>
      <c r="G15" s="3" t="s">
        <v>94</v>
      </c>
      <c r="I15" s="18" t="s">
        <v>119</v>
      </c>
      <c r="J15" s="3"/>
      <c r="K15" s="3"/>
      <c r="L15" s="3"/>
      <c r="M15" s="3"/>
      <c r="Q15" s="7">
        <v>13</v>
      </c>
      <c r="R15" s="5">
        <v>0.125</v>
      </c>
      <c r="S15" s="5">
        <v>0.10000000000000001</v>
      </c>
      <c r="T15" s="5">
        <v>0.074999999999999997</v>
      </c>
      <c r="U15" s="5">
        <v>0.10000000000000001</v>
      </c>
      <c r="V15" s="5">
        <v>0.5</v>
      </c>
      <c r="W15" s="5">
        <v>0.125</v>
      </c>
      <c r="X15" s="5">
        <v>0.025000000000000001</v>
      </c>
      <c r="Y15" s="5">
        <v>0.074999999999999997</v>
      </c>
      <c r="Z15" s="5">
        <v>0.25</v>
      </c>
      <c r="AA15" s="5">
        <v>0.20000000000000001</v>
      </c>
      <c r="AB15" s="5">
        <v>0.14999999999999999</v>
      </c>
      <c r="AC15" s="5">
        <v>0.20000000000000001</v>
      </c>
      <c r="AD15" s="5">
        <v>1</v>
      </c>
      <c r="AE15" s="5">
        <v>0.25</v>
      </c>
      <c r="AF15" s="5">
        <v>0.050000000000000003</v>
      </c>
      <c r="AG15" s="5">
        <v>0</v>
      </c>
    </row>
    <row r="16">
      <c r="A16" s="3">
        <v>14</v>
      </c>
      <c r="B16" s="3" t="s">
        <v>91</v>
      </c>
      <c r="C16" s="3" t="s">
        <v>114</v>
      </c>
      <c r="D16" s="3" t="s">
        <v>106</v>
      </c>
      <c r="E16" s="3">
        <v>14</v>
      </c>
      <c r="F16" s="4">
        <v>550</v>
      </c>
      <c r="G16" s="3" t="s">
        <v>94</v>
      </c>
      <c r="I16" s="7" t="s">
        <v>80</v>
      </c>
      <c r="J16" s="7" t="s">
        <v>81</v>
      </c>
      <c r="K16" s="7" t="s">
        <v>120</v>
      </c>
      <c r="L16" s="7" t="s">
        <v>121</v>
      </c>
      <c r="M16" s="7" t="s">
        <v>85</v>
      </c>
      <c r="Q16" s="7">
        <v>14</v>
      </c>
      <c r="R16" s="5">
        <v>0.10000000000000001</v>
      </c>
      <c r="S16" s="5">
        <v>0.074999999999999997</v>
      </c>
      <c r="T16" s="5">
        <v>0.10000000000000001</v>
      </c>
      <c r="U16" s="5">
        <v>0.125</v>
      </c>
      <c r="V16" s="5">
        <v>0.125</v>
      </c>
      <c r="W16" s="5">
        <v>0.5</v>
      </c>
      <c r="X16" s="5">
        <v>0.025000000000000001</v>
      </c>
      <c r="Y16" s="5">
        <v>0.125</v>
      </c>
      <c r="Z16" s="5">
        <v>0.20000000000000001</v>
      </c>
      <c r="AA16" s="5">
        <v>0.14999999999999999</v>
      </c>
      <c r="AB16" s="5">
        <v>0.20000000000000001</v>
      </c>
      <c r="AC16" s="5">
        <v>0.25</v>
      </c>
      <c r="AD16" s="5">
        <v>0.25</v>
      </c>
      <c r="AE16" s="5">
        <v>1</v>
      </c>
      <c r="AF16" s="5">
        <v>0.050000000000000003</v>
      </c>
      <c r="AG16" s="5">
        <v>0</v>
      </c>
    </row>
    <row r="17">
      <c r="A17" s="3">
        <v>15</v>
      </c>
      <c r="B17" s="3" t="s">
        <v>91</v>
      </c>
      <c r="C17" s="3" t="s">
        <v>114</v>
      </c>
      <c r="D17" s="3" t="s">
        <v>107</v>
      </c>
      <c r="E17" s="3">
        <v>15</v>
      </c>
      <c r="F17" s="4">
        <v>500</v>
      </c>
      <c r="G17" s="3" t="s">
        <v>94</v>
      </c>
      <c r="I17" s="3">
        <v>1</v>
      </c>
      <c r="J17" s="3" t="s">
        <v>16</v>
      </c>
      <c r="K17" s="3" t="s">
        <v>122</v>
      </c>
      <c r="L17" s="3" t="s">
        <v>123</v>
      </c>
      <c r="M17" s="3" t="s">
        <v>94</v>
      </c>
      <c r="Q17" s="7">
        <v>15</v>
      </c>
      <c r="R17" s="5">
        <v>0.074999999999999997</v>
      </c>
      <c r="S17" s="5">
        <v>0.050000000000000003</v>
      </c>
      <c r="T17" s="5">
        <v>0.025000000000000001</v>
      </c>
      <c r="U17" s="5">
        <v>0.025000000000000001</v>
      </c>
      <c r="V17" s="5">
        <v>0.025000000000000001</v>
      </c>
      <c r="W17" s="5">
        <v>0.025000000000000001</v>
      </c>
      <c r="X17" s="5">
        <v>0.5</v>
      </c>
      <c r="Y17" s="5">
        <v>0.025000000000000001</v>
      </c>
      <c r="Z17" s="5">
        <v>0.14999999999999999</v>
      </c>
      <c r="AA17" s="5">
        <v>0.10000000000000001</v>
      </c>
      <c r="AB17" s="5">
        <v>0.050000000000000003</v>
      </c>
      <c r="AC17" s="5">
        <v>0.050000000000000003</v>
      </c>
      <c r="AD17" s="5">
        <v>0.050000000000000003</v>
      </c>
      <c r="AE17" s="5">
        <v>0.050000000000000003</v>
      </c>
      <c r="AF17" s="5">
        <v>1</v>
      </c>
      <c r="AG17" s="5">
        <v>0</v>
      </c>
    </row>
    <row r="18">
      <c r="A18" s="3">
        <v>16</v>
      </c>
      <c r="B18" s="3" t="s">
        <v>91</v>
      </c>
      <c r="C18" s="3" t="s">
        <v>124</v>
      </c>
      <c r="D18" s="3" t="s">
        <v>109</v>
      </c>
      <c r="E18" s="3">
        <v>16</v>
      </c>
      <c r="F18" s="4">
        <v>1200</v>
      </c>
      <c r="G18" s="3" t="s">
        <v>94</v>
      </c>
      <c r="I18" s="3">
        <v>2</v>
      </c>
      <c r="J18" s="3" t="s">
        <v>16</v>
      </c>
      <c r="K18" s="3" t="s">
        <v>32</v>
      </c>
      <c r="L18" s="3" t="s">
        <v>125</v>
      </c>
      <c r="M18" s="3" t="s">
        <v>94</v>
      </c>
      <c r="Q18" s="7">
        <v>16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>
      <c r="I19" s="3">
        <v>3</v>
      </c>
      <c r="J19" s="3" t="s">
        <v>16</v>
      </c>
      <c r="K19" s="3" t="s">
        <v>23</v>
      </c>
      <c r="L19" s="3" t="s">
        <v>126</v>
      </c>
      <c r="M19" s="3" t="s">
        <v>94</v>
      </c>
    </row>
    <row r="21">
      <c r="I21" s="18" t="s">
        <v>127</v>
      </c>
      <c r="J21" s="3"/>
      <c r="K21" s="3"/>
      <c r="L21" s="3"/>
      <c r="M21" s="3"/>
    </row>
    <row r="22">
      <c r="I22" s="7" t="s">
        <v>80</v>
      </c>
      <c r="J22" s="7" t="s">
        <v>81</v>
      </c>
      <c r="K22" s="7" t="s">
        <v>128</v>
      </c>
      <c r="L22" s="7" t="s">
        <v>129</v>
      </c>
      <c r="M22" s="7" t="s">
        <v>85</v>
      </c>
    </row>
    <row r="23">
      <c r="I23" s="3">
        <v>1</v>
      </c>
      <c r="J23" s="3" t="s">
        <v>130</v>
      </c>
      <c r="K23" s="3" t="s">
        <v>131</v>
      </c>
      <c r="L23" s="3">
        <v>2.3300000000000001</v>
      </c>
      <c r="M23" s="3" t="s">
        <v>94</v>
      </c>
    </row>
    <row r="24">
      <c r="I24" s="3">
        <v>2</v>
      </c>
      <c r="J24" s="3" t="s">
        <v>130</v>
      </c>
      <c r="K24" s="3" t="s">
        <v>132</v>
      </c>
      <c r="L24" s="3">
        <v>3.0899999999999999</v>
      </c>
      <c r="M24" s="3" t="s">
        <v>94</v>
      </c>
    </row>
  </sheetData>
  <mergeCells count="6">
    <mergeCell ref="A1:G1"/>
    <mergeCell ref="I1:O1"/>
    <mergeCell ref="I9:O9"/>
    <mergeCell ref="I15:M15"/>
    <mergeCell ref="I21:M21"/>
    <mergeCell ref="Q1:AG1"/>
  </mergeCells>
  <pageMargins left="0.7" right="0.7" top="0.7875" bottom="0.7875" header="0.3" footer="0.3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Paskalis</dc:creator>
  <cp:lastModifiedBy>Paskalis Papas</cp:lastModifiedBy>
  <dcterms:created xsi:type="dcterms:W3CDTF">2023-08-29T14:53:18Z</dcterms:created>
  <dcterms:modified xsi:type="dcterms:W3CDTF">2023-12-21T01:23:39Z</dcterms:modified>
</cp:coreProperties>
</file>