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6130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-120" yWindow="-120" windowWidth="29040" windowHeight="15840"/>
  </bookViews>
  <sheets>
    <sheet name="RBC_Economic" sheetId="1" r:id="rId1"/>
    <sheet name="RBC_Normative" sheetId="2" r:id="rId2"/>
  </sheets>
  <definedNames>
    <definedName name="RiskDate" localSheetId="0">RBC_Economic!$E$1</definedName>
    <definedName name="RBC_Value" localSheetId="0">RBC_Economic!$C$5</definedName>
    <definedName name="Risk_Coverage_Potential" localSheetId="0">RBC_Economic!$D$5</definedName>
    <definedName name="Risk_Potential" localSheetId="0">RBC_Economic!$E$5</definedName>
    <definedName name="AdditionalInformation" localSheetId="0">RBC_Economic!$A$28:$D$34</definedName>
    <definedName name="RiskDate" localSheetId="1">RBC_Normative!$E$1</definedName>
  </definedNames>
  <calcPr/>
</workbook>
</file>

<file path=xl/calcChain.xml><?xml version="1.0" encoding="utf-8"?>
<calcChain xmlns="http://schemas.openxmlformats.org/spreadsheetml/2006/main">
  <c i="1" l="1" r="F19"/>
  <c r="F14"/>
  <c r="F13"/>
  <c r="F12"/>
  <c r="F11"/>
  <c r="F10"/>
  <c r="F9"/>
  <c r="H24"/>
  <c r="H21"/>
  <c r="H18"/>
  <c r="H17"/>
  <c r="H16"/>
  <c r="H15"/>
  <c r="H14"/>
  <c r="H11"/>
  <c r="H10"/>
  <c r="H9"/>
  <c r="H8"/>
  <c l="1" r="F8"/>
  <c r="D5"/>
  <c r="H23"/>
  <c r="E5"/>
  <c l="1" r="C5"/>
  <c r="H13"/>
  <c r="H20"/>
  <c r="H19"/>
  <c r="H22"/>
  <c r="H12"/>
</calcChain>
</file>

<file path=xl/sharedStrings.xml><?xml version="1.0" encoding="utf-8"?>
<sst xmlns="http://schemas.openxmlformats.org/spreadsheetml/2006/main">
  <si>
    <t>Risk Bearing Capacity (Economic Perspective) for Business Date:</t>
  </si>
  <si>
    <t>Risk Bearing Capacity Ratio</t>
  </si>
  <si>
    <t>Risk Coverage Potential</t>
  </si>
  <si>
    <t>Risk Potential</t>
  </si>
  <si>
    <t>Nr.</t>
  </si>
  <si>
    <t>Potentials</t>
  </si>
  <si>
    <t>Risks/Positions (1)</t>
  </si>
  <si>
    <t>Risks/Positions (2)</t>
  </si>
  <si>
    <t>Risks/Positions (3)</t>
  </si>
  <si>
    <t>Amount (in Thsd.)</t>
  </si>
  <si>
    <t>RCP Limit</t>
  </si>
  <si>
    <t>RCP Utilisation</t>
  </si>
  <si>
    <t/>
  </si>
  <si>
    <t>Balance Sheet Equity</t>
  </si>
  <si>
    <t>Additional Positions</t>
  </si>
  <si>
    <t>Correction Positions</t>
  </si>
  <si>
    <t>Risk Bearing Positions</t>
  </si>
  <si>
    <t>Credit Risk</t>
  </si>
  <si>
    <t>Default Risk</t>
  </si>
  <si>
    <t>Expected Loss</t>
  </si>
  <si>
    <t>Unexpected Loss</t>
  </si>
  <si>
    <t>Granularity Adjustment</t>
  </si>
  <si>
    <t>Migration Risk</t>
  </si>
  <si>
    <t>Market Risk</t>
  </si>
  <si>
    <t>Interest Rate Risk</t>
  </si>
  <si>
    <t>Credit Spread Risk</t>
  </si>
  <si>
    <t>Currency Risk</t>
  </si>
  <si>
    <t>Operational Risk</t>
  </si>
  <si>
    <t>Additional information</t>
  </si>
  <si>
    <t>ID</t>
  </si>
  <si>
    <t>Position</t>
  </si>
  <si>
    <t>Position Detail</t>
  </si>
  <si>
    <t>Dotation Capital</t>
  </si>
  <si>
    <t>Retained Earnings</t>
  </si>
  <si>
    <t>Net Profit</t>
  </si>
  <si>
    <t>Securities Hidden Reserves</t>
  </si>
  <si>
    <t>Securities Hidden Losses</t>
  </si>
  <si>
    <t>Reserves HGB340F</t>
  </si>
  <si>
    <t>Intangible Assets</t>
  </si>
  <si>
    <t>Risk Bearing Capacity (Normative Perspective) for Business Date:</t>
  </si>
  <si>
    <t>Risks/Positions</t>
  </si>
  <si>
    <t>Norm</t>
  </si>
  <si>
    <t>Actual (in Thsd.)</t>
  </si>
  <si>
    <t>Common Equity Tier 1 Capital</t>
  </si>
  <si>
    <t>Additional Tier 1 Capital</t>
  </si>
  <si>
    <t>Tier 2 Capital</t>
  </si>
  <si>
    <t>Risk Bearing Positions (RWA)</t>
  </si>
  <si>
    <t>Operational risk</t>
  </si>
  <si>
    <t>Key Ratios</t>
  </si>
  <si>
    <t>Total CAR (Baseline Capital)</t>
  </si>
  <si>
    <t>Overall CET1 Ratio</t>
  </si>
  <si>
    <t>Overall Tier1 Ratio</t>
  </si>
</sst>
</file>

<file path=xl/styles.xml><?xml version="1.0" encoding="utf-8"?>
<styleSheet xmlns="http://schemas.openxmlformats.org/spreadsheetml/2006/main">
  <numFmts count="2">
    <numFmt numFmtId="164" formatCode="0.00 %"/>
    <numFmt numFmtId="165" formatCode="[Black] #,##0;[Red] -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DD8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right"/>
    </xf>
    <xf numFmtId="14" fontId="0" fillId="3" borderId="0" xfId="0" applyNumberFormat="1" applyFill="1"/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  <xf numFmtId="0" fontId="1" fillId="3" borderId="1" xfId="0" applyFont="1" applyFill="1" applyBorder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7">
    <dxf>
      <font>
        <b/>
        <color rgb="FFFFFFFF"/>
      </font>
      <fill>
        <patternFill patternType="solid">
          <bgColor rgb="FF008000"/>
        </patternFill>
      </fill>
    </dxf>
    <dxf>
      <font>
        <b/>
        <color rgb="FFFFFFFF"/>
      </font>
      <fill>
        <patternFill patternType="solid">
          <bgColor rgb="FFFF0000"/>
        </patternFill>
      </fill>
    </dxf>
    <dxf>
      <font>
        <b/>
        <color rgb="FF000000"/>
      </font>
      <fill>
        <patternFill patternType="solid">
          <bgColor rgb="FFFFFF00"/>
        </patternFill>
      </fill>
    </dxf>
    <dxf>
      <font>
        <color rgb="FFFF0000"/>
      </font>
    </dxf>
    <dxf>
      <font>
        <b/>
        <color rgb="FF000000"/>
      </font>
      <fill>
        <patternFill patternType="solid">
          <bgColor rgb="FFF0F8FF"/>
        </patternFill>
      </fill>
    </dxf>
    <dxf>
      <font>
        <b/>
        <color rgb="FF000000"/>
      </font>
      <fill>
        <patternFill patternType="solid">
          <bgColor rgb="FFFAEBD7"/>
        </patternFill>
      </fill>
    </dxf>
    <dxf>
      <font>
        <b/>
        <color rgb="FF000000"/>
      </font>
      <fill>
        <patternFill patternType="solid">
          <bgColor rgb="FF87CEEB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1" sqref="A1:D1"/>
    </sheetView>
  </sheetViews>
  <sheetFormatPr baseColWidth="10" defaultRowHeight="15"/>
  <cols>
    <col min="1" max="1" width="4.421875" bestFit="1" customWidth="1"/>
    <col min="2" max="2" width="22.57422" bestFit="1" customWidth="1"/>
    <col min="3" max="3" width="25.71094" bestFit="1" customWidth="1"/>
    <col min="4" max="4" width="22.57422" bestFit="1" customWidth="1"/>
    <col min="5" max="5" width="22.57422" bestFit="1" customWidth="1"/>
    <col min="6" max="6" width="17.57422" bestFit="1" customWidth="1"/>
    <col min="7" max="7" width="10.00391" bestFit="1" customWidth="1"/>
    <col min="8" max="8" width="14.85156" bestFit="1" customWidth="1"/>
  </cols>
  <sheetData>
    <row r="1">
      <c r="A1" s="1" t="s">
        <v>0</v>
      </c>
      <c r="E1" s="2">
        <v>45199</v>
      </c>
    </row>
    <row r="4">
      <c r="C4" s="3" t="s">
        <v>1</v>
      </c>
      <c r="D4" s="3" t="s">
        <v>2</v>
      </c>
      <c r="E4" s="3" t="s">
        <v>3</v>
      </c>
    </row>
    <row r="5">
      <c r="C5" s="4">
        <f>Risk_Potential/Risk_Coverage_Potential</f>
        <v>0.53142214255037068</v>
      </c>
      <c r="D5" s="5">
        <f>F8</f>
        <v>214212</v>
      </c>
      <c r="E5" s="6">
        <f>F12</f>
        <v>113837</v>
      </c>
    </row>
    <row r="7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>
      <c r="A8" s="8">
        <v>1</v>
      </c>
      <c r="B8" s="8" t="s">
        <v>2</v>
      </c>
      <c r="C8" s="8" t="s">
        <v>12</v>
      </c>
      <c r="D8" s="8" t="s">
        <v>12</v>
      </c>
      <c r="E8" s="8"/>
      <c r="F8" s="9">
        <f>SUM(F9:F11)</f>
        <v>214212</v>
      </c>
      <c r="G8" s="10"/>
      <c r="H8" s="10" t="str">
        <f t="shared" ref="H8:H24" si="0">IF(G8&lt;&gt;"",F8/Risk_Coverage_Potential,"")</f>
        <v/>
      </c>
    </row>
    <row r="9">
      <c r="A9" s="8">
        <v>2</v>
      </c>
      <c r="B9" s="8" t="s">
        <v>12</v>
      </c>
      <c r="C9" s="8" t="s">
        <v>13</v>
      </c>
      <c r="D9" s="8" t="s">
        <v>12</v>
      </c>
      <c r="E9" s="8"/>
      <c r="F9" s="9">
        <f t="shared" ref="F9:F11" si="1">SUMIF(INDEX(AdditionalInformation,,2),$C9,$D$28:$D$34)</f>
        <v>215437</v>
      </c>
      <c r="G9" s="10"/>
      <c r="H9" s="10" t="str">
        <f t="shared" si="0"/>
        <v/>
      </c>
    </row>
    <row r="10">
      <c r="A10" s="8">
        <v>3</v>
      </c>
      <c r="B10" s="8" t="s">
        <v>12</v>
      </c>
      <c r="C10" s="8" t="s">
        <v>14</v>
      </c>
      <c r="D10" s="8" t="s">
        <v>12</v>
      </c>
      <c r="E10" s="8"/>
      <c r="F10" s="9">
        <f t="shared" si="1"/>
        <v>-1003</v>
      </c>
      <c r="G10" s="10"/>
      <c r="H10" s="10" t="str">
        <f t="shared" si="0"/>
        <v/>
      </c>
    </row>
    <row r="11">
      <c r="A11" s="8">
        <v>4</v>
      </c>
      <c r="B11" s="8" t="s">
        <v>12</v>
      </c>
      <c r="C11" s="8" t="s">
        <v>15</v>
      </c>
      <c r="D11" s="8" t="s">
        <v>12</v>
      </c>
      <c r="E11" s="8"/>
      <c r="F11" s="9">
        <f t="shared" si="1"/>
        <v>-222</v>
      </c>
      <c r="G11" s="10"/>
      <c r="H11" s="10" t="str">
        <f t="shared" si="0"/>
        <v/>
      </c>
    </row>
    <row r="12">
      <c r="A12" s="8">
        <v>5</v>
      </c>
      <c r="B12" s="8" t="s">
        <v>16</v>
      </c>
      <c r="C12" s="8" t="s">
        <v>12</v>
      </c>
      <c r="D12" s="8" t="s">
        <v>12</v>
      </c>
      <c r="E12" s="8"/>
      <c r="F12" s="9">
        <f>F13+F19+F23</f>
        <v>113837</v>
      </c>
      <c r="G12" s="10">
        <v>1</v>
      </c>
      <c r="H12" s="10">
        <f t="shared" si="0"/>
        <v>0.53142214255037068</v>
      </c>
    </row>
    <row r="13">
      <c r="A13" s="8">
        <v>6</v>
      </c>
      <c r="B13" s="8" t="s">
        <v>12</v>
      </c>
      <c r="C13" s="8" t="s">
        <v>17</v>
      </c>
      <c r="D13" s="8" t="s">
        <v>12</v>
      </c>
      <c r="E13" s="8"/>
      <c r="F13" s="9">
        <f>F14+F18</f>
        <v>99213</v>
      </c>
      <c r="G13" s="10">
        <v>0.80000000000000004</v>
      </c>
      <c r="H13" s="10">
        <f t="shared" si="0"/>
        <v>0.46315332474371185</v>
      </c>
    </row>
    <row r="14">
      <c r="A14" s="8">
        <v>7</v>
      </c>
      <c r="B14" s="8" t="s">
        <v>12</v>
      </c>
      <c r="C14" s="8" t="s">
        <v>12</v>
      </c>
      <c r="D14" s="8" t="s">
        <v>18</v>
      </c>
      <c r="E14" s="8"/>
      <c r="F14" s="9">
        <f>SUM(F15:F17)</f>
        <v>97055</v>
      </c>
      <c r="G14" s="10"/>
      <c r="H14" s="10" t="str">
        <f t="shared" si="0"/>
        <v/>
      </c>
    </row>
    <row r="15">
      <c r="A15" s="8">
        <v>8</v>
      </c>
      <c r="B15" s="8" t="s">
        <v>12</v>
      </c>
      <c r="C15" s="8" t="s">
        <v>12</v>
      </c>
      <c r="D15" s="8" t="s">
        <v>12</v>
      </c>
      <c r="E15" s="8" t="s">
        <v>19</v>
      </c>
      <c r="F15" s="9">
        <v>1964</v>
      </c>
      <c r="G15" s="10"/>
      <c r="H15" s="10" t="str">
        <f t="shared" si="0"/>
        <v/>
      </c>
    </row>
    <row r="16">
      <c r="A16" s="8">
        <v>9</v>
      </c>
      <c r="B16" s="8" t="s">
        <v>12</v>
      </c>
      <c r="C16" s="8" t="s">
        <v>12</v>
      </c>
      <c r="D16" s="8" t="s">
        <v>12</v>
      </c>
      <c r="E16" s="8" t="s">
        <v>20</v>
      </c>
      <c r="F16" s="9">
        <v>47008</v>
      </c>
      <c r="G16" s="10"/>
      <c r="H16" s="10" t="str">
        <f t="shared" si="0"/>
        <v/>
      </c>
    </row>
    <row r="17">
      <c r="A17" s="8">
        <v>10</v>
      </c>
      <c r="B17" s="8" t="s">
        <v>12</v>
      </c>
      <c r="C17" s="8" t="s">
        <v>12</v>
      </c>
      <c r="D17" s="8" t="s">
        <v>12</v>
      </c>
      <c r="E17" s="8" t="s">
        <v>21</v>
      </c>
      <c r="F17" s="9">
        <v>48083</v>
      </c>
      <c r="G17" s="10"/>
      <c r="H17" s="10" t="str">
        <f t="shared" si="0"/>
        <v/>
      </c>
    </row>
    <row r="18">
      <c r="A18" s="8">
        <v>11</v>
      </c>
      <c r="B18" s="8" t="s">
        <v>12</v>
      </c>
      <c r="C18" s="8" t="s">
        <v>12</v>
      </c>
      <c r="D18" s="8" t="s">
        <v>22</v>
      </c>
      <c r="E18" s="8" t="s">
        <v>12</v>
      </c>
      <c r="F18" s="9">
        <v>2158</v>
      </c>
      <c r="G18" s="10"/>
      <c r="H18" s="10" t="str">
        <f t="shared" si="0"/>
        <v/>
      </c>
    </row>
    <row r="19">
      <c r="A19" s="8">
        <v>12</v>
      </c>
      <c r="B19" s="8" t="s">
        <v>12</v>
      </c>
      <c r="C19" s="8" t="s">
        <v>23</v>
      </c>
      <c r="D19" s="8" t="s">
        <v>12</v>
      </c>
      <c r="E19" s="8"/>
      <c r="F19" s="9">
        <f>SUM(F20:F22)</f>
        <v>10672</v>
      </c>
      <c r="G19" s="10">
        <v>0.14999999999999999</v>
      </c>
      <c r="H19" s="10">
        <f t="shared" si="0"/>
        <v>0.049819804679476408</v>
      </c>
    </row>
    <row r="20">
      <c r="A20" s="8">
        <v>13</v>
      </c>
      <c r="B20" s="8" t="s">
        <v>12</v>
      </c>
      <c r="C20" s="8" t="s">
        <v>12</v>
      </c>
      <c r="D20" s="8" t="s">
        <v>24</v>
      </c>
      <c r="E20" s="8" t="s">
        <v>12</v>
      </c>
      <c r="F20" s="9">
        <v>6111</v>
      </c>
      <c r="G20" s="10">
        <v>0.10000000000000001</v>
      </c>
      <c r="H20" s="10">
        <f t="shared" si="0"/>
        <v>0.028527813567867346</v>
      </c>
    </row>
    <row r="21">
      <c r="A21" s="8">
        <v>14</v>
      </c>
      <c r="B21" s="8" t="s">
        <v>12</v>
      </c>
      <c r="C21" s="8" t="s">
        <v>12</v>
      </c>
      <c r="D21" s="8" t="s">
        <v>25</v>
      </c>
      <c r="E21" s="8" t="s">
        <v>12</v>
      </c>
      <c r="F21" s="9">
        <v>1579</v>
      </c>
      <c r="G21" s="10"/>
      <c r="H21" s="10" t="str">
        <f t="shared" si="0"/>
        <v/>
      </c>
    </row>
    <row r="22">
      <c r="A22" s="8">
        <v>15</v>
      </c>
      <c r="B22" s="8" t="s">
        <v>12</v>
      </c>
      <c r="C22" s="8" t="s">
        <v>12</v>
      </c>
      <c r="D22" s="8" t="s">
        <v>26</v>
      </c>
      <c r="E22" s="8" t="s">
        <v>12</v>
      </c>
      <c r="F22" s="9">
        <v>2982</v>
      </c>
      <c r="G22" s="10">
        <v>0.050000000000000003</v>
      </c>
      <c r="H22" s="10">
        <f t="shared" si="0"/>
        <v>0.013920788751330458</v>
      </c>
    </row>
    <row r="23">
      <c r="A23" s="8">
        <v>16</v>
      </c>
      <c r="B23" s="8" t="s">
        <v>12</v>
      </c>
      <c r="C23" s="8" t="s">
        <v>27</v>
      </c>
      <c r="D23" s="8" t="s">
        <v>12</v>
      </c>
      <c r="E23" s="8"/>
      <c r="F23" s="9">
        <v>3952</v>
      </c>
      <c r="G23" s="10">
        <v>0.050000000000000003</v>
      </c>
      <c r="H23" s="10">
        <f t="shared" si="0"/>
        <v>0.018449013127182418</v>
      </c>
    </row>
    <row r="24">
      <c r="F24" s="11"/>
      <c r="G24" s="12"/>
      <c r="H24" s="12" t="str">
        <f t="shared" si="0"/>
        <v/>
      </c>
    </row>
    <row r="26">
      <c r="A26" s="13" t="s">
        <v>28</v>
      </c>
      <c r="B26" s="8"/>
      <c r="C26" s="8"/>
      <c r="D26" s="8"/>
    </row>
    <row r="27">
      <c r="A27" s="7" t="s">
        <v>29</v>
      </c>
      <c r="B27" s="7" t="s">
        <v>30</v>
      </c>
      <c r="C27" s="7" t="s">
        <v>31</v>
      </c>
      <c r="D27" s="7" t="s">
        <v>9</v>
      </c>
    </row>
    <row r="28">
      <c r="A28" s="8">
        <v>1</v>
      </c>
      <c r="B28" s="8" t="s">
        <v>13</v>
      </c>
      <c r="C28" s="8" t="s">
        <v>32</v>
      </c>
      <c r="D28" s="9">
        <v>215383</v>
      </c>
    </row>
    <row r="29">
      <c r="A29" s="8">
        <v>2</v>
      </c>
      <c r="B29" s="8" t="s">
        <v>13</v>
      </c>
      <c r="C29" s="8" t="s">
        <v>33</v>
      </c>
      <c r="D29" s="9">
        <v>54</v>
      </c>
    </row>
    <row r="30">
      <c r="A30" s="8">
        <v>3</v>
      </c>
      <c r="B30" s="8" t="s">
        <v>13</v>
      </c>
      <c r="C30" s="8" t="s">
        <v>34</v>
      </c>
      <c r="D30" s="9">
        <v>0</v>
      </c>
    </row>
    <row r="31">
      <c r="A31" s="8">
        <v>4</v>
      </c>
      <c r="B31" s="8" t="s">
        <v>14</v>
      </c>
      <c r="C31" s="8" t="s">
        <v>35</v>
      </c>
      <c r="D31" s="9">
        <v>972</v>
      </c>
    </row>
    <row r="32">
      <c r="A32" s="8">
        <v>5</v>
      </c>
      <c r="B32" s="8" t="s">
        <v>14</v>
      </c>
      <c r="C32" s="8" t="s">
        <v>36</v>
      </c>
      <c r="D32" s="9">
        <v>-1975</v>
      </c>
    </row>
    <row r="33">
      <c r="A33" s="8">
        <v>6</v>
      </c>
      <c r="B33" s="8" t="s">
        <v>15</v>
      </c>
      <c r="C33" s="8" t="s">
        <v>37</v>
      </c>
      <c r="D33" s="9">
        <v>0</v>
      </c>
    </row>
    <row r="34">
      <c r="A34" s="8">
        <v>7</v>
      </c>
      <c r="B34" s="8" t="s">
        <v>15</v>
      </c>
      <c r="C34" s="8" t="s">
        <v>38</v>
      </c>
      <c r="D34" s="9">
        <v>-222</v>
      </c>
    </row>
  </sheetData>
  <mergeCells count="2">
    <mergeCell ref="A1:D1"/>
    <mergeCell ref="A26:D26"/>
  </mergeCells>
  <conditionalFormatting sqref="H13:H23">
    <cfRule priority="1" dxfId="0" type="expression">
      <formula>$H13&lt;$G13</formula>
    </cfRule>
    <cfRule priority="2" dxfId="1" type="expression">
      <formula>$H13&gt;$G13</formula>
    </cfRule>
  </conditionalFormatting>
  <conditionalFormatting sqref="H12">
    <cfRule priority="3" dxfId="0" type="cellIs" operator="lessThan">
      <formula>0.8</formula>
    </cfRule>
    <cfRule priority="4" dxfId="2" type="cellIs" operator="between">
      <formula>0.8</formula>
      <formula>0.99</formula>
    </cfRule>
    <cfRule priority="5" dxfId="1" type="expression">
      <formula>$H12&gt;$G12</formula>
    </cfRule>
  </conditionalFormatting>
  <conditionalFormatting sqref="F8:F23">
    <cfRule priority="6" dxfId="3" type="expression">
      <formula>$F8&lt;0</formula>
    </cfRule>
  </conditionalFormatting>
  <conditionalFormatting sqref="E8:F23">
    <cfRule priority="7" dxfId="4" type="expression">
      <formula>$E8&lt;&gt;""</formula>
    </cfRule>
  </conditionalFormatting>
  <conditionalFormatting sqref="D8:F23">
    <cfRule priority="8" dxfId="5" type="expression">
      <formula>$D8&lt;&gt;""</formula>
    </cfRule>
  </conditionalFormatting>
  <conditionalFormatting sqref="C8:F23">
    <cfRule priority="9" dxfId="6" type="expression">
      <formula>$C8&lt;&gt;""</formula>
    </cfRule>
  </conditionalFormatting>
  <conditionalFormatting sqref="B8:F23">
    <cfRule priority="10" dxfId="2" type="expression">
      <formula>$B8&lt;&gt;""</formula>
    </cfRule>
  </conditionalFormatting>
  <pageMargins left="0.7" right="0.7" top="0.7875" bottom="0.78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D1"/>
    </sheetView>
  </sheetViews>
  <sheetFormatPr baseColWidth="10" defaultRowHeight="15"/>
  <cols>
    <col min="1" max="1" width="4.421875" bestFit="1" customWidth="1"/>
    <col min="2" max="2" width="27.28125" bestFit="1" customWidth="1"/>
    <col min="3" max="3" width="27.57422" bestFit="1" customWidth="1"/>
    <col min="4" max="4" width="6.710938" bestFit="1" customWidth="1"/>
    <col min="5" max="5" width="16.00391" bestFit="1" customWidth="1"/>
  </cols>
  <sheetData>
    <row r="1">
      <c r="A1" s="1" t="s">
        <v>39</v>
      </c>
      <c r="E1" s="2">
        <v>45199</v>
      </c>
    </row>
    <row r="3">
      <c r="A3" s="7" t="s">
        <v>4</v>
      </c>
      <c r="B3" s="7" t="s">
        <v>5</v>
      </c>
      <c r="C3" s="7" t="s">
        <v>40</v>
      </c>
      <c r="D3" s="7" t="s">
        <v>41</v>
      </c>
      <c r="E3" s="7" t="s">
        <v>42</v>
      </c>
    </row>
    <row r="4">
      <c r="A4" s="8">
        <v>1</v>
      </c>
      <c r="B4" s="8" t="s">
        <v>2</v>
      </c>
      <c r="C4" s="8" t="s">
        <v>12</v>
      </c>
      <c r="D4" s="8"/>
      <c r="E4" s="9">
        <v>270253</v>
      </c>
    </row>
    <row r="5">
      <c r="A5" s="8">
        <v>2</v>
      </c>
      <c r="B5" s="8" t="s">
        <v>12</v>
      </c>
      <c r="C5" s="8" t="s">
        <v>43</v>
      </c>
      <c r="D5" s="8"/>
      <c r="E5" s="9">
        <v>215215</v>
      </c>
    </row>
    <row r="6">
      <c r="A6" s="8">
        <v>3</v>
      </c>
      <c r="B6" s="8" t="s">
        <v>12</v>
      </c>
      <c r="C6" s="8" t="s">
        <v>44</v>
      </c>
      <c r="D6" s="8"/>
      <c r="E6" s="9">
        <v>0</v>
      </c>
    </row>
    <row r="7">
      <c r="A7" s="8">
        <v>4</v>
      </c>
      <c r="B7" s="8" t="s">
        <v>12</v>
      </c>
      <c r="C7" s="8" t="s">
        <v>45</v>
      </c>
      <c r="D7" s="8"/>
      <c r="E7" s="9">
        <v>55038</v>
      </c>
    </row>
    <row r="8">
      <c r="A8" s="8">
        <v>5</v>
      </c>
      <c r="B8" s="8" t="s">
        <v>46</v>
      </c>
      <c r="C8" s="8" t="s">
        <v>12</v>
      </c>
      <c r="D8" s="8"/>
      <c r="E8" s="9">
        <v>832172</v>
      </c>
    </row>
    <row r="9">
      <c r="A9" s="8">
        <v>6</v>
      </c>
      <c r="B9" s="8" t="s">
        <v>12</v>
      </c>
      <c r="C9" s="8" t="s">
        <v>17</v>
      </c>
      <c r="D9" s="8"/>
      <c r="E9" s="9">
        <v>774544</v>
      </c>
    </row>
    <row r="10">
      <c r="A10" s="8">
        <v>7</v>
      </c>
      <c r="B10" s="8" t="s">
        <v>12</v>
      </c>
      <c r="C10" s="8" t="s">
        <v>23</v>
      </c>
      <c r="D10" s="8"/>
      <c r="E10" s="9">
        <v>8231</v>
      </c>
    </row>
    <row r="11">
      <c r="A11" s="8">
        <v>8</v>
      </c>
      <c r="B11" s="8" t="s">
        <v>12</v>
      </c>
      <c r="C11" s="8" t="s">
        <v>47</v>
      </c>
      <c r="D11" s="8"/>
      <c r="E11" s="9">
        <v>49397</v>
      </c>
    </row>
    <row r="12">
      <c r="A12" s="8">
        <v>9</v>
      </c>
      <c r="B12" s="8" t="s">
        <v>48</v>
      </c>
      <c r="C12" s="8" t="s">
        <v>12</v>
      </c>
      <c r="D12" s="8"/>
      <c r="E12" s="8">
        <v>0</v>
      </c>
    </row>
    <row r="13">
      <c r="A13" s="8">
        <v>10</v>
      </c>
      <c r="B13" s="8" t="s">
        <v>12</v>
      </c>
      <c r="C13" s="8" t="s">
        <v>49</v>
      </c>
      <c r="D13" s="8">
        <v>14.23</v>
      </c>
      <c r="E13" s="8">
        <v>32.479999999999997</v>
      </c>
    </row>
    <row r="14">
      <c r="A14" s="8">
        <v>11</v>
      </c>
      <c r="B14" s="8" t="s">
        <v>12</v>
      </c>
      <c r="C14" s="8" t="s">
        <v>50</v>
      </c>
      <c r="D14" s="8">
        <v>10.51</v>
      </c>
      <c r="E14" s="8">
        <v>25.859999999999999</v>
      </c>
    </row>
    <row r="15">
      <c r="A15" s="8">
        <v>12</v>
      </c>
      <c r="B15" s="8" t="s">
        <v>12</v>
      </c>
      <c r="C15" s="8" t="s">
        <v>51</v>
      </c>
      <c r="D15" s="8">
        <v>12.1</v>
      </c>
      <c r="E15" s="8">
        <v>25.859999999999999</v>
      </c>
    </row>
  </sheetData>
  <mergeCells count="1">
    <mergeCell ref="A1:D1"/>
  </mergeCells>
  <conditionalFormatting sqref="E15">
    <cfRule priority="1" dxfId="0" type="cellIs" operator="greaterThan">
      <formula>13.3</formula>
    </cfRule>
    <cfRule priority="2" dxfId="2" type="cellIs" operator="between">
      <formula>$D15</formula>
      <formula>13.3</formula>
    </cfRule>
    <cfRule priority="3" dxfId="1" type="expression">
      <formula>$E15&lt;$D15</formula>
    </cfRule>
  </conditionalFormatting>
  <conditionalFormatting sqref="E14">
    <cfRule priority="4" dxfId="0" type="cellIs" operator="greaterThan">
      <formula>11.55</formula>
    </cfRule>
    <cfRule priority="5" dxfId="2" type="cellIs" operator="between">
      <formula>$D14</formula>
      <formula>11.55</formula>
    </cfRule>
    <cfRule priority="6" dxfId="1" type="expression">
      <formula>$E14&lt;$D14</formula>
    </cfRule>
  </conditionalFormatting>
  <conditionalFormatting sqref="E13">
    <cfRule priority="7" dxfId="0" type="cellIs" operator="greaterThan">
      <formula>15.64</formula>
    </cfRule>
    <cfRule priority="8" dxfId="2" type="cellIs" operator="between">
      <formula>$D13</formula>
      <formula>15.64</formula>
    </cfRule>
    <cfRule priority="9" dxfId="1" type="expression">
      <formula>$E13&lt;$D13</formula>
    </cfRule>
  </conditionalFormatting>
  <conditionalFormatting sqref="C4:E15">
    <cfRule priority="10" dxfId="6" type="expression">
      <formula>$C4&lt;&gt;""</formula>
    </cfRule>
  </conditionalFormatting>
  <conditionalFormatting sqref="B4:E15">
    <cfRule priority="11" dxfId="2" type="expression">
      <formula>$B4&lt;&gt;""</formula>
    </cfRule>
  </conditionalFormatting>
  <pageMargins left="0.7" right="0.7" top="0.7875" bottom="0.7875" header="0.3" footer="0.3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Paskalis Papas</dc:creator>
  <cp:lastModifiedBy>Paskalis Papas</cp:lastModifiedBy>
  <dcterms:created xsi:type="dcterms:W3CDTF">2023-12-16T22:15:05Z</dcterms:created>
  <dcterms:modified xsi:type="dcterms:W3CDTF">2023-12-30T21:25:11Z</dcterms:modified>
</cp:coreProperties>
</file>