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0" yWindow="90" windowWidth="28755" windowHeight="14370"/>
  </bookViews>
  <sheets>
    <sheet name="Intermediate Business Income" sheetId="1" r:id="rId1"/>
    <sheet name="PL Report for Forecast" sheetId="2" r:id="rId2"/>
    <sheet name="Balance Report for Forecast" sheetId="3" r:id="rId3"/>
    <sheet name="Average Balance for Forecast" sheetId="4" r:id="rId4"/>
  </sheets>
  <calcPr/>
</workbook>
</file>

<file path=xl/calcChain.xml><?xml version="1.0" encoding="utf-8"?>
<calcChain xmlns="http://schemas.openxmlformats.org/spreadsheetml/2006/main">
  <c i="4" r="D37"/>
  <c r="C37"/>
  <c r="D23"/>
  <c r="D33"/>
  <c r="D34"/>
  <c r="C23"/>
  <c r="C33"/>
  <c r="C34"/>
  <c r="D7"/>
  <c r="D18"/>
  <c r="D19"/>
  <c r="C7"/>
  <c r="C18"/>
  <c r="C19"/>
  <c i="3" r="D37"/>
  <c r="C37"/>
  <c r="D23"/>
  <c r="D33"/>
  <c r="D34"/>
  <c r="C23"/>
  <c r="C33"/>
  <c r="C34"/>
  <c r="D7"/>
  <c r="D18"/>
  <c r="D19"/>
  <c r="C7"/>
  <c r="C18"/>
  <c r="C19"/>
  <c i="2" r="D57"/>
  <c r="C57"/>
  <c r="D52"/>
  <c r="C52"/>
  <c r="D48"/>
  <c r="C48"/>
  <c r="D47"/>
  <c r="C47"/>
  <c r="D33"/>
  <c r="C33"/>
  <c r="D30"/>
  <c r="C30"/>
  <c r="D24"/>
  <c r="C24"/>
  <c r="D19"/>
  <c r="C19"/>
  <c r="D18"/>
  <c r="C18"/>
  <c r="D12"/>
  <c r="C12"/>
  <c r="D7"/>
  <c r="C7"/>
  <c r="D6"/>
  <c r="C6"/>
  <c r="D5"/>
  <c r="D46"/>
  <c r="D63"/>
  <c r="D66"/>
  <c r="C5"/>
  <c r="C46"/>
  <c r="C63"/>
  <c r="C66"/>
  <c i="1" r="D24"/>
  <c r="D20"/>
  <c r="I18"/>
  <c r="I20"/>
  <c r="I24"/>
  <c r="G18"/>
  <c r="G20"/>
  <c r="G24"/>
  <c r="E18"/>
  <c r="E20"/>
  <c r="E24"/>
  <c r="D18"/>
</calcChain>
</file>

<file path=xl/sharedStrings.xml><?xml version="1.0" encoding="utf-8"?>
<sst xmlns="http://schemas.openxmlformats.org/spreadsheetml/2006/main">
  <si>
    <t>中间业务净收入情况表Intermediate business income</t>
  </si>
  <si>
    <t>编报机构：</t>
  </si>
  <si>
    <t>单位：万本币</t>
  </si>
  <si>
    <t>项目</t>
  </si>
  <si>
    <t>行次</t>
  </si>
  <si>
    <t>计算方法</t>
  </si>
  <si>
    <t>预算执行进度（%）</t>
  </si>
  <si>
    <t>较上月末</t>
  </si>
  <si>
    <t>较上年同期</t>
  </si>
  <si>
    <t>备注</t>
  </si>
  <si>
    <t>%</t>
  </si>
  <si>
    <t>d1010</t>
  </si>
  <si>
    <t>代理资金清算</t>
  </si>
  <si>
    <t>d1011</t>
  </si>
  <si>
    <t xml:space="preserve">    其中：代理总行资金清算</t>
  </si>
  <si>
    <t>d1020</t>
  </si>
  <si>
    <r>
      <rPr>
        <rFont val="Calibri"/>
        <scheme val="none"/>
      </rPr>
      <t>跨境人民币结算</t>
    </r>
    <r>
      <rPr>
        <rFont val="宋体"/>
        <color rgb="FFFF0000"/>
        <sz val="10"/>
        <scheme val="none"/>
      </rPr>
      <t xml:space="preserve"> [注 (1)]</t>
    </r>
  </si>
  <si>
    <t>d1030</t>
  </si>
  <si>
    <r>
      <rPr>
        <rFont val="Calibri"/>
        <scheme val="none"/>
      </rPr>
      <t>非人民币币种结算</t>
    </r>
    <r>
      <rPr>
        <rFont val="宋体"/>
        <color rgb="FFFF0000"/>
        <sz val="10"/>
        <scheme val="none"/>
      </rPr>
      <t xml:space="preserve"> [注 (1)]</t>
    </r>
  </si>
  <si>
    <t>d1040</t>
  </si>
  <si>
    <t>顾问咨询</t>
  </si>
  <si>
    <t>d1050</t>
  </si>
  <si>
    <t>银团贷款</t>
  </si>
  <si>
    <t>d1060</t>
  </si>
  <si>
    <r>
      <rPr>
        <rFont val="Calibri"/>
        <scheme val="none"/>
      </rPr>
      <t xml:space="preserve">其他与贷款相关手续费 </t>
    </r>
    <r>
      <rPr>
        <rFont val="宋体"/>
        <color rgb="FFFF0000"/>
        <sz val="10"/>
        <scheme val="none"/>
      </rPr>
      <t>[注 (2)]</t>
    </r>
  </si>
  <si>
    <t>d1070</t>
  </si>
  <si>
    <t>即期结售汇</t>
  </si>
  <si>
    <t>d1080</t>
  </si>
  <si>
    <t>银行卡收入</t>
  </si>
  <si>
    <t>d1090</t>
  </si>
  <si>
    <t>代理人身保险收入</t>
  </si>
  <si>
    <t>d1100</t>
  </si>
  <si>
    <t>其它手续费及佣金收入</t>
  </si>
  <si>
    <t>d1200</t>
  </si>
  <si>
    <t>手续费及佣金合计：</t>
  </si>
  <si>
    <t>d1110</t>
  </si>
  <si>
    <t>手续费支出</t>
  </si>
  <si>
    <t>d1120</t>
  </si>
  <si>
    <t>手续费及佣金净收入</t>
  </si>
  <si>
    <t>d1130</t>
  </si>
  <si>
    <t>代客远期产品及代客衍生金融工具</t>
  </si>
  <si>
    <t>d1131</t>
  </si>
  <si>
    <t xml:space="preserve">    其中:NDF收入</t>
  </si>
  <si>
    <t>d1140</t>
  </si>
  <si>
    <t>其他中间业务收入</t>
  </si>
  <si>
    <t>d1150</t>
  </si>
  <si>
    <t>中间业务净收入</t>
  </si>
  <si>
    <t>填报说明：</t>
  </si>
  <si>
    <t>1.“非人民币币种结算”指除人民币之外的海外机构本币、美元或其他币种的结算收入；</t>
  </si>
  <si>
    <t>2.“其他与贷款相关手续费”指除了银团贷款之外，其他与贷款相关的手续费收入，如贷款承诺费、贷款安排费等；</t>
  </si>
  <si>
    <t>3.“手续费及佣金净收入”与ERP中的手续费及佣金净收入要保持一致；</t>
  </si>
  <si>
    <t>4.如果“其他手续费及佣金收入”和“其他中间业务收入”其中任何一项超过中间业务净收入的10%，请在备注中说明是什么产品或服务收入；</t>
  </si>
  <si>
    <t>5.表中所填均为累计收入金额，非业务发生量。</t>
  </si>
  <si>
    <t>d1010+d1020+d1030+d1040+d1050+d1060+d1070+d1080+d1090+d1100</t>
  </si>
  <si>
    <t>d1200-d1110</t>
  </si>
  <si>
    <t>d1120+d1130+d1140</t>
  </si>
  <si>
    <t>PL REPORT (1) used for forecast</t>
  </si>
  <si>
    <t>ITEMS</t>
  </si>
  <si>
    <t>BALANCE</t>
  </si>
  <si>
    <t>caculation</t>
  </si>
  <si>
    <t>净利息收入</t>
  </si>
  <si>
    <t>1000=1100-1200</t>
  </si>
  <si>
    <t>利息收入</t>
  </si>
  <si>
    <t>1100=1110+1120+1130+1140+1150</t>
  </si>
  <si>
    <t>客户贷款</t>
  </si>
  <si>
    <t>1110=1111+1112+1113</t>
  </si>
  <si>
    <t>非贴现公司类贷款</t>
  </si>
  <si>
    <t>贴现与转贴现</t>
  </si>
  <si>
    <t>个人类贷款</t>
  </si>
  <si>
    <t>存放央行款项</t>
  </si>
  <si>
    <t>其他同业往来利息收入</t>
  </si>
  <si>
    <t>1130=1131+1132</t>
  </si>
  <si>
    <t>存放同业</t>
  </si>
  <si>
    <t>拆放同业</t>
  </si>
  <si>
    <t>买入返售款项及其他</t>
  </si>
  <si>
    <t>债券投资收益</t>
  </si>
  <si>
    <t>内部资金转移收支净额</t>
  </si>
  <si>
    <t>利息支出</t>
  </si>
  <si>
    <t>1200=1210+1220+1230+1240+1250</t>
  </si>
  <si>
    <t>客户存款</t>
  </si>
  <si>
    <t>1210=1211+1212</t>
  </si>
  <si>
    <t>公司类存款</t>
  </si>
  <si>
    <t>balance*-1</t>
  </si>
  <si>
    <t>个人类存款</t>
  </si>
  <si>
    <t>转贷款资金</t>
  </si>
  <si>
    <t>向中央银行借款</t>
  </si>
  <si>
    <t>其他同业往来利息支出</t>
  </si>
  <si>
    <t>1230=1231+1232+1233</t>
  </si>
  <si>
    <t>同业存放</t>
  </si>
  <si>
    <t>同业拆入</t>
  </si>
  <si>
    <t>卖出回购款项及其他</t>
  </si>
  <si>
    <t>已发行债券</t>
  </si>
  <si>
    <t>发行存款证</t>
  </si>
  <si>
    <t>中间业务收入</t>
  </si>
  <si>
    <t>2000=2100-2200</t>
  </si>
  <si>
    <t>手续费及佣金收入</t>
  </si>
  <si>
    <t>手续费及佣金支出</t>
  </si>
  <si>
    <t>其他非利息净收入</t>
  </si>
  <si>
    <t>3000=3100+3200+3300+3400+3500+3600+3700</t>
  </si>
  <si>
    <t>股利收入</t>
  </si>
  <si>
    <t>股权投资买卖损益</t>
  </si>
  <si>
    <t>交易性净收益</t>
  </si>
  <si>
    <t xml:space="preserve">   其中：公允价值变动损益</t>
  </si>
  <si>
    <t xml:space="preserve">         衍生金融工具损益</t>
  </si>
  <si>
    <t xml:space="preserve">         贵金属买卖损益</t>
  </si>
  <si>
    <t xml:space="preserve">         其他投资损益</t>
  </si>
  <si>
    <t>债券投资买卖损益</t>
  </si>
  <si>
    <t>汇兑损益</t>
  </si>
  <si>
    <t>其他业务收入</t>
  </si>
  <si>
    <t>减：其他业务成本</t>
  </si>
  <si>
    <t>营业外收入（含资产处置损益）</t>
  </si>
  <si>
    <t>经营收入</t>
  </si>
  <si>
    <t>4000=1000+2000+3000</t>
  </si>
  <si>
    <t>经营费用</t>
  </si>
  <si>
    <t>5000=5100+5200</t>
  </si>
  <si>
    <t>员工费用</t>
  </si>
  <si>
    <t>5100=5110+5120</t>
  </si>
  <si>
    <t>工资性支出</t>
  </si>
  <si>
    <t>福利费</t>
  </si>
  <si>
    <t>非员工费用</t>
  </si>
  <si>
    <t>sum(from 72120000 to 79701000)</t>
  </si>
  <si>
    <t>业务管理费</t>
  </si>
  <si>
    <t>5210=5200-5220-5230-5240-5250</t>
  </si>
  <si>
    <t>折旧</t>
  </si>
  <si>
    <t>监管保险费</t>
  </si>
  <si>
    <t>营业税金及附加</t>
  </si>
  <si>
    <t>营业外支出（非资产处置损益）</t>
  </si>
  <si>
    <t>减值损失支出</t>
  </si>
  <si>
    <t>6000=6100+6200</t>
  </si>
  <si>
    <t>贷款准备金</t>
  </si>
  <si>
    <t>非信贷准备金</t>
  </si>
  <si>
    <t>内部转移收支轧差</t>
  </si>
  <si>
    <t>内部管理费</t>
  </si>
  <si>
    <t>当年利率风险金提取</t>
  </si>
  <si>
    <t>税前利润</t>
  </si>
  <si>
    <t>7000=4000-5000-6000</t>
  </si>
  <si>
    <t>应纳税所得净调增额</t>
  </si>
  <si>
    <t>所得税</t>
  </si>
  <si>
    <t>净利润</t>
  </si>
  <si>
    <t>9000=7000-8200</t>
  </si>
  <si>
    <t>附表2-1：</t>
  </si>
  <si>
    <t>Balance Report (1) used for forecast</t>
  </si>
  <si>
    <t>balance</t>
  </si>
  <si>
    <t>item</t>
  </si>
  <si>
    <t xml:space="preserve">资   产：</t>
  </si>
  <si>
    <t>各项贷款</t>
  </si>
  <si>
    <t>1000=1100+1200+1300</t>
  </si>
  <si>
    <t>非贴现对公</t>
  </si>
  <si>
    <t>贴现</t>
  </si>
  <si>
    <t>个人贷款</t>
  </si>
  <si>
    <t>其中：个人住房贷款</t>
  </si>
  <si>
    <t>信用卡透支</t>
  </si>
  <si>
    <t>存央行存款</t>
  </si>
  <si>
    <t>债券投资</t>
  </si>
  <si>
    <t>买入返售</t>
  </si>
  <si>
    <t>生息资产合计</t>
  </si>
  <si>
    <t>7000=1000+2000+3000+4000+5000+6000</t>
  </si>
  <si>
    <t>其他资产</t>
  </si>
  <si>
    <t>8000=9000-7000</t>
  </si>
  <si>
    <t>总资产</t>
  </si>
  <si>
    <t xml:space="preserve">sum(from 11010502 to 19540000) or  "Total Assets"</t>
  </si>
  <si>
    <t xml:space="preserve">负  债：</t>
  </si>
  <si>
    <t>a1000</t>
  </si>
  <si>
    <t>一般性存款</t>
  </si>
  <si>
    <t>a1000=a1100+a1200</t>
  </si>
  <si>
    <t>a1100</t>
  </si>
  <si>
    <t>对公存款</t>
  </si>
  <si>
    <t>a1200</t>
  </si>
  <si>
    <t>个人存款</t>
  </si>
  <si>
    <t>a2000</t>
  </si>
  <si>
    <t>a3000</t>
  </si>
  <si>
    <t>同业存款</t>
  </si>
  <si>
    <t>a4000</t>
  </si>
  <si>
    <t>a5000</t>
  </si>
  <si>
    <t>卖出回购</t>
  </si>
  <si>
    <t>a6000</t>
  </si>
  <si>
    <t>向央行借款</t>
  </si>
  <si>
    <t>a7000</t>
  </si>
  <si>
    <t>a8000</t>
  </si>
  <si>
    <t>a9000</t>
  </si>
  <si>
    <t>付息负债合计</t>
  </si>
  <si>
    <t>a9000=a1000+a2000+a3000+a4000+a5000+a6000+a7000+a8000</t>
  </si>
  <si>
    <t>b1000</t>
  </si>
  <si>
    <t>其他负债</t>
  </si>
  <si>
    <t>b1000=b2000-a9000</t>
  </si>
  <si>
    <t>b2000</t>
  </si>
  <si>
    <t>总负债</t>
  </si>
  <si>
    <t>sum(from 22001700 to 29999000) -27001739</t>
  </si>
  <si>
    <t>b3000</t>
  </si>
  <si>
    <t>所有者权益</t>
  </si>
  <si>
    <t>b3000=9000-b2000</t>
  </si>
  <si>
    <t>注：</t>
  </si>
  <si>
    <t>生息资产减值准备计入“其他资产”项目填列</t>
  </si>
  <si>
    <t>Average Balance Report (1) used for forecast</t>
  </si>
</sst>
</file>

<file path=xl/styles.xml><?xml version="1.0" encoding="utf-8"?>
<styleSheet xmlns="http://schemas.openxmlformats.org/spreadsheetml/2006/main">
  <numFmts count="4">
    <numFmt numFmtId="164" formatCode="_([$€-2]* #,##0.00_);_([$€-2]* (#,##0.00);_([$€-2]* &quot;-&quot;??_)"/>
    <numFmt numFmtId="165" formatCode="_ * #,##0_ ;_ * -#,##0_ ;_ * &quot;-&quot;??_ ;_ @_ "/>
    <numFmt numFmtId="166" formatCode="_-* #,##0.00_-;-* #,##0.00_-;_-* &quot;-&quot;??_-;_-@_-"/>
    <numFmt numFmtId="167" formatCode="_ * #,##0.00_ ;_ * -#,##0.00_ ;_ * &quot;-&quot;??_ ;_ @_ "/>
  </numFmts>
  <fonts count="29"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彩虹粗仿宋"/>
      <family val="4"/>
      <charset val="134"/>
    </font>
    <font>
      <sz val="11"/>
      <name val="Calibri"/>
      <scheme val="minor"/>
    </font>
    <font>
      <b/>
      <sz val="2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color rgb="FFFF0000"/>
      <name val="Calibri"/>
      <family val="3"/>
      <charset val="134"/>
      <scheme val="minor"/>
    </font>
    <font>
      <sz val="11"/>
      <name val="彩虹粗仿宋"/>
      <family val="4"/>
      <charset val="134"/>
    </font>
    <font>
      <b/>
      <sz val="16"/>
      <name val="彩虹粗仿宋"/>
      <family val="4"/>
      <charset val="134"/>
    </font>
    <font>
      <b/>
      <sz val="16"/>
      <color rgb="FFFF0000"/>
      <name val="彩虹粗仿宋"/>
      <family val="4"/>
      <charset val="134"/>
    </font>
    <font>
      <sz val="11"/>
      <color rgb="FFFF0000"/>
      <name val="彩虹粗仿宋"/>
      <family val="4"/>
      <charset val="134"/>
    </font>
    <font>
      <b/>
      <sz val="11"/>
      <name val="彩虹粗仿宋"/>
      <family val="3"/>
      <charset val="134"/>
    </font>
    <font>
      <b/>
      <sz val="11"/>
      <name val="彩虹粗仿宋"/>
      <family val="4"/>
      <charset val="134"/>
    </font>
    <font>
      <b/>
      <sz val="11"/>
      <color rgb="FFFF0000"/>
      <name val="彩虹粗仿宋"/>
      <family val="4"/>
      <charset val="134"/>
    </font>
    <font>
      <b/>
      <sz val="11"/>
      <color theme="1"/>
      <name val="彩虹粗仿宋"/>
      <family val="4"/>
      <charset val="134"/>
    </font>
    <font>
      <sz val="11"/>
      <name val="Calibri"/>
      <family val="3"/>
      <charset val="134"/>
      <scheme val="minor"/>
    </font>
    <font>
      <b/>
      <sz val="12"/>
      <name val="彩虹粗仿宋"/>
    </font>
    <font>
      <b/>
      <i/>
      <u/>
      <sz val="11"/>
      <name val="彩虹粗仿宋"/>
      <family val="4"/>
      <charset val="134"/>
    </font>
    <font>
      <sz val="11"/>
      <color rgb="FFFF0000"/>
      <name val="Calibri"/>
      <scheme val="minor"/>
    </font>
    <font>
      <sz val="11"/>
      <color theme="9" tint="-0.249977111816406"/>
      <name val="Calibri"/>
      <scheme val="minor"/>
    </font>
    <font>
      <sz val="11"/>
      <color indexed="8"/>
      <name val="宋体"/>
      <charset val="134"/>
    </font>
    <font>
      <sz val="11"/>
      <color theme="1"/>
      <name val="Calibri"/>
    </font>
    <font>
      <sz val="10"/>
      <name val="Arial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978584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/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hair">
        <color indexed="64"/>
      </right>
      <top style="medium">
        <color indexed="64"/>
      </top>
    </border>
    <border>
      <left style="hair">
        <color indexed="64"/>
      </left>
      <right style="hair">
        <color indexed="64"/>
      </right>
      <top style="medium">
        <color indexed="64"/>
      </top>
    </border>
    <border>
      <left style="hair">
        <color indexed="64"/>
      </left>
      <top style="medium">
        <color indexed="64"/>
      </top>
      <bottom style="hair">
        <color indexed="64"/>
      </bottom>
    </border>
    <border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top style="medium">
        <color indexed="64"/>
      </top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bottom style="hair">
        <color indexed="64"/>
      </bottom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top style="hair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hair">
        <color indexed="64"/>
      </bottom>
    </border>
    <border>
      <left style="medium">
        <color indexed="64"/>
      </left>
      <bottom style="hair">
        <color indexed="64"/>
      </bottom>
    </border>
    <border>
      <left style="medium">
        <color indexed="64"/>
      </left>
      <top style="hair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</border>
  </borders>
  <cellStyleXfs count="10">
    <xf numFmtId="0" fontId="0" fillId="0" borderId="0"/>
    <xf numFmtId="0" fontId="0" fillId="0" borderId="0">
      <alignment vertical="center"/>
    </xf>
    <xf numFmtId="164" fontId="6" fillId="0" borderId="0">
      <alignment vertical="center"/>
    </xf>
    <xf numFmtId="164" fontId="6" fillId="0" borderId="0"/>
    <xf numFmtId="167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64" fontId="6" fillId="0" borderId="0"/>
    <xf numFmtId="166" fontId="26" fillId="0" borderId="0" applyFont="0" applyFill="0" applyBorder="0" applyAlignment="0" applyProtection="0"/>
    <xf numFmtId="164" fontId="27" fillId="0" borderId="0"/>
    <xf numFmtId="0" fontId="28" fillId="0" borderId="0"/>
  </cellStyleXfs>
  <cellXfs count="130">
    <xf numFmtId="0" fontId="0" fillId="0" borderId="0" xfId="0"/>
    <xf numFmtId="0" fontId="1" fillId="0" borderId="0" xfId="1" applyFont="1" applyFill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Fill="1"/>
    <xf numFmtId="0" fontId="1" fillId="0" borderId="0" xfId="1" applyFont="1" applyFill="1" applyBorder="1" applyAlignment="1">
      <alignment vertical="center"/>
    </xf>
    <xf numFmtId="164" fontId="4" fillId="0" borderId="0" xfId="2" applyFont="1" applyFill="1" applyBorder="1" applyAlignment="1">
      <alignment horizontal="center" vertical="center"/>
    </xf>
    <xf numFmtId="164" fontId="5" fillId="0" borderId="0" xfId="3" applyFont="1" applyFill="1" applyBorder="1" applyAlignment="1">
      <alignment horizontal="left" vertical="center"/>
    </xf>
    <xf numFmtId="0" fontId="6" fillId="0" borderId="0" xfId="2" applyNumberFormat="1" applyFont="1" applyFill="1" applyBorder="1" applyAlignment="1">
      <alignment vertical="center"/>
    </xf>
    <xf numFmtId="164" fontId="7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164" fontId="5" fillId="0" borderId="0" xfId="2" applyFont="1" applyFill="1" applyBorder="1" applyAlignment="1">
      <alignment horizontal="center" vertical="center"/>
    </xf>
    <xf numFmtId="164" fontId="6" fillId="0" borderId="0" xfId="2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164" fontId="5" fillId="0" borderId="2" xfId="2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164" fontId="5" fillId="0" borderId="3" xfId="2" applyFont="1" applyFill="1" applyBorder="1" applyAlignment="1">
      <alignment horizontal="center" vertical="center"/>
    </xf>
    <xf numFmtId="14" fontId="5" fillId="0" borderId="3" xfId="2" applyNumberFormat="1" applyFont="1" applyFill="1" applyBorder="1" applyAlignment="1">
      <alignment horizontal="center" vertical="center"/>
    </xf>
    <xf numFmtId="165" fontId="5" fillId="0" borderId="3" xfId="4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9" fontId="5" fillId="0" borderId="5" xfId="5" applyFont="1" applyFill="1" applyBorder="1" applyAlignment="1">
      <alignment horizontal="center" vertical="center"/>
    </xf>
    <xf numFmtId="9" fontId="5" fillId="0" borderId="6" xfId="5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164" fontId="5" fillId="0" borderId="8" xfId="2" applyFont="1" applyFill="1" applyBorder="1" applyAlignment="1">
      <alignment horizontal="center" vertical="center"/>
    </xf>
    <xf numFmtId="0" fontId="5" fillId="0" borderId="9" xfId="2" applyNumberFormat="1" applyFont="1" applyFill="1" applyBorder="1" applyAlignment="1">
      <alignment horizontal="center" vertical="center"/>
    </xf>
    <xf numFmtId="164" fontId="5" fillId="0" borderId="9" xfId="2" applyFont="1" applyFill="1" applyBorder="1" applyAlignment="1">
      <alignment horizontal="center" vertical="center"/>
    </xf>
    <xf numFmtId="165" fontId="5" fillId="0" borderId="9" xfId="4" applyNumberFormat="1" applyFont="1" applyFill="1" applyBorder="1" applyAlignment="1">
      <alignment horizontal="center" vertical="center"/>
    </xf>
    <xf numFmtId="14" fontId="5" fillId="0" borderId="10" xfId="5" applyNumberFormat="1" applyFont="1" applyFill="1" applyBorder="1" applyAlignment="1">
      <alignment horizontal="center" vertical="center"/>
    </xf>
    <xf numFmtId="9" fontId="5" fillId="0" borderId="10" xfId="5" applyFont="1" applyFill="1" applyBorder="1" applyAlignment="1">
      <alignment horizontal="center" vertical="center"/>
    </xf>
    <xf numFmtId="165" fontId="5" fillId="0" borderId="11" xfId="4" applyNumberFormat="1" applyFont="1" applyFill="1" applyBorder="1" applyAlignment="1">
      <alignment horizontal="center" vertical="center"/>
    </xf>
    <xf numFmtId="9" fontId="5" fillId="0" borderId="12" xfId="5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vertical="center"/>
      <protection locked="0"/>
    </xf>
    <xf numFmtId="164" fontId="7" fillId="0" borderId="13" xfId="6" applyFont="1" applyFill="1" applyBorder="1" applyAlignment="1">
      <alignment horizontal="left" vertical="center" wrapText="1"/>
    </xf>
    <xf numFmtId="0" fontId="7" fillId="0" borderId="11" xfId="2" applyNumberFormat="1" applyFont="1" applyFill="1" applyBorder="1" applyAlignment="1">
      <alignment horizontal="center" vertical="center"/>
    </xf>
    <xf numFmtId="4" fontId="7" fillId="0" borderId="11" xfId="2" applyNumberFormat="1" applyFont="1" applyFill="1" applyBorder="1" applyAlignment="1">
      <alignment horizontal="center" vertical="center"/>
    </xf>
    <xf numFmtId="166" fontId="7" fillId="0" borderId="11" xfId="7" applyFont="1" applyFill="1" applyBorder="1" applyAlignment="1">
      <alignment horizontal="center" vertical="center"/>
    </xf>
    <xf numFmtId="165" fontId="7" fillId="0" borderId="11" xfId="4" applyNumberFormat="1" applyFont="1" applyFill="1" applyBorder="1" applyAlignment="1">
      <alignment horizontal="center" vertical="center"/>
    </xf>
    <xf numFmtId="9" fontId="7" fillId="0" borderId="10" xfId="5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vertical="center"/>
    </xf>
    <xf numFmtId="164" fontId="7" fillId="0" borderId="15" xfId="6" applyFont="1" applyFill="1" applyBorder="1" applyAlignment="1">
      <alignment horizontal="left" vertical="center" wrapText="1"/>
    </xf>
    <xf numFmtId="164" fontId="7" fillId="0" borderId="15" xfId="8" applyFont="1" applyFill="1" applyBorder="1" applyAlignment="1">
      <alignment horizontal="left" vertical="center" wrapText="1"/>
    </xf>
    <xf numFmtId="164" fontId="7" fillId="0" borderId="15" xfId="6" applyFont="1" applyFill="1" applyBorder="1" applyAlignment="1">
      <alignment horizontal="center" vertical="center" wrapText="1"/>
    </xf>
    <xf numFmtId="164" fontId="7" fillId="0" borderId="15" xfId="2" applyFont="1" applyFill="1" applyBorder="1" applyAlignment="1">
      <alignment horizontal="left" vertical="center" wrapText="1"/>
    </xf>
    <xf numFmtId="164" fontId="5" fillId="0" borderId="15" xfId="2" applyFont="1" applyFill="1" applyBorder="1" applyAlignment="1">
      <alignment horizontal="center" vertical="center" wrapText="1"/>
    </xf>
    <xf numFmtId="0" fontId="5" fillId="0" borderId="11" xfId="2" applyNumberFormat="1" applyFont="1" applyFill="1" applyBorder="1" applyAlignment="1">
      <alignment horizontal="center" vertical="center"/>
    </xf>
    <xf numFmtId="164" fontId="5" fillId="0" borderId="16" xfId="2" applyFont="1" applyFill="1" applyBorder="1" applyAlignment="1">
      <alignment horizontal="center" vertical="center" wrapText="1"/>
    </xf>
    <xf numFmtId="0" fontId="5" fillId="0" borderId="17" xfId="2" applyNumberFormat="1" applyFont="1" applyFill="1" applyBorder="1" applyAlignment="1">
      <alignment horizontal="center" vertical="center"/>
    </xf>
    <xf numFmtId="4" fontId="7" fillId="0" borderId="17" xfId="2" applyNumberFormat="1" applyFont="1" applyFill="1" applyBorder="1" applyAlignment="1">
      <alignment horizontal="center" vertical="center"/>
    </xf>
    <xf numFmtId="166" fontId="7" fillId="0" borderId="17" xfId="7" applyFont="1" applyFill="1" applyBorder="1" applyAlignment="1">
      <alignment horizontal="center" vertical="center"/>
    </xf>
    <xf numFmtId="9" fontId="7" fillId="0" borderId="18" xfId="5" applyFont="1" applyFill="1" applyBorder="1" applyAlignment="1">
      <alignment horizontal="center" vertical="center"/>
    </xf>
    <xf numFmtId="164" fontId="9" fillId="0" borderId="0" xfId="2" applyFont="1" applyFill="1" applyBorder="1" applyAlignment="1">
      <alignment horizontal="left" vertical="center"/>
    </xf>
    <xf numFmtId="0" fontId="9" fillId="0" borderId="0" xfId="2" applyNumberFormat="1" applyFont="1" applyFill="1" applyBorder="1">
      <alignment vertical="center"/>
    </xf>
    <xf numFmtId="164" fontId="9" fillId="0" borderId="0" xfId="2" applyFont="1" applyFill="1" applyBorder="1">
      <alignment vertical="center"/>
    </xf>
    <xf numFmtId="164" fontId="6" fillId="0" borderId="0" xfId="2" applyFont="1" applyFill="1" applyBorder="1">
      <alignment vertical="center"/>
    </xf>
    <xf numFmtId="0" fontId="10" fillId="0" borderId="0" xfId="1" applyFont="1" applyFill="1" applyBorder="1" applyAlignment="1">
      <alignment vertical="center"/>
    </xf>
    <xf numFmtId="164" fontId="9" fillId="0" borderId="0" xfId="2" applyFont="1" applyFill="1" applyBorder="1" applyAlignment="1">
      <alignment horizontal="left" vertical="center" wrapText="1"/>
    </xf>
    <xf numFmtId="0" fontId="6" fillId="0" borderId="0" xfId="2" applyNumberFormat="1" applyFont="1" applyFill="1" applyBorder="1">
      <alignment vertical="center"/>
    </xf>
    <xf numFmtId="0" fontId="10" fillId="0" borderId="0" xfId="1" applyFont="1" applyFill="1" applyAlignment="1"/>
    <xf numFmtId="0" fontId="10" fillId="0" borderId="0" xfId="1" applyNumberFormat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1" fillId="0" borderId="0" xfId="1" applyNumberFormat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4" fontId="3" fillId="0" borderId="0" xfId="0" applyNumberFormat="1" applyFont="1" applyFill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4" fontId="13" fillId="0" borderId="0" xfId="0" applyNumberFormat="1" applyFont="1" applyFill="1" applyAlignment="1" applyProtection="1">
      <alignment horizontal="centerContinuous" vertical="center"/>
      <protection locked="0"/>
    </xf>
    <xf numFmtId="0" fontId="13" fillId="0" borderId="0" xfId="0" applyFont="1" applyFill="1" applyAlignment="1" applyProtection="1">
      <alignment horizontal="centerContinuous" vertical="center"/>
      <protection locked="0"/>
    </xf>
    <xf numFmtId="0" fontId="14" fillId="0" borderId="0" xfId="0" applyFont="1" applyFill="1" applyAlignment="1" applyProtection="1">
      <alignment horizontal="centerContinuous" vertical="center"/>
      <protection locked="0"/>
    </xf>
    <xf numFmtId="4" fontId="12" fillId="0" borderId="0" xfId="0" applyNumberFormat="1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/>
      <protection locked="0"/>
    </xf>
    <xf numFmtId="4" fontId="17" fillId="0" borderId="14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14" fontId="17" fillId="0" borderId="14" xfId="0" applyNumberFormat="1" applyFont="1" applyFill="1" applyBorder="1" applyAlignment="1" applyProtection="1">
      <alignment horizontal="center" vertical="center"/>
      <protection locked="0"/>
    </xf>
    <xf numFmtId="0" fontId="19" fillId="2" borderId="21" xfId="9" applyFont="1" applyFill="1" applyBorder="1" applyAlignment="1">
      <alignment vertical="center"/>
    </xf>
    <xf numFmtId="4" fontId="3" fillId="0" borderId="14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2" fillId="0" borderId="21" xfId="9" applyFont="1" applyFill="1" applyBorder="1" applyAlignment="1">
      <alignment horizontal="left" vertical="center" indent="1"/>
    </xf>
    <xf numFmtId="0" fontId="12" fillId="0" borderId="21" xfId="9" applyFont="1" applyFill="1" applyBorder="1" applyAlignment="1">
      <alignment horizontal="left" vertical="center" indent="2"/>
    </xf>
    <xf numFmtId="0" fontId="3" fillId="0" borderId="0" xfId="0" applyFont="1" applyFill="1" applyAlignment="1" applyProtection="1"/>
    <xf numFmtId="0" fontId="12" fillId="0" borderId="21" xfId="9" applyFont="1" applyFill="1" applyBorder="1" applyAlignment="1">
      <alignment horizontal="left" vertical="center" indent="3"/>
    </xf>
    <xf numFmtId="0" fontId="17" fillId="0" borderId="21" xfId="9" applyFont="1" applyFill="1" applyBorder="1" applyAlignment="1">
      <alignment vertical="center"/>
    </xf>
    <xf numFmtId="0" fontId="20" fillId="0" borderId="0" xfId="0" applyFont="1" applyFill="1" applyAlignment="1" applyProtection="1">
      <alignment vertical="center"/>
      <protection locked="0"/>
    </xf>
    <xf numFmtId="0" fontId="18" fillId="0" borderId="21" xfId="9" applyFont="1" applyFill="1" applyBorder="1" applyAlignment="1">
      <alignment vertical="center"/>
    </xf>
    <xf numFmtId="0" fontId="15" fillId="0" borderId="21" xfId="9" applyFont="1" applyFill="1" applyBorder="1" applyAlignment="1">
      <alignment horizontal="left" vertical="center" indent="1"/>
    </xf>
    <xf numFmtId="0" fontId="12" fillId="0" borderId="21" xfId="9" applyFont="1" applyFill="1" applyBorder="1" applyAlignment="1">
      <alignment vertical="center"/>
    </xf>
    <xf numFmtId="0" fontId="17" fillId="0" borderId="22" xfId="0" applyFont="1" applyFill="1" applyBorder="1" applyAlignment="1" applyProtection="1">
      <alignment horizontal="center" vertical="center"/>
      <protection locked="0"/>
    </xf>
    <xf numFmtId="4" fontId="17" fillId="0" borderId="23" xfId="0" applyNumberFormat="1" applyFont="1" applyFill="1" applyBorder="1" applyAlignment="1" applyProtection="1">
      <alignment horizontal="center" vertical="center"/>
      <protection locked="0"/>
    </xf>
    <xf numFmtId="4" fontId="17" fillId="0" borderId="24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17" fillId="0" borderId="25" xfId="0" applyFont="1" applyFill="1" applyBorder="1" applyAlignment="1" applyProtection="1">
      <alignment horizontal="center" vertical="center"/>
      <protection locked="0"/>
    </xf>
    <xf numFmtId="14" fontId="17" fillId="0" borderId="11" xfId="0" applyNumberFormat="1" applyFont="1" applyFill="1" applyBorder="1" applyAlignment="1" applyProtection="1">
      <alignment horizontal="center" vertical="center"/>
      <protection locked="0"/>
    </xf>
    <xf numFmtId="14" fontId="17" fillId="0" borderId="26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2" fillId="0" borderId="25" xfId="0" applyFont="1" applyFill="1" applyBorder="1" applyAlignment="1" applyProtection="1">
      <alignment vertical="center"/>
      <protection locked="0"/>
    </xf>
    <xf numFmtId="4" fontId="22" fillId="0" borderId="11" xfId="0" applyNumberFormat="1" applyFont="1" applyFill="1" applyBorder="1" applyAlignment="1" applyProtection="1">
      <alignment vertical="center"/>
      <protection locked="0"/>
    </xf>
    <xf numFmtId="4" fontId="22" fillId="0" borderId="26" xfId="0" applyNumberFormat="1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4" fontId="12" fillId="0" borderId="11" xfId="0" applyNumberFormat="1" applyFont="1" applyFill="1" applyBorder="1" applyAlignment="1" applyProtection="1">
      <alignment horizontal="right" vertical="center"/>
      <protection locked="0"/>
    </xf>
    <xf numFmtId="0" fontId="12" fillId="0" borderId="25" xfId="0" applyFont="1" applyFill="1" applyBorder="1" applyAlignment="1" applyProtection="1">
      <alignment horizontal="left" vertical="center" indent="1"/>
      <protection locked="0"/>
    </xf>
    <xf numFmtId="4" fontId="12" fillId="0" borderId="26" xfId="0" applyNumberFormat="1" applyFont="1" applyFill="1" applyBorder="1" applyAlignment="1" applyProtection="1">
      <alignment horizontal="right" vertical="center"/>
      <protection locked="0"/>
    </xf>
    <xf numFmtId="0" fontId="0" fillId="3" borderId="0" xfId="0" applyFill="1" applyAlignment="1" applyProtection="1"/>
    <xf numFmtId="0" fontId="23" fillId="3" borderId="0" xfId="0" applyFont="1" applyFill="1" applyAlignment="1" applyProtection="1"/>
    <xf numFmtId="0" fontId="24" fillId="3" borderId="0" xfId="0" applyFont="1" applyFill="1" applyAlignment="1" applyProtection="1"/>
    <xf numFmtId="0" fontId="12" fillId="0" borderId="25" xfId="0" applyFont="1" applyFill="1" applyBorder="1" applyAlignment="1" applyProtection="1">
      <alignment horizontal="left" vertical="center" indent="2"/>
      <protection locked="0"/>
    </xf>
    <xf numFmtId="0" fontId="12" fillId="0" borderId="25" xfId="0" applyFont="1" applyFill="1" applyBorder="1" applyAlignment="1" applyProtection="1">
      <alignment horizontal="left" vertical="center" indent="4"/>
      <protection locked="0"/>
    </xf>
    <xf numFmtId="0" fontId="12" fillId="0" borderId="25" xfId="0" applyFont="1" applyFill="1" applyBorder="1" applyAlignment="1" applyProtection="1">
      <alignment horizontal="left" vertical="center"/>
      <protection locked="0"/>
    </xf>
    <xf numFmtId="0" fontId="0" fillId="4" borderId="0" xfId="0" applyFill="1" applyAlignment="1" applyProtection="1"/>
    <xf numFmtId="0" fontId="0" fillId="5" borderId="0" xfId="0" applyFill="1" applyAlignment="1" applyProtection="1"/>
    <xf numFmtId="0" fontId="17" fillId="0" borderId="25" xfId="0" applyFont="1" applyFill="1" applyBorder="1" applyAlignment="1" applyProtection="1">
      <alignment horizontal="left" vertical="center"/>
      <protection locked="0"/>
    </xf>
    <xf numFmtId="4" fontId="17" fillId="0" borderId="11" xfId="0" applyNumberFormat="1" applyFont="1" applyFill="1" applyBorder="1" applyAlignment="1" applyProtection="1">
      <alignment horizontal="right" vertical="center"/>
      <protection locked="0"/>
    </xf>
    <xf numFmtId="4" fontId="17" fillId="0" borderId="2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Alignment="1" applyProtection="1"/>
    <xf numFmtId="0" fontId="22" fillId="0" borderId="25" xfId="0" applyFont="1" applyFill="1" applyBorder="1" applyAlignment="1" applyProtection="1">
      <alignment horizontal="left" vertical="center"/>
      <protection locked="0"/>
    </xf>
    <xf numFmtId="4" fontId="22" fillId="0" borderId="11" xfId="0" applyNumberFormat="1" applyFont="1" applyFill="1" applyBorder="1" applyAlignment="1" applyProtection="1">
      <alignment horizontal="right" vertical="center"/>
      <protection locked="0"/>
    </xf>
    <xf numFmtId="4" fontId="22" fillId="0" borderId="26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Fill="1" applyAlignment="1" applyProtection="1">
      <alignment horizontal="right" vertical="center"/>
      <protection locked="0"/>
    </xf>
    <xf numFmtId="0" fontId="23" fillId="0" borderId="0" xfId="0" applyFont="1" applyAlignment="1" applyProtection="1"/>
    <xf numFmtId="0" fontId="17" fillId="0" borderId="25" xfId="0" applyFont="1" applyFill="1" applyBorder="1" applyAlignment="1" applyProtection="1">
      <alignment vertical="center"/>
      <protection locked="0"/>
    </xf>
    <xf numFmtId="0" fontId="0" fillId="0" borderId="0" xfId="0" applyAlignment="1" applyProtection="1"/>
    <xf numFmtId="0" fontId="17" fillId="0" borderId="27" xfId="0" applyFont="1" applyFill="1" applyBorder="1" applyAlignment="1" applyProtection="1">
      <alignment vertical="center"/>
      <protection locked="0"/>
    </xf>
    <xf numFmtId="4" fontId="17" fillId="0" borderId="17" xfId="0" applyNumberFormat="1" applyFont="1" applyFill="1" applyBorder="1" applyAlignment="1" applyProtection="1">
      <alignment horizontal="right" vertical="center"/>
      <protection locked="0"/>
    </xf>
  </cellXfs>
  <cellStyles count="10">
    <cellStyle name="Normal" xfId="0" builtinId="0"/>
    <cellStyle name="_IAS Adjustments021231_CCB.GLAudit Package.040114_CCB.Dec03AuditPack.GL.V2_1120CCB.04OctAuditPack.V1.unprotected" xfId="1"/>
    <cellStyle name="常规 10 2" xfId="2"/>
    <cellStyle name="常规_07-06-22海外分行绩效考评办法测算（6稿） 2" xfId="3"/>
    <cellStyle name="Comma 3" xfId="4"/>
    <cellStyle name="Percent 3" xfId="5"/>
    <cellStyle name="常规_中间业务收入计划表式（发计财） 2" xfId="6"/>
    <cellStyle name="千位分隔 7" xfId="7"/>
    <cellStyle name="样式 1 2" xfId="8"/>
    <cellStyle name="?? 2" xfId="9"/>
  </cellStyles>
  <dxfs count="0"/>
  <tableStyles count="0" defaultTableStyle="TableStyleMedium9" defaultPivotStyle="Table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B1">
      <selection activeCell="I6" sqref="I6"/>
    </sheetView>
  </sheetViews>
  <sheetFormatPr defaultRowHeight="19.5" customHeight="1"/>
  <cols>
    <col min="1" max="1" width="9.14" style="3"/>
    <col min="2" max="2" width="55.14" style="3" customWidth="1"/>
    <col min="3" max="3" width="12.71" style="3" customWidth="1"/>
    <col min="4" max="4" width="20.71" style="3" customWidth="1"/>
    <col min="5" max="6" width="20.71" style="3" bestFit="1" customWidth="1"/>
    <col min="7" max="7" width="20.14" style="3" customWidth="1"/>
    <col min="8" max="8" width="2.14" style="3" bestFit="1" customWidth="1"/>
    <col min="9" max="9" width="35.57" style="3" bestFit="1" customWidth="1"/>
    <col min="10" max="10" width="4.43" style="3" bestFit="1" customWidth="1"/>
    <col min="11" max="11" width="9.86" style="3" customWidth="1"/>
    <col min="12" max="16384" width="9.14" style="3"/>
  </cols>
  <sheetData>
    <row r="2" ht="19.5" customHeight="1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</row>
    <row r="3" ht="19.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thickBot="1" ht="14.25" customHeight="1">
      <c r="A4" s="4"/>
      <c r="B4" s="6" t="s">
        <v>1</v>
      </c>
      <c r="C4" s="7"/>
      <c r="D4" s="8"/>
      <c r="E4" s="9"/>
      <c r="F4" s="9"/>
      <c r="G4" s="10" t="s">
        <v>2</v>
      </c>
      <c r="H4" s="11"/>
      <c r="I4" s="4"/>
      <c r="J4" s="4"/>
      <c r="K4" s="4"/>
    </row>
    <row r="5" ht="19.5" customHeight="1">
      <c r="A5" s="12"/>
      <c r="B5" s="13" t="s">
        <v>3</v>
      </c>
      <c r="C5" s="14" t="s">
        <v>4</v>
      </c>
      <c r="D5" s="15" t="s">
        <v>5</v>
      </c>
      <c r="E5" s="16">
        <v>42338</v>
      </c>
      <c r="F5" s="17" t="s">
        <v>6</v>
      </c>
      <c r="G5" s="18" t="s">
        <v>7</v>
      </c>
      <c r="H5" s="19"/>
      <c r="I5" s="18" t="s">
        <v>8</v>
      </c>
      <c r="J5" s="19"/>
      <c r="K5" s="20" t="s">
        <v>9</v>
      </c>
    </row>
    <row r="6" ht="19.5" customHeight="1">
      <c r="A6" s="21"/>
      <c r="B6" s="22"/>
      <c r="C6" s="23"/>
      <c r="D6" s="24"/>
      <c r="E6" s="24"/>
      <c r="F6" s="25"/>
      <c r="G6" s="26">
        <v>42308</v>
      </c>
      <c r="H6" s="27" t="s">
        <v>10</v>
      </c>
      <c r="I6" s="26">
        <v>41973</v>
      </c>
      <c r="J6" s="28" t="s">
        <v>10</v>
      </c>
      <c r="K6" s="29"/>
    </row>
    <row r="7" ht="19.5" customHeight="1">
      <c r="A7" s="30" t="s">
        <v>11</v>
      </c>
      <c r="B7" s="31" t="s">
        <v>12</v>
      </c>
      <c r="C7" s="32">
        <v>1</v>
      </c>
      <c r="D7" s="33"/>
      <c r="E7" s="34">
        <v>2348164.6099999999</v>
      </c>
      <c r="F7" s="34"/>
      <c r="G7" s="35">
        <v>2102247.7399999998</v>
      </c>
      <c r="H7" s="36"/>
      <c r="I7" s="35">
        <v>2219046.7400000002</v>
      </c>
      <c r="J7" s="36"/>
      <c r="K7" s="36"/>
    </row>
    <row r="8" ht="19.5" customHeight="1">
      <c r="A8" s="37" t="s">
        <v>13</v>
      </c>
      <c r="B8" s="38" t="s">
        <v>14</v>
      </c>
      <c r="C8" s="32">
        <v>2</v>
      </c>
      <c r="D8" s="33"/>
      <c r="E8" s="34">
        <v>0</v>
      </c>
      <c r="F8" s="34"/>
      <c r="G8" s="35">
        <v>0</v>
      </c>
      <c r="H8" s="36"/>
      <c r="I8" s="35">
        <v>0</v>
      </c>
      <c r="J8" s="36"/>
      <c r="K8" s="36"/>
    </row>
    <row r="9" ht="19.5" customHeight="1">
      <c r="A9" s="37" t="s">
        <v>15</v>
      </c>
      <c r="B9" s="38" t="s">
        <v>16</v>
      </c>
      <c r="C9" s="32">
        <v>3</v>
      </c>
      <c r="D9" s="33"/>
      <c r="E9" s="34">
        <v>0</v>
      </c>
      <c r="F9" s="34"/>
      <c r="G9" s="35">
        <v>0</v>
      </c>
      <c r="H9" s="36"/>
      <c r="I9" s="35">
        <v>0</v>
      </c>
      <c r="J9" s="36"/>
      <c r="K9" s="36"/>
    </row>
    <row r="10" ht="19.5" customHeight="1">
      <c r="A10" s="37" t="s">
        <v>17</v>
      </c>
      <c r="B10" s="39" t="s">
        <v>18</v>
      </c>
      <c r="C10" s="32">
        <v>4</v>
      </c>
      <c r="D10" s="33"/>
      <c r="E10" s="34">
        <v>451791.80000000005</v>
      </c>
      <c r="F10" s="34"/>
      <c r="G10" s="35">
        <v>416091.07000000001</v>
      </c>
      <c r="H10" s="36"/>
      <c r="I10" s="35">
        <v>477605.71000000002</v>
      </c>
      <c r="J10" s="36"/>
      <c r="K10" s="36"/>
    </row>
    <row r="11" ht="19.5" customHeight="1">
      <c r="A11" s="37" t="s">
        <v>19</v>
      </c>
      <c r="B11" s="38" t="s">
        <v>20</v>
      </c>
      <c r="C11" s="32">
        <v>5</v>
      </c>
      <c r="D11" s="33"/>
      <c r="E11" s="34">
        <v>0</v>
      </c>
      <c r="F11" s="34"/>
      <c r="G11" s="35">
        <v>0</v>
      </c>
      <c r="H11" s="36"/>
      <c r="I11" s="35">
        <v>0</v>
      </c>
      <c r="J11" s="36"/>
      <c r="K11" s="36"/>
    </row>
    <row r="12" ht="19.5" customHeight="1">
      <c r="A12" s="37" t="s">
        <v>21</v>
      </c>
      <c r="B12" s="38" t="s">
        <v>22</v>
      </c>
      <c r="C12" s="32">
        <v>6</v>
      </c>
      <c r="D12" s="33"/>
      <c r="E12" s="34">
        <v>0</v>
      </c>
      <c r="F12" s="34"/>
      <c r="G12" s="35">
        <v>0</v>
      </c>
      <c r="H12" s="36"/>
      <c r="I12" s="35">
        <v>0</v>
      </c>
      <c r="J12" s="36"/>
      <c r="K12" s="36"/>
    </row>
    <row r="13" ht="19.5" customHeight="1">
      <c r="A13" s="37" t="s">
        <v>23</v>
      </c>
      <c r="B13" s="38" t="s">
        <v>24</v>
      </c>
      <c r="C13" s="32">
        <v>7</v>
      </c>
      <c r="D13" s="33"/>
      <c r="E13" s="34">
        <v>129669.22</v>
      </c>
      <c r="F13" s="34"/>
      <c r="G13" s="35">
        <v>123650.87</v>
      </c>
      <c r="H13" s="36"/>
      <c r="I13" s="35">
        <v>775990.65999999992</v>
      </c>
      <c r="J13" s="36"/>
      <c r="K13" s="36"/>
    </row>
    <row r="14" ht="19.5" customHeight="1">
      <c r="A14" s="37" t="s">
        <v>25</v>
      </c>
      <c r="B14" s="38" t="s">
        <v>26</v>
      </c>
      <c r="C14" s="32">
        <v>8</v>
      </c>
      <c r="D14" s="33"/>
      <c r="E14" s="34">
        <v>0</v>
      </c>
      <c r="F14" s="34"/>
      <c r="G14" s="35">
        <v>0</v>
      </c>
      <c r="H14" s="36"/>
      <c r="I14" s="35">
        <v>0</v>
      </c>
      <c r="J14" s="36"/>
      <c r="K14" s="36"/>
    </row>
    <row r="15" ht="19.5" customHeight="1">
      <c r="A15" s="37" t="s">
        <v>27</v>
      </c>
      <c r="B15" s="38" t="s">
        <v>28</v>
      </c>
      <c r="C15" s="32">
        <v>9</v>
      </c>
      <c r="D15" s="33"/>
      <c r="E15" s="34">
        <v>0</v>
      </c>
      <c r="F15" s="34"/>
      <c r="G15" s="35">
        <v>0</v>
      </c>
      <c r="H15" s="36"/>
      <c r="I15" s="35">
        <v>0</v>
      </c>
      <c r="J15" s="36"/>
      <c r="K15" s="36"/>
    </row>
    <row r="16" ht="19.5" customHeight="1">
      <c r="A16" s="37" t="s">
        <v>29</v>
      </c>
      <c r="B16" s="38" t="s">
        <v>30</v>
      </c>
      <c r="C16" s="32">
        <v>10</v>
      </c>
      <c r="D16" s="33"/>
      <c r="E16" s="34">
        <v>0</v>
      </c>
      <c r="F16" s="34"/>
      <c r="G16" s="35">
        <v>0</v>
      </c>
      <c r="H16" s="36"/>
      <c r="I16" s="35">
        <v>0</v>
      </c>
      <c r="J16" s="36"/>
      <c r="K16" s="36"/>
    </row>
    <row r="17" ht="19.5" customHeight="1">
      <c r="A17" s="37" t="s">
        <v>31</v>
      </c>
      <c r="B17" s="38" t="s">
        <v>32</v>
      </c>
      <c r="C17" s="32">
        <v>11</v>
      </c>
      <c r="D17" s="33"/>
      <c r="E17" s="34">
        <v>20607.18</v>
      </c>
      <c r="F17" s="34"/>
      <c r="G17" s="35">
        <v>18826.389999999999</v>
      </c>
      <c r="H17" s="36"/>
      <c r="I17" s="35">
        <v>23425.889999999999</v>
      </c>
      <c r="J17" s="36"/>
      <c r="K17" s="36"/>
    </row>
    <row r="18" ht="19.5" customHeight="1">
      <c r="A18" s="37" t="s">
        <v>33</v>
      </c>
      <c r="B18" s="40" t="s">
        <v>34</v>
      </c>
      <c r="C18" s="32">
        <v>12</v>
      </c>
      <c r="D18" s="33">
        <f>SUM(D7:D17)-D8</f>
        <v>0</v>
      </c>
      <c r="E18" s="33">
        <f>SUM(E7:E17)-E8</f>
        <v>2950232.8100000005</v>
      </c>
      <c r="F18" s="34"/>
      <c r="G18" s="33">
        <f>SUM(G7:G17)-G8</f>
        <v>2660816.0699999998</v>
      </c>
      <c r="H18" s="36"/>
      <c r="I18" s="33">
        <f>SUM(I7:I17)-I8</f>
        <v>3496069.0000000005</v>
      </c>
      <c r="J18" s="36"/>
      <c r="K18" s="36"/>
    </row>
    <row r="19" ht="19.5" customHeight="1">
      <c r="A19" s="37" t="s">
        <v>35</v>
      </c>
      <c r="B19" s="41" t="s">
        <v>36</v>
      </c>
      <c r="C19" s="32">
        <v>13</v>
      </c>
      <c r="D19" s="33"/>
      <c r="E19" s="34">
        <v>213291.47</v>
      </c>
      <c r="F19" s="34"/>
      <c r="G19" s="35">
        <v>195114.61000000002</v>
      </c>
      <c r="H19" s="36"/>
      <c r="I19" s="35">
        <v>845331.25</v>
      </c>
      <c r="J19" s="36"/>
      <c r="K19" s="36"/>
    </row>
    <row r="20" ht="19.5" customHeight="1">
      <c r="A20" s="37" t="s">
        <v>37</v>
      </c>
      <c r="B20" s="42" t="s">
        <v>38</v>
      </c>
      <c r="C20" s="43">
        <v>14</v>
      </c>
      <c r="D20" s="33">
        <f>D18-D19</f>
        <v>0</v>
      </c>
      <c r="E20" s="33">
        <f>E18-E19</f>
        <v>2736941.3400000003</v>
      </c>
      <c r="F20" s="34"/>
      <c r="G20" s="33">
        <f>G18-G19</f>
        <v>2465701.46</v>
      </c>
      <c r="H20" s="27"/>
      <c r="I20" s="33">
        <f>I18-I19</f>
        <v>2650737.7500000005</v>
      </c>
      <c r="J20" s="27"/>
      <c r="K20" s="27"/>
    </row>
    <row r="21" ht="19.5" customHeight="1">
      <c r="A21" s="37" t="s">
        <v>39</v>
      </c>
      <c r="B21" s="41" t="s">
        <v>40</v>
      </c>
      <c r="C21" s="32">
        <v>15</v>
      </c>
      <c r="D21" s="33"/>
      <c r="E21" s="34">
        <v>0</v>
      </c>
      <c r="F21" s="34"/>
      <c r="G21" s="35">
        <v>0</v>
      </c>
      <c r="H21" s="36"/>
      <c r="I21" s="35">
        <v>0</v>
      </c>
      <c r="J21" s="36"/>
      <c r="K21" s="36"/>
    </row>
    <row r="22" ht="19.5" customHeight="1">
      <c r="A22" s="37" t="s">
        <v>41</v>
      </c>
      <c r="B22" s="41" t="s">
        <v>42</v>
      </c>
      <c r="C22" s="32">
        <v>16</v>
      </c>
      <c r="D22" s="33"/>
      <c r="E22" s="34">
        <v>0</v>
      </c>
      <c r="F22" s="34"/>
      <c r="G22" s="35">
        <v>0</v>
      </c>
      <c r="H22" s="36"/>
      <c r="I22" s="35">
        <v>0</v>
      </c>
      <c r="J22" s="36"/>
      <c r="K22" s="36"/>
    </row>
    <row r="23" ht="19.5" customHeight="1">
      <c r="A23" s="37" t="s">
        <v>43</v>
      </c>
      <c r="B23" s="41" t="s">
        <v>44</v>
      </c>
      <c r="C23" s="32">
        <v>17</v>
      </c>
      <c r="D23" s="33"/>
      <c r="E23" s="34">
        <v>0</v>
      </c>
      <c r="F23" s="34"/>
      <c r="G23" s="35">
        <v>0</v>
      </c>
      <c r="H23" s="36"/>
      <c r="I23" s="35">
        <v>0</v>
      </c>
      <c r="J23" s="36"/>
      <c r="K23" s="36"/>
    </row>
    <row r="24" thickBot="1" ht="19.5" customHeight="1">
      <c r="A24" s="37" t="s">
        <v>45</v>
      </c>
      <c r="B24" s="44" t="s">
        <v>46</v>
      </c>
      <c r="C24" s="45">
        <v>18</v>
      </c>
      <c r="D24" s="46">
        <f>D20+D21+D23</f>
        <v>0</v>
      </c>
      <c r="E24" s="46">
        <f>E20+E21+E23</f>
        <v>2736941.3400000003</v>
      </c>
      <c r="F24" s="47"/>
      <c r="G24" s="46">
        <f>G20+G21+G23</f>
        <v>2465701.46</v>
      </c>
      <c r="H24" s="48"/>
      <c r="I24" s="46">
        <f>I20+I21+I23</f>
        <v>2650737.7500000005</v>
      </c>
      <c r="J24" s="48"/>
      <c r="K24" s="48"/>
    </row>
    <row r="25" ht="19.5" customHeight="1">
      <c r="A25" s="4"/>
      <c r="B25" s="49"/>
      <c r="C25" s="50"/>
      <c r="D25" s="51"/>
      <c r="E25" s="51"/>
      <c r="F25" s="51"/>
      <c r="G25" s="51"/>
      <c r="H25" s="52"/>
      <c r="I25" s="4"/>
      <c r="J25" s="4"/>
      <c r="K25" s="4"/>
    </row>
    <row r="26" ht="19.5" customHeight="1">
      <c r="A26" s="4"/>
      <c r="B26" s="49" t="s">
        <v>47</v>
      </c>
      <c r="C26" s="50"/>
      <c r="D26" s="51"/>
      <c r="E26" s="51"/>
      <c r="F26" s="51"/>
      <c r="G26" s="53"/>
      <c r="H26" s="53"/>
      <c r="I26" s="4"/>
      <c r="J26" s="4"/>
      <c r="K26" s="4"/>
    </row>
    <row r="27" ht="19.5" customHeight="1">
      <c r="A27" s="4"/>
      <c r="B27" s="49" t="s">
        <v>48</v>
      </c>
      <c r="C27" s="50"/>
      <c r="D27" s="51"/>
      <c r="E27" s="51"/>
      <c r="F27" s="51"/>
      <c r="G27" s="53"/>
      <c r="H27" s="53"/>
      <c r="I27" s="4"/>
      <c r="J27" s="4"/>
      <c r="K27" s="4"/>
    </row>
    <row r="28" ht="19.5" customHeight="1">
      <c r="A28" s="4"/>
      <c r="B28" s="49" t="s">
        <v>49</v>
      </c>
      <c r="C28" s="50"/>
      <c r="D28" s="51"/>
      <c r="E28" s="51"/>
      <c r="F28" s="51"/>
      <c r="G28" s="53"/>
      <c r="H28" s="53"/>
      <c r="I28" s="4"/>
      <c r="J28" s="4"/>
      <c r="K28" s="4"/>
    </row>
    <row r="29" ht="19.5" customHeight="1">
      <c r="A29" s="4"/>
      <c r="B29" s="49" t="s">
        <v>50</v>
      </c>
      <c r="C29" s="50"/>
      <c r="D29" s="51"/>
      <c r="E29" s="51"/>
      <c r="F29" s="51"/>
      <c r="G29" s="53"/>
      <c r="H29" s="53"/>
      <c r="I29" s="4"/>
      <c r="J29" s="4"/>
      <c r="K29" s="4"/>
    </row>
    <row r="30" ht="19.5" customHeight="1">
      <c r="A30" s="4"/>
      <c r="B30" s="54" t="s">
        <v>51</v>
      </c>
      <c r="C30" s="54"/>
      <c r="D30" s="54"/>
      <c r="E30" s="54"/>
      <c r="F30" s="54"/>
      <c r="G30" s="54"/>
      <c r="H30" s="54"/>
      <c r="I30" s="4"/>
      <c r="J30" s="4"/>
      <c r="K30" s="4"/>
    </row>
    <row r="31" ht="19.5" customHeight="1">
      <c r="A31" s="4"/>
      <c r="B31" s="49" t="s">
        <v>52</v>
      </c>
      <c r="C31" s="55"/>
      <c r="D31" s="52"/>
      <c r="E31" s="52"/>
      <c r="F31" s="52"/>
      <c r="G31" s="53"/>
      <c r="H31" s="53"/>
      <c r="I31" s="4"/>
      <c r="J31" s="4"/>
      <c r="K31" s="4"/>
    </row>
    <row r="32" s="1" customFormat="1" ht="19.5" customHeight="1">
      <c r="A32" s="37" t="s">
        <v>11</v>
      </c>
      <c r="B32" s="56">
        <v>53118934</v>
      </c>
      <c r="C32" s="57">
        <v>53124550</v>
      </c>
      <c r="D32" s="58"/>
    </row>
    <row r="33" s="1" customFormat="1" ht="19.5" customHeight="1">
      <c r="A33" s="37" t="s">
        <v>13</v>
      </c>
      <c r="C33" s="59"/>
      <c r="D33" s="58"/>
    </row>
    <row r="34" s="1" customFormat="1" ht="19.5" customHeight="1">
      <c r="A34" s="37" t="s">
        <v>15</v>
      </c>
      <c r="C34" s="59"/>
      <c r="D34" s="58"/>
    </row>
    <row r="35" s="1" customFormat="1" ht="19.5" customHeight="1">
      <c r="A35" s="37" t="s">
        <v>17</v>
      </c>
      <c r="B35" s="60">
        <v>53202301</v>
      </c>
      <c r="C35" s="57">
        <v>53203351</v>
      </c>
      <c r="D35" s="58">
        <v>53205350</v>
      </c>
      <c r="E35" s="60">
        <v>53208300</v>
      </c>
      <c r="F35" s="60">
        <v>53211306</v>
      </c>
      <c r="G35" s="60">
        <v>53219357</v>
      </c>
      <c r="H35" s="60">
        <v>53231000</v>
      </c>
    </row>
    <row r="36" s="1" customFormat="1" ht="19.5" customHeight="1">
      <c r="A36" s="37" t="s">
        <v>19</v>
      </c>
      <c r="C36" s="59"/>
      <c r="D36" s="58"/>
    </row>
    <row r="37" s="1" customFormat="1" ht="19.5" customHeight="1">
      <c r="A37" s="37" t="s">
        <v>21</v>
      </c>
      <c r="C37" s="59"/>
      <c r="D37" s="58"/>
    </row>
    <row r="38" s="1" customFormat="1" ht="19.5" customHeight="1">
      <c r="A38" s="37" t="s">
        <v>23</v>
      </c>
      <c r="B38" s="60">
        <v>53303940</v>
      </c>
      <c r="C38" s="57">
        <v>53306939</v>
      </c>
      <c r="D38" s="58">
        <v>53310918</v>
      </c>
      <c r="E38" s="60">
        <v>53401942</v>
      </c>
      <c r="F38" s="60">
        <v>53405942</v>
      </c>
    </row>
    <row r="39" s="1" customFormat="1" ht="19.5" customHeight="1">
      <c r="A39" s="37" t="s">
        <v>25</v>
      </c>
      <c r="C39" s="59"/>
      <c r="D39" s="58"/>
    </row>
    <row r="40" s="1" customFormat="1" ht="19.5" customHeight="1">
      <c r="A40" s="37" t="s">
        <v>27</v>
      </c>
      <c r="C40" s="59"/>
      <c r="D40" s="58"/>
    </row>
    <row r="41" s="1" customFormat="1" ht="19.5" customHeight="1">
      <c r="A41" s="37" t="s">
        <v>29</v>
      </c>
      <c r="C41" s="59"/>
      <c r="D41" s="58"/>
    </row>
    <row r="42" s="1" customFormat="1" ht="19.5" customHeight="1">
      <c r="A42" s="37" t="s">
        <v>31</v>
      </c>
      <c r="B42" s="60">
        <v>53509000</v>
      </c>
      <c r="C42" s="57">
        <v>53510000</v>
      </c>
      <c r="D42" s="58"/>
    </row>
    <row r="43" s="1" customFormat="1" ht="19.5" customHeight="1">
      <c r="A43" s="37" t="s">
        <v>33</v>
      </c>
      <c r="B43" s="60" t="s">
        <v>53</v>
      </c>
      <c r="C43" s="57"/>
      <c r="E43" s="61"/>
    </row>
    <row r="44" s="1" customFormat="1" ht="19.5" customHeight="1">
      <c r="A44" s="37" t="s">
        <v>35</v>
      </c>
      <c r="B44" s="60">
        <v>58111746</v>
      </c>
      <c r="C44" s="57">
        <v>58113000</v>
      </c>
      <c r="D44" s="58"/>
    </row>
    <row r="45" s="1" customFormat="1" ht="19.5" customHeight="1">
      <c r="A45" s="37" t="s">
        <v>37</v>
      </c>
      <c r="B45" s="62" t="s">
        <v>54</v>
      </c>
      <c r="C45" s="57"/>
      <c r="D45" s="58"/>
    </row>
    <row r="46" s="1" customFormat="1" ht="19.5" customHeight="1">
      <c r="A46" s="37" t="s">
        <v>39</v>
      </c>
      <c r="C46" s="59"/>
      <c r="D46" s="58"/>
    </row>
    <row r="47" s="1" customFormat="1" ht="19.5" customHeight="1">
      <c r="A47" s="37" t="s">
        <v>41</v>
      </c>
      <c r="C47" s="59"/>
      <c r="D47" s="58"/>
    </row>
    <row r="48" s="1" customFormat="1" ht="19.5" customHeight="1">
      <c r="A48" s="37" t="s">
        <v>43</v>
      </c>
      <c r="C48" s="59"/>
      <c r="D48" s="58"/>
    </row>
    <row r="49" s="1" customFormat="1" ht="19.5" customHeight="1">
      <c r="A49" s="37" t="s">
        <v>45</v>
      </c>
      <c r="B49" s="60" t="s">
        <v>55</v>
      </c>
      <c r="C49" s="57"/>
      <c r="D49" s="58"/>
    </row>
  </sheetData>
  <mergeCells count="11">
    <mergeCell ref="B2:K3"/>
    <mergeCell ref="B30:H30"/>
    <mergeCell ref="A5:A6"/>
    <mergeCell ref="B5:B6"/>
    <mergeCell ref="C5:C6"/>
    <mergeCell ref="D5:D6"/>
    <mergeCell ref="E5:E6"/>
    <mergeCell ref="F5:F6"/>
    <mergeCell ref="G5:H5"/>
    <mergeCell ref="I5:J5"/>
    <mergeCell ref="K5:K6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5" sqref="C5:C66"/>
    </sheetView>
  </sheetViews>
  <sheetFormatPr defaultRowHeight="15"/>
  <cols>
    <col min="1" max="1" width="9.14" style="30"/>
    <col min="2" max="2" width="49.86" style="63" customWidth="1"/>
    <col min="3" max="3" width="23.71" style="64" customWidth="1"/>
    <col min="4" max="4" width="34.57" style="64" customWidth="1"/>
    <col min="5" max="5" width="21" style="30" customWidth="1"/>
    <col min="6" max="6" width="19.71" style="65" customWidth="1"/>
    <col min="7" max="7" width="10.14" style="30" customWidth="1"/>
    <col min="8" max="8" width="17.86" style="30" customWidth="1"/>
    <col min="9" max="17" width="13.71" style="30" customWidth="1"/>
    <col min="18" max="24" width="9.14" style="30"/>
    <col min="25" max="16384" width="9.14" style="66"/>
  </cols>
  <sheetData>
    <row r="1" s="2" customFormat="1">
      <c r="A1" s="67"/>
      <c r="B1" s="68" t="s">
        <v>56</v>
      </c>
      <c r="C1" s="68"/>
      <c r="D1" s="69"/>
      <c r="E1" s="70"/>
      <c r="F1" s="71"/>
      <c r="G1" s="70"/>
      <c r="H1" s="68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thickBot="1" s="2" customFormat="1">
      <c r="A2" s="67"/>
      <c r="B2" s="67"/>
      <c r="C2" s="72"/>
      <c r="D2" s="72"/>
      <c r="E2" s="67"/>
      <c r="F2" s="73"/>
      <c r="G2" s="74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>
      <c r="A3" s="30" t="s">
        <v>57</v>
      </c>
      <c r="B3" s="75" t="s">
        <v>3</v>
      </c>
      <c r="C3" s="76" t="s">
        <v>58</v>
      </c>
      <c r="D3" s="76"/>
      <c r="E3" s="77"/>
      <c r="F3" s="78" t="s">
        <v>59</v>
      </c>
      <c r="G3" s="30" t="s">
        <v>57</v>
      </c>
    </row>
    <row r="4">
      <c r="B4" s="79"/>
      <c r="C4" s="80">
        <v>42338</v>
      </c>
      <c r="D4" s="80">
        <v>41973</v>
      </c>
      <c r="E4" s="77"/>
      <c r="F4" s="78"/>
    </row>
    <row r="5">
      <c r="A5" s="30">
        <v>1000</v>
      </c>
      <c r="B5" s="81" t="s">
        <v>60</v>
      </c>
      <c r="C5" s="82">
        <f>C6-C18</f>
        <v>39801684.530000001</v>
      </c>
      <c r="D5" s="82">
        <f>D6-D18</f>
        <v>16620984.09</v>
      </c>
      <c r="E5" s="83"/>
      <c r="F5" s="84"/>
      <c r="G5" s="30">
        <v>1000</v>
      </c>
      <c r="H5" s="30" t="s">
        <v>61</v>
      </c>
    </row>
    <row r="6">
      <c r="A6" s="30">
        <v>1100</v>
      </c>
      <c r="B6" s="85" t="s">
        <v>62</v>
      </c>
      <c r="C6" s="82">
        <f>C7+C11+C12+C16+C17</f>
        <v>72961193.450000003</v>
      </c>
      <c r="D6" s="82">
        <f>D7+D11+D12+D16+D17</f>
        <v>49133992.579999998</v>
      </c>
      <c r="E6" s="83"/>
      <c r="F6" s="84"/>
      <c r="G6" s="30">
        <v>1100</v>
      </c>
      <c r="H6" s="30" t="s">
        <v>63</v>
      </c>
    </row>
    <row r="7">
      <c r="A7" s="30">
        <v>1110</v>
      </c>
      <c r="B7" s="86" t="s">
        <v>64</v>
      </c>
      <c r="C7" s="82">
        <f>C8+C9+C10</f>
        <v>34322844.079999998</v>
      </c>
      <c r="D7" s="82">
        <f>D8+D9+D10</f>
        <v>29288747.25</v>
      </c>
      <c r="E7" s="83"/>
      <c r="F7" s="84"/>
      <c r="G7" s="30">
        <v>1110</v>
      </c>
      <c r="H7" s="87" t="s">
        <v>65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</row>
    <row r="8">
      <c r="A8" s="30">
        <v>1111</v>
      </c>
      <c r="B8" s="88" t="s">
        <v>66</v>
      </c>
      <c r="C8" s="82">
        <v>20335385.199999999</v>
      </c>
      <c r="D8" s="82">
        <v>26854309.550000001</v>
      </c>
      <c r="E8" s="83"/>
      <c r="F8" s="84"/>
      <c r="G8" s="30">
        <v>1111</v>
      </c>
      <c r="H8" s="87">
        <v>51105168</v>
      </c>
      <c r="I8" s="87">
        <v>51111368</v>
      </c>
      <c r="J8" s="87">
        <v>51112312</v>
      </c>
      <c r="K8" s="87">
        <v>51122323</v>
      </c>
      <c r="L8" s="87">
        <v>51128366</v>
      </c>
      <c r="M8" s="87">
        <v>51202171</v>
      </c>
      <c r="N8" s="87">
        <v>51300131</v>
      </c>
      <c r="O8" s="87">
        <v>51601141</v>
      </c>
      <c r="P8" s="87">
        <v>52107303</v>
      </c>
      <c r="Q8" s="87">
        <v>52121308</v>
      </c>
      <c r="R8" s="87">
        <v>52129320</v>
      </c>
      <c r="S8" s="87">
        <v>52135318</v>
      </c>
      <c r="T8" s="87">
        <v>52201212</v>
      </c>
      <c r="U8" s="87">
        <v>52201217</v>
      </c>
      <c r="V8" s="87">
        <v>52301138</v>
      </c>
      <c r="W8" s="87">
        <v>52531193</v>
      </c>
    </row>
    <row r="9">
      <c r="A9" s="30">
        <v>1112</v>
      </c>
      <c r="B9" s="88" t="s">
        <v>67</v>
      </c>
      <c r="C9" s="82">
        <v>13932367.84</v>
      </c>
      <c r="D9" s="82">
        <v>2403652.6800000002</v>
      </c>
      <c r="E9" s="83"/>
      <c r="F9" s="84"/>
      <c r="G9" s="30">
        <v>1112</v>
      </c>
      <c r="H9" s="87">
        <v>51111305</v>
      </c>
      <c r="I9" s="87">
        <v>52119305</v>
      </c>
    </row>
    <row r="10">
      <c r="A10" s="30">
        <v>1113</v>
      </c>
      <c r="B10" s="88" t="s">
        <v>68</v>
      </c>
      <c r="C10" s="82">
        <v>55091.040000000001</v>
      </c>
      <c r="D10" s="82">
        <v>30785.02</v>
      </c>
      <c r="E10" s="83"/>
      <c r="F10" s="84"/>
      <c r="G10" s="30">
        <v>1113</v>
      </c>
      <c r="H10" s="87">
        <v>51000215</v>
      </c>
      <c r="I10" s="87">
        <v>51002188</v>
      </c>
    </row>
    <row r="11">
      <c r="A11" s="30">
        <v>1120</v>
      </c>
      <c r="B11" s="86" t="s">
        <v>69</v>
      </c>
      <c r="C11" s="82">
        <v>-1173217.5</v>
      </c>
      <c r="D11" s="82">
        <v>34298.559999999998</v>
      </c>
      <c r="E11" s="83"/>
      <c r="F11" s="84"/>
      <c r="G11" s="30">
        <v>1120</v>
      </c>
      <c r="H11" s="87">
        <v>52401700</v>
      </c>
      <c r="I11" s="87">
        <v>52401701</v>
      </c>
    </row>
    <row r="12">
      <c r="A12" s="30">
        <v>1130</v>
      </c>
      <c r="B12" s="86" t="s">
        <v>70</v>
      </c>
      <c r="C12" s="82">
        <f>C13+C14</f>
        <v>39729706.580000006</v>
      </c>
      <c r="D12" s="82">
        <f>D13+D14</f>
        <v>19744612.720000003</v>
      </c>
      <c r="E12" s="83"/>
      <c r="F12" s="84"/>
      <c r="G12" s="30">
        <v>1130</v>
      </c>
      <c r="H12" s="30" t="s">
        <v>71</v>
      </c>
    </row>
    <row r="13">
      <c r="A13" s="30">
        <v>1131</v>
      </c>
      <c r="B13" s="88" t="s">
        <v>72</v>
      </c>
      <c r="C13" s="82">
        <v>37574221.580000006</v>
      </c>
      <c r="D13" s="82">
        <v>18001845.790000003</v>
      </c>
      <c r="E13" s="83"/>
      <c r="F13" s="84"/>
      <c r="G13" s="30">
        <v>1131</v>
      </c>
      <c r="H13" s="30">
        <v>51102213</v>
      </c>
      <c r="I13" s="30">
        <v>51124701</v>
      </c>
      <c r="J13" s="30">
        <v>51201214</v>
      </c>
      <c r="K13" s="30">
        <v>51224700</v>
      </c>
      <c r="L13" s="30">
        <v>52403700</v>
      </c>
    </row>
    <row r="14">
      <c r="A14" s="30">
        <v>1132</v>
      </c>
      <c r="B14" s="88" t="s">
        <v>73</v>
      </c>
      <c r="C14" s="82">
        <v>2155485</v>
      </c>
      <c r="D14" s="82">
        <v>1742766.9300000002</v>
      </c>
      <c r="E14" s="83"/>
      <c r="F14" s="84"/>
      <c r="G14" s="30">
        <v>1132</v>
      </c>
      <c r="H14" s="30">
        <v>51102721</v>
      </c>
      <c r="I14" s="30">
        <v>52565720</v>
      </c>
      <c r="J14" s="30">
        <v>52730791</v>
      </c>
    </row>
    <row r="15">
      <c r="A15" s="30">
        <v>1133</v>
      </c>
      <c r="B15" s="88" t="s">
        <v>74</v>
      </c>
      <c r="C15" s="82">
        <v>0</v>
      </c>
      <c r="D15" s="82">
        <v>0</v>
      </c>
      <c r="E15" s="83"/>
      <c r="F15" s="84"/>
      <c r="G15" s="30">
        <v>1133</v>
      </c>
    </row>
    <row r="16">
      <c r="A16" s="30">
        <v>1140</v>
      </c>
      <c r="B16" s="86" t="s">
        <v>75</v>
      </c>
      <c r="C16" s="82">
        <v>81860.290000000008</v>
      </c>
      <c r="D16" s="82">
        <v>66334.050000000003</v>
      </c>
      <c r="E16" s="83"/>
      <c r="F16" s="84"/>
      <c r="G16" s="30">
        <v>1140</v>
      </c>
      <c r="H16" s="87">
        <v>52630702</v>
      </c>
      <c r="I16" s="87">
        <v>52634706</v>
      </c>
      <c r="J16" s="87">
        <v>52661703</v>
      </c>
      <c r="K16" s="87">
        <v>52664706</v>
      </c>
    </row>
    <row r="17">
      <c r="A17" s="30">
        <v>1150</v>
      </c>
      <c r="B17" s="86" t="s">
        <v>76</v>
      </c>
      <c r="C17" s="82">
        <v>0</v>
      </c>
      <c r="D17" s="82">
        <v>0</v>
      </c>
      <c r="E17" s="83"/>
      <c r="F17" s="84"/>
      <c r="G17" s="30">
        <v>1150</v>
      </c>
    </row>
    <row r="18">
      <c r="A18" s="30">
        <v>1200</v>
      </c>
      <c r="B18" s="85" t="s">
        <v>77</v>
      </c>
      <c r="C18" s="82">
        <f>C19+C23+C24+C28+C29</f>
        <v>33159508.919999998</v>
      </c>
      <c r="D18" s="82">
        <f>D19+D23+D24+D28+D29</f>
        <v>32513008.489999998</v>
      </c>
      <c r="E18" s="83"/>
      <c r="F18" s="84"/>
      <c r="G18" s="30">
        <v>1200</v>
      </c>
      <c r="H18" s="30" t="s">
        <v>78</v>
      </c>
    </row>
    <row r="19">
      <c r="A19" s="30">
        <v>1210</v>
      </c>
      <c r="B19" s="86" t="s">
        <v>79</v>
      </c>
      <c r="C19" s="82">
        <f>C20+C21</f>
        <v>1216368.6300000001</v>
      </c>
      <c r="D19" s="82">
        <f>D20+D21</f>
        <v>2488002.9699999997</v>
      </c>
      <c r="E19" s="83"/>
      <c r="F19" s="84"/>
      <c r="G19" s="30">
        <v>1210</v>
      </c>
      <c r="H19" s="30" t="s">
        <v>80</v>
      </c>
    </row>
    <row r="20">
      <c r="A20" s="30">
        <v>1211</v>
      </c>
      <c r="B20" s="88" t="s">
        <v>81</v>
      </c>
      <c r="C20" s="82">
        <v>1216368.6300000001</v>
      </c>
      <c r="D20" s="82">
        <v>2488002.9699999997</v>
      </c>
      <c r="E20" s="83"/>
      <c r="F20" s="84" t="s">
        <v>82</v>
      </c>
      <c r="G20" s="30">
        <v>1211</v>
      </c>
      <c r="H20" s="87">
        <v>57102212</v>
      </c>
      <c r="I20" s="87">
        <v>57103732</v>
      </c>
      <c r="J20" s="87">
        <v>57115743</v>
      </c>
    </row>
    <row r="21">
      <c r="A21" s="30">
        <v>1212</v>
      </c>
      <c r="B21" s="88" t="s">
        <v>83</v>
      </c>
      <c r="C21" s="82">
        <v>0</v>
      </c>
      <c r="D21" s="82">
        <v>0</v>
      </c>
      <c r="E21" s="83"/>
      <c r="F21" s="84" t="s">
        <v>82</v>
      </c>
      <c r="G21" s="30">
        <v>1212</v>
      </c>
      <c r="H21" s="87">
        <v>57111742</v>
      </c>
    </row>
    <row r="22">
      <c r="A22" s="30">
        <v>1213</v>
      </c>
      <c r="B22" s="88" t="s">
        <v>84</v>
      </c>
      <c r="C22" s="82">
        <v>0</v>
      </c>
      <c r="D22" s="82">
        <v>0</v>
      </c>
      <c r="E22" s="83"/>
      <c r="F22" s="84" t="s">
        <v>82</v>
      </c>
      <c r="G22" s="30">
        <v>1213</v>
      </c>
    </row>
    <row r="23">
      <c r="A23" s="30">
        <v>1220</v>
      </c>
      <c r="B23" s="86" t="s">
        <v>85</v>
      </c>
      <c r="C23" s="82">
        <v>0</v>
      </c>
      <c r="D23" s="82">
        <v>137020.20000000001</v>
      </c>
      <c r="E23" s="83"/>
      <c r="F23" s="84" t="s">
        <v>82</v>
      </c>
      <c r="G23" s="30">
        <v>1220</v>
      </c>
      <c r="H23" s="87">
        <v>57201719</v>
      </c>
    </row>
    <row r="24">
      <c r="A24" s="30">
        <v>1230</v>
      </c>
      <c r="B24" s="86" t="s">
        <v>86</v>
      </c>
      <c r="C24" s="82">
        <f>C25+C26+C27</f>
        <v>25254611.98</v>
      </c>
      <c r="D24" s="82">
        <f>D25+D26+D27</f>
        <v>26630373.52</v>
      </c>
      <c r="E24" s="83"/>
      <c r="F24" s="84"/>
      <c r="G24" s="30">
        <v>1230</v>
      </c>
      <c r="H24" s="30" t="s">
        <v>87</v>
      </c>
    </row>
    <row r="25">
      <c r="A25" s="30">
        <v>1231</v>
      </c>
      <c r="B25" s="88" t="s">
        <v>88</v>
      </c>
      <c r="C25" s="82">
        <v>1408894.03</v>
      </c>
      <c r="D25" s="82">
        <v>63327.380000000005</v>
      </c>
      <c r="E25" s="83"/>
      <c r="F25" s="84" t="s">
        <v>82</v>
      </c>
      <c r="G25" s="30">
        <v>1231</v>
      </c>
      <c r="H25" s="87">
        <v>57203211</v>
      </c>
      <c r="I25" s="87">
        <v>57207701</v>
      </c>
      <c r="J25" s="87">
        <v>57213700</v>
      </c>
      <c r="K25" s="87">
        <v>57502213</v>
      </c>
      <c r="L25" s="87">
        <v>57503213</v>
      </c>
      <c r="M25" s="87">
        <v>57506223</v>
      </c>
      <c r="N25" s="87">
        <v>57508701</v>
      </c>
      <c r="O25" s="87">
        <v>57601791</v>
      </c>
    </row>
    <row r="26">
      <c r="A26" s="30">
        <v>1232</v>
      </c>
      <c r="B26" s="88" t="s">
        <v>89</v>
      </c>
      <c r="C26" s="82">
        <v>23845717.949999999</v>
      </c>
      <c r="D26" s="82">
        <v>26567046.140000001</v>
      </c>
      <c r="E26" s="83"/>
      <c r="F26" s="84" t="s">
        <v>82</v>
      </c>
      <c r="G26" s="30">
        <v>1232</v>
      </c>
      <c r="H26" s="87">
        <v>57104732</v>
      </c>
      <c r="I26" s="87">
        <v>57211730</v>
      </c>
      <c r="J26" s="87">
        <v>57212730</v>
      </c>
      <c r="K26" s="87">
        <v>57404733</v>
      </c>
      <c r="L26" s="87">
        <v>57512731</v>
      </c>
      <c r="M26" s="87">
        <v>57513731</v>
      </c>
    </row>
    <row r="27">
      <c r="A27" s="30">
        <v>1233</v>
      </c>
      <c r="B27" s="88" t="s">
        <v>90</v>
      </c>
      <c r="C27" s="82">
        <v>0</v>
      </c>
      <c r="D27" s="82">
        <v>0</v>
      </c>
      <c r="E27" s="83"/>
      <c r="F27" s="84" t="s">
        <v>82</v>
      </c>
      <c r="G27" s="30">
        <v>1233</v>
      </c>
    </row>
    <row r="28">
      <c r="A28" s="30">
        <v>1240</v>
      </c>
      <c r="B28" s="86" t="s">
        <v>91</v>
      </c>
      <c r="C28" s="82">
        <v>0</v>
      </c>
      <c r="D28" s="82">
        <v>0</v>
      </c>
      <c r="E28" s="83"/>
      <c r="F28" s="84" t="s">
        <v>82</v>
      </c>
      <c r="G28" s="30">
        <v>1240</v>
      </c>
    </row>
    <row r="29">
      <c r="A29" s="30">
        <v>1250</v>
      </c>
      <c r="B29" s="86" t="s">
        <v>92</v>
      </c>
      <c r="C29" s="82">
        <v>6688528.3099999996</v>
      </c>
      <c r="D29" s="82">
        <v>3257611.8000000003</v>
      </c>
      <c r="E29" s="83"/>
      <c r="F29" s="84" t="s">
        <v>82</v>
      </c>
      <c r="G29" s="30">
        <v>1250</v>
      </c>
      <c r="H29" s="87">
        <v>57301746</v>
      </c>
    </row>
    <row r="30">
      <c r="A30" s="30">
        <v>2000</v>
      </c>
      <c r="B30" s="89" t="s">
        <v>93</v>
      </c>
      <c r="C30" s="82">
        <f>C31-C32</f>
        <v>2520144.5500000007</v>
      </c>
      <c r="D30" s="82">
        <f>D31-D32</f>
        <v>2485244.3200000003</v>
      </c>
      <c r="E30" s="83"/>
      <c r="F30" s="84"/>
      <c r="G30" s="30">
        <v>2000</v>
      </c>
      <c r="H30" s="30" t="s">
        <v>94</v>
      </c>
    </row>
    <row r="31">
      <c r="A31" s="30">
        <v>2100</v>
      </c>
      <c r="B31" s="85" t="s">
        <v>95</v>
      </c>
      <c r="C31" s="82">
        <v>2950232.8100000005</v>
      </c>
      <c r="D31" s="82">
        <v>3496069.0000000005</v>
      </c>
      <c r="E31" s="83"/>
      <c r="F31" s="84"/>
      <c r="G31" s="30">
        <v>2100</v>
      </c>
      <c r="H31" s="87">
        <v>53118934</v>
      </c>
      <c r="I31" s="87">
        <v>53124550</v>
      </c>
      <c r="J31" s="87">
        <v>53202301</v>
      </c>
      <c r="K31" s="87">
        <v>53203351</v>
      </c>
      <c r="L31" s="87">
        <v>53205350</v>
      </c>
      <c r="M31" s="87">
        <v>53208300</v>
      </c>
      <c r="N31" s="87">
        <v>53211306</v>
      </c>
      <c r="O31" s="87">
        <v>53219357</v>
      </c>
      <c r="P31" s="87">
        <v>53231000</v>
      </c>
      <c r="Q31" s="87">
        <v>53303940</v>
      </c>
      <c r="R31" s="87">
        <v>53306939</v>
      </c>
      <c r="S31" s="87">
        <v>53310918</v>
      </c>
      <c r="T31" s="87">
        <v>53401942</v>
      </c>
      <c r="U31" s="87">
        <v>53405942</v>
      </c>
      <c r="V31" s="87">
        <v>53509000</v>
      </c>
      <c r="W31" s="87">
        <v>53510000</v>
      </c>
    </row>
    <row r="32">
      <c r="A32" s="30">
        <v>2200</v>
      </c>
      <c r="B32" s="85" t="s">
        <v>96</v>
      </c>
      <c r="C32" s="82">
        <v>430088.26000000001</v>
      </c>
      <c r="D32" s="82">
        <v>1010824.6799999999</v>
      </c>
      <c r="E32" s="83"/>
      <c r="F32" s="84" t="s">
        <v>82</v>
      </c>
      <c r="G32" s="30">
        <v>2200</v>
      </c>
      <c r="H32" s="87">
        <v>58111746</v>
      </c>
      <c r="I32" s="87">
        <v>58113000</v>
      </c>
      <c r="J32" s="87">
        <v>58115000</v>
      </c>
    </row>
    <row r="33">
      <c r="A33" s="30">
        <v>3000</v>
      </c>
      <c r="B33" s="81" t="s">
        <v>97</v>
      </c>
      <c r="C33" s="82">
        <f>C34+C35+C36+C41+C42+C43+C45</f>
        <v>-23337521.100000005</v>
      </c>
      <c r="D33" s="82">
        <f>D34+D35+D36+D41+D42+D43+D45</f>
        <v>770993.7999999976</v>
      </c>
      <c r="E33" s="83"/>
      <c r="F33" s="84"/>
      <c r="G33" s="30">
        <v>3000</v>
      </c>
      <c r="H33" s="30" t="s">
        <v>98</v>
      </c>
    </row>
    <row r="34">
      <c r="A34" s="30">
        <v>3100</v>
      </c>
      <c r="B34" s="85" t="s">
        <v>99</v>
      </c>
      <c r="C34" s="82">
        <v>0</v>
      </c>
      <c r="D34" s="82">
        <v>0</v>
      </c>
      <c r="E34" s="83"/>
      <c r="F34" s="84"/>
      <c r="G34" s="30">
        <v>3100</v>
      </c>
    </row>
    <row r="35">
      <c r="A35" s="30">
        <v>3200</v>
      </c>
      <c r="B35" s="85" t="s">
        <v>100</v>
      </c>
      <c r="C35" s="82">
        <v>0</v>
      </c>
      <c r="D35" s="82">
        <v>0</v>
      </c>
      <c r="E35" s="83"/>
      <c r="F35" s="84"/>
      <c r="G35" s="30">
        <v>3200</v>
      </c>
    </row>
    <row r="36">
      <c r="A36" s="30">
        <v>3300</v>
      </c>
      <c r="B36" s="85" t="s">
        <v>101</v>
      </c>
      <c r="C36" s="82">
        <v>0</v>
      </c>
      <c r="D36" s="82">
        <v>0</v>
      </c>
      <c r="E36" s="83"/>
      <c r="F36" s="84"/>
      <c r="G36" s="30">
        <v>3300</v>
      </c>
    </row>
    <row r="37">
      <c r="A37" s="30">
        <v>3310</v>
      </c>
      <c r="B37" s="85" t="s">
        <v>102</v>
      </c>
      <c r="C37" s="82">
        <v>0</v>
      </c>
      <c r="D37" s="82">
        <v>0</v>
      </c>
      <c r="E37" s="83"/>
      <c r="F37" s="84"/>
      <c r="G37" s="30">
        <v>3310</v>
      </c>
    </row>
    <row r="38">
      <c r="A38" s="30">
        <v>3320</v>
      </c>
      <c r="B38" s="85" t="s">
        <v>103</v>
      </c>
      <c r="C38" s="82">
        <v>0</v>
      </c>
      <c r="D38" s="82">
        <v>0</v>
      </c>
      <c r="E38" s="83"/>
      <c r="F38" s="84"/>
      <c r="G38" s="30">
        <v>3320</v>
      </c>
    </row>
    <row r="39">
      <c r="A39" s="30">
        <v>3330</v>
      </c>
      <c r="B39" s="85" t="s">
        <v>104</v>
      </c>
      <c r="C39" s="82">
        <v>0</v>
      </c>
      <c r="D39" s="82">
        <v>0</v>
      </c>
      <c r="E39" s="83"/>
      <c r="F39" s="84"/>
      <c r="G39" s="30">
        <v>3330</v>
      </c>
    </row>
    <row r="40">
      <c r="A40" s="30">
        <v>3340</v>
      </c>
      <c r="B40" s="85" t="s">
        <v>105</v>
      </c>
      <c r="C40" s="82">
        <v>0</v>
      </c>
      <c r="D40" s="82">
        <v>0</v>
      </c>
      <c r="E40" s="83"/>
      <c r="F40" s="84"/>
      <c r="G40" s="30">
        <v>3340</v>
      </c>
    </row>
    <row r="41">
      <c r="A41" s="30">
        <v>3400</v>
      </c>
      <c r="B41" s="85" t="s">
        <v>106</v>
      </c>
      <c r="C41" s="82">
        <v>-41020</v>
      </c>
      <c r="D41" s="82">
        <v>91555</v>
      </c>
      <c r="E41" s="83"/>
      <c r="F41" s="84"/>
      <c r="G41" s="30">
        <v>3400</v>
      </c>
      <c r="H41" s="87">
        <v>55108702</v>
      </c>
      <c r="I41" s="87">
        <v>55112706</v>
      </c>
      <c r="J41" s="87">
        <v>55116703</v>
      </c>
      <c r="K41" s="87">
        <v>55119706</v>
      </c>
      <c r="L41" s="87">
        <v>55122000</v>
      </c>
      <c r="M41" s="87">
        <v>55123000</v>
      </c>
    </row>
    <row r="42">
      <c r="A42" s="30">
        <v>3500</v>
      </c>
      <c r="B42" s="85" t="s">
        <v>107</v>
      </c>
      <c r="C42" s="82">
        <v>-23424029.820000004</v>
      </c>
      <c r="D42" s="82">
        <v>597130.01999999757</v>
      </c>
      <c r="E42" s="83"/>
      <c r="F42" s="84"/>
      <c r="G42" s="30">
        <v>3500</v>
      </c>
      <c r="H42" s="87">
        <v>55404792</v>
      </c>
      <c r="I42" s="87">
        <v>55407712</v>
      </c>
      <c r="J42" s="87">
        <v>55408711</v>
      </c>
      <c r="K42" s="87">
        <v>55412713</v>
      </c>
      <c r="L42" s="87">
        <v>55414793</v>
      </c>
      <c r="M42" s="87">
        <v>55418710</v>
      </c>
      <c r="N42" s="87">
        <v>56205792</v>
      </c>
      <c r="O42" s="87">
        <v>56206793</v>
      </c>
      <c r="P42" s="87">
        <v>56209712</v>
      </c>
      <c r="Q42" s="87">
        <v>56210713</v>
      </c>
      <c r="R42" s="87">
        <v>56211711</v>
      </c>
      <c r="S42" s="87">
        <v>56212710</v>
      </c>
    </row>
    <row r="43">
      <c r="A43" s="30">
        <v>3600</v>
      </c>
      <c r="B43" s="85" t="s">
        <v>108</v>
      </c>
      <c r="C43" s="82">
        <v>127528.72</v>
      </c>
      <c r="D43" s="82">
        <v>82308.779999999999</v>
      </c>
      <c r="E43" s="83"/>
      <c r="F43" s="84"/>
      <c r="G43" s="30">
        <v>3600</v>
      </c>
      <c r="H43" s="87">
        <v>59001000</v>
      </c>
    </row>
    <row r="44">
      <c r="A44" s="30">
        <v>3610</v>
      </c>
      <c r="B44" s="85" t="s">
        <v>109</v>
      </c>
      <c r="C44" s="82">
        <v>0</v>
      </c>
      <c r="D44" s="82">
        <v>0</v>
      </c>
      <c r="E44" s="83"/>
      <c r="F44" s="84"/>
      <c r="G44" s="30">
        <v>3610</v>
      </c>
    </row>
    <row r="45">
      <c r="A45" s="30">
        <v>3700</v>
      </c>
      <c r="B45" s="85" t="s">
        <v>110</v>
      </c>
      <c r="C45" s="82">
        <v>0</v>
      </c>
      <c r="D45" s="82">
        <v>0</v>
      </c>
      <c r="E45" s="83"/>
      <c r="F45" s="84"/>
      <c r="G45" s="30">
        <v>3700</v>
      </c>
    </row>
    <row r="46">
      <c r="A46" s="30">
        <v>4000</v>
      </c>
      <c r="B46" s="81" t="s">
        <v>111</v>
      </c>
      <c r="C46" s="82">
        <f>C5+C30+C33</f>
        <v>18984307.979999993</v>
      </c>
      <c r="D46" s="82">
        <f>D5+D30+D33</f>
        <v>19877222.209999997</v>
      </c>
      <c r="E46" s="83"/>
      <c r="F46" s="84"/>
      <c r="G46" s="30">
        <v>4000</v>
      </c>
      <c r="H46" s="30" t="s">
        <v>112</v>
      </c>
    </row>
    <row r="47">
      <c r="A47" s="30">
        <v>5000</v>
      </c>
      <c r="B47" s="89" t="s">
        <v>113</v>
      </c>
      <c r="C47" s="82">
        <f>C48+C51</f>
        <v>6561412.9499999993</v>
      </c>
      <c r="D47" s="82">
        <f>D48+D51</f>
        <v>5383540.7799999993</v>
      </c>
      <c r="E47" s="83"/>
      <c r="F47" s="84"/>
      <c r="G47" s="30">
        <v>5000</v>
      </c>
      <c r="H47" s="30" t="s">
        <v>114</v>
      </c>
    </row>
    <row r="48">
      <c r="A48" s="30">
        <v>5100</v>
      </c>
      <c r="B48" s="85" t="s">
        <v>115</v>
      </c>
      <c r="C48" s="82">
        <f>C49+C50</f>
        <v>3730017.96</v>
      </c>
      <c r="D48" s="82">
        <f>D49+D50</f>
        <v>3356818.3399999999</v>
      </c>
      <c r="E48" s="83"/>
      <c r="F48" s="84"/>
      <c r="G48" s="30">
        <v>5100</v>
      </c>
      <c r="H48" s="30" t="s">
        <v>116</v>
      </c>
    </row>
    <row r="49">
      <c r="A49" s="30">
        <v>5110</v>
      </c>
      <c r="B49" s="86" t="s">
        <v>117</v>
      </c>
      <c r="C49" s="82">
        <v>3242397.8799999999</v>
      </c>
      <c r="D49" s="82">
        <v>2903266.4199999999</v>
      </c>
      <c r="E49" s="83"/>
      <c r="F49" s="84" t="s">
        <v>82</v>
      </c>
      <c r="G49" s="30">
        <v>5110</v>
      </c>
      <c r="H49" s="87">
        <v>71110000</v>
      </c>
      <c r="I49" s="87">
        <v>71120000</v>
      </c>
    </row>
    <row r="50">
      <c r="A50" s="30">
        <v>5120</v>
      </c>
      <c r="B50" s="86" t="s">
        <v>118</v>
      </c>
      <c r="C50" s="82">
        <v>487620.08000000002</v>
      </c>
      <c r="D50" s="82">
        <v>453551.92000000004</v>
      </c>
      <c r="E50" s="83"/>
      <c r="F50" s="84" t="s">
        <v>82</v>
      </c>
      <c r="G50" s="30">
        <v>5120</v>
      </c>
      <c r="H50" s="87">
        <v>71162000</v>
      </c>
      <c r="I50" s="87">
        <v>71183000</v>
      </c>
      <c r="J50" s="87">
        <v>71190000</v>
      </c>
      <c r="K50" s="87">
        <v>71920000</v>
      </c>
      <c r="L50" s="87">
        <v>71970000</v>
      </c>
      <c r="M50" s="87">
        <v>71971000</v>
      </c>
      <c r="N50" s="87">
        <v>71990000</v>
      </c>
    </row>
    <row r="51">
      <c r="A51" s="30">
        <v>5200</v>
      </c>
      <c r="B51" s="85" t="s">
        <v>119</v>
      </c>
      <c r="C51" s="82">
        <v>2831394.9899999998</v>
      </c>
      <c r="D51" s="82">
        <v>2026722.4399999999</v>
      </c>
      <c r="E51" s="83"/>
      <c r="F51" s="84" t="s">
        <v>82</v>
      </c>
      <c r="G51" s="30">
        <v>5200</v>
      </c>
      <c r="H51" s="90" t="s">
        <v>120</v>
      </c>
    </row>
    <row r="52">
      <c r="A52" s="30">
        <v>5210</v>
      </c>
      <c r="B52" s="86" t="s">
        <v>121</v>
      </c>
      <c r="C52" s="82">
        <f>C51-C53-C54-C55-C56</f>
        <v>1931691.04</v>
      </c>
      <c r="D52" s="82">
        <f>D51-D53-D54-D55-D56</f>
        <v>1455491.26</v>
      </c>
      <c r="E52" s="83"/>
      <c r="F52" s="84"/>
      <c r="G52" s="30">
        <v>5210</v>
      </c>
      <c r="H52" s="30" t="s">
        <v>122</v>
      </c>
    </row>
    <row r="53">
      <c r="A53" s="30">
        <v>5220</v>
      </c>
      <c r="B53" s="86" t="s">
        <v>123</v>
      </c>
      <c r="C53" s="82">
        <v>580982.73999999987</v>
      </c>
      <c r="D53" s="82">
        <v>339345.48999999999</v>
      </c>
      <c r="E53" s="83"/>
      <c r="F53" s="84" t="s">
        <v>82</v>
      </c>
      <c r="G53" s="30">
        <v>5220</v>
      </c>
      <c r="H53" s="87">
        <v>72320000</v>
      </c>
      <c r="I53" s="87">
        <v>73220000</v>
      </c>
      <c r="J53" s="87">
        <v>73233000</v>
      </c>
      <c r="K53" s="87">
        <v>73235000</v>
      </c>
      <c r="L53" s="87">
        <v>73260000</v>
      </c>
      <c r="M53" s="87">
        <v>73265000</v>
      </c>
    </row>
    <row r="54">
      <c r="A54" s="30">
        <v>5230</v>
      </c>
      <c r="B54" s="86" t="s">
        <v>124</v>
      </c>
      <c r="C54" s="82">
        <v>82500</v>
      </c>
      <c r="D54" s="82">
        <v>64166.669999999998</v>
      </c>
      <c r="E54" s="83"/>
      <c r="F54" s="84" t="s">
        <v>82</v>
      </c>
      <c r="G54" s="30">
        <v>5230</v>
      </c>
      <c r="H54" s="87">
        <v>79701000</v>
      </c>
    </row>
    <row r="55">
      <c r="A55" s="30">
        <v>5240</v>
      </c>
      <c r="B55" s="86" t="s">
        <v>125</v>
      </c>
      <c r="C55" s="82">
        <v>236221.20999999999</v>
      </c>
      <c r="D55" s="82">
        <v>167719.02000000002</v>
      </c>
      <c r="E55" s="83"/>
      <c r="F55" s="84" t="s">
        <v>82</v>
      </c>
      <c r="G55" s="30">
        <v>5240</v>
      </c>
      <c r="H55" s="87">
        <v>72250000</v>
      </c>
      <c r="I55" s="87">
        <v>72260000</v>
      </c>
    </row>
    <row r="56">
      <c r="A56" s="30">
        <v>5250</v>
      </c>
      <c r="B56" s="86" t="s">
        <v>126</v>
      </c>
      <c r="C56" s="82">
        <v>0</v>
      </c>
      <c r="D56" s="82">
        <v>0</v>
      </c>
      <c r="E56" s="83"/>
      <c r="F56" s="84" t="s">
        <v>82</v>
      </c>
      <c r="G56" s="30">
        <v>5250</v>
      </c>
      <c r="H56" s="87">
        <v>86008000</v>
      </c>
    </row>
    <row r="57">
      <c r="A57" s="30">
        <v>6000</v>
      </c>
      <c r="B57" s="89" t="s">
        <v>127</v>
      </c>
      <c r="C57" s="82">
        <f>C58+C59</f>
        <v>0</v>
      </c>
      <c r="D57" s="82">
        <f>D58+D59</f>
        <v>1986205.02</v>
      </c>
      <c r="E57" s="83"/>
      <c r="F57" s="84"/>
      <c r="G57" s="30">
        <v>6000</v>
      </c>
      <c r="H57" s="30" t="s">
        <v>128</v>
      </c>
    </row>
    <row r="58">
      <c r="A58" s="30">
        <v>6100</v>
      </c>
      <c r="B58" s="85" t="s">
        <v>129</v>
      </c>
      <c r="C58" s="82">
        <v>0</v>
      </c>
      <c r="D58" s="82">
        <v>1986205.02</v>
      </c>
      <c r="E58" s="83"/>
      <c r="F58" s="84" t="s">
        <v>82</v>
      </c>
      <c r="G58" s="30">
        <v>6100</v>
      </c>
      <c r="H58" s="87">
        <v>80001000</v>
      </c>
    </row>
    <row r="59">
      <c r="A59" s="30">
        <v>6200</v>
      </c>
      <c r="B59" s="85" t="s">
        <v>130</v>
      </c>
      <c r="C59" s="82">
        <v>0</v>
      </c>
      <c r="D59" s="82">
        <v>0</v>
      </c>
      <c r="E59" s="83"/>
      <c r="F59" s="84"/>
      <c r="G59" s="30">
        <v>6200</v>
      </c>
    </row>
    <row r="60">
      <c r="A60" s="30">
        <v>6230</v>
      </c>
      <c r="B60" s="91" t="s">
        <v>131</v>
      </c>
      <c r="C60" s="82">
        <v>0</v>
      </c>
      <c r="D60" s="82">
        <v>0</v>
      </c>
      <c r="E60" s="83"/>
      <c r="F60" s="84"/>
      <c r="G60" s="30">
        <v>6230</v>
      </c>
    </row>
    <row r="61">
      <c r="A61" s="30">
        <v>6240</v>
      </c>
      <c r="B61" s="92" t="s">
        <v>132</v>
      </c>
      <c r="C61" s="82">
        <v>0</v>
      </c>
      <c r="D61" s="82">
        <v>0</v>
      </c>
      <c r="E61" s="83"/>
      <c r="F61" s="84"/>
      <c r="G61" s="30">
        <v>6240</v>
      </c>
    </row>
    <row r="62">
      <c r="A62" s="30">
        <v>6250</v>
      </c>
      <c r="B62" s="92" t="s">
        <v>133</v>
      </c>
      <c r="C62" s="82">
        <v>0</v>
      </c>
      <c r="D62" s="82">
        <v>0</v>
      </c>
      <c r="E62" s="83"/>
      <c r="F62" s="84"/>
      <c r="G62" s="30">
        <v>6250</v>
      </c>
    </row>
    <row r="63">
      <c r="A63" s="30">
        <v>7000</v>
      </c>
      <c r="B63" s="89" t="s">
        <v>134</v>
      </c>
      <c r="C63" s="82">
        <f>C46-C47-C57</f>
        <v>12422895.029999994</v>
      </c>
      <c r="D63" s="82">
        <f>D46-D47-D57</f>
        <v>12507476.409999998</v>
      </c>
      <c r="E63" s="83"/>
      <c r="F63" s="84"/>
      <c r="G63" s="30">
        <v>7000</v>
      </c>
      <c r="H63" s="30" t="s">
        <v>135</v>
      </c>
    </row>
    <row r="64">
      <c r="A64" s="30">
        <v>8100</v>
      </c>
      <c r="B64" s="92" t="s">
        <v>136</v>
      </c>
      <c r="C64" s="82">
        <v>0</v>
      </c>
      <c r="D64" s="82">
        <v>0</v>
      </c>
      <c r="E64" s="83"/>
      <c r="F64" s="84"/>
      <c r="G64" s="30">
        <v>8100</v>
      </c>
    </row>
    <row r="65">
      <c r="A65" s="30">
        <v>8200</v>
      </c>
      <c r="B65" s="93" t="s">
        <v>137</v>
      </c>
      <c r="C65" s="82">
        <v>3471387.8899999997</v>
      </c>
      <c r="D65" s="82">
        <v>2864570.1200000001</v>
      </c>
      <c r="E65" s="83"/>
      <c r="F65" s="84" t="s">
        <v>82</v>
      </c>
      <c r="G65" s="30">
        <v>8200</v>
      </c>
      <c r="H65" s="87">
        <v>89001000</v>
      </c>
      <c r="I65" s="87">
        <v>89002000</v>
      </c>
    </row>
    <row r="66">
      <c r="A66" s="30">
        <v>9000</v>
      </c>
      <c r="B66" s="89" t="s">
        <v>138</v>
      </c>
      <c r="C66" s="82">
        <f>C63-C65</f>
        <v>8951507.1399999931</v>
      </c>
      <c r="D66" s="82">
        <f>D63-D65</f>
        <v>9642906.2899999991</v>
      </c>
      <c r="E66" s="83"/>
      <c r="F66" s="84"/>
      <c r="G66" s="30">
        <v>9000</v>
      </c>
      <c r="H66" s="30" t="s">
        <v>139</v>
      </c>
    </row>
  </sheetData>
  <mergeCells count="2">
    <mergeCell ref="B1:C1"/>
    <mergeCell ref="C3:D3"/>
  </mergeCells>
  <pageSetup paperSize="9"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9" sqref="B9"/>
    </sheetView>
  </sheetViews>
  <sheetFormatPr defaultColWidth="9" defaultRowHeight="13.5"/>
  <cols>
    <col min="1" max="1" width="9" style="67"/>
    <col min="2" max="2" width="25.43" style="67" customWidth="1"/>
    <col min="3" max="3" width="23.14" style="72" customWidth="1"/>
    <col min="4" max="4" width="36" style="72" customWidth="1"/>
    <col min="5" max="5" width="9" style="67"/>
    <col min="6" max="6" width="14.29" style="73" customWidth="1"/>
    <col min="7" max="7" width="15.43" style="67" customWidth="1"/>
    <col min="8" max="25" width="9" style="2"/>
    <col min="26" max="16384" width="9" style="67"/>
  </cols>
  <sheetData>
    <row r="1">
      <c r="B1" s="67" t="s">
        <v>140</v>
      </c>
    </row>
    <row r="2">
      <c r="B2" s="68" t="s">
        <v>141</v>
      </c>
      <c r="C2" s="30"/>
      <c r="D2" s="30"/>
    </row>
    <row r="3" thickBot="1"/>
    <row r="4">
      <c r="B4" s="94" t="s">
        <v>3</v>
      </c>
      <c r="C4" s="95" t="s">
        <v>142</v>
      </c>
      <c r="D4" s="96"/>
    </row>
    <row r="5">
      <c r="A5" s="97" t="s">
        <v>143</v>
      </c>
      <c r="B5" s="98"/>
      <c r="C5" s="99">
        <v>42338</v>
      </c>
      <c r="D5" s="100">
        <v>41973</v>
      </c>
      <c r="F5" s="78" t="s">
        <v>59</v>
      </c>
      <c r="G5" s="97" t="s">
        <v>143</v>
      </c>
    </row>
    <row r="6">
      <c r="A6" s="101"/>
      <c r="B6" s="102" t="s">
        <v>144</v>
      </c>
      <c r="C6" s="103"/>
      <c r="D6" s="104"/>
      <c r="G6" s="101"/>
    </row>
    <row r="7">
      <c r="A7" s="101">
        <v>1000</v>
      </c>
      <c r="B7" s="105" t="s">
        <v>145</v>
      </c>
      <c r="C7" s="106">
        <f>C8+C9+C10</f>
        <v>1984091161.8199999</v>
      </c>
      <c r="D7" s="106">
        <f>D8+D9+D10</f>
        <v>2701198269.8799996</v>
      </c>
      <c r="G7" s="101">
        <v>1000</v>
      </c>
      <c r="H7" s="67" t="s">
        <v>146</v>
      </c>
      <c r="I7" s="67"/>
      <c r="J7" s="67"/>
      <c r="K7" s="67"/>
      <c r="L7" s="67"/>
    </row>
    <row r="8">
      <c r="A8" s="101">
        <v>1100</v>
      </c>
      <c r="B8" s="107" t="s">
        <v>147</v>
      </c>
      <c r="C8" s="106">
        <v>1287474309.3800001</v>
      </c>
      <c r="D8" s="108">
        <v>2336021778.9899998</v>
      </c>
      <c r="F8" s="84" t="s">
        <v>82</v>
      </c>
      <c r="G8" s="101">
        <v>1100</v>
      </c>
      <c r="H8" s="109">
        <v>12430193</v>
      </c>
      <c r="I8" s="109">
        <v>12432195</v>
      </c>
      <c r="J8" s="109">
        <v>13011303</v>
      </c>
      <c r="K8" s="109">
        <v>13075308</v>
      </c>
      <c r="L8" s="109">
        <v>13081320</v>
      </c>
      <c r="M8" s="109">
        <v>13093318</v>
      </c>
      <c r="N8" s="109">
        <v>13096319</v>
      </c>
      <c r="O8" s="109">
        <v>13097319</v>
      </c>
      <c r="P8" s="109">
        <v>13251131</v>
      </c>
      <c r="Q8" s="109">
        <v>13410141</v>
      </c>
      <c r="R8" s="109">
        <v>15009168</v>
      </c>
      <c r="S8" s="109">
        <v>15018312</v>
      </c>
      <c r="T8" s="109">
        <v>15024312</v>
      </c>
      <c r="U8" s="109">
        <v>15026168</v>
      </c>
      <c r="V8" s="109">
        <v>15057323</v>
      </c>
      <c r="W8" s="109">
        <v>15070366</v>
      </c>
      <c r="X8" s="109">
        <v>15081368</v>
      </c>
      <c r="Y8" s="109">
        <v>15405171</v>
      </c>
    </row>
    <row r="9">
      <c r="A9" s="101">
        <v>1200</v>
      </c>
      <c r="B9" s="107" t="s">
        <v>148</v>
      </c>
      <c r="C9" s="106">
        <v>692940750.81999993</v>
      </c>
      <c r="D9" s="108">
        <v>362003825.20999998</v>
      </c>
      <c r="F9" s="84" t="s">
        <v>82</v>
      </c>
      <c r="G9" s="101">
        <v>1200</v>
      </c>
      <c r="H9" s="110">
        <v>13072305</v>
      </c>
      <c r="I9" s="110">
        <v>13073305</v>
      </c>
      <c r="J9" s="110">
        <v>15039305</v>
      </c>
    </row>
    <row r="10">
      <c r="A10" s="101">
        <v>1300</v>
      </c>
      <c r="B10" s="107" t="s">
        <v>149</v>
      </c>
      <c r="C10" s="106">
        <v>3676101.6200000001</v>
      </c>
      <c r="D10" s="108">
        <v>3172665.6800000002</v>
      </c>
      <c r="F10" s="84" t="s">
        <v>82</v>
      </c>
      <c r="G10" s="101">
        <v>1300</v>
      </c>
      <c r="H10" s="111">
        <v>13803188</v>
      </c>
    </row>
    <row r="11">
      <c r="A11" s="101">
        <v>1310</v>
      </c>
      <c r="B11" s="112" t="s">
        <v>150</v>
      </c>
      <c r="C11" s="106">
        <v>3676101.6200000001</v>
      </c>
      <c r="D11" s="108">
        <v>3172665.6800000002</v>
      </c>
      <c r="F11" s="84" t="s">
        <v>82</v>
      </c>
      <c r="G11" s="101">
        <v>1310</v>
      </c>
      <c r="H11" s="111">
        <v>13803188</v>
      </c>
    </row>
    <row r="12">
      <c r="A12" s="101">
        <v>1320</v>
      </c>
      <c r="B12" s="113" t="s">
        <v>151</v>
      </c>
      <c r="C12" s="106">
        <v>0</v>
      </c>
      <c r="D12" s="108">
        <v>0</v>
      </c>
      <c r="G12" s="101">
        <v>1320</v>
      </c>
    </row>
    <row r="13">
      <c r="A13" s="101">
        <v>2000</v>
      </c>
      <c r="B13" s="114" t="s">
        <v>152</v>
      </c>
      <c r="C13" s="106">
        <v>679171079.62</v>
      </c>
      <c r="D13" s="108">
        <v>521544962.23000002</v>
      </c>
      <c r="F13" s="84" t="s">
        <v>82</v>
      </c>
      <c r="G13" s="101">
        <v>2000</v>
      </c>
      <c r="H13" s="87">
        <v>11310700</v>
      </c>
      <c r="I13" s="87">
        <v>11310701</v>
      </c>
      <c r="J13" s="67"/>
      <c r="K13" s="67"/>
    </row>
    <row r="14">
      <c r="A14" s="101">
        <v>3000</v>
      </c>
      <c r="B14" s="114" t="s">
        <v>153</v>
      </c>
      <c r="C14" s="106">
        <v>35153650</v>
      </c>
      <c r="D14" s="108">
        <v>69125820.469999999</v>
      </c>
      <c r="F14" s="84" t="s">
        <v>82</v>
      </c>
      <c r="G14" s="101">
        <v>3000</v>
      </c>
      <c r="H14" s="115">
        <v>14002703</v>
      </c>
      <c r="I14" s="115">
        <v>14003703</v>
      </c>
      <c r="J14" s="115">
        <v>14008706</v>
      </c>
      <c r="K14" s="115">
        <v>14104706</v>
      </c>
      <c r="L14" s="115">
        <v>14301702</v>
      </c>
      <c r="M14" s="115">
        <v>14308706</v>
      </c>
      <c r="N14" s="115">
        <v>14503000</v>
      </c>
    </row>
    <row r="15">
      <c r="A15" s="101">
        <v>4000</v>
      </c>
      <c r="B15" s="114" t="s">
        <v>72</v>
      </c>
      <c r="C15" s="106">
        <v>491620851.84999996</v>
      </c>
      <c r="D15" s="108">
        <v>2342599339.2599998</v>
      </c>
      <c r="F15" s="84" t="s">
        <v>82</v>
      </c>
      <c r="G15" s="101">
        <v>4000</v>
      </c>
      <c r="H15" s="116">
        <v>12001700</v>
      </c>
      <c r="I15" s="116">
        <v>12405211</v>
      </c>
      <c r="J15" s="116">
        <v>15002213</v>
      </c>
      <c r="K15" s="116">
        <v>15006700</v>
      </c>
      <c r="L15" s="116">
        <v>15006701</v>
      </c>
      <c r="M15" s="116">
        <v>15007700</v>
      </c>
    </row>
    <row r="16">
      <c r="A16" s="101">
        <v>5000</v>
      </c>
      <c r="B16" s="114" t="s">
        <v>73</v>
      </c>
      <c r="C16" s="106">
        <v>514714614.56999999</v>
      </c>
      <c r="D16" s="108">
        <v>316960909.95999998</v>
      </c>
      <c r="F16" s="84" t="s">
        <v>82</v>
      </c>
      <c r="G16" s="101">
        <v>5000</v>
      </c>
      <c r="H16" s="87">
        <v>12401720</v>
      </c>
      <c r="I16" s="87">
        <v>15002721</v>
      </c>
      <c r="J16" s="87">
        <v>15401724</v>
      </c>
      <c r="K16" s="67"/>
      <c r="L16" s="67"/>
      <c r="M16" s="67"/>
      <c r="N16" s="67"/>
    </row>
    <row r="17">
      <c r="A17" s="101">
        <v>6000</v>
      </c>
      <c r="B17" s="114" t="s">
        <v>154</v>
      </c>
      <c r="C17" s="106">
        <v>0</v>
      </c>
      <c r="D17" s="108">
        <v>0</v>
      </c>
      <c r="G17" s="101">
        <v>6000</v>
      </c>
      <c r="H17" s="67"/>
      <c r="I17" s="67"/>
      <c r="J17" s="67"/>
      <c r="K17" s="67"/>
      <c r="L17" s="67"/>
      <c r="M17" s="67"/>
      <c r="N17" s="67"/>
    </row>
    <row r="18">
      <c r="A18" s="101">
        <v>7000</v>
      </c>
      <c r="B18" s="117" t="s">
        <v>155</v>
      </c>
      <c r="C18" s="106">
        <f>C7+C13+C14+C15+C16+C17</f>
        <v>3704751357.8600001</v>
      </c>
      <c r="D18" s="106">
        <f>D7+D13+D14+D15+D16+D17</f>
        <v>5951429301.7999992</v>
      </c>
      <c r="G18" s="101">
        <v>7000</v>
      </c>
      <c r="H18" s="67" t="s">
        <v>156</v>
      </c>
      <c r="I18" s="67"/>
      <c r="J18" s="67"/>
      <c r="K18" s="67"/>
      <c r="L18" s="67"/>
      <c r="M18" s="67"/>
      <c r="N18" s="67"/>
    </row>
    <row r="19">
      <c r="A19" s="101">
        <v>8000</v>
      </c>
      <c r="B19" s="114" t="s">
        <v>157</v>
      </c>
      <c r="C19" s="106">
        <f>C20-C18</f>
        <v>84845832.559999943</v>
      </c>
      <c r="D19" s="106">
        <f>D20-D18</f>
        <v>58359275.93999958</v>
      </c>
      <c r="G19" s="101">
        <v>8000</v>
      </c>
      <c r="H19" s="67" t="s">
        <v>158</v>
      </c>
      <c r="I19" s="67"/>
      <c r="J19" s="67"/>
      <c r="K19" s="67"/>
      <c r="L19" s="67"/>
      <c r="M19" s="67"/>
      <c r="N19" s="67"/>
    </row>
    <row r="20">
      <c r="A20" s="101">
        <v>9000</v>
      </c>
      <c r="B20" s="117" t="s">
        <v>159</v>
      </c>
      <c r="C20" s="118">
        <v>3789597190.4200001</v>
      </c>
      <c r="D20" s="119">
        <v>6009788577.7399988</v>
      </c>
      <c r="F20" s="84" t="s">
        <v>82</v>
      </c>
      <c r="G20" s="101">
        <v>9000</v>
      </c>
      <c r="H20" s="120" t="s">
        <v>160</v>
      </c>
    </row>
    <row r="21">
      <c r="A21" s="101"/>
      <c r="B21" s="105"/>
      <c r="C21" s="106"/>
      <c r="D21" s="108"/>
      <c r="G21" s="101"/>
    </row>
    <row r="22">
      <c r="A22" s="101"/>
      <c r="B22" s="121" t="s">
        <v>161</v>
      </c>
      <c r="C22" s="122"/>
      <c r="D22" s="123"/>
      <c r="G22" s="101"/>
    </row>
    <row r="23">
      <c r="A23" s="124" t="s">
        <v>162</v>
      </c>
      <c r="B23" s="105" t="s">
        <v>163</v>
      </c>
      <c r="C23" s="106">
        <f>C24+C25</f>
        <v>28157117.009999998</v>
      </c>
      <c r="D23" s="106">
        <f>D24+D25</f>
        <v>24443217.77</v>
      </c>
      <c r="G23" s="124" t="s">
        <v>162</v>
      </c>
      <c r="H23" s="67" t="s">
        <v>164</v>
      </c>
      <c r="I23" s="67"/>
      <c r="J23" s="67"/>
    </row>
    <row r="24">
      <c r="A24" s="124" t="s">
        <v>165</v>
      </c>
      <c r="B24" s="107" t="s">
        <v>166</v>
      </c>
      <c r="C24" s="106">
        <v>28157117.009999998</v>
      </c>
      <c r="D24" s="108">
        <v>24443217.829999998</v>
      </c>
      <c r="G24" s="124" t="s">
        <v>165</v>
      </c>
      <c r="H24" s="87">
        <v>23009212</v>
      </c>
      <c r="I24" s="125">
        <v>23310732</v>
      </c>
    </row>
    <row r="25">
      <c r="A25" s="124" t="s">
        <v>167</v>
      </c>
      <c r="B25" s="107" t="s">
        <v>168</v>
      </c>
      <c r="C25" s="106">
        <v>0</v>
      </c>
      <c r="D25" s="108">
        <v>-0.059999999999999998</v>
      </c>
      <c r="G25" s="124" t="s">
        <v>167</v>
      </c>
      <c r="H25" s="125">
        <v>23013215</v>
      </c>
    </row>
    <row r="26">
      <c r="A26" s="124" t="s">
        <v>169</v>
      </c>
      <c r="B26" s="114" t="s">
        <v>84</v>
      </c>
      <c r="C26" s="106">
        <v>0</v>
      </c>
      <c r="D26" s="108">
        <v>0</v>
      </c>
      <c r="G26" s="124" t="s">
        <v>169</v>
      </c>
    </row>
    <row r="27">
      <c r="A27" s="124" t="s">
        <v>170</v>
      </c>
      <c r="B27" s="105" t="s">
        <v>171</v>
      </c>
      <c r="C27" s="106">
        <v>686835970.19000006</v>
      </c>
      <c r="D27" s="108">
        <v>651843766.49000001</v>
      </c>
      <c r="G27" s="124" t="s">
        <v>170</v>
      </c>
      <c r="H27" s="116">
        <v>22001700</v>
      </c>
      <c r="I27" s="116">
        <v>22009211</v>
      </c>
      <c r="J27" s="116">
        <v>22010211</v>
      </c>
      <c r="K27" s="116">
        <v>22417701</v>
      </c>
      <c r="L27" s="116">
        <v>27005701</v>
      </c>
      <c r="M27" s="116">
        <v>27009213</v>
      </c>
      <c r="N27" s="116">
        <v>27010213</v>
      </c>
      <c r="O27" s="116">
        <v>27012213</v>
      </c>
      <c r="P27" s="116">
        <v>27157700</v>
      </c>
    </row>
    <row r="28">
      <c r="A28" s="124" t="s">
        <v>172</v>
      </c>
      <c r="B28" s="114" t="s">
        <v>89</v>
      </c>
      <c r="C28" s="106">
        <v>2621947169.9499998</v>
      </c>
      <c r="D28" s="108">
        <v>4860611322.9099998</v>
      </c>
      <c r="G28" s="124" t="s">
        <v>172</v>
      </c>
      <c r="H28" s="87">
        <v>22412730</v>
      </c>
      <c r="I28" s="87">
        <v>22413730</v>
      </c>
      <c r="J28" s="87">
        <v>22415303</v>
      </c>
      <c r="K28" s="87">
        <v>27014731</v>
      </c>
      <c r="L28" s="87">
        <v>27016731</v>
      </c>
      <c r="M28" s="87">
        <v>27181733</v>
      </c>
      <c r="N28" s="67"/>
    </row>
    <row r="29">
      <c r="A29" s="124" t="s">
        <v>173</v>
      </c>
      <c r="B29" s="105" t="s">
        <v>174</v>
      </c>
      <c r="C29" s="106">
        <v>0</v>
      </c>
      <c r="D29" s="108">
        <v>0</v>
      </c>
      <c r="G29" s="124" t="s">
        <v>173</v>
      </c>
    </row>
    <row r="30">
      <c r="A30" s="124" t="s">
        <v>175</v>
      </c>
      <c r="B30" s="105" t="s">
        <v>176</v>
      </c>
      <c r="C30" s="106">
        <v>0</v>
      </c>
      <c r="D30" s="108">
        <v>0</v>
      </c>
      <c r="G30" s="124" t="s">
        <v>175</v>
      </c>
    </row>
    <row r="31">
      <c r="A31" s="124" t="s">
        <v>177</v>
      </c>
      <c r="B31" s="105" t="s">
        <v>91</v>
      </c>
      <c r="C31" s="106">
        <v>0</v>
      </c>
      <c r="D31" s="108">
        <v>0</v>
      </c>
      <c r="G31" s="124" t="s">
        <v>177</v>
      </c>
    </row>
    <row r="32">
      <c r="A32" s="124" t="s">
        <v>178</v>
      </c>
      <c r="B32" s="105" t="s">
        <v>92</v>
      </c>
      <c r="C32" s="106">
        <v>221699995.56999999</v>
      </c>
      <c r="D32" s="108">
        <v>195523808.28</v>
      </c>
      <c r="G32" s="124" t="s">
        <v>178</v>
      </c>
      <c r="H32" s="87">
        <v>24010746</v>
      </c>
      <c r="I32" s="67"/>
      <c r="J32" s="67"/>
      <c r="K32" s="67"/>
      <c r="L32" s="67"/>
      <c r="M32" s="67"/>
      <c r="N32" s="67"/>
    </row>
    <row r="33">
      <c r="A33" s="124" t="s">
        <v>179</v>
      </c>
      <c r="B33" s="126" t="s">
        <v>180</v>
      </c>
      <c r="C33" s="106">
        <f>C23+C26+C27+C28+C29+C30+C31+C32</f>
        <v>3558640252.7199998</v>
      </c>
      <c r="D33" s="106">
        <f>D23+D26+D27+D28+D29+D30+D31+D32</f>
        <v>5732422115.4499998</v>
      </c>
      <c r="G33" s="124" t="s">
        <v>179</v>
      </c>
      <c r="H33" s="67" t="s">
        <v>181</v>
      </c>
      <c r="I33" s="67"/>
      <c r="J33" s="67"/>
      <c r="K33" s="67"/>
      <c r="L33" s="67"/>
      <c r="M33" s="67"/>
      <c r="N33" s="67"/>
    </row>
    <row r="34">
      <c r="A34" s="124" t="s">
        <v>182</v>
      </c>
      <c r="B34" s="105" t="s">
        <v>183</v>
      </c>
      <c r="C34" s="106">
        <f>C35-C33</f>
        <v>115825254.42000055</v>
      </c>
      <c r="D34" s="106">
        <f>D35-D33</f>
        <v>171077399.58000088</v>
      </c>
      <c r="G34" s="124" t="s">
        <v>182</v>
      </c>
      <c r="H34" s="67" t="s">
        <v>184</v>
      </c>
      <c r="I34" s="67"/>
      <c r="J34" s="67"/>
      <c r="K34" s="67"/>
      <c r="L34" s="67"/>
      <c r="M34" s="67"/>
      <c r="N34" s="67"/>
    </row>
    <row r="35">
      <c r="A35" s="124" t="s">
        <v>185</v>
      </c>
      <c r="B35" s="126" t="s">
        <v>186</v>
      </c>
      <c r="C35" s="118">
        <v>3674465507.1400003</v>
      </c>
      <c r="D35" s="119">
        <v>5903499515.0300007</v>
      </c>
      <c r="G35" s="124" t="s">
        <v>185</v>
      </c>
      <c r="H35" s="120" t="s">
        <v>187</v>
      </c>
      <c r="L35" s="127"/>
    </row>
    <row r="36">
      <c r="A36" s="124"/>
      <c r="B36" s="105"/>
      <c r="C36" s="106"/>
      <c r="D36" s="108"/>
      <c r="G36" s="124"/>
    </row>
    <row r="37" thickBot="1">
      <c r="A37" s="124" t="s">
        <v>188</v>
      </c>
      <c r="B37" s="128" t="s">
        <v>189</v>
      </c>
      <c r="C37" s="129">
        <f>C20-C35</f>
        <v>115131683.27999973</v>
      </c>
      <c r="D37" s="129">
        <f>D20-D35</f>
        <v>106289062.70999813</v>
      </c>
      <c r="G37" s="124" t="s">
        <v>188</v>
      </c>
      <c r="H37" s="125" t="s">
        <v>190</v>
      </c>
      <c r="I37" s="125"/>
      <c r="J37" s="125"/>
      <c r="K37" s="125"/>
      <c r="L37" s="125"/>
    </row>
    <row r="39">
      <c r="B39" s="67" t="s">
        <v>191</v>
      </c>
    </row>
    <row r="40">
      <c r="B40" s="67" t="s">
        <v>192</v>
      </c>
    </row>
  </sheetData>
  <mergeCells count="3">
    <mergeCell ref="B2:D2"/>
    <mergeCell ref="B4:B5"/>
    <mergeCell ref="C4:D4"/>
  </mergeCells>
  <pageSetup paperSize="9"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30" sqref="D30"/>
    </sheetView>
  </sheetViews>
  <sheetFormatPr defaultColWidth="9" defaultRowHeight="13.5"/>
  <cols>
    <col min="1" max="1" width="9" style="67"/>
    <col min="2" max="2" width="25.43" style="67" customWidth="1"/>
    <col min="3" max="3" width="23.14" style="72" customWidth="1"/>
    <col min="4" max="4" width="36" style="72" customWidth="1"/>
    <col min="5" max="5" width="9" style="67"/>
    <col min="6" max="6" width="14.29" style="73" customWidth="1"/>
    <col min="7" max="7" width="15.43" style="67" customWidth="1"/>
    <col min="8" max="25" width="9" style="2"/>
    <col min="26" max="16384" width="9" style="67"/>
  </cols>
  <sheetData>
    <row r="1">
      <c r="B1" s="67" t="s">
        <v>140</v>
      </c>
    </row>
    <row r="2">
      <c r="B2" s="68" t="s">
        <v>193</v>
      </c>
      <c r="C2" s="30"/>
      <c r="D2" s="30"/>
    </row>
    <row r="3" thickBot="1"/>
    <row r="4">
      <c r="B4" s="94" t="s">
        <v>3</v>
      </c>
      <c r="C4" s="95" t="s">
        <v>142</v>
      </c>
      <c r="D4" s="96"/>
    </row>
    <row r="5">
      <c r="A5" s="97" t="s">
        <v>143</v>
      </c>
      <c r="B5" s="98"/>
      <c r="C5" s="99">
        <v>42338</v>
      </c>
      <c r="D5" s="100">
        <v>41973</v>
      </c>
      <c r="F5" s="78" t="s">
        <v>59</v>
      </c>
      <c r="G5" s="97" t="s">
        <v>143</v>
      </c>
    </row>
    <row r="6">
      <c r="A6" s="101"/>
      <c r="B6" s="102" t="s">
        <v>144</v>
      </c>
      <c r="C6" s="103"/>
      <c r="D6" s="104"/>
      <c r="G6" s="101"/>
    </row>
    <row r="7">
      <c r="A7" s="101">
        <v>1000</v>
      </c>
      <c r="B7" s="105" t="s">
        <v>145</v>
      </c>
      <c r="C7" s="106">
        <f>C8+C9+C10</f>
        <v>2469090924.6900001</v>
      </c>
      <c r="D7" s="106">
        <f>D8+D9+D10</f>
        <v>0</v>
      </c>
      <c r="G7" s="101">
        <v>1000</v>
      </c>
      <c r="H7" s="67" t="s">
        <v>146</v>
      </c>
      <c r="I7" s="67"/>
      <c r="J7" s="67"/>
      <c r="K7" s="67"/>
      <c r="L7" s="67"/>
    </row>
    <row r="8">
      <c r="A8" s="101">
        <v>1100</v>
      </c>
      <c r="B8" s="107" t="s">
        <v>147</v>
      </c>
      <c r="C8" s="106">
        <v>1690372057.03</v>
      </c>
      <c r="D8" s="108">
        <v>0</v>
      </c>
      <c r="F8" s="84" t="s">
        <v>82</v>
      </c>
      <c r="G8" s="101">
        <v>1100</v>
      </c>
      <c r="H8" s="109">
        <v>12430193</v>
      </c>
      <c r="I8" s="109">
        <v>12432195</v>
      </c>
      <c r="J8" s="109">
        <v>13011303</v>
      </c>
      <c r="K8" s="109">
        <v>13075308</v>
      </c>
      <c r="L8" s="109">
        <v>13081320</v>
      </c>
      <c r="M8" s="109">
        <v>13093318</v>
      </c>
      <c r="N8" s="109">
        <v>13096319</v>
      </c>
      <c r="O8" s="109">
        <v>13097319</v>
      </c>
      <c r="P8" s="109">
        <v>13251131</v>
      </c>
      <c r="Q8" s="109">
        <v>13410141</v>
      </c>
      <c r="R8" s="109">
        <v>15009168</v>
      </c>
      <c r="S8" s="109">
        <v>15018312</v>
      </c>
      <c r="T8" s="109">
        <v>15024312</v>
      </c>
      <c r="U8" s="109">
        <v>15026168</v>
      </c>
      <c r="V8" s="109">
        <v>15057323</v>
      </c>
      <c r="W8" s="109">
        <v>15070366</v>
      </c>
      <c r="X8" s="109">
        <v>15081368</v>
      </c>
      <c r="Y8" s="109">
        <v>15405171</v>
      </c>
    </row>
    <row r="9">
      <c r="A9" s="101">
        <v>1200</v>
      </c>
      <c r="B9" s="107" t="s">
        <v>148</v>
      </c>
      <c r="C9" s="106">
        <v>775158165.86000001</v>
      </c>
      <c r="D9" s="108">
        <v>0</v>
      </c>
      <c r="F9" s="84" t="s">
        <v>82</v>
      </c>
      <c r="G9" s="101">
        <v>1200</v>
      </c>
      <c r="H9" s="110">
        <v>13072305</v>
      </c>
      <c r="I9" s="110">
        <v>13073305</v>
      </c>
      <c r="J9" s="110">
        <v>15039305</v>
      </c>
    </row>
    <row r="10">
      <c r="A10" s="101">
        <v>1300</v>
      </c>
      <c r="B10" s="107" t="s">
        <v>149</v>
      </c>
      <c r="C10" s="106">
        <v>3560701.7999999998</v>
      </c>
      <c r="D10" s="108">
        <v>0</v>
      </c>
      <c r="F10" s="84" t="s">
        <v>82</v>
      </c>
      <c r="G10" s="101">
        <v>1300</v>
      </c>
      <c r="H10" s="111">
        <v>13803188</v>
      </c>
    </row>
    <row r="11">
      <c r="A11" s="101">
        <v>1310</v>
      </c>
      <c r="B11" s="112" t="s">
        <v>150</v>
      </c>
      <c r="C11" s="106">
        <v>3560701.7999999998</v>
      </c>
      <c r="D11" s="108">
        <v>0</v>
      </c>
      <c r="F11" s="84" t="s">
        <v>82</v>
      </c>
      <c r="G11" s="101">
        <v>1310</v>
      </c>
      <c r="H11" s="111">
        <v>13803188</v>
      </c>
    </row>
    <row r="12">
      <c r="A12" s="101">
        <v>1320</v>
      </c>
      <c r="B12" s="113" t="s">
        <v>151</v>
      </c>
      <c r="C12" s="106">
        <v>0</v>
      </c>
      <c r="D12" s="108">
        <v>0</v>
      </c>
      <c r="G12" s="101">
        <v>1320</v>
      </c>
    </row>
    <row r="13">
      <c r="A13" s="101">
        <v>2000</v>
      </c>
      <c r="B13" s="114" t="s">
        <v>152</v>
      </c>
      <c r="C13" s="106">
        <v>702581247.23000002</v>
      </c>
      <c r="D13" s="108">
        <v>0</v>
      </c>
      <c r="F13" s="84" t="s">
        <v>82</v>
      </c>
      <c r="G13" s="101">
        <v>2000</v>
      </c>
      <c r="H13" s="87">
        <v>11310700</v>
      </c>
      <c r="I13" s="87">
        <v>11310701</v>
      </c>
      <c r="J13" s="67"/>
      <c r="K13" s="67"/>
    </row>
    <row r="14">
      <c r="A14" s="101">
        <v>3000</v>
      </c>
      <c r="B14" s="114" t="s">
        <v>153</v>
      </c>
      <c r="C14" s="106">
        <v>35536990.840000004</v>
      </c>
      <c r="D14" s="108">
        <v>0</v>
      </c>
      <c r="F14" s="84" t="s">
        <v>82</v>
      </c>
      <c r="G14" s="101">
        <v>3000</v>
      </c>
      <c r="H14" s="115">
        <v>14002703</v>
      </c>
      <c r="I14" s="115">
        <v>14003703</v>
      </c>
      <c r="J14" s="115">
        <v>14008706</v>
      </c>
      <c r="K14" s="115">
        <v>14104706</v>
      </c>
      <c r="L14" s="115">
        <v>14301702</v>
      </c>
      <c r="M14" s="115">
        <v>14308706</v>
      </c>
      <c r="N14" s="115">
        <v>14503000</v>
      </c>
    </row>
    <row r="15">
      <c r="A15" s="101">
        <v>4000</v>
      </c>
      <c r="B15" s="114" t="s">
        <v>72</v>
      </c>
      <c r="C15" s="106">
        <v>1450336726.6500001</v>
      </c>
      <c r="D15" s="108">
        <v>0</v>
      </c>
      <c r="F15" s="84" t="s">
        <v>82</v>
      </c>
      <c r="G15" s="101">
        <v>4000</v>
      </c>
      <c r="H15" s="116">
        <v>12001700</v>
      </c>
      <c r="I15" s="116">
        <v>12405211</v>
      </c>
      <c r="J15" s="116">
        <v>15002213</v>
      </c>
      <c r="K15" s="116">
        <v>15006700</v>
      </c>
      <c r="L15" s="116">
        <v>15006701</v>
      </c>
      <c r="M15" s="116">
        <v>15007700</v>
      </c>
    </row>
    <row r="16">
      <c r="A16" s="101">
        <v>5000</v>
      </c>
      <c r="B16" s="114" t="s">
        <v>73</v>
      </c>
      <c r="C16" s="106">
        <v>574892763.00999999</v>
      </c>
      <c r="D16" s="108">
        <v>0</v>
      </c>
      <c r="F16" s="84" t="s">
        <v>82</v>
      </c>
      <c r="G16" s="101">
        <v>5000</v>
      </c>
      <c r="H16" s="87">
        <v>12401720</v>
      </c>
      <c r="I16" s="87">
        <v>15002721</v>
      </c>
      <c r="J16" s="87">
        <v>15401724</v>
      </c>
      <c r="K16" s="67"/>
      <c r="L16" s="67"/>
      <c r="M16" s="67"/>
      <c r="N16" s="67"/>
    </row>
    <row r="17">
      <c r="A17" s="101">
        <v>6000</v>
      </c>
      <c r="B17" s="114" t="s">
        <v>154</v>
      </c>
      <c r="C17" s="106">
        <v>0</v>
      </c>
      <c r="D17" s="108">
        <v>0</v>
      </c>
      <c r="G17" s="101">
        <v>6000</v>
      </c>
      <c r="H17" s="67"/>
      <c r="I17" s="67"/>
      <c r="J17" s="67"/>
      <c r="K17" s="67"/>
      <c r="L17" s="67"/>
      <c r="M17" s="67"/>
      <c r="N17" s="67"/>
    </row>
    <row r="18">
      <c r="A18" s="101">
        <v>7000</v>
      </c>
      <c r="B18" s="117" t="s">
        <v>155</v>
      </c>
      <c r="C18" s="106">
        <f>C7+C13+C14+C15+C16+C17</f>
        <v>5232438652.4200001</v>
      </c>
      <c r="D18" s="106">
        <f>D7+D13+D14+D15+D16+D17</f>
        <v>0</v>
      </c>
      <c r="G18" s="101">
        <v>7000</v>
      </c>
      <c r="H18" s="67" t="s">
        <v>156</v>
      </c>
      <c r="I18" s="67"/>
      <c r="J18" s="67"/>
      <c r="K18" s="67"/>
      <c r="L18" s="67"/>
      <c r="M18" s="67"/>
      <c r="N18" s="67"/>
    </row>
    <row r="19">
      <c r="A19" s="101">
        <v>8000</v>
      </c>
      <c r="B19" s="114" t="s">
        <v>157</v>
      </c>
      <c r="C19" s="106">
        <f>C20-C18</f>
        <v>129574676.25999641</v>
      </c>
      <c r="D19" s="106">
        <f>D20-D18</f>
        <v>0</v>
      </c>
      <c r="G19" s="101">
        <v>8000</v>
      </c>
      <c r="H19" s="67" t="s">
        <v>158</v>
      </c>
      <c r="I19" s="67"/>
      <c r="J19" s="67"/>
      <c r="K19" s="67"/>
      <c r="L19" s="67"/>
      <c r="M19" s="67"/>
      <c r="N19" s="67"/>
    </row>
    <row r="20">
      <c r="A20" s="101">
        <v>9000</v>
      </c>
      <c r="B20" s="117" t="s">
        <v>159</v>
      </c>
      <c r="C20" s="118">
        <v>5362013328.6799965</v>
      </c>
      <c r="D20" s="119">
        <v>0</v>
      </c>
      <c r="F20" s="84" t="s">
        <v>82</v>
      </c>
      <c r="G20" s="101">
        <v>9000</v>
      </c>
      <c r="H20" s="120" t="s">
        <v>160</v>
      </c>
    </row>
    <row r="21">
      <c r="A21" s="101"/>
      <c r="B21" s="105"/>
      <c r="C21" s="106"/>
      <c r="D21" s="108"/>
      <c r="G21" s="101"/>
    </row>
    <row r="22">
      <c r="A22" s="101"/>
      <c r="B22" s="121" t="s">
        <v>161</v>
      </c>
      <c r="C22" s="122"/>
      <c r="D22" s="123"/>
      <c r="G22" s="101"/>
    </row>
    <row r="23">
      <c r="A23" s="124" t="s">
        <v>162</v>
      </c>
      <c r="B23" s="105" t="s">
        <v>163</v>
      </c>
      <c r="C23" s="106">
        <f>C24+C25</f>
        <v>110195311.11</v>
      </c>
      <c r="D23" s="106">
        <f>D24+D25</f>
        <v>0</v>
      </c>
      <c r="G23" s="124" t="s">
        <v>162</v>
      </c>
      <c r="H23" s="67" t="s">
        <v>164</v>
      </c>
      <c r="I23" s="67"/>
      <c r="J23" s="67"/>
    </row>
    <row r="24">
      <c r="A24" s="124" t="s">
        <v>165</v>
      </c>
      <c r="B24" s="107" t="s">
        <v>166</v>
      </c>
      <c r="C24" s="106">
        <v>110195311.13</v>
      </c>
      <c r="D24" s="108">
        <v>0</v>
      </c>
      <c r="G24" s="124" t="s">
        <v>165</v>
      </c>
      <c r="H24" s="87">
        <v>23009212</v>
      </c>
      <c r="I24" s="125">
        <v>23310732</v>
      </c>
    </row>
    <row r="25">
      <c r="A25" s="124" t="s">
        <v>167</v>
      </c>
      <c r="B25" s="107" t="s">
        <v>168</v>
      </c>
      <c r="C25" s="106">
        <v>-0.02</v>
      </c>
      <c r="D25" s="108">
        <v>0</v>
      </c>
      <c r="G25" s="124" t="s">
        <v>167</v>
      </c>
      <c r="H25" s="125">
        <v>23013215</v>
      </c>
    </row>
    <row r="26">
      <c r="A26" s="124" t="s">
        <v>169</v>
      </c>
      <c r="B26" s="114" t="s">
        <v>84</v>
      </c>
      <c r="C26" s="106">
        <v>0</v>
      </c>
      <c r="D26" s="108">
        <v>0</v>
      </c>
      <c r="G26" s="124" t="s">
        <v>169</v>
      </c>
    </row>
    <row r="27">
      <c r="A27" s="124" t="s">
        <v>170</v>
      </c>
      <c r="B27" s="105" t="s">
        <v>171</v>
      </c>
      <c r="C27" s="106">
        <v>784291163.69999993</v>
      </c>
      <c r="D27" s="108">
        <v>0</v>
      </c>
      <c r="G27" s="124" t="s">
        <v>170</v>
      </c>
      <c r="H27" s="116">
        <v>22001700</v>
      </c>
      <c r="I27" s="116">
        <v>22009211</v>
      </c>
      <c r="J27" s="116">
        <v>22010211</v>
      </c>
      <c r="K27" s="116">
        <v>22417701</v>
      </c>
      <c r="L27" s="116">
        <v>27005701</v>
      </c>
      <c r="M27" s="116">
        <v>27009213</v>
      </c>
      <c r="N27" s="116">
        <v>27010213</v>
      </c>
      <c r="O27" s="116">
        <v>27012213</v>
      </c>
      <c r="P27" s="116">
        <v>27157700</v>
      </c>
    </row>
    <row r="28">
      <c r="A28" s="124" t="s">
        <v>172</v>
      </c>
      <c r="B28" s="114" t="s">
        <v>89</v>
      </c>
      <c r="C28" s="106">
        <v>3966261351.0699997</v>
      </c>
      <c r="D28" s="108">
        <v>0</v>
      </c>
      <c r="G28" s="124" t="s">
        <v>172</v>
      </c>
      <c r="H28" s="87">
        <v>22412730</v>
      </c>
      <c r="I28" s="87">
        <v>22413730</v>
      </c>
      <c r="J28" s="87">
        <v>22415303</v>
      </c>
      <c r="K28" s="87">
        <v>27014731</v>
      </c>
      <c r="L28" s="87">
        <v>27016731</v>
      </c>
      <c r="M28" s="87">
        <v>27181733</v>
      </c>
      <c r="N28" s="67"/>
    </row>
    <row r="29">
      <c r="A29" s="124" t="s">
        <v>173</v>
      </c>
      <c r="B29" s="105" t="s">
        <v>174</v>
      </c>
      <c r="C29" s="106">
        <v>0</v>
      </c>
      <c r="D29" s="108">
        <v>0</v>
      </c>
      <c r="G29" s="124" t="s">
        <v>173</v>
      </c>
    </row>
    <row r="30">
      <c r="A30" s="124" t="s">
        <v>175</v>
      </c>
      <c r="B30" s="105" t="s">
        <v>176</v>
      </c>
      <c r="C30" s="106">
        <v>0</v>
      </c>
      <c r="D30" s="108">
        <v>0</v>
      </c>
      <c r="G30" s="124" t="s">
        <v>175</v>
      </c>
    </row>
    <row r="31">
      <c r="A31" s="124" t="s">
        <v>177</v>
      </c>
      <c r="B31" s="105" t="s">
        <v>91</v>
      </c>
      <c r="C31" s="106">
        <v>0</v>
      </c>
      <c r="D31" s="108">
        <v>0</v>
      </c>
      <c r="G31" s="124" t="s">
        <v>177</v>
      </c>
    </row>
    <row r="32">
      <c r="A32" s="124" t="s">
        <v>178</v>
      </c>
      <c r="B32" s="105" t="s">
        <v>92</v>
      </c>
      <c r="C32" s="106">
        <v>221699995.56999999</v>
      </c>
      <c r="D32" s="108">
        <v>0</v>
      </c>
      <c r="G32" s="124" t="s">
        <v>178</v>
      </c>
      <c r="H32" s="87">
        <v>24010746</v>
      </c>
      <c r="I32" s="67"/>
      <c r="J32" s="67"/>
      <c r="K32" s="67"/>
      <c r="L32" s="67"/>
      <c r="M32" s="67"/>
      <c r="N32" s="67"/>
    </row>
    <row r="33">
      <c r="A33" s="124" t="s">
        <v>179</v>
      </c>
      <c r="B33" s="126" t="s">
        <v>180</v>
      </c>
      <c r="C33" s="106">
        <f>C23+C26+C27+C28+C29+C30+C31+C32</f>
        <v>5082447821.4499989</v>
      </c>
      <c r="D33" s="106">
        <f>D23+D26+D27+D28+D29+D30+D31+D32</f>
        <v>0</v>
      </c>
      <c r="G33" s="124" t="s">
        <v>179</v>
      </c>
      <c r="H33" s="67" t="s">
        <v>181</v>
      </c>
      <c r="I33" s="67"/>
      <c r="J33" s="67"/>
      <c r="K33" s="67"/>
      <c r="L33" s="67"/>
      <c r="M33" s="67"/>
      <c r="N33" s="67"/>
    </row>
    <row r="34">
      <c r="A34" s="124" t="s">
        <v>182</v>
      </c>
      <c r="B34" s="105" t="s">
        <v>183</v>
      </c>
      <c r="C34" s="106">
        <f>C35-C33</f>
        <v>169303876.32000065</v>
      </c>
      <c r="D34" s="106">
        <f>D35-D33</f>
        <v>0</v>
      </c>
      <c r="G34" s="124" t="s">
        <v>182</v>
      </c>
      <c r="H34" s="67" t="s">
        <v>184</v>
      </c>
      <c r="I34" s="67"/>
      <c r="J34" s="67"/>
      <c r="K34" s="67"/>
      <c r="L34" s="67"/>
      <c r="M34" s="67"/>
      <c r="N34" s="67"/>
    </row>
    <row r="35">
      <c r="A35" s="124" t="s">
        <v>185</v>
      </c>
      <c r="B35" s="126" t="s">
        <v>186</v>
      </c>
      <c r="C35" s="118">
        <v>5251751697.7699995</v>
      </c>
      <c r="D35" s="119">
        <v>0</v>
      </c>
      <c r="G35" s="124" t="s">
        <v>185</v>
      </c>
      <c r="H35" s="120" t="s">
        <v>187</v>
      </c>
      <c r="L35" s="127"/>
    </row>
    <row r="36">
      <c r="A36" s="124"/>
      <c r="B36" s="105"/>
      <c r="C36" s="106"/>
      <c r="D36" s="108"/>
      <c r="G36" s="124"/>
    </row>
    <row r="37" thickBot="1">
      <c r="A37" s="124" t="s">
        <v>188</v>
      </c>
      <c r="B37" s="128" t="s">
        <v>189</v>
      </c>
      <c r="C37" s="129">
        <f>C20-C35</f>
        <v>110261630.90999699</v>
      </c>
      <c r="D37" s="129">
        <f>D20-D35</f>
        <v>0</v>
      </c>
      <c r="G37" s="124" t="s">
        <v>188</v>
      </c>
      <c r="H37" s="125" t="s">
        <v>190</v>
      </c>
      <c r="I37" s="125"/>
      <c r="J37" s="125"/>
      <c r="K37" s="125"/>
      <c r="L37" s="125"/>
    </row>
    <row r="39">
      <c r="B39" s="67" t="s">
        <v>191</v>
      </c>
    </row>
    <row r="40">
      <c r="B40" s="67" t="s">
        <v>192</v>
      </c>
    </row>
  </sheetData>
  <mergeCells count="3">
    <mergeCell ref="B2:D2"/>
    <mergeCell ref="B4:B5"/>
    <mergeCell ref="C4:D4"/>
  </mergeCell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Anlan Yu</cp:lastModifiedBy>
  <dcterms:modified xsi:type="dcterms:W3CDTF">2015-12-01T16:24:22Z</dcterms:modified>
</cp:coreProperties>
</file>