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xWindow="0" yWindow="150" windowWidth="28755" windowHeight="14310" activeTab="1"/>
  </bookViews>
  <sheets>
    <sheet name="Intermediate Business Income" sheetId="1" r:id="rId1"/>
    <sheet name="PL Report for Forecast" sheetId="2" r:id="rId2"/>
    <sheet name="Balance Report for Forecast" sheetId="3" r:id="rId3"/>
    <sheet name="Average Balance for Forecast" sheetId="4" r:id="rId4"/>
  </sheets>
  <calcPr/>
</workbook>
</file>

<file path=xl/calcChain.xml><?xml version="1.0" encoding="utf-8"?>
<calcChain xmlns="http://schemas.openxmlformats.org/spreadsheetml/2006/main">
  <c i="4" r="D37"/>
  <c r="C37"/>
  <c r="D23"/>
  <c r="D33"/>
  <c r="D34"/>
  <c r="C23"/>
  <c r="C33"/>
  <c r="C34"/>
  <c r="D7"/>
  <c r="D18"/>
  <c r="D19"/>
  <c r="C7"/>
  <c r="C18"/>
  <c r="C19"/>
  <c i="3" r="D37"/>
  <c r="C37"/>
  <c r="D23"/>
  <c r="D33"/>
  <c r="D34"/>
  <c r="C23"/>
  <c r="C33"/>
  <c r="C34"/>
  <c r="D7"/>
  <c r="D18"/>
  <c r="D19"/>
  <c r="C7"/>
  <c r="C18"/>
  <c r="C19"/>
  <c i="2" r="D55"/>
  <c r="C55"/>
  <c r="D50"/>
  <c r="C50"/>
  <c r="D31"/>
  <c r="C31"/>
  <c r="D46"/>
  <c r="D45"/>
  <c r="C46"/>
  <c r="C45"/>
  <c r="D28"/>
  <c r="C28"/>
  <c r="D22"/>
  <c r="C22"/>
  <c r="D18"/>
  <c r="D17"/>
  <c r="C18"/>
  <c r="D12"/>
  <c r="C12"/>
  <c r="D7"/>
  <c r="D6"/>
  <c r="C7"/>
  <c r="C6"/>
  <c r="C17"/>
  <c r="C5"/>
  <c r="C44"/>
  <c r="C61"/>
  <c r="C64"/>
  <c r="D5"/>
  <c r="D44"/>
  <c r="D61"/>
  <c r="D64"/>
  <c i="1" r="E18"/>
  <c r="E20"/>
  <c r="E24"/>
  <c r="I18"/>
  <c r="I20"/>
  <c r="I24"/>
  <c r="G18"/>
  <c r="G20"/>
  <c r="G24"/>
  <c r="D18"/>
  <c r="D20"/>
  <c r="D24"/>
</calcChain>
</file>

<file path=xl/sharedStrings.xml><?xml version="1.0" encoding="utf-8"?>
<sst xmlns="http://schemas.openxmlformats.org/spreadsheetml/2006/main">
  <si>
    <t>中间业务净收入情况表Intermediate business income</t>
  </si>
  <si>
    <t>编报机构：</t>
  </si>
  <si>
    <t>单位：万本币</t>
  </si>
  <si>
    <t>项目</t>
  </si>
  <si>
    <t>行次</t>
  </si>
  <si>
    <t>计算方法</t>
  </si>
  <si>
    <t>预算执行进度（%）</t>
  </si>
  <si>
    <t>较上月末</t>
  </si>
  <si>
    <t>较上年同期</t>
  </si>
  <si>
    <t>备注</t>
  </si>
  <si>
    <t>%</t>
  </si>
  <si>
    <t>d1010</t>
  </si>
  <si>
    <t>代理资金清算</t>
  </si>
  <si>
    <t>d1011</t>
  </si>
  <si>
    <t xml:space="preserve">    其中：代理总行资金清算</t>
  </si>
  <si>
    <t>d1020</t>
  </si>
  <si>
    <r>
      <rPr>
        <rFont val="Calibri"/>
        <scheme val="none"/>
      </rPr>
      <t>跨境人民币结算</t>
    </r>
    <r>
      <rPr>
        <rFont val="宋体"/>
        <color rgb="FFFF0000"/>
        <sz val="10"/>
        <scheme val="none"/>
      </rPr>
      <t xml:space="preserve"> [注 (1)]</t>
    </r>
  </si>
  <si>
    <t>d1030</t>
  </si>
  <si>
    <r>
      <rPr>
        <rFont val="Calibri"/>
        <scheme val="none"/>
      </rPr>
      <t>非人民币币种结算</t>
    </r>
    <r>
      <rPr>
        <rFont val="宋体"/>
        <color rgb="FFFF0000"/>
        <sz val="10"/>
        <scheme val="none"/>
      </rPr>
      <t xml:space="preserve"> [注 (1)]</t>
    </r>
  </si>
  <si>
    <t>d1040</t>
  </si>
  <si>
    <t>顾问咨询</t>
  </si>
  <si>
    <t>d1050</t>
  </si>
  <si>
    <t>银团贷款</t>
  </si>
  <si>
    <t>d1060</t>
  </si>
  <si>
    <r>
      <rPr>
        <rFont val="Calibri"/>
        <scheme val="none"/>
      </rPr>
      <t xml:space="preserve">其他与贷款相关手续费 </t>
    </r>
    <r>
      <rPr>
        <rFont val="宋体"/>
        <color rgb="FFFF0000"/>
        <sz val="10"/>
        <scheme val="none"/>
      </rPr>
      <t>[注 (2)]</t>
    </r>
  </si>
  <si>
    <t>d1070</t>
  </si>
  <si>
    <t>即期结售汇</t>
  </si>
  <si>
    <t>d1080</t>
  </si>
  <si>
    <t>银行卡收入</t>
  </si>
  <si>
    <t>d1090</t>
  </si>
  <si>
    <t>代理人身保险收入</t>
  </si>
  <si>
    <t>d1100</t>
  </si>
  <si>
    <t>其它手续费及佣金收入</t>
  </si>
  <si>
    <t>d1200</t>
  </si>
  <si>
    <t>手续费及佣金合计：</t>
  </si>
  <si>
    <t>d1110</t>
  </si>
  <si>
    <t>手续费支出</t>
  </si>
  <si>
    <t>d1120</t>
  </si>
  <si>
    <t>手续费及佣金净收入</t>
  </si>
  <si>
    <t>d1130</t>
  </si>
  <si>
    <t>代客远期产品及代客衍生金融工具</t>
  </si>
  <si>
    <t>d1131</t>
  </si>
  <si>
    <t xml:space="preserve">    其中:NDF收入</t>
  </si>
  <si>
    <t>d1140</t>
  </si>
  <si>
    <t>其他中间业务收入</t>
  </si>
  <si>
    <t>d1150</t>
  </si>
  <si>
    <t>中间业务净收入</t>
  </si>
  <si>
    <t>填报说明：</t>
  </si>
  <si>
    <t>1.“非人民币币种结算”指除人民币之外的海外机构本币、美元或其他币种的结算收入；</t>
  </si>
  <si>
    <t>2.“其他与贷款相关手续费”指除了银团贷款之外，其他与贷款相关的手续费收入，如贷款承诺费、贷款安排费等；</t>
  </si>
  <si>
    <t>3.“手续费及佣金净收入”与ERP中的手续费及佣金净收入要保持一致；</t>
  </si>
  <si>
    <t>4.如果“其他手续费及佣金收入”和“其他中间业务收入”其中任何一项超过中间业务净收入的10%，请在备注中说明是什么产品或服务收入；</t>
  </si>
  <si>
    <t>5.表中所填均为累计收入金额，非业务发生量。</t>
  </si>
  <si>
    <t>d1010+d1020+d1030+d1040+d1050+d1060+d1070+d1080+d1090+d1100</t>
  </si>
  <si>
    <t>d1200-d1110</t>
  </si>
  <si>
    <t>d1120+d1130+d1140</t>
  </si>
  <si>
    <t>PL REPORT (1) used for forecast</t>
  </si>
  <si>
    <t>ITEMS</t>
  </si>
  <si>
    <t>BALANCE</t>
  </si>
  <si>
    <t>caculation</t>
  </si>
  <si>
    <t>净利息收入</t>
  </si>
  <si>
    <t>1000=1100-1200</t>
  </si>
  <si>
    <t>利息收入</t>
  </si>
  <si>
    <t>1100=1110+1120+1130+1140</t>
  </si>
  <si>
    <t>客户贷款</t>
  </si>
  <si>
    <t>1110=1111+1112+1113</t>
  </si>
  <si>
    <t>非贴现公司类贷款</t>
  </si>
  <si>
    <t>贴现与转贴现</t>
  </si>
  <si>
    <t>个人类贷款</t>
  </si>
  <si>
    <t>存放央行款项</t>
  </si>
  <si>
    <t>其他同业往来利息收入</t>
  </si>
  <si>
    <t>1130=1131+1132</t>
  </si>
  <si>
    <t>存放同业</t>
  </si>
  <si>
    <t>拆放同业</t>
  </si>
  <si>
    <t>买入返售款项及其他</t>
  </si>
  <si>
    <t>债券投资收益</t>
  </si>
  <si>
    <t>利息支出</t>
  </si>
  <si>
    <t>1200=1210+1220+1230+1240+1250</t>
  </si>
  <si>
    <t>客户存款</t>
  </si>
  <si>
    <t>1210=1211+1212</t>
  </si>
  <si>
    <t>公司类存款</t>
  </si>
  <si>
    <t>balance*-1</t>
  </si>
  <si>
    <t>个人类存款</t>
  </si>
  <si>
    <t>向中央银行借款</t>
  </si>
  <si>
    <t>其他同业往来利息支出</t>
  </si>
  <si>
    <t>1230=1231+1232+1233</t>
  </si>
  <si>
    <t>同业存放</t>
  </si>
  <si>
    <t>同业拆入</t>
  </si>
  <si>
    <t>卖出回购款项及其他</t>
  </si>
  <si>
    <t>已发行债券</t>
  </si>
  <si>
    <t>发行存款证</t>
  </si>
  <si>
    <t>中间业务收入</t>
  </si>
  <si>
    <t>2000=2100-2200</t>
  </si>
  <si>
    <t>手续费及佣金收入</t>
  </si>
  <si>
    <t>手续费及佣金支出</t>
  </si>
  <si>
    <t>其他非利息净收入</t>
  </si>
  <si>
    <t>3000=3100+3200+3300+3400+3500+3600+3700</t>
  </si>
  <si>
    <t>股利收入</t>
  </si>
  <si>
    <t>股权投资买卖损益</t>
  </si>
  <si>
    <t>交易性净收益</t>
  </si>
  <si>
    <t xml:space="preserve">   其中：公允价值变动损益</t>
  </si>
  <si>
    <t xml:space="preserve">         衍生金融工具损益</t>
  </si>
  <si>
    <t xml:space="preserve">         贵金属买卖损益</t>
  </si>
  <si>
    <t xml:space="preserve">         其他投资损益</t>
  </si>
  <si>
    <t>债券投资买卖损益</t>
  </si>
  <si>
    <t>汇兑损益</t>
  </si>
  <si>
    <t>其他业务收入</t>
  </si>
  <si>
    <t>减：其他业务成本</t>
  </si>
  <si>
    <t>营业外收入（含资产处置损益）</t>
  </si>
  <si>
    <t>经营收入</t>
  </si>
  <si>
    <t>4000=1000+2000+3000</t>
  </si>
  <si>
    <t>经营费用</t>
  </si>
  <si>
    <t>5000=5100+5200</t>
  </si>
  <si>
    <t>员工费用</t>
  </si>
  <si>
    <t>5100=5110+5120</t>
  </si>
  <si>
    <t>工资性支出</t>
  </si>
  <si>
    <t>福利费</t>
  </si>
  <si>
    <t>非员工费用</t>
  </si>
  <si>
    <t>sum(from 72120000 to 79801000)</t>
  </si>
  <si>
    <t>业务管理费</t>
  </si>
  <si>
    <t>5210=5200-5220-5230-5240-5250</t>
  </si>
  <si>
    <t>折旧</t>
  </si>
  <si>
    <t>监管保险费</t>
  </si>
  <si>
    <t>营业税金及附加</t>
  </si>
  <si>
    <t>营业外支出（非资产处置损益）</t>
  </si>
  <si>
    <t>减值损失支出</t>
  </si>
  <si>
    <t>6000=6100+6200</t>
  </si>
  <si>
    <t>贷款准备金</t>
  </si>
  <si>
    <t>非信贷准备金</t>
  </si>
  <si>
    <t>内部转移收支轧差</t>
  </si>
  <si>
    <t>内部管理费</t>
  </si>
  <si>
    <t>当年利率风险金提取</t>
  </si>
  <si>
    <t>税前利润</t>
  </si>
  <si>
    <t>7000=4000-5000-6000</t>
  </si>
  <si>
    <t>应纳税所得净调增额</t>
  </si>
  <si>
    <t>所得税</t>
  </si>
  <si>
    <t>净利润</t>
  </si>
  <si>
    <t>9000=7000-8200</t>
  </si>
  <si>
    <t>附表2-1：</t>
  </si>
  <si>
    <t>Balance Report (1) used for forecast</t>
  </si>
  <si>
    <t>balance</t>
  </si>
  <si>
    <t>item</t>
  </si>
  <si>
    <t xml:space="preserve">资   产：</t>
  </si>
  <si>
    <t>各项贷款</t>
  </si>
  <si>
    <t>1000=1100+1200+1300</t>
  </si>
  <si>
    <t>非贴现对公</t>
  </si>
  <si>
    <t>贴现</t>
  </si>
  <si>
    <t>个人贷款</t>
  </si>
  <si>
    <t>其中：个人住房贷款</t>
  </si>
  <si>
    <t>信用卡透支</t>
  </si>
  <si>
    <t>存央行存款</t>
  </si>
  <si>
    <t>债券投资</t>
  </si>
  <si>
    <t>买入返售</t>
  </si>
  <si>
    <t>生息资产合计</t>
  </si>
  <si>
    <t>7000=1000+2000+3000+4000+5000+6000</t>
  </si>
  <si>
    <t>其他资产</t>
  </si>
  <si>
    <t>8000=9000-7000</t>
  </si>
  <si>
    <t>总资产</t>
  </si>
  <si>
    <t xml:space="preserve">sum(from 11010502 to 19540000) or  "Total Assets"</t>
  </si>
  <si>
    <t xml:space="preserve">负  债：</t>
  </si>
  <si>
    <t>a1000</t>
  </si>
  <si>
    <t>一般性存款</t>
  </si>
  <si>
    <t>a1000=a1100+a1200</t>
  </si>
  <si>
    <t>a1100</t>
  </si>
  <si>
    <t>对公存款</t>
  </si>
  <si>
    <t>a1200</t>
  </si>
  <si>
    <t>个人存款</t>
  </si>
  <si>
    <t>a2000</t>
  </si>
  <si>
    <t>转贷款资金</t>
  </si>
  <si>
    <t>a3000</t>
  </si>
  <si>
    <t>同业存款</t>
  </si>
  <si>
    <t>a4000</t>
  </si>
  <si>
    <t>a5000</t>
  </si>
  <si>
    <t>卖出回购</t>
  </si>
  <si>
    <t>a6000</t>
  </si>
  <si>
    <t>向央行借款</t>
  </si>
  <si>
    <t>a7000</t>
  </si>
  <si>
    <t>a8000</t>
  </si>
  <si>
    <t>a9000</t>
  </si>
  <si>
    <t>付息负债合计</t>
  </si>
  <si>
    <t>a9000=a1000+a2000+a3000+a4000+a5000+a6000+a7000+a8000</t>
  </si>
  <si>
    <t>b1000</t>
  </si>
  <si>
    <t>其他负债</t>
  </si>
  <si>
    <t>b1000=b2000-a9000</t>
  </si>
  <si>
    <t>b2000</t>
  </si>
  <si>
    <t>总负债</t>
  </si>
  <si>
    <t>sum(from 22001700 to 29999000) -27001739</t>
  </si>
  <si>
    <t>b3000</t>
  </si>
  <si>
    <t>所有者权益</t>
  </si>
  <si>
    <t>b3000=9000-b2000</t>
  </si>
  <si>
    <t>注：</t>
  </si>
  <si>
    <t>生息资产减值准备计入“其他资产”项目填列</t>
  </si>
  <si>
    <t>Average Balance Report (1) used for forecast</t>
  </si>
</sst>
</file>

<file path=xl/styles.xml><?xml version="1.0" encoding="utf-8"?>
<styleSheet xmlns="http://schemas.openxmlformats.org/spreadsheetml/2006/main">
  <numFmts count="4">
    <numFmt numFmtId="164" formatCode="_([$€-2]* #,##0.00_);_([$€-2]* (#,##0.00);_([$€-2]* &quot;-&quot;??_)"/>
    <numFmt numFmtId="165" formatCode="_ * #,##0_ ;_ * -#,##0_ ;_ * &quot;-&quot;??_ ;_ @_ "/>
    <numFmt numFmtId="166" formatCode="_-* #,##0.00_-;-* #,##0.00_-;_-* &quot;-&quot;??_-;_-@_-"/>
    <numFmt numFmtId="167" formatCode="_ * #,##0.00_ ;_ * -#,##0.00_ ;_ * &quot;-&quot;??_ ;_ @_ "/>
  </numFmts>
  <fonts count="33">
    <font>
      <sz val="11"/>
      <color theme="1"/>
      <name val="Calibri"/>
      <family val="2"/>
      <scheme val="minor"/>
    </font>
    <font>
      <sz val="11"/>
      <name val="Calibri"/>
    </font>
    <font>
      <sz val="11"/>
      <color theme="1"/>
      <name val="彩虹粗仿宋"/>
      <family val="4"/>
      <charset val="134"/>
    </font>
    <font>
      <sz val="11"/>
      <name val="Calibri"/>
      <scheme val="minor"/>
    </font>
    <font>
      <b/>
      <sz val="20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1"/>
      <color theme="1"/>
      <name val="Calibri"/>
    </font>
    <font>
      <sz val="11"/>
      <name val="彩虹粗仿宋"/>
      <family val="4"/>
      <charset val="134"/>
    </font>
    <font>
      <b/>
      <sz val="16"/>
      <name val="彩虹粗仿宋"/>
      <family val="4"/>
      <charset val="134"/>
    </font>
    <font>
      <b/>
      <sz val="16"/>
      <color rgb="FFFF0000"/>
      <name val="彩虹粗仿宋"/>
      <family val="4"/>
      <charset val="134"/>
    </font>
    <font>
      <sz val="11"/>
      <color rgb="FF000000"/>
      <name val="彩虹粗仿宋"/>
      <family val="4"/>
      <charset val="134"/>
    </font>
    <font>
      <sz val="11"/>
      <color rgb="FFFF0000"/>
      <name val="彩虹粗仿宋"/>
      <family val="4"/>
      <charset val="134"/>
    </font>
    <font>
      <b/>
      <sz val="11"/>
      <name val="彩虹粗仿宋"/>
      <family val="3"/>
      <charset val="134"/>
    </font>
    <font>
      <b/>
      <sz val="11"/>
      <name val="彩虹粗仿宋"/>
      <family val="4"/>
      <charset val="134"/>
    </font>
    <font>
      <b/>
      <sz val="11"/>
      <color rgb="FFFF0000"/>
      <name val="彩虹粗仿宋"/>
      <family val="4"/>
      <charset val="134"/>
    </font>
    <font>
      <b/>
      <sz val="11"/>
      <color theme="1"/>
      <name val="彩虹粗仿宋"/>
      <family val="4"/>
      <charset val="134"/>
    </font>
    <font>
      <b/>
      <sz val="11"/>
      <color rgb="FFFA7D00"/>
      <name val="Calibri"/>
      <scheme val="minor"/>
    </font>
    <font>
      <sz val="11"/>
      <color rgb="FFFF0000"/>
      <name val="Calibri"/>
      <family val="3"/>
      <charset val="134"/>
    </font>
    <font>
      <sz val="11"/>
      <color rgb="FFFF0000"/>
      <name val="Calibri"/>
    </font>
    <font>
      <sz val="11"/>
      <color rgb="FFC00000"/>
      <name val="Calibri"/>
    </font>
    <font>
      <b/>
      <sz val="12"/>
      <name val="彩虹粗仿宋"/>
    </font>
    <font>
      <b/>
      <i/>
      <u/>
      <sz val="11"/>
      <name val="彩虹粗仿宋"/>
      <family val="4"/>
      <charset val="134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scheme val="minor"/>
    </font>
    <font>
      <sz val="11"/>
      <color indexed="8"/>
      <name val="宋体"/>
      <charset val="134"/>
    </font>
    <font>
      <sz val="10"/>
      <name val="Arial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64"/>
      </left>
      <right style="hair">
        <color indexed="64"/>
      </right>
      <top style="medium">
        <color indexed="64"/>
      </top>
    </border>
    <border>
      <left style="hair">
        <color indexed="64"/>
      </left>
      <right style="hair">
        <color indexed="64"/>
      </right>
      <top style="medium">
        <color indexed="64"/>
      </top>
    </border>
    <border>
      <left style="hair">
        <color indexed="64"/>
      </left>
      <top style="medium">
        <color indexed="64"/>
      </top>
      <bottom style="hair">
        <color indexed="64"/>
      </bottom>
    </border>
    <border>
      <right style="hair">
        <color indexed="64"/>
      </right>
      <top style="medium">
        <color indexed="64"/>
      </top>
      <bottom style="hair">
        <color indexed="64"/>
      </bottom>
    </border>
    <border>
      <left style="hair">
        <color indexed="64"/>
      </left>
      <top style="medium">
        <color indexed="64"/>
      </top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hair">
        <color indexed="64"/>
      </right>
      <bottom style="hair">
        <color indexed="64"/>
      </bottom>
    </border>
    <border>
      <left style="hair">
        <color indexed="64"/>
      </left>
      <right style="hair">
        <color indexed="64"/>
      </right>
      <bottom style="hair">
        <color indexed="64"/>
      </bottom>
    </border>
    <border>
      <left style="hair">
        <color indexed="64"/>
      </left>
      <top style="hair">
        <color indexed="64"/>
      </top>
      <bottom style="hair">
        <color indexed="64"/>
      </bottom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  <border>
      <left style="hair">
        <color indexed="64"/>
      </left>
      <bottom style="hair">
        <color indexed="64"/>
      </bottom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right style="hair">
        <color indexed="64"/>
      </right>
      <top style="hair">
        <color indexed="64"/>
      </top>
      <bottom style="hair">
        <color indexed="64"/>
      </bottom>
    </border>
    <border>
      <right style="hair">
        <color indexed="64"/>
      </right>
      <top style="hair">
        <color indexed="64"/>
      </top>
      <bottom style="medium">
        <color indexed="64"/>
      </bottom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</border>
    <border>
      <left style="hair">
        <color indexed="64"/>
      </left>
      <top style="hair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hair">
        <color indexed="64"/>
      </bottom>
    </border>
    <border>
      <left style="medium">
        <color indexed="64"/>
      </left>
      <bottom style="hair">
        <color indexed="64"/>
      </bottom>
    </border>
    <border>
      <left style="medium">
        <color indexed="64"/>
      </left>
      <top style="hair">
        <color indexed="64"/>
      </top>
      <bottom style="hair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</border>
  </borders>
  <cellStyleXfs count="12">
    <xf numFmtId="0" fontId="0" fillId="0" borderId="0"/>
    <xf numFmtId="0" fontId="0" fillId="0" borderId="0">
      <alignment vertical="center"/>
    </xf>
    <xf numFmtId="164" fontId="6" fillId="0" borderId="0">
      <alignment vertical="center"/>
    </xf>
    <xf numFmtId="164" fontId="6" fillId="0" borderId="0"/>
    <xf numFmtId="167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164" fontId="6" fillId="0" borderId="0"/>
    <xf numFmtId="166" fontId="11" fillId="0" borderId="0" applyFont="0" applyFill="0" applyBorder="0" applyAlignment="0" applyProtection="0"/>
    <xf numFmtId="164" fontId="31" fillId="0" borderId="0"/>
    <xf numFmtId="0" fontId="1" fillId="0" borderId="0"/>
    <xf numFmtId="0" fontId="32" fillId="0" borderId="0"/>
    <xf numFmtId="0" fontId="21" fillId="3" borderId="22" applyNumberFormat="0" applyAlignment="0" applyProtection="0"/>
  </cellStyleXfs>
  <cellXfs count="154">
    <xf numFmtId="0" fontId="0" fillId="0" borderId="0" xfId="0"/>
    <xf numFmtId="0" fontId="1" fillId="0" borderId="0" xfId="1" applyFont="1" applyFill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Fill="1"/>
    <xf numFmtId="0" fontId="1" fillId="0" borderId="0" xfId="1" applyFont="1" applyFill="1" applyBorder="1" applyAlignment="1">
      <alignment vertical="center"/>
    </xf>
    <xf numFmtId="164" fontId="4" fillId="0" borderId="0" xfId="2" applyFont="1" applyFill="1" applyBorder="1" applyAlignment="1">
      <alignment horizontal="center" vertical="center"/>
    </xf>
    <xf numFmtId="164" fontId="5" fillId="0" borderId="0" xfId="3" applyFont="1" applyFill="1" applyBorder="1" applyAlignment="1">
      <alignment horizontal="left" vertical="center"/>
    </xf>
    <xf numFmtId="0" fontId="6" fillId="0" borderId="0" xfId="2" applyNumberFormat="1" applyFont="1" applyFill="1" applyBorder="1" applyAlignment="1">
      <alignment vertical="center"/>
    </xf>
    <xf numFmtId="164" fontId="7" fillId="0" borderId="0" xfId="2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164" fontId="5" fillId="0" borderId="0" xfId="2" applyFont="1" applyFill="1" applyBorder="1" applyAlignment="1">
      <alignment horizontal="center" vertical="center"/>
    </xf>
    <xf numFmtId="164" fontId="6" fillId="0" borderId="0" xfId="2" applyFont="1" applyFill="1" applyBorder="1" applyAlignment="1">
      <alignment vertical="center"/>
    </xf>
    <xf numFmtId="0" fontId="5" fillId="0" borderId="1" xfId="1" applyFont="1" applyFill="1" applyBorder="1" applyAlignment="1">
      <alignment horizontal="center" vertical="center"/>
    </xf>
    <xf numFmtId="164" fontId="5" fillId="0" borderId="2" xfId="2" applyFont="1" applyFill="1" applyBorder="1" applyAlignment="1">
      <alignment horizontal="center" vertical="center"/>
    </xf>
    <xf numFmtId="0" fontId="5" fillId="0" borderId="3" xfId="2" applyNumberFormat="1" applyFont="1" applyFill="1" applyBorder="1" applyAlignment="1">
      <alignment horizontal="center" vertical="center"/>
    </xf>
    <xf numFmtId="164" fontId="5" fillId="0" borderId="3" xfId="2" applyFont="1" applyFill="1" applyBorder="1" applyAlignment="1">
      <alignment horizontal="center" vertical="center"/>
    </xf>
    <xf numFmtId="14" fontId="5" fillId="0" borderId="3" xfId="2" applyNumberFormat="1" applyFont="1" applyFill="1" applyBorder="1" applyAlignment="1">
      <alignment horizontal="center" vertical="center"/>
    </xf>
    <xf numFmtId="165" fontId="5" fillId="0" borderId="3" xfId="4" applyNumberFormat="1" applyFont="1" applyFill="1" applyBorder="1" applyAlignment="1">
      <alignment horizontal="center" vertical="center"/>
    </xf>
    <xf numFmtId="9" fontId="5" fillId="0" borderId="4" xfId="5" applyFont="1" applyFill="1" applyBorder="1" applyAlignment="1">
      <alignment horizontal="center" vertical="center"/>
    </xf>
    <xf numFmtId="9" fontId="5" fillId="0" borderId="5" xfId="5" applyFont="1" applyFill="1" applyBorder="1" applyAlignment="1">
      <alignment horizontal="center" vertical="center"/>
    </xf>
    <xf numFmtId="9" fontId="5" fillId="0" borderId="6" xfId="5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164" fontId="5" fillId="0" borderId="8" xfId="2" applyFont="1" applyFill="1" applyBorder="1" applyAlignment="1">
      <alignment horizontal="center" vertical="center"/>
    </xf>
    <xf numFmtId="0" fontId="5" fillId="0" borderId="9" xfId="2" applyNumberFormat="1" applyFont="1" applyFill="1" applyBorder="1" applyAlignment="1">
      <alignment horizontal="center" vertical="center"/>
    </xf>
    <xf numFmtId="164" fontId="5" fillId="0" borderId="9" xfId="2" applyFont="1" applyFill="1" applyBorder="1" applyAlignment="1">
      <alignment horizontal="center" vertical="center"/>
    </xf>
    <xf numFmtId="165" fontId="5" fillId="0" borderId="9" xfId="4" applyNumberFormat="1" applyFont="1" applyFill="1" applyBorder="1" applyAlignment="1">
      <alignment horizontal="center" vertical="center"/>
    </xf>
    <xf numFmtId="14" fontId="5" fillId="0" borderId="10" xfId="5" applyNumberFormat="1" applyFont="1" applyFill="1" applyBorder="1" applyAlignment="1">
      <alignment horizontal="center" vertical="center"/>
    </xf>
    <xf numFmtId="9" fontId="5" fillId="0" borderId="10" xfId="5" applyFont="1" applyFill="1" applyBorder="1" applyAlignment="1">
      <alignment horizontal="center" vertical="center"/>
    </xf>
    <xf numFmtId="165" fontId="5" fillId="0" borderId="11" xfId="4" applyNumberFormat="1" applyFont="1" applyFill="1" applyBorder="1" applyAlignment="1">
      <alignment horizontal="center" vertical="center"/>
    </xf>
    <xf numFmtId="9" fontId="5" fillId="0" borderId="12" xfId="5" applyFont="1" applyFill="1" applyBorder="1" applyAlignment="1">
      <alignment horizontal="center" vertical="center"/>
    </xf>
    <xf numFmtId="0" fontId="3" fillId="0" borderId="0" xfId="0" applyFont="1" applyFill="1" applyAlignment="1" applyProtection="1">
      <alignment vertical="center"/>
      <protection locked="0"/>
    </xf>
    <xf numFmtId="164" fontId="7" fillId="0" borderId="13" xfId="6" applyFont="1" applyFill="1" applyBorder="1" applyAlignment="1">
      <alignment horizontal="left" vertical="center" wrapText="1"/>
    </xf>
    <xf numFmtId="0" fontId="7" fillId="0" borderId="11" xfId="2" applyNumberFormat="1" applyFont="1" applyFill="1" applyBorder="1" applyAlignment="1">
      <alignment horizontal="center" vertical="center"/>
    </xf>
    <xf numFmtId="4" fontId="7" fillId="0" borderId="11" xfId="2" applyNumberFormat="1" applyFont="1" applyFill="1" applyBorder="1" applyAlignment="1">
      <alignment horizontal="center" vertical="center"/>
    </xf>
    <xf numFmtId="166" fontId="7" fillId="0" borderId="11" xfId="7" applyFont="1" applyFill="1" applyBorder="1" applyAlignment="1">
      <alignment horizontal="center" vertical="center"/>
    </xf>
    <xf numFmtId="165" fontId="7" fillId="0" borderId="11" xfId="4" applyNumberFormat="1" applyFont="1" applyFill="1" applyBorder="1" applyAlignment="1">
      <alignment horizontal="center" vertical="center"/>
    </xf>
    <xf numFmtId="9" fontId="7" fillId="0" borderId="10" xfId="5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vertical="center"/>
    </xf>
    <xf numFmtId="164" fontId="7" fillId="0" borderId="15" xfId="6" applyFont="1" applyFill="1" applyBorder="1" applyAlignment="1">
      <alignment horizontal="left" vertical="center" wrapText="1"/>
    </xf>
    <xf numFmtId="164" fontId="7" fillId="0" borderId="15" xfId="8" applyFont="1" applyFill="1" applyBorder="1" applyAlignment="1">
      <alignment horizontal="left" vertical="center" wrapText="1"/>
    </xf>
    <xf numFmtId="164" fontId="7" fillId="0" borderId="15" xfId="6" applyFont="1" applyFill="1" applyBorder="1" applyAlignment="1">
      <alignment horizontal="center" vertical="center" wrapText="1"/>
    </xf>
    <xf numFmtId="164" fontId="7" fillId="0" borderId="15" xfId="2" applyFont="1" applyFill="1" applyBorder="1" applyAlignment="1">
      <alignment horizontal="left" vertical="center" wrapText="1"/>
    </xf>
    <xf numFmtId="164" fontId="5" fillId="0" borderId="15" xfId="2" applyFont="1" applyFill="1" applyBorder="1" applyAlignment="1">
      <alignment horizontal="center" vertical="center" wrapText="1"/>
    </xf>
    <xf numFmtId="0" fontId="5" fillId="0" borderId="11" xfId="2" applyNumberFormat="1" applyFont="1" applyFill="1" applyBorder="1" applyAlignment="1">
      <alignment horizontal="center" vertical="center"/>
    </xf>
    <xf numFmtId="164" fontId="5" fillId="0" borderId="16" xfId="2" applyFont="1" applyFill="1" applyBorder="1" applyAlignment="1">
      <alignment horizontal="center" vertical="center" wrapText="1"/>
    </xf>
    <xf numFmtId="0" fontId="5" fillId="0" borderId="17" xfId="2" applyNumberFormat="1" applyFont="1" applyFill="1" applyBorder="1" applyAlignment="1">
      <alignment horizontal="center" vertical="center"/>
    </xf>
    <xf numFmtId="4" fontId="7" fillId="0" borderId="17" xfId="2" applyNumberFormat="1" applyFont="1" applyFill="1" applyBorder="1" applyAlignment="1">
      <alignment horizontal="center" vertical="center"/>
    </xf>
    <xf numFmtId="166" fontId="7" fillId="0" borderId="17" xfId="7" applyFont="1" applyFill="1" applyBorder="1" applyAlignment="1">
      <alignment horizontal="center" vertical="center"/>
    </xf>
    <xf numFmtId="9" fontId="7" fillId="0" borderId="18" xfId="5" applyFont="1" applyFill="1" applyBorder="1" applyAlignment="1">
      <alignment horizontal="center" vertical="center"/>
    </xf>
    <xf numFmtId="164" fontId="9" fillId="0" borderId="0" xfId="2" applyFont="1" applyFill="1" applyBorder="1" applyAlignment="1">
      <alignment horizontal="left" vertical="center"/>
    </xf>
    <xf numFmtId="0" fontId="9" fillId="0" borderId="0" xfId="2" applyNumberFormat="1" applyFont="1" applyFill="1" applyBorder="1">
      <alignment vertical="center"/>
    </xf>
    <xf numFmtId="164" fontId="9" fillId="0" borderId="0" xfId="2" applyFont="1" applyFill="1" applyBorder="1">
      <alignment vertical="center"/>
    </xf>
    <xf numFmtId="164" fontId="6" fillId="0" borderId="0" xfId="2" applyFont="1" applyFill="1" applyBorder="1">
      <alignment vertical="center"/>
    </xf>
    <xf numFmtId="0" fontId="10" fillId="0" borderId="0" xfId="1" applyFont="1" applyFill="1" applyBorder="1" applyAlignment="1">
      <alignment vertical="center"/>
    </xf>
    <xf numFmtId="164" fontId="9" fillId="0" borderId="0" xfId="2" applyFont="1" applyFill="1" applyBorder="1" applyAlignment="1">
      <alignment horizontal="left" vertical="center" wrapText="1"/>
    </xf>
    <xf numFmtId="0" fontId="6" fillId="0" borderId="0" xfId="2" applyNumberFormat="1" applyFont="1" applyFill="1" applyBorder="1">
      <alignment vertical="center"/>
    </xf>
    <xf numFmtId="0" fontId="10" fillId="0" borderId="0" xfId="1" applyFont="1" applyFill="1" applyAlignment="1"/>
    <xf numFmtId="0" fontId="10" fillId="0" borderId="0" xfId="1" applyNumberFormat="1" applyFont="1" applyFill="1" applyAlignment="1">
      <alignment vertical="center"/>
    </xf>
    <xf numFmtId="0" fontId="6" fillId="0" borderId="0" xfId="1" applyFont="1" applyFill="1" applyAlignment="1">
      <alignment vertical="center"/>
    </xf>
    <xf numFmtId="0" fontId="1" fillId="0" borderId="0" xfId="1" applyNumberFormat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9" fillId="0" borderId="0" xfId="1" applyFont="1" applyFill="1" applyAlignment="1">
      <alignment vertical="center"/>
    </xf>
    <xf numFmtId="0" fontId="10" fillId="0" borderId="0" xfId="1" applyFont="1" applyFill="1" applyAlignment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4" fontId="3" fillId="0" borderId="0" xfId="0" applyNumberFormat="1" applyFont="1" applyFill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4" fontId="13" fillId="0" borderId="0" xfId="0" applyNumberFormat="1" applyFont="1" applyFill="1" applyAlignment="1" applyProtection="1">
      <alignment horizontal="centerContinuous" vertical="center"/>
      <protection locked="0"/>
    </xf>
    <xf numFmtId="0" fontId="13" fillId="0" borderId="0" xfId="0" applyFont="1" applyFill="1" applyAlignment="1" applyProtection="1">
      <alignment horizontal="centerContinuous" vertical="center"/>
      <protection locked="0"/>
    </xf>
    <xf numFmtId="0" fontId="14" fillId="0" borderId="0" xfId="9" applyFont="1" applyFill="1" applyAlignment="1" applyProtection="1">
      <alignment horizontal="centerContinuous" vertical="center"/>
      <protection locked="0"/>
    </xf>
    <xf numFmtId="0" fontId="13" fillId="0" borderId="0" xfId="9" applyFont="1" applyFill="1" applyBorder="1" applyAlignment="1" applyProtection="1">
      <alignment horizontal="centerContinuous" vertical="center"/>
      <protection locked="0"/>
    </xf>
    <xf numFmtId="0" fontId="13" fillId="0" borderId="0" xfId="9" applyFont="1" applyFill="1" applyBorder="1" applyAlignment="1" applyProtection="1">
      <alignment horizontal="center" vertical="center"/>
      <protection locked="0"/>
    </xf>
    <xf numFmtId="0" fontId="12" fillId="0" borderId="0" xfId="9" applyFont="1" applyFill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4" fontId="12" fillId="0" borderId="0" xfId="0" applyNumberFormat="1" applyFont="1" applyFill="1" applyAlignment="1" applyProtection="1">
      <alignment vertical="center"/>
      <protection locked="0"/>
    </xf>
    <xf numFmtId="0" fontId="16" fillId="0" borderId="0" xfId="9" applyFont="1" applyFill="1" applyAlignment="1" applyProtection="1">
      <alignment vertical="center"/>
      <protection locked="0"/>
    </xf>
    <xf numFmtId="0" fontId="17" fillId="0" borderId="0" xfId="9" applyFont="1" applyFill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 applyProtection="1">
      <alignment horizontal="center" vertical="center"/>
      <protection locked="0"/>
    </xf>
    <xf numFmtId="4" fontId="18" fillId="0" borderId="14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9" applyFont="1" applyFill="1" applyBorder="1" applyAlignment="1" applyProtection="1">
      <alignment horizontal="center" vertical="center"/>
      <protection locked="0"/>
    </xf>
    <xf numFmtId="0" fontId="1" fillId="0" borderId="0" xfId="9" applyFont="1" applyFill="1" applyBorder="1" applyAlignment="1" applyProtection="1">
      <alignment vertical="center"/>
      <protection locked="0"/>
    </xf>
    <xf numFmtId="0" fontId="1" fillId="0" borderId="0" xfId="9"/>
    <xf numFmtId="0" fontId="18" fillId="0" borderId="20" xfId="0" applyFont="1" applyFill="1" applyBorder="1" applyAlignment="1" applyProtection="1">
      <alignment horizontal="center" vertical="center"/>
      <protection locked="0"/>
    </xf>
    <xf numFmtId="14" fontId="18" fillId="0" borderId="14" xfId="0" applyNumberFormat="1" applyFont="1" applyFill="1" applyBorder="1" applyAlignment="1" applyProtection="1">
      <alignment horizontal="center" vertical="center"/>
      <protection locked="0"/>
    </xf>
    <xf numFmtId="0" fontId="20" fillId="2" borderId="21" xfId="10" applyFont="1" applyFill="1" applyBorder="1" applyAlignment="1">
      <alignment vertical="center"/>
    </xf>
    <xf numFmtId="4" fontId="21" fillId="3" borderId="22" xfId="11" applyNumberFormat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22" fillId="0" borderId="0" xfId="9" applyFont="1" applyFill="1" applyBorder="1" applyAlignment="1" applyProtection="1">
      <alignment vertical="center"/>
      <protection locked="0"/>
    </xf>
    <xf numFmtId="0" fontId="1" fillId="4" borderId="0" xfId="9" applyFont="1" applyFill="1" applyBorder="1" applyAlignment="1" applyProtection="1">
      <alignment vertical="center"/>
      <protection locked="0"/>
    </xf>
    <xf numFmtId="0" fontId="12" fillId="0" borderId="21" xfId="10" applyFont="1" applyFill="1" applyBorder="1" applyAlignment="1">
      <alignment horizontal="left" vertical="center" indent="1"/>
    </xf>
    <xf numFmtId="0" fontId="12" fillId="0" borderId="21" xfId="10" applyFont="1" applyFill="1" applyBorder="1" applyAlignment="1">
      <alignment horizontal="left" vertical="center" indent="2"/>
    </xf>
    <xf numFmtId="0" fontId="1" fillId="4" borderId="0" xfId="9" applyFont="1" applyFill="1" applyBorder="1" applyAlignment="1" applyProtection="1"/>
    <xf numFmtId="0" fontId="1" fillId="0" borderId="0" xfId="9" applyFont="1" applyFill="1" applyBorder="1" applyAlignment="1" applyProtection="1"/>
    <xf numFmtId="0" fontId="1" fillId="0" borderId="0" xfId="0" applyFont="1" applyFill="1" applyBorder="1" applyAlignment="1" applyProtection="1"/>
    <xf numFmtId="0" fontId="12" fillId="0" borderId="21" xfId="10" applyFont="1" applyFill="1" applyBorder="1" applyAlignment="1">
      <alignment horizontal="left" vertical="center" indent="3"/>
    </xf>
    <xf numFmtId="4" fontId="3" fillId="0" borderId="14" xfId="0" applyNumberFormat="1" applyFont="1" applyFill="1" applyBorder="1" applyAlignment="1" applyProtection="1">
      <alignment vertical="center"/>
      <protection locked="0"/>
    </xf>
    <xf numFmtId="0" fontId="23" fillId="5" borderId="0" xfId="9" applyFont="1" applyFill="1" applyBorder="1" applyAlignment="1" applyProtection="1">
      <alignment vertical="center"/>
      <protection locked="0"/>
    </xf>
    <xf numFmtId="0" fontId="1" fillId="6" borderId="0" xfId="9" applyFont="1" applyFill="1" applyBorder="1" applyAlignment="1" applyProtection="1">
      <alignment vertical="center"/>
      <protection locked="0"/>
    </xf>
    <xf numFmtId="0" fontId="24" fillId="5" borderId="0" xfId="9" applyFont="1" applyFill="1" applyBorder="1" applyAlignment="1" applyProtection="1">
      <alignment vertical="center"/>
      <protection locked="0"/>
    </xf>
    <xf numFmtId="0" fontId="18" fillId="0" borderId="21" xfId="10" applyFont="1" applyFill="1" applyBorder="1" applyAlignment="1">
      <alignment vertical="center"/>
    </xf>
    <xf numFmtId="0" fontId="11" fillId="0" borderId="0" xfId="9" applyFont="1" applyFill="1" applyBorder="1" applyAlignment="1" applyProtection="1">
      <alignment vertical="center"/>
      <protection locked="0"/>
    </xf>
    <xf numFmtId="0" fontId="1" fillId="0" borderId="0" xfId="9" applyFont="1" applyFill="1" applyAlignment="1" applyProtection="1">
      <alignment vertical="center"/>
      <protection locked="0"/>
    </xf>
    <xf numFmtId="0" fontId="12" fillId="0" borderId="21" xfId="0" applyFont="1" applyFill="1" applyBorder="1" applyAlignment="1">
      <alignment horizontal="left" vertical="center" indent="2"/>
    </xf>
    <xf numFmtId="4" fontId="1" fillId="0" borderId="14" xfId="9" applyNumberFormat="1" applyFont="1" applyFill="1" applyBorder="1" applyAlignment="1" applyProtection="1">
      <alignment vertical="center"/>
      <protection locked="0"/>
    </xf>
    <xf numFmtId="0" fontId="18" fillId="0" borderId="21" xfId="0" applyFont="1" applyFill="1" applyBorder="1" applyAlignment="1">
      <alignment vertical="center"/>
    </xf>
    <xf numFmtId="0" fontId="12" fillId="0" borderId="21" xfId="0" applyFont="1" applyFill="1" applyBorder="1" applyAlignment="1">
      <alignment horizontal="left" vertical="center" indent="1"/>
    </xf>
    <xf numFmtId="0" fontId="19" fillId="0" borderId="21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left" vertical="center" indent="1"/>
    </xf>
    <xf numFmtId="0" fontId="12" fillId="0" borderId="21" xfId="0" applyFont="1" applyFill="1" applyBorder="1" applyAlignment="1">
      <alignment vertical="center"/>
    </xf>
    <xf numFmtId="0" fontId="16" fillId="0" borderId="0" xfId="0" applyFont="1" applyFill="1" applyAlignment="1" applyProtection="1">
      <alignment vertical="center"/>
      <protection locked="0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4" fontId="18" fillId="0" borderId="24" xfId="0" applyNumberFormat="1" applyFont="1" applyFill="1" applyBorder="1" applyAlignment="1" applyProtection="1">
      <alignment horizontal="center" vertical="center"/>
      <protection locked="0"/>
    </xf>
    <xf numFmtId="4" fontId="18" fillId="0" borderId="25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Alignment="1" applyProtection="1">
      <alignment horizontal="center" vertical="center"/>
      <protection locked="0"/>
    </xf>
    <xf numFmtId="0" fontId="18" fillId="0" borderId="26" xfId="0" applyFont="1" applyFill="1" applyBorder="1" applyAlignment="1" applyProtection="1">
      <alignment horizontal="center" vertical="center"/>
      <protection locked="0"/>
    </xf>
    <xf numFmtId="14" fontId="18" fillId="0" borderId="11" xfId="0" applyNumberFormat="1" applyFont="1" applyFill="1" applyBorder="1" applyAlignment="1" applyProtection="1">
      <alignment horizontal="center" vertical="center"/>
      <protection locked="0"/>
    </xf>
    <xf numFmtId="14" fontId="18" fillId="0" borderId="27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Alignment="1" applyProtection="1">
      <alignment vertical="center"/>
      <protection locked="0"/>
    </xf>
    <xf numFmtId="0" fontId="26" fillId="0" borderId="26" xfId="0" applyFont="1" applyFill="1" applyBorder="1" applyAlignment="1" applyProtection="1">
      <alignment vertical="center"/>
      <protection locked="0"/>
    </xf>
    <xf numFmtId="4" fontId="26" fillId="0" borderId="11" xfId="0" applyNumberFormat="1" applyFont="1" applyFill="1" applyBorder="1" applyAlignment="1" applyProtection="1">
      <alignment vertical="center"/>
      <protection locked="0"/>
    </xf>
    <xf numFmtId="4" fontId="26" fillId="0" borderId="27" xfId="0" applyNumberFormat="1" applyFont="1" applyFill="1" applyBorder="1" applyAlignment="1" applyProtection="1">
      <alignment vertical="center"/>
      <protection locked="0"/>
    </xf>
    <xf numFmtId="0" fontId="12" fillId="0" borderId="26" xfId="0" applyFont="1" applyFill="1" applyBorder="1" applyAlignment="1" applyProtection="1">
      <alignment vertical="center"/>
      <protection locked="0"/>
    </xf>
    <xf numFmtId="4" fontId="12" fillId="0" borderId="11" xfId="0" applyNumberFormat="1" applyFont="1" applyFill="1" applyBorder="1" applyAlignment="1" applyProtection="1">
      <alignment horizontal="right" vertical="center"/>
      <protection locked="0"/>
    </xf>
    <xf numFmtId="0" fontId="25" fillId="7" borderId="0" xfId="0" applyFont="1" applyFill="1" applyAlignment="1" applyProtection="1">
      <alignment vertical="center"/>
      <protection locked="0"/>
    </xf>
    <xf numFmtId="0" fontId="12" fillId="7" borderId="0" xfId="0" applyFont="1" applyFill="1" applyAlignment="1" applyProtection="1">
      <alignment vertical="center"/>
      <protection locked="0"/>
    </xf>
    <xf numFmtId="0" fontId="12" fillId="0" borderId="26" xfId="0" applyFont="1" applyFill="1" applyBorder="1" applyAlignment="1" applyProtection="1">
      <alignment horizontal="left" vertical="center" indent="1"/>
      <protection locked="0"/>
    </xf>
    <xf numFmtId="4" fontId="12" fillId="0" borderId="27" xfId="0" applyNumberFormat="1" applyFont="1" applyFill="1" applyBorder="1" applyAlignment="1" applyProtection="1">
      <alignment horizontal="right" vertical="center"/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3" fillId="7" borderId="0" xfId="0" applyFont="1" applyFill="1" applyAlignment="1" applyProtection="1"/>
    <xf numFmtId="0" fontId="3" fillId="2" borderId="0" xfId="0" applyFont="1" applyFill="1" applyAlignment="1" applyProtection="1"/>
    <xf numFmtId="0" fontId="12" fillId="0" borderId="26" xfId="0" applyFont="1" applyFill="1" applyBorder="1" applyAlignment="1" applyProtection="1">
      <alignment horizontal="left" vertical="center" indent="2"/>
      <protection locked="0"/>
    </xf>
    <xf numFmtId="0" fontId="12" fillId="0" borderId="26" xfId="0" applyFont="1" applyFill="1" applyBorder="1" applyAlignment="1" applyProtection="1">
      <alignment horizontal="left" vertical="center" indent="4"/>
      <protection locked="0"/>
    </xf>
    <xf numFmtId="0" fontId="12" fillId="0" borderId="2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8" fillId="0" borderId="26" xfId="0" applyFont="1" applyFill="1" applyBorder="1" applyAlignment="1" applyProtection="1">
      <alignment horizontal="left" vertical="center"/>
      <protection locked="0"/>
    </xf>
    <xf numFmtId="4" fontId="18" fillId="0" borderId="11" xfId="0" applyNumberFormat="1" applyFont="1" applyFill="1" applyBorder="1" applyAlignment="1" applyProtection="1">
      <alignment horizontal="right" vertical="center"/>
      <protection locked="0"/>
    </xf>
    <xf numFmtId="4" fontId="18" fillId="0" borderId="27" xfId="0" applyNumberFormat="1" applyFont="1" applyFill="1" applyBorder="1" applyAlignment="1" applyProtection="1">
      <alignment horizontal="right" vertical="center"/>
      <protection locked="0"/>
    </xf>
    <xf numFmtId="0" fontId="28" fillId="7" borderId="0" xfId="0" applyFont="1" applyFill="1" applyAlignment="1" applyProtection="1"/>
    <xf numFmtId="0" fontId="26" fillId="0" borderId="26" xfId="0" applyFont="1" applyFill="1" applyBorder="1" applyAlignment="1" applyProtection="1">
      <alignment horizontal="left" vertical="center"/>
      <protection locked="0"/>
    </xf>
    <xf numFmtId="4" fontId="26" fillId="0" borderId="11" xfId="0" applyNumberFormat="1" applyFont="1" applyFill="1" applyBorder="1" applyAlignment="1" applyProtection="1">
      <alignment horizontal="right" vertical="center"/>
      <protection locked="0"/>
    </xf>
    <xf numFmtId="4" fontId="26" fillId="0" borderId="27" xfId="0" applyNumberFormat="1" applyFont="1" applyFill="1" applyBorder="1" applyAlignment="1" applyProtection="1">
      <alignment horizontal="right" vertical="center"/>
      <protection locked="0"/>
    </xf>
    <xf numFmtId="0" fontId="25" fillId="0" borderId="0" xfId="0" applyFont="1" applyFill="1" applyAlignment="1" applyProtection="1">
      <alignment horizontal="right" vertical="center"/>
      <protection locked="0"/>
    </xf>
    <xf numFmtId="0" fontId="25" fillId="7" borderId="0" xfId="0" applyFont="1" applyFill="1" applyAlignment="1" applyProtection="1">
      <alignment horizontal="right" vertical="center"/>
      <protection locked="0"/>
    </xf>
    <xf numFmtId="0" fontId="29" fillId="2" borderId="0" xfId="0" applyFont="1" applyFill="1" applyAlignment="1" applyProtection="1"/>
    <xf numFmtId="0" fontId="18" fillId="0" borderId="26" xfId="0" applyFont="1" applyFill="1" applyBorder="1" applyAlignment="1" applyProtection="1">
      <alignment vertical="center"/>
      <protection locked="0"/>
    </xf>
    <xf numFmtId="0" fontId="18" fillId="0" borderId="28" xfId="0" applyFont="1" applyFill="1" applyBorder="1" applyAlignment="1" applyProtection="1">
      <alignment vertical="center"/>
      <protection locked="0"/>
    </xf>
    <xf numFmtId="4" fontId="18" fillId="0" borderId="17" xfId="0" applyNumberFormat="1" applyFont="1" applyFill="1" applyBorder="1" applyAlignment="1" applyProtection="1">
      <alignment horizontal="right" vertical="center"/>
      <protection locked="0"/>
    </xf>
  </cellXfs>
  <cellStyles count="12">
    <cellStyle name="Normal" xfId="0" builtinId="0"/>
    <cellStyle name="_IAS Adjustments021231_CCB.GLAudit Package.040114_CCB.Dec03AuditPack.GL.V2_1120CCB.04OctAuditPack.V1.unprotected" xfId="1"/>
    <cellStyle name="常规 10 2" xfId="2"/>
    <cellStyle name="常规_07-06-22海外分行绩效考评办法测算（6稿） 2" xfId="3"/>
    <cellStyle name="Comma 3" xfId="4"/>
    <cellStyle name="Percent 3" xfId="5"/>
    <cellStyle name="常规_中间业务收入计划表式（发计财） 2" xfId="6"/>
    <cellStyle name="千位分隔 7" xfId="7"/>
    <cellStyle name="样式 1 2" xfId="8"/>
    <cellStyle name="Normal_Sheet1" xfId="9"/>
    <cellStyle name="?? 2" xfId="10"/>
    <cellStyle name="Calculation" xfId="11" builtinId="22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calcChain" Target="calcChain.xml" /><Relationship Id="rId8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E7" sqref="E7:E24"/>
    </sheetView>
  </sheetViews>
  <sheetFormatPr defaultRowHeight="19.5" customHeight="1"/>
  <cols>
    <col min="1" max="1" width="9.14" style="3"/>
    <col min="2" max="2" width="55.14" style="3" customWidth="1"/>
    <col min="3" max="3" width="12.71" style="3" customWidth="1"/>
    <col min="4" max="4" width="20.71" style="3" customWidth="1"/>
    <col min="5" max="6" width="20.71" style="3" bestFit="1" customWidth="1"/>
    <col min="7" max="7" width="20.14" style="3" customWidth="1"/>
    <col min="8" max="8" width="2.14" style="3" bestFit="1" customWidth="1"/>
    <col min="9" max="9" width="35.57" style="3" bestFit="1" customWidth="1"/>
    <col min="10" max="10" width="4.43" style="3" bestFit="1" customWidth="1"/>
    <col min="11" max="11" width="9.86" style="3" customWidth="1"/>
    <col min="12" max="16384" width="9.14" style="3"/>
  </cols>
  <sheetData>
    <row r="2" ht="19.5" customHeight="1">
      <c r="A2" s="4"/>
      <c r="B2" s="5" t="s">
        <v>0</v>
      </c>
      <c r="C2" s="5"/>
      <c r="D2" s="5"/>
      <c r="E2" s="5"/>
      <c r="F2" s="5"/>
      <c r="G2" s="5"/>
      <c r="H2" s="5"/>
      <c r="I2" s="5"/>
      <c r="J2" s="5"/>
      <c r="K2" s="5"/>
    </row>
    <row r="3" ht="19.5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</row>
    <row r="4" thickBot="1" ht="14.25" customHeight="1">
      <c r="A4" s="4"/>
      <c r="B4" s="6" t="s">
        <v>1</v>
      </c>
      <c r="C4" s="7"/>
      <c r="D4" s="8"/>
      <c r="E4" s="9"/>
      <c r="F4" s="9"/>
      <c r="G4" s="10" t="s">
        <v>2</v>
      </c>
      <c r="H4" s="11"/>
      <c r="I4" s="4"/>
      <c r="J4" s="4"/>
      <c r="K4" s="4"/>
    </row>
    <row r="5" ht="19.5" customHeight="1">
      <c r="A5" s="12"/>
      <c r="B5" s="13" t="s">
        <v>3</v>
      </c>
      <c r="C5" s="14" t="s">
        <v>4</v>
      </c>
      <c r="D5" s="15" t="s">
        <v>5</v>
      </c>
      <c r="E5" s="16">
        <v>43100</v>
      </c>
      <c r="F5" s="17" t="s">
        <v>6</v>
      </c>
      <c r="G5" s="18" t="s">
        <v>7</v>
      </c>
      <c r="H5" s="19"/>
      <c r="I5" s="18" t="s">
        <v>8</v>
      </c>
      <c r="J5" s="19"/>
      <c r="K5" s="20" t="s">
        <v>9</v>
      </c>
    </row>
    <row r="6" ht="19.5" customHeight="1">
      <c r="A6" s="21"/>
      <c r="B6" s="22"/>
      <c r="C6" s="23"/>
      <c r="D6" s="24"/>
      <c r="E6" s="24"/>
      <c r="F6" s="25"/>
      <c r="G6" s="26">
        <v>43069</v>
      </c>
      <c r="H6" s="27" t="s">
        <v>10</v>
      </c>
      <c r="I6" s="26">
        <v>42735</v>
      </c>
      <c r="J6" s="28" t="s">
        <v>10</v>
      </c>
      <c r="K6" s="29"/>
    </row>
    <row r="7" ht="19.5" customHeight="1">
      <c r="A7" s="30" t="s">
        <v>11</v>
      </c>
      <c r="B7" s="31" t="s">
        <v>12</v>
      </c>
      <c r="C7" s="32">
        <v>1</v>
      </c>
      <c r="D7" s="33"/>
      <c r="E7" s="34">
        <v>0</v>
      </c>
      <c r="F7" s="34"/>
      <c r="G7" s="35">
        <v>2723389.04</v>
      </c>
      <c r="H7" s="36"/>
      <c r="I7" s="35">
        <v>2812296.5999999996</v>
      </c>
      <c r="J7" s="36"/>
      <c r="K7" s="36"/>
    </row>
    <row r="8" ht="19.5" customHeight="1">
      <c r="A8" s="37" t="s">
        <v>13</v>
      </c>
      <c r="B8" s="38" t="s">
        <v>14</v>
      </c>
      <c r="C8" s="32">
        <v>2</v>
      </c>
      <c r="D8" s="33"/>
      <c r="E8" s="34">
        <v>0</v>
      </c>
      <c r="F8" s="34"/>
      <c r="G8" s="35">
        <v>0</v>
      </c>
      <c r="H8" s="36"/>
      <c r="I8" s="35">
        <v>0</v>
      </c>
      <c r="J8" s="36"/>
      <c r="K8" s="36"/>
    </row>
    <row r="9" ht="19.5" customHeight="1">
      <c r="A9" s="37" t="s">
        <v>15</v>
      </c>
      <c r="B9" s="38" t="s">
        <v>16</v>
      </c>
      <c r="C9" s="32">
        <v>3</v>
      </c>
      <c r="D9" s="33"/>
      <c r="E9" s="34">
        <v>0</v>
      </c>
      <c r="F9" s="34"/>
      <c r="G9" s="35">
        <v>0</v>
      </c>
      <c r="H9" s="36"/>
      <c r="I9" s="35">
        <v>0</v>
      </c>
      <c r="J9" s="36"/>
      <c r="K9" s="36"/>
    </row>
    <row r="10" ht="19.5" customHeight="1">
      <c r="A10" s="37" t="s">
        <v>17</v>
      </c>
      <c r="B10" s="39" t="s">
        <v>18</v>
      </c>
      <c r="C10" s="32">
        <v>4</v>
      </c>
      <c r="D10" s="33"/>
      <c r="E10" s="34">
        <v>0</v>
      </c>
      <c r="F10" s="34"/>
      <c r="G10" s="35">
        <v>258577.67999999999</v>
      </c>
      <c r="H10" s="36"/>
      <c r="I10" s="35">
        <v>318266.14000000001</v>
      </c>
      <c r="J10" s="36"/>
      <c r="K10" s="36"/>
    </row>
    <row r="11" ht="19.5" customHeight="1">
      <c r="A11" s="37" t="s">
        <v>19</v>
      </c>
      <c r="B11" s="38" t="s">
        <v>20</v>
      </c>
      <c r="C11" s="32">
        <v>5</v>
      </c>
      <c r="D11" s="33"/>
      <c r="E11" s="34">
        <v>0</v>
      </c>
      <c r="F11" s="34"/>
      <c r="G11" s="35">
        <v>0</v>
      </c>
      <c r="H11" s="36"/>
      <c r="I11" s="35">
        <v>0</v>
      </c>
      <c r="J11" s="36"/>
      <c r="K11" s="36"/>
    </row>
    <row r="12" ht="19.5" customHeight="1">
      <c r="A12" s="37" t="s">
        <v>21</v>
      </c>
      <c r="B12" s="38" t="s">
        <v>22</v>
      </c>
      <c r="C12" s="32">
        <v>6</v>
      </c>
      <c r="D12" s="33"/>
      <c r="E12" s="34">
        <v>0</v>
      </c>
      <c r="F12" s="34"/>
      <c r="G12" s="35">
        <v>0</v>
      </c>
      <c r="H12" s="36"/>
      <c r="I12" s="35">
        <v>0</v>
      </c>
      <c r="J12" s="36"/>
      <c r="K12" s="36"/>
    </row>
    <row r="13" ht="19.5" customHeight="1">
      <c r="A13" s="37" t="s">
        <v>23</v>
      </c>
      <c r="B13" s="38" t="s">
        <v>24</v>
      </c>
      <c r="C13" s="32">
        <v>7</v>
      </c>
      <c r="D13" s="33"/>
      <c r="E13" s="34">
        <v>0</v>
      </c>
      <c r="F13" s="34"/>
      <c r="G13" s="35">
        <v>361394.78999999998</v>
      </c>
      <c r="H13" s="36"/>
      <c r="I13" s="35">
        <v>1834488.3700000001</v>
      </c>
      <c r="J13" s="36"/>
      <c r="K13" s="36"/>
    </row>
    <row r="14" ht="19.5" customHeight="1">
      <c r="A14" s="37" t="s">
        <v>25</v>
      </c>
      <c r="B14" s="38" t="s">
        <v>26</v>
      </c>
      <c r="C14" s="32">
        <v>8</v>
      </c>
      <c r="D14" s="33"/>
      <c r="E14" s="34">
        <v>0</v>
      </c>
      <c r="F14" s="34"/>
      <c r="G14" s="35">
        <v>0</v>
      </c>
      <c r="H14" s="36"/>
      <c r="I14" s="35">
        <v>0</v>
      </c>
      <c r="J14" s="36"/>
      <c r="K14" s="36"/>
    </row>
    <row r="15" ht="19.5" customHeight="1">
      <c r="A15" s="37" t="s">
        <v>27</v>
      </c>
      <c r="B15" s="38" t="s">
        <v>28</v>
      </c>
      <c r="C15" s="32">
        <v>9</v>
      </c>
      <c r="D15" s="33"/>
      <c r="E15" s="34">
        <v>0</v>
      </c>
      <c r="F15" s="34"/>
      <c r="G15" s="35">
        <v>0</v>
      </c>
      <c r="H15" s="36"/>
      <c r="I15" s="35">
        <v>0</v>
      </c>
      <c r="J15" s="36"/>
      <c r="K15" s="36"/>
    </row>
    <row r="16" ht="19.5" customHeight="1">
      <c r="A16" s="37" t="s">
        <v>29</v>
      </c>
      <c r="B16" s="38" t="s">
        <v>30</v>
      </c>
      <c r="C16" s="32">
        <v>10</v>
      </c>
      <c r="D16" s="33"/>
      <c r="E16" s="34">
        <v>0</v>
      </c>
      <c r="F16" s="34"/>
      <c r="G16" s="35">
        <v>0</v>
      </c>
      <c r="H16" s="36"/>
      <c r="I16" s="35">
        <v>0</v>
      </c>
      <c r="J16" s="36"/>
      <c r="K16" s="36"/>
    </row>
    <row r="17" ht="19.5" customHeight="1">
      <c r="A17" s="37" t="s">
        <v>31</v>
      </c>
      <c r="B17" s="38" t="s">
        <v>32</v>
      </c>
      <c r="C17" s="32">
        <v>11</v>
      </c>
      <c r="D17" s="33"/>
      <c r="E17" s="34">
        <v>0</v>
      </c>
      <c r="F17" s="34"/>
      <c r="G17" s="35">
        <v>677814.55000000005</v>
      </c>
      <c r="H17" s="36"/>
      <c r="I17" s="35">
        <v>19516.560000000001</v>
      </c>
      <c r="J17" s="36"/>
      <c r="K17" s="36"/>
    </row>
    <row r="18" ht="19.5" customHeight="1">
      <c r="A18" s="37" t="s">
        <v>33</v>
      </c>
      <c r="B18" s="40" t="s">
        <v>34</v>
      </c>
      <c r="C18" s="32">
        <v>12</v>
      </c>
      <c r="D18" s="33">
        <f>SUM(D7:D17)-D8</f>
        <v>0</v>
      </c>
      <c r="E18" s="33">
        <f>SUM(E7:E17)-E8</f>
        <v>0</v>
      </c>
      <c r="F18" s="34"/>
      <c r="G18" s="33">
        <f>SUM(G7:G17)-G8</f>
        <v>4021176.0600000005</v>
      </c>
      <c r="H18" s="36"/>
      <c r="I18" s="33">
        <f>SUM(I7:I17)-I8</f>
        <v>4984567.669999999</v>
      </c>
      <c r="J18" s="36"/>
      <c r="K18" s="36"/>
    </row>
    <row r="19" ht="19.5" customHeight="1">
      <c r="A19" s="37" t="s">
        <v>35</v>
      </c>
      <c r="B19" s="41" t="s">
        <v>36</v>
      </c>
      <c r="C19" s="32">
        <v>13</v>
      </c>
      <c r="D19" s="33"/>
      <c r="E19" s="34">
        <v>0</v>
      </c>
      <c r="F19" s="34"/>
      <c r="G19" s="35">
        <v>512903.78000000003</v>
      </c>
      <c r="H19" s="36"/>
      <c r="I19" s="35">
        <v>224459.89000000001</v>
      </c>
      <c r="J19" s="36"/>
      <c r="K19" s="36"/>
    </row>
    <row r="20" ht="19.5" customHeight="1">
      <c r="A20" s="37" t="s">
        <v>37</v>
      </c>
      <c r="B20" s="42" t="s">
        <v>38</v>
      </c>
      <c r="C20" s="43">
        <v>14</v>
      </c>
      <c r="D20" s="33">
        <f>D18-D19</f>
        <v>0</v>
      </c>
      <c r="E20" s="33">
        <f>E18-E19</f>
        <v>0</v>
      </c>
      <c r="F20" s="34"/>
      <c r="G20" s="33">
        <f>G18-G19</f>
        <v>3508272.2800000003</v>
      </c>
      <c r="H20" s="27"/>
      <c r="I20" s="33">
        <f>I18-I19</f>
        <v>4760107.7799999993</v>
      </c>
      <c r="J20" s="27"/>
      <c r="K20" s="27"/>
    </row>
    <row r="21" ht="19.5" customHeight="1">
      <c r="A21" s="37" t="s">
        <v>39</v>
      </c>
      <c r="B21" s="41" t="s">
        <v>40</v>
      </c>
      <c r="C21" s="32">
        <v>15</v>
      </c>
      <c r="D21" s="33"/>
      <c r="E21" s="34">
        <v>0</v>
      </c>
      <c r="F21" s="34"/>
      <c r="G21" s="35">
        <v>0</v>
      </c>
      <c r="H21" s="36"/>
      <c r="I21" s="35">
        <v>0</v>
      </c>
      <c r="J21" s="36"/>
      <c r="K21" s="36"/>
    </row>
    <row r="22" ht="19.5" customHeight="1">
      <c r="A22" s="37" t="s">
        <v>41</v>
      </c>
      <c r="B22" s="41" t="s">
        <v>42</v>
      </c>
      <c r="C22" s="32">
        <v>16</v>
      </c>
      <c r="D22" s="33"/>
      <c r="E22" s="34">
        <v>0</v>
      </c>
      <c r="F22" s="34"/>
      <c r="G22" s="35">
        <v>0</v>
      </c>
      <c r="H22" s="36"/>
      <c r="I22" s="35">
        <v>0</v>
      </c>
      <c r="J22" s="36"/>
      <c r="K22" s="36"/>
    </row>
    <row r="23" ht="19.5" customHeight="1">
      <c r="A23" s="37" t="s">
        <v>43</v>
      </c>
      <c r="B23" s="41" t="s">
        <v>44</v>
      </c>
      <c r="C23" s="32">
        <v>17</v>
      </c>
      <c r="D23" s="33"/>
      <c r="E23" s="34">
        <v>0</v>
      </c>
      <c r="F23" s="34"/>
      <c r="G23" s="35">
        <v>0</v>
      </c>
      <c r="H23" s="36"/>
      <c r="I23" s="35">
        <v>0</v>
      </c>
      <c r="J23" s="36"/>
      <c r="K23" s="36"/>
    </row>
    <row r="24" thickBot="1" ht="19.5" customHeight="1">
      <c r="A24" s="37" t="s">
        <v>45</v>
      </c>
      <c r="B24" s="44" t="s">
        <v>46</v>
      </c>
      <c r="C24" s="45">
        <v>18</v>
      </c>
      <c r="D24" s="46">
        <f>D20+D21+D23</f>
        <v>0</v>
      </c>
      <c r="E24" s="46">
        <f>E20+E21+E23</f>
        <v>0</v>
      </c>
      <c r="F24" s="47"/>
      <c r="G24" s="46">
        <f>G20+G21+G23</f>
        <v>3508272.2800000003</v>
      </c>
      <c r="H24" s="48"/>
      <c r="I24" s="46">
        <f>I20+I21+I23</f>
        <v>4760107.7799999993</v>
      </c>
      <c r="J24" s="48"/>
      <c r="K24" s="48"/>
    </row>
    <row r="25" ht="19.5" customHeight="1">
      <c r="A25" s="4"/>
      <c r="B25" s="49"/>
      <c r="C25" s="50"/>
      <c r="D25" s="51"/>
      <c r="E25" s="51"/>
      <c r="F25" s="51"/>
      <c r="G25" s="51"/>
      <c r="H25" s="52"/>
      <c r="I25" s="4"/>
      <c r="J25" s="4"/>
      <c r="K25" s="4"/>
    </row>
    <row r="26" ht="19.5" customHeight="1">
      <c r="A26" s="4"/>
      <c r="B26" s="49" t="s">
        <v>47</v>
      </c>
      <c r="C26" s="50"/>
      <c r="D26" s="51"/>
      <c r="E26" s="51"/>
      <c r="F26" s="51"/>
      <c r="G26" s="53"/>
      <c r="H26" s="53"/>
      <c r="I26" s="4"/>
      <c r="J26" s="4"/>
      <c r="K26" s="4"/>
    </row>
    <row r="27" ht="19.5" customHeight="1">
      <c r="A27" s="4"/>
      <c r="B27" s="49" t="s">
        <v>48</v>
      </c>
      <c r="C27" s="50"/>
      <c r="D27" s="51"/>
      <c r="E27" s="51"/>
      <c r="F27" s="51"/>
      <c r="G27" s="53"/>
      <c r="H27" s="53"/>
      <c r="I27" s="4"/>
      <c r="J27" s="4"/>
      <c r="K27" s="4"/>
    </row>
    <row r="28" ht="19.5" customHeight="1">
      <c r="A28" s="4"/>
      <c r="B28" s="49" t="s">
        <v>49</v>
      </c>
      <c r="C28" s="50"/>
      <c r="D28" s="51"/>
      <c r="E28" s="51"/>
      <c r="F28" s="51"/>
      <c r="G28" s="53"/>
      <c r="H28" s="53"/>
      <c r="I28" s="4"/>
      <c r="J28" s="4"/>
      <c r="K28" s="4"/>
    </row>
    <row r="29" ht="19.5" customHeight="1">
      <c r="A29" s="4"/>
      <c r="B29" s="49" t="s">
        <v>50</v>
      </c>
      <c r="C29" s="50"/>
      <c r="D29" s="51"/>
      <c r="E29" s="51"/>
      <c r="F29" s="51"/>
      <c r="G29" s="53"/>
      <c r="H29" s="53"/>
      <c r="I29" s="4"/>
      <c r="J29" s="4"/>
      <c r="K29" s="4"/>
    </row>
    <row r="30" ht="19.5" customHeight="1">
      <c r="A30" s="4"/>
      <c r="B30" s="54" t="s">
        <v>51</v>
      </c>
      <c r="C30" s="54"/>
      <c r="D30" s="54"/>
      <c r="E30" s="54"/>
      <c r="F30" s="54"/>
      <c r="G30" s="54"/>
      <c r="H30" s="54"/>
      <c r="I30" s="4"/>
      <c r="J30" s="4"/>
      <c r="K30" s="4"/>
    </row>
    <row r="31" ht="19.5" customHeight="1">
      <c r="A31" s="4"/>
      <c r="B31" s="49" t="s">
        <v>52</v>
      </c>
      <c r="C31" s="55"/>
      <c r="D31" s="52"/>
      <c r="E31" s="52"/>
      <c r="F31" s="52"/>
      <c r="G31" s="53"/>
      <c r="H31" s="53"/>
      <c r="I31" s="4"/>
      <c r="J31" s="4"/>
      <c r="K31" s="4"/>
    </row>
    <row r="32" s="1" customFormat="1" ht="19.5" customHeight="1">
      <c r="A32" s="37" t="s">
        <v>11</v>
      </c>
      <c r="B32" s="56">
        <v>53118934</v>
      </c>
      <c r="C32" s="57">
        <v>53124550</v>
      </c>
      <c r="D32" s="58"/>
    </row>
    <row r="33" s="1" customFormat="1" ht="19.5" customHeight="1">
      <c r="A33" s="37" t="s">
        <v>13</v>
      </c>
      <c r="C33" s="59"/>
      <c r="D33" s="58"/>
    </row>
    <row r="34" s="1" customFormat="1" ht="19.5" customHeight="1">
      <c r="A34" s="37" t="s">
        <v>15</v>
      </c>
      <c r="C34" s="59"/>
      <c r="D34" s="58"/>
    </row>
    <row r="35" s="1" customFormat="1" ht="19.5" customHeight="1">
      <c r="A35" s="37" t="s">
        <v>17</v>
      </c>
      <c r="B35" s="60">
        <v>53202301</v>
      </c>
      <c r="C35" s="57">
        <v>53203351</v>
      </c>
      <c r="D35" s="58">
        <v>53205350</v>
      </c>
      <c r="E35" s="60">
        <v>53208300</v>
      </c>
      <c r="F35" s="60">
        <v>53211306</v>
      </c>
      <c r="G35" s="60">
        <v>53219357</v>
      </c>
      <c r="H35" s="60">
        <v>53231000</v>
      </c>
    </row>
    <row r="36" s="1" customFormat="1" ht="19.5" customHeight="1">
      <c r="A36" s="37" t="s">
        <v>19</v>
      </c>
      <c r="C36" s="59"/>
      <c r="D36" s="58"/>
    </row>
    <row r="37" s="1" customFormat="1" ht="19.5" customHeight="1">
      <c r="A37" s="37" t="s">
        <v>21</v>
      </c>
      <c r="C37" s="59"/>
      <c r="D37" s="58"/>
    </row>
    <row r="38" s="1" customFormat="1" ht="19.5" customHeight="1">
      <c r="A38" s="37" t="s">
        <v>23</v>
      </c>
      <c r="B38" s="60">
        <v>53303940</v>
      </c>
      <c r="C38" s="57">
        <v>53306939</v>
      </c>
      <c r="D38" s="58">
        <v>53310918</v>
      </c>
      <c r="E38" s="60">
        <v>53401942</v>
      </c>
      <c r="F38" s="60">
        <v>53405942</v>
      </c>
    </row>
    <row r="39" s="1" customFormat="1" ht="19.5" customHeight="1">
      <c r="A39" s="37" t="s">
        <v>25</v>
      </c>
      <c r="C39" s="59"/>
      <c r="D39" s="58"/>
    </row>
    <row r="40" s="1" customFormat="1" ht="19.5" customHeight="1">
      <c r="A40" s="37" t="s">
        <v>27</v>
      </c>
      <c r="C40" s="59"/>
      <c r="D40" s="58"/>
    </row>
    <row r="41" s="1" customFormat="1" ht="19.5" customHeight="1">
      <c r="A41" s="37" t="s">
        <v>29</v>
      </c>
      <c r="C41" s="59"/>
      <c r="D41" s="58"/>
    </row>
    <row r="42" s="1" customFormat="1" ht="19.5" customHeight="1">
      <c r="A42" s="37" t="s">
        <v>31</v>
      </c>
      <c r="B42" s="60">
        <v>53509000</v>
      </c>
      <c r="C42" s="57">
        <v>53510000</v>
      </c>
      <c r="D42" s="58"/>
    </row>
    <row r="43" s="1" customFormat="1" ht="19.5" customHeight="1">
      <c r="A43" s="37" t="s">
        <v>33</v>
      </c>
      <c r="B43" s="60" t="s">
        <v>53</v>
      </c>
      <c r="C43" s="57"/>
      <c r="E43" s="61"/>
    </row>
    <row r="44" s="1" customFormat="1" ht="19.5" customHeight="1">
      <c r="A44" s="37" t="s">
        <v>35</v>
      </c>
      <c r="B44" s="60">
        <v>58111746</v>
      </c>
      <c r="C44" s="57">
        <v>58113000</v>
      </c>
      <c r="D44" s="58"/>
    </row>
    <row r="45" s="1" customFormat="1" ht="19.5" customHeight="1">
      <c r="A45" s="37" t="s">
        <v>37</v>
      </c>
      <c r="B45" s="62" t="s">
        <v>54</v>
      </c>
      <c r="C45" s="57"/>
      <c r="D45" s="58"/>
    </row>
    <row r="46" s="1" customFormat="1" ht="19.5" customHeight="1">
      <c r="A46" s="37" t="s">
        <v>39</v>
      </c>
      <c r="C46" s="59"/>
      <c r="D46" s="58"/>
    </row>
    <row r="47" s="1" customFormat="1" ht="19.5" customHeight="1">
      <c r="A47" s="37" t="s">
        <v>41</v>
      </c>
      <c r="C47" s="59"/>
      <c r="D47" s="58"/>
    </row>
    <row r="48" s="1" customFormat="1" ht="19.5" customHeight="1">
      <c r="A48" s="37" t="s">
        <v>43</v>
      </c>
      <c r="C48" s="59"/>
      <c r="D48" s="58"/>
    </row>
    <row r="49" s="1" customFormat="1" ht="19.5" customHeight="1">
      <c r="A49" s="37" t="s">
        <v>45</v>
      </c>
      <c r="B49" s="60" t="s">
        <v>55</v>
      </c>
      <c r="C49" s="57"/>
      <c r="D49" s="58"/>
    </row>
  </sheetData>
  <mergeCells count="11">
    <mergeCell ref="B2:K3"/>
    <mergeCell ref="B30:H30"/>
    <mergeCell ref="A5:A6"/>
    <mergeCell ref="B5:B6"/>
    <mergeCell ref="C5:C6"/>
    <mergeCell ref="D5:D6"/>
    <mergeCell ref="E5:E6"/>
    <mergeCell ref="F5:F6"/>
    <mergeCell ref="G5:H5"/>
    <mergeCell ref="I5:J5"/>
    <mergeCell ref="K5:K6"/>
  </mergeCells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C49" sqref="C49"/>
    </sheetView>
  </sheetViews>
  <sheetFormatPr defaultRowHeight="15"/>
  <cols>
    <col min="1" max="1" width="9.14" style="30"/>
    <col min="2" max="2" width="49.86" style="63" customWidth="1"/>
    <col min="3" max="3" width="23.71" style="64" customWidth="1"/>
    <col min="4" max="4" width="34.57" style="64" customWidth="1"/>
    <col min="5" max="5" width="21" style="30" customWidth="1"/>
    <col min="6" max="6" width="13" style="65" customWidth="1"/>
    <col min="7" max="23" width="9.14" style="65"/>
    <col min="24" max="24" width="9.14" style="66"/>
    <col min="25" max="27" width="9.14" style="67"/>
    <col min="28" max="16384" width="9.14" style="68"/>
  </cols>
  <sheetData>
    <row r="1" s="2" customFormat="1" ht="20.25">
      <c r="A1" s="69"/>
      <c r="B1" s="70" t="s">
        <v>56</v>
      </c>
      <c r="C1" s="70"/>
      <c r="D1" s="71"/>
      <c r="E1" s="72"/>
      <c r="F1" s="73"/>
      <c r="G1" s="74"/>
      <c r="H1" s="75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7"/>
      <c r="Y1" s="78"/>
      <c r="Z1" s="78"/>
      <c r="AA1" s="78"/>
    </row>
    <row r="2" thickBot="1" s="2" customFormat="1" ht="14.25">
      <c r="A2" s="69"/>
      <c r="B2" s="69"/>
      <c r="C2" s="79"/>
      <c r="D2" s="79"/>
      <c r="E2" s="69"/>
      <c r="F2" s="80"/>
      <c r="G2" s="81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7"/>
      <c r="Y2" s="78"/>
      <c r="Z2" s="78"/>
      <c r="AA2" s="78"/>
    </row>
    <row r="3">
      <c r="A3" s="30" t="s">
        <v>57</v>
      </c>
      <c r="B3" s="82" t="s">
        <v>3</v>
      </c>
      <c r="C3" s="83" t="s">
        <v>58</v>
      </c>
      <c r="D3" s="83"/>
      <c r="E3" s="84"/>
      <c r="F3" s="85" t="s">
        <v>59</v>
      </c>
      <c r="G3" s="86" t="s">
        <v>57</v>
      </c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</row>
    <row r="4">
      <c r="B4" s="88"/>
      <c r="C4" s="89">
        <v>43100</v>
      </c>
      <c r="D4" s="89">
        <v>42735</v>
      </c>
      <c r="E4" s="84"/>
      <c r="F4" s="85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</row>
    <row r="5">
      <c r="A5" s="30">
        <v>1000</v>
      </c>
      <c r="B5" s="90" t="s">
        <v>60</v>
      </c>
      <c r="C5" s="91">
        <f>C6-C17</f>
        <v>0</v>
      </c>
      <c r="D5" s="91">
        <f>D6-D17</f>
        <v>-15966537.709999997</v>
      </c>
      <c r="E5" s="92"/>
      <c r="F5" s="93"/>
      <c r="G5" s="94">
        <v>1000</v>
      </c>
      <c r="H5" s="94" t="s">
        <v>61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87"/>
      <c r="U5" s="87"/>
      <c r="V5" s="87"/>
      <c r="W5" s="87"/>
    </row>
    <row r="6">
      <c r="A6" s="30">
        <v>1100</v>
      </c>
      <c r="B6" s="95" t="s">
        <v>62</v>
      </c>
      <c r="C6" s="91">
        <f>C7+C11+C12+C16</f>
        <v>0</v>
      </c>
      <c r="D6" s="91">
        <f>D7+D11+D12+D16</f>
        <v>20518591.180000003</v>
      </c>
      <c r="E6" s="92"/>
      <c r="F6" s="93"/>
      <c r="G6" s="94">
        <v>1100</v>
      </c>
      <c r="H6" s="94" t="s">
        <v>63</v>
      </c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87"/>
      <c r="U6" s="87"/>
      <c r="V6" s="87"/>
      <c r="W6" s="87"/>
    </row>
    <row r="7">
      <c r="A7" s="30">
        <v>1110</v>
      </c>
      <c r="B7" s="96" t="s">
        <v>64</v>
      </c>
      <c r="C7" s="91">
        <f>C8+C9+C10</f>
        <v>0</v>
      </c>
      <c r="D7" s="91">
        <f>D8+D9+D10</f>
        <v>24970497.330000006</v>
      </c>
      <c r="E7" s="92"/>
      <c r="F7" s="93"/>
      <c r="G7" s="94">
        <v>1110</v>
      </c>
      <c r="H7" s="97" t="s">
        <v>65</v>
      </c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U7" s="98"/>
      <c r="V7" s="98"/>
      <c r="W7" s="98"/>
      <c r="X7" s="99"/>
    </row>
    <row r="8">
      <c r="A8" s="30">
        <v>1111</v>
      </c>
      <c r="B8" s="100" t="s">
        <v>66</v>
      </c>
      <c r="C8" s="101">
        <v>0</v>
      </c>
      <c r="D8" s="101">
        <v>21712809.250000004</v>
      </c>
      <c r="E8" s="92"/>
      <c r="F8" s="93"/>
      <c r="G8" s="94">
        <v>1111</v>
      </c>
      <c r="H8" s="97">
        <v>51105168</v>
      </c>
      <c r="I8" s="97">
        <v>51111368</v>
      </c>
      <c r="J8" s="97">
        <v>51112312</v>
      </c>
      <c r="K8" s="97">
        <v>51122323</v>
      </c>
      <c r="L8" s="97">
        <v>51128366</v>
      </c>
      <c r="M8" s="97">
        <v>51202171</v>
      </c>
      <c r="N8" s="97">
        <v>51300131</v>
      </c>
      <c r="O8" s="97">
        <v>51601141</v>
      </c>
      <c r="P8" s="97">
        <v>52107303</v>
      </c>
      <c r="Q8" s="97">
        <v>52121308</v>
      </c>
      <c r="R8" s="97">
        <v>52129320</v>
      </c>
      <c r="S8" s="97">
        <v>52135318</v>
      </c>
      <c r="T8" s="98">
        <v>52201212</v>
      </c>
      <c r="U8" s="98">
        <v>52201217</v>
      </c>
      <c r="V8" s="98">
        <v>52301138</v>
      </c>
      <c r="W8" s="98">
        <v>52531193</v>
      </c>
    </row>
    <row r="9">
      <c r="A9" s="30">
        <v>1112</v>
      </c>
      <c r="B9" s="100" t="s">
        <v>67</v>
      </c>
      <c r="C9" s="101">
        <v>0</v>
      </c>
      <c r="D9" s="101">
        <v>3198106.2999999998</v>
      </c>
      <c r="E9" s="92"/>
      <c r="F9" s="93"/>
      <c r="G9" s="94">
        <v>1112</v>
      </c>
      <c r="H9" s="97">
        <v>51111305</v>
      </c>
      <c r="I9" s="97">
        <v>52119305</v>
      </c>
      <c r="J9" s="94"/>
      <c r="K9" s="94"/>
      <c r="L9" s="94"/>
      <c r="M9" s="94"/>
      <c r="N9" s="94"/>
      <c r="O9" s="94"/>
      <c r="P9" s="94"/>
      <c r="Q9" s="94"/>
      <c r="R9" s="94"/>
      <c r="S9" s="94"/>
      <c r="T9" s="87"/>
      <c r="U9" s="87"/>
      <c r="V9" s="87"/>
      <c r="W9" s="87"/>
    </row>
    <row r="10">
      <c r="A10" s="30">
        <v>1113</v>
      </c>
      <c r="B10" s="100" t="s">
        <v>68</v>
      </c>
      <c r="C10" s="101">
        <v>0</v>
      </c>
      <c r="D10" s="101">
        <v>59581.779999999999</v>
      </c>
      <c r="E10" s="92"/>
      <c r="F10" s="93"/>
      <c r="G10" s="94">
        <v>1113</v>
      </c>
      <c r="H10" s="97">
        <v>51000215</v>
      </c>
      <c r="I10" s="97">
        <v>51002188</v>
      </c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87"/>
      <c r="U10" s="87"/>
      <c r="V10" s="87"/>
      <c r="W10" s="87"/>
    </row>
    <row r="11">
      <c r="A11" s="30">
        <v>1120</v>
      </c>
      <c r="B11" s="96" t="s">
        <v>69</v>
      </c>
      <c r="C11" s="101">
        <v>0</v>
      </c>
      <c r="D11" s="101">
        <v>-10088068.300000001</v>
      </c>
      <c r="E11" s="92"/>
      <c r="F11" s="93"/>
      <c r="G11" s="94">
        <v>1120</v>
      </c>
      <c r="H11" s="97">
        <v>52401700</v>
      </c>
      <c r="I11" s="97">
        <v>52401701</v>
      </c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87"/>
      <c r="U11" s="87"/>
      <c r="V11" s="87"/>
      <c r="W11" s="87"/>
    </row>
    <row r="12">
      <c r="A12" s="30">
        <v>1130</v>
      </c>
      <c r="B12" s="96" t="s">
        <v>70</v>
      </c>
      <c r="C12" s="91">
        <f>C13+C14</f>
        <v>0</v>
      </c>
      <c r="D12" s="91">
        <f>D13+D14</f>
        <v>5566575.8199999994</v>
      </c>
      <c r="E12" s="92"/>
      <c r="F12" s="93"/>
      <c r="G12" s="94">
        <v>1130</v>
      </c>
      <c r="H12" s="94" t="s">
        <v>71</v>
      </c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87"/>
      <c r="U12" s="87"/>
      <c r="V12" s="87"/>
      <c r="W12" s="87"/>
    </row>
    <row r="13">
      <c r="A13" s="30">
        <v>1131</v>
      </c>
      <c r="B13" s="100" t="s">
        <v>72</v>
      </c>
      <c r="C13" s="101">
        <v>0</v>
      </c>
      <c r="D13" s="101">
        <v>3008044.8199999994</v>
      </c>
      <c r="E13" s="92"/>
      <c r="F13" s="93"/>
      <c r="G13" s="94">
        <v>1131</v>
      </c>
      <c r="H13" s="94">
        <v>51102213</v>
      </c>
      <c r="I13" s="94">
        <v>51124701</v>
      </c>
      <c r="J13" s="94">
        <v>51201214</v>
      </c>
      <c r="K13" s="94">
        <v>51224700</v>
      </c>
      <c r="L13" s="94">
        <v>52403700</v>
      </c>
      <c r="M13" s="94">
        <v>51100213</v>
      </c>
      <c r="N13" s="102">
        <v>52405500</v>
      </c>
      <c r="O13" s="94"/>
      <c r="P13" s="94"/>
      <c r="Q13" s="94"/>
      <c r="R13" s="94"/>
      <c r="S13" s="94"/>
      <c r="T13" s="87"/>
      <c r="U13" s="87"/>
      <c r="V13" s="87"/>
      <c r="W13" s="87"/>
    </row>
    <row r="14">
      <c r="A14" s="30">
        <v>1132</v>
      </c>
      <c r="B14" s="100" t="s">
        <v>73</v>
      </c>
      <c r="C14" s="101">
        <v>0</v>
      </c>
      <c r="D14" s="101">
        <v>2558531</v>
      </c>
      <c r="E14" s="92"/>
      <c r="F14" s="93"/>
      <c r="G14" s="94">
        <v>1132</v>
      </c>
      <c r="H14" s="94">
        <v>51102721</v>
      </c>
      <c r="I14" s="94">
        <v>52565720</v>
      </c>
      <c r="J14" s="94">
        <v>52730791</v>
      </c>
      <c r="K14" s="103">
        <v>52732790</v>
      </c>
      <c r="L14" s="102">
        <v>51101721</v>
      </c>
      <c r="M14" s="94"/>
      <c r="N14" s="94"/>
      <c r="O14" s="94"/>
      <c r="P14" s="94"/>
      <c r="Q14" s="94"/>
      <c r="R14" s="94"/>
      <c r="S14" s="94"/>
      <c r="T14" s="87"/>
      <c r="U14" s="87"/>
      <c r="V14" s="87"/>
      <c r="W14" s="87"/>
    </row>
    <row r="15">
      <c r="A15" s="30">
        <v>1133</v>
      </c>
      <c r="B15" s="100" t="s">
        <v>74</v>
      </c>
      <c r="C15" s="101">
        <v>0</v>
      </c>
      <c r="D15" s="101">
        <v>0</v>
      </c>
      <c r="E15" s="92"/>
      <c r="F15" s="93"/>
      <c r="G15" s="94">
        <v>1133</v>
      </c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87"/>
      <c r="U15" s="87"/>
      <c r="V15" s="87"/>
      <c r="W15" s="87"/>
    </row>
    <row r="16" ht="14.25" customHeight="1">
      <c r="A16" s="30">
        <v>1140</v>
      </c>
      <c r="B16" s="96" t="s">
        <v>75</v>
      </c>
      <c r="C16" s="101">
        <v>0</v>
      </c>
      <c r="D16" s="101">
        <v>69586.330000000002</v>
      </c>
      <c r="E16" s="92"/>
      <c r="F16" s="93"/>
      <c r="G16" s="94">
        <v>1140</v>
      </c>
      <c r="H16" s="97">
        <v>52630702</v>
      </c>
      <c r="I16" s="97">
        <v>52634706</v>
      </c>
      <c r="J16" s="97">
        <v>52661703</v>
      </c>
      <c r="K16" s="97">
        <v>52664706</v>
      </c>
      <c r="L16" s="94"/>
      <c r="M16" s="94"/>
      <c r="N16" s="94"/>
      <c r="O16" s="94"/>
      <c r="P16" s="94"/>
      <c r="Q16" s="94"/>
      <c r="R16" s="94"/>
      <c r="S16" s="94"/>
      <c r="T16" s="87"/>
      <c r="U16" s="87"/>
      <c r="V16" s="87"/>
      <c r="W16" s="87"/>
    </row>
    <row r="17">
      <c r="A17" s="30">
        <v>1200</v>
      </c>
      <c r="B17" s="95" t="s">
        <v>76</v>
      </c>
      <c r="C17" s="91">
        <f>C18+C21+C22+C26+C27</f>
        <v>0</v>
      </c>
      <c r="D17" s="91">
        <f>D18+D21+D22+D26+D27</f>
        <v>36485128.890000001</v>
      </c>
      <c r="E17" s="92"/>
      <c r="F17" s="93"/>
      <c r="G17" s="94">
        <v>1200</v>
      </c>
      <c r="H17" s="94" t="s">
        <v>77</v>
      </c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87"/>
      <c r="U17" s="87"/>
      <c r="V17" s="87"/>
      <c r="W17" s="87"/>
      <c r="X17" s="67"/>
    </row>
    <row r="18">
      <c r="A18" s="30">
        <v>1210</v>
      </c>
      <c r="B18" s="96" t="s">
        <v>78</v>
      </c>
      <c r="C18" s="91">
        <f>C19+C20</f>
        <v>0</v>
      </c>
      <c r="D18" s="91">
        <f>D19+D20</f>
        <v>414151.67000000004</v>
      </c>
      <c r="E18" s="92"/>
      <c r="F18" s="93"/>
      <c r="G18" s="94">
        <v>1210</v>
      </c>
      <c r="H18" s="94" t="s">
        <v>79</v>
      </c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87"/>
      <c r="U18" s="87"/>
      <c r="V18" s="87"/>
      <c r="W18" s="87"/>
      <c r="X18" s="67"/>
    </row>
    <row r="19">
      <c r="A19" s="30">
        <v>1211</v>
      </c>
      <c r="B19" s="100" t="s">
        <v>80</v>
      </c>
      <c r="C19" s="101">
        <v>0</v>
      </c>
      <c r="D19" s="101">
        <v>414151.67000000004</v>
      </c>
      <c r="E19" s="92"/>
      <c r="F19" s="93" t="s">
        <v>81</v>
      </c>
      <c r="G19" s="94">
        <v>1211</v>
      </c>
      <c r="H19" s="97">
        <v>57102212</v>
      </c>
      <c r="I19" s="97">
        <v>57103732</v>
      </c>
      <c r="J19" s="97">
        <v>57115743</v>
      </c>
      <c r="K19" s="94"/>
      <c r="L19" s="94"/>
      <c r="M19" s="94"/>
      <c r="N19" s="94"/>
      <c r="O19" s="94"/>
      <c r="P19" s="94"/>
      <c r="Q19" s="94"/>
      <c r="R19" s="94"/>
      <c r="S19" s="94"/>
      <c r="T19" s="87"/>
      <c r="U19" s="87"/>
      <c r="V19" s="87"/>
      <c r="W19" s="87"/>
      <c r="X19" s="67"/>
    </row>
    <row r="20">
      <c r="A20" s="30">
        <v>1212</v>
      </c>
      <c r="B20" s="100" t="s">
        <v>82</v>
      </c>
      <c r="C20" s="101">
        <v>0</v>
      </c>
      <c r="D20" s="101">
        <v>0</v>
      </c>
      <c r="E20" s="92"/>
      <c r="F20" s="93" t="s">
        <v>81</v>
      </c>
      <c r="G20" s="94">
        <v>1212</v>
      </c>
      <c r="H20" s="97">
        <v>57111742</v>
      </c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87"/>
      <c r="U20" s="87"/>
      <c r="V20" s="87"/>
      <c r="W20" s="87"/>
      <c r="X20" s="67"/>
    </row>
    <row r="21">
      <c r="A21" s="30">
        <v>1220</v>
      </c>
      <c r="B21" s="96" t="s">
        <v>83</v>
      </c>
      <c r="C21" s="101">
        <v>0</v>
      </c>
      <c r="D21" s="101">
        <v>0</v>
      </c>
      <c r="E21" s="92"/>
      <c r="F21" s="93" t="s">
        <v>81</v>
      </c>
      <c r="G21" s="94">
        <v>1220</v>
      </c>
      <c r="H21" s="97">
        <v>57201719</v>
      </c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87"/>
      <c r="U21" s="87"/>
      <c r="V21" s="87"/>
      <c r="W21" s="87"/>
      <c r="X21" s="67"/>
    </row>
    <row r="22">
      <c r="A22" s="30">
        <v>1230</v>
      </c>
      <c r="B22" s="96" t="s">
        <v>84</v>
      </c>
      <c r="C22" s="91">
        <f>C23+C24+C25</f>
        <v>0</v>
      </c>
      <c r="D22" s="91">
        <f>D23+D24+D25</f>
        <v>33205978.140000001</v>
      </c>
      <c r="E22" s="92"/>
      <c r="F22" s="93"/>
      <c r="G22" s="94">
        <v>1230</v>
      </c>
      <c r="H22" s="94" t="s">
        <v>85</v>
      </c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87"/>
      <c r="U22" s="87"/>
      <c r="V22" s="87"/>
      <c r="W22" s="87"/>
      <c r="X22" s="67"/>
    </row>
    <row r="23">
      <c r="A23" s="30">
        <v>1231</v>
      </c>
      <c r="B23" s="100" t="s">
        <v>86</v>
      </c>
      <c r="C23" s="101">
        <v>0</v>
      </c>
      <c r="D23" s="101">
        <v>3278711.29</v>
      </c>
      <c r="E23" s="92"/>
      <c r="F23" s="93" t="s">
        <v>81</v>
      </c>
      <c r="G23" s="94">
        <v>1231</v>
      </c>
      <c r="H23" s="97">
        <v>57203211</v>
      </c>
      <c r="I23" s="97">
        <v>57207701</v>
      </c>
      <c r="J23" s="97">
        <v>57213700</v>
      </c>
      <c r="K23" s="97">
        <v>57502213</v>
      </c>
      <c r="L23" s="97">
        <v>57503213</v>
      </c>
      <c r="M23" s="97">
        <v>57506223</v>
      </c>
      <c r="N23" s="97">
        <v>57508701</v>
      </c>
      <c r="O23" s="97">
        <v>57601791</v>
      </c>
      <c r="P23" s="94"/>
      <c r="Q23" s="94"/>
      <c r="R23" s="94"/>
      <c r="S23" s="94"/>
      <c r="T23" s="87"/>
      <c r="U23" s="87"/>
      <c r="V23" s="87"/>
      <c r="W23" s="87"/>
      <c r="X23" s="67"/>
    </row>
    <row r="24">
      <c r="A24" s="30">
        <v>1232</v>
      </c>
      <c r="B24" s="100" t="s">
        <v>87</v>
      </c>
      <c r="C24" s="101">
        <v>0</v>
      </c>
      <c r="D24" s="101">
        <v>29927266.850000001</v>
      </c>
      <c r="E24" s="92"/>
      <c r="F24" s="93" t="s">
        <v>81</v>
      </c>
      <c r="G24" s="94">
        <v>1232</v>
      </c>
      <c r="H24" s="97">
        <v>57104732</v>
      </c>
      <c r="I24" s="97">
        <v>57211730</v>
      </c>
      <c r="J24" s="97">
        <v>57212730</v>
      </c>
      <c r="K24" s="97">
        <v>57404733</v>
      </c>
      <c r="L24" s="97">
        <v>57512731</v>
      </c>
      <c r="M24" s="97">
        <v>57513731</v>
      </c>
      <c r="N24" s="94">
        <v>57511731</v>
      </c>
      <c r="O24" s="103">
        <v>57531231</v>
      </c>
      <c r="P24" s="104">
        <v>57603790</v>
      </c>
      <c r="Q24" s="94"/>
      <c r="R24" s="94"/>
      <c r="S24" s="94"/>
      <c r="T24" s="87"/>
      <c r="U24" s="87"/>
      <c r="V24" s="87"/>
      <c r="W24" s="87"/>
      <c r="X24" s="67"/>
    </row>
    <row r="25">
      <c r="A25" s="30">
        <v>1233</v>
      </c>
      <c r="B25" s="100" t="s">
        <v>88</v>
      </c>
      <c r="C25" s="101">
        <v>0</v>
      </c>
      <c r="D25" s="101">
        <v>0</v>
      </c>
      <c r="E25" s="92"/>
      <c r="F25" s="93" t="s">
        <v>81</v>
      </c>
      <c r="G25" s="94">
        <v>1233</v>
      </c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87"/>
      <c r="U25" s="87"/>
      <c r="V25" s="87"/>
      <c r="W25" s="87"/>
      <c r="X25" s="67"/>
    </row>
    <row r="26">
      <c r="A26" s="30">
        <v>1240</v>
      </c>
      <c r="B26" s="96" t="s">
        <v>89</v>
      </c>
      <c r="C26" s="101">
        <v>0</v>
      </c>
      <c r="D26" s="101">
        <v>0</v>
      </c>
      <c r="E26" s="92"/>
      <c r="F26" s="93" t="s">
        <v>81</v>
      </c>
      <c r="G26" s="94">
        <v>1240</v>
      </c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87"/>
      <c r="U26" s="87"/>
      <c r="V26" s="87"/>
      <c r="W26" s="87"/>
      <c r="X26" s="67"/>
    </row>
    <row r="27">
      <c r="A27" s="30">
        <v>1250</v>
      </c>
      <c r="B27" s="96" t="s">
        <v>90</v>
      </c>
      <c r="C27" s="101">
        <v>0</v>
      </c>
      <c r="D27" s="101">
        <v>2864999.0800000001</v>
      </c>
      <c r="E27" s="92"/>
      <c r="F27" s="93" t="s">
        <v>81</v>
      </c>
      <c r="G27" s="94">
        <v>1250</v>
      </c>
      <c r="H27" s="97">
        <v>57301746</v>
      </c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87"/>
      <c r="U27" s="87"/>
      <c r="V27" s="87"/>
      <c r="W27" s="87"/>
      <c r="X27" s="67"/>
    </row>
    <row r="28">
      <c r="A28" s="30">
        <v>2000</v>
      </c>
      <c r="B28" s="105" t="s">
        <v>91</v>
      </c>
      <c r="C28" s="91">
        <f>C29-C30</f>
        <v>0</v>
      </c>
      <c r="D28" s="91">
        <f>D29-D30</f>
        <v>4517608.8599999994</v>
      </c>
      <c r="E28" s="92"/>
      <c r="F28" s="93"/>
      <c r="G28" s="94">
        <v>2000</v>
      </c>
      <c r="H28" s="94" t="s">
        <v>92</v>
      </c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87"/>
      <c r="U28" s="87"/>
      <c r="V28" s="87"/>
      <c r="W28" s="87"/>
      <c r="X28" s="67"/>
    </row>
    <row r="29">
      <c r="A29" s="30">
        <v>2100</v>
      </c>
      <c r="B29" s="95" t="s">
        <v>93</v>
      </c>
      <c r="C29" s="101">
        <v>0</v>
      </c>
      <c r="D29" s="101">
        <v>4984567.6699999999</v>
      </c>
      <c r="E29" s="92"/>
      <c r="F29" s="93"/>
      <c r="G29" s="94">
        <v>2100</v>
      </c>
      <c r="H29" s="97">
        <v>53118934</v>
      </c>
      <c r="I29" s="97">
        <v>53124550</v>
      </c>
      <c r="J29" s="97">
        <v>53202301</v>
      </c>
      <c r="K29" s="97">
        <v>53203351</v>
      </c>
      <c r="L29" s="97">
        <v>53205350</v>
      </c>
      <c r="M29" s="97">
        <v>53208300</v>
      </c>
      <c r="N29" s="97">
        <v>53211306</v>
      </c>
      <c r="O29" s="97">
        <v>53219357</v>
      </c>
      <c r="P29" s="97">
        <v>53231000</v>
      </c>
      <c r="Q29" s="97">
        <v>53303940</v>
      </c>
      <c r="R29" s="97">
        <v>53306939</v>
      </c>
      <c r="S29" s="97">
        <v>53310918</v>
      </c>
      <c r="T29" s="98">
        <v>53401942</v>
      </c>
      <c r="U29" s="98">
        <v>53405942</v>
      </c>
      <c r="V29" s="98">
        <v>53509000</v>
      </c>
      <c r="W29" s="98">
        <v>53510000</v>
      </c>
      <c r="X29" s="67"/>
    </row>
    <row r="30">
      <c r="A30" s="30">
        <v>2200</v>
      </c>
      <c r="B30" s="95" t="s">
        <v>94</v>
      </c>
      <c r="C30" s="101">
        <v>0</v>
      </c>
      <c r="D30" s="101">
        <v>466958.81000000006</v>
      </c>
      <c r="E30" s="92"/>
      <c r="F30" s="93" t="s">
        <v>81</v>
      </c>
      <c r="G30" s="94">
        <v>2200</v>
      </c>
      <c r="H30" s="97">
        <v>58111746</v>
      </c>
      <c r="I30" s="97">
        <v>58113000</v>
      </c>
      <c r="J30" s="97">
        <v>58115000</v>
      </c>
      <c r="K30" s="94"/>
      <c r="L30" s="94"/>
      <c r="M30" s="94"/>
      <c r="N30" s="94"/>
      <c r="O30" s="94"/>
      <c r="P30" s="94"/>
      <c r="Q30" s="94"/>
      <c r="R30" s="94"/>
      <c r="S30" s="94"/>
      <c r="T30" s="87"/>
      <c r="U30" s="87"/>
      <c r="V30" s="87"/>
      <c r="W30" s="87"/>
      <c r="X30" s="67"/>
    </row>
    <row r="31">
      <c r="A31" s="30">
        <v>3000</v>
      </c>
      <c r="B31" s="90" t="s">
        <v>95</v>
      </c>
      <c r="C31" s="91">
        <f>C32+C33+C34+C39+C40+C41+C43</f>
        <v>0</v>
      </c>
      <c r="D31" s="91">
        <f>D32+D33+D34+D39+D40+D41+D43</f>
        <v>32711561.199999973</v>
      </c>
      <c r="E31" s="92"/>
      <c r="F31" s="93"/>
      <c r="G31" s="94">
        <v>3000</v>
      </c>
      <c r="H31" s="94" t="s">
        <v>96</v>
      </c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106"/>
      <c r="U31" s="106"/>
      <c r="V31" s="106"/>
      <c r="W31" s="106"/>
      <c r="X31" s="67"/>
    </row>
    <row r="32">
      <c r="A32" s="30">
        <v>3100</v>
      </c>
      <c r="B32" s="95" t="s">
        <v>97</v>
      </c>
      <c r="C32" s="101">
        <v>0</v>
      </c>
      <c r="D32" s="101">
        <v>0</v>
      </c>
      <c r="E32" s="92"/>
      <c r="F32" s="93"/>
      <c r="G32" s="94">
        <v>3100</v>
      </c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106"/>
      <c r="U32" s="106"/>
      <c r="V32" s="106"/>
      <c r="W32" s="106"/>
      <c r="X32" s="67"/>
    </row>
    <row r="33">
      <c r="A33" s="30">
        <v>3200</v>
      </c>
      <c r="B33" s="95" t="s">
        <v>98</v>
      </c>
      <c r="C33" s="101">
        <v>0</v>
      </c>
      <c r="D33" s="101">
        <v>0</v>
      </c>
      <c r="E33" s="92"/>
      <c r="F33" s="93"/>
      <c r="G33" s="94">
        <v>3200</v>
      </c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106"/>
      <c r="U33" s="106"/>
      <c r="V33" s="106"/>
      <c r="W33" s="106"/>
      <c r="X33" s="67"/>
    </row>
    <row r="34">
      <c r="A34" s="30">
        <v>3300</v>
      </c>
      <c r="B34" s="95" t="s">
        <v>99</v>
      </c>
      <c r="C34" s="101">
        <v>0</v>
      </c>
      <c r="D34" s="101">
        <v>0</v>
      </c>
      <c r="E34" s="92"/>
      <c r="F34" s="93"/>
      <c r="G34" s="94">
        <v>3300</v>
      </c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106"/>
      <c r="U34" s="106"/>
      <c r="V34" s="106"/>
      <c r="W34" s="106"/>
      <c r="X34" s="67"/>
    </row>
    <row r="35">
      <c r="A35" s="30">
        <v>3310</v>
      </c>
      <c r="B35" s="95" t="s">
        <v>100</v>
      </c>
      <c r="C35" s="101">
        <v>0</v>
      </c>
      <c r="D35" s="101">
        <v>0</v>
      </c>
      <c r="E35" s="92"/>
      <c r="F35" s="93"/>
      <c r="G35" s="94">
        <v>3310</v>
      </c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06"/>
      <c r="U35" s="106"/>
      <c r="V35" s="106"/>
      <c r="W35" s="106"/>
      <c r="X35" s="67"/>
    </row>
    <row r="36">
      <c r="A36" s="30">
        <v>3320</v>
      </c>
      <c r="B36" s="95" t="s">
        <v>101</v>
      </c>
      <c r="C36" s="101">
        <v>0</v>
      </c>
      <c r="D36" s="101">
        <v>0</v>
      </c>
      <c r="E36" s="92"/>
      <c r="F36" s="93"/>
      <c r="G36" s="94">
        <v>3320</v>
      </c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06"/>
      <c r="U36" s="106"/>
      <c r="V36" s="106"/>
      <c r="W36" s="106"/>
      <c r="X36" s="67"/>
    </row>
    <row r="37">
      <c r="A37" s="30">
        <v>3330</v>
      </c>
      <c r="B37" s="95" t="s">
        <v>102</v>
      </c>
      <c r="C37" s="101">
        <v>0</v>
      </c>
      <c r="D37" s="101">
        <v>0</v>
      </c>
      <c r="E37" s="92"/>
      <c r="F37" s="93"/>
      <c r="G37" s="94">
        <v>3330</v>
      </c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06"/>
      <c r="U37" s="106"/>
      <c r="V37" s="106"/>
      <c r="W37" s="106"/>
      <c r="X37" s="67"/>
    </row>
    <row r="38">
      <c r="A38" s="30">
        <v>3340</v>
      </c>
      <c r="B38" s="95" t="s">
        <v>103</v>
      </c>
      <c r="C38" s="101">
        <v>0</v>
      </c>
      <c r="D38" s="101">
        <v>0</v>
      </c>
      <c r="E38" s="92"/>
      <c r="F38" s="93"/>
      <c r="G38" s="94">
        <v>3340</v>
      </c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6"/>
      <c r="U38" s="106"/>
      <c r="V38" s="106"/>
      <c r="W38" s="106"/>
      <c r="X38" s="67"/>
    </row>
    <row r="39">
      <c r="A39" s="30">
        <v>3400</v>
      </c>
      <c r="B39" s="95" t="s">
        <v>104</v>
      </c>
      <c r="C39" s="101">
        <v>0</v>
      </c>
      <c r="D39" s="101">
        <v>-101500</v>
      </c>
      <c r="E39" s="92"/>
      <c r="F39" s="93"/>
      <c r="G39" s="94">
        <v>3400</v>
      </c>
      <c r="H39" s="97">
        <v>55108702</v>
      </c>
      <c r="I39" s="97">
        <v>55112706</v>
      </c>
      <c r="J39" s="97">
        <v>55116703</v>
      </c>
      <c r="K39" s="97">
        <v>55119706</v>
      </c>
      <c r="L39" s="97">
        <v>55122000</v>
      </c>
      <c r="M39" s="97">
        <v>55123000</v>
      </c>
      <c r="N39" s="94"/>
      <c r="O39" s="94"/>
      <c r="P39" s="94"/>
      <c r="Q39" s="94"/>
      <c r="R39" s="94"/>
      <c r="S39" s="94"/>
      <c r="T39" s="106"/>
      <c r="U39" s="106"/>
      <c r="V39" s="106"/>
      <c r="W39" s="106"/>
      <c r="X39" s="67"/>
    </row>
    <row r="40">
      <c r="A40" s="30">
        <v>3500</v>
      </c>
      <c r="B40" s="95" t="s">
        <v>105</v>
      </c>
      <c r="C40" s="101">
        <v>0</v>
      </c>
      <c r="D40" s="101">
        <v>32720887.749999974</v>
      </c>
      <c r="E40" s="92"/>
      <c r="F40" s="93"/>
      <c r="G40" s="94">
        <v>3500</v>
      </c>
      <c r="H40" s="97">
        <v>55404792</v>
      </c>
      <c r="I40" s="97">
        <v>55407712</v>
      </c>
      <c r="J40" s="97">
        <v>55408711</v>
      </c>
      <c r="K40" s="97">
        <v>55412713</v>
      </c>
      <c r="L40" s="97">
        <v>55414793</v>
      </c>
      <c r="M40" s="97">
        <v>55418710</v>
      </c>
      <c r="N40" s="97">
        <v>56205792</v>
      </c>
      <c r="O40" s="97">
        <v>56206793</v>
      </c>
      <c r="P40" s="97">
        <v>56209712</v>
      </c>
      <c r="Q40" s="97">
        <v>56210713</v>
      </c>
      <c r="R40" s="97">
        <v>56211711</v>
      </c>
      <c r="S40" s="97">
        <v>56212710</v>
      </c>
      <c r="T40" s="106"/>
      <c r="U40" s="106"/>
      <c r="V40" s="106"/>
      <c r="W40" s="106"/>
      <c r="X40" s="67"/>
    </row>
    <row r="41">
      <c r="A41" s="30">
        <v>3600</v>
      </c>
      <c r="B41" s="95" t="s">
        <v>106</v>
      </c>
      <c r="C41" s="101">
        <v>0</v>
      </c>
      <c r="D41" s="101">
        <v>92173.449999999997</v>
      </c>
      <c r="E41" s="92"/>
      <c r="F41" s="93"/>
      <c r="G41" s="94">
        <v>3600</v>
      </c>
      <c r="H41" s="97">
        <v>59001000</v>
      </c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06"/>
      <c r="U41" s="106"/>
      <c r="V41" s="106"/>
      <c r="W41" s="106"/>
      <c r="X41" s="67"/>
    </row>
    <row r="42">
      <c r="A42" s="30">
        <v>3610</v>
      </c>
      <c r="B42" s="95" t="s">
        <v>107</v>
      </c>
      <c r="C42" s="101">
        <v>0</v>
      </c>
      <c r="D42" s="101">
        <v>0</v>
      </c>
      <c r="E42" s="92"/>
      <c r="F42" s="93"/>
      <c r="G42" s="94">
        <v>3610</v>
      </c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06"/>
      <c r="U42" s="106"/>
      <c r="V42" s="106"/>
      <c r="W42" s="106"/>
      <c r="X42" s="67"/>
    </row>
    <row r="43">
      <c r="A43" s="30">
        <v>3700</v>
      </c>
      <c r="B43" s="95" t="s">
        <v>108</v>
      </c>
      <c r="C43" s="101">
        <v>0</v>
      </c>
      <c r="D43" s="101">
        <v>0</v>
      </c>
      <c r="E43" s="92"/>
      <c r="F43" s="93"/>
      <c r="G43" s="94">
        <v>3700</v>
      </c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06"/>
      <c r="U43" s="106"/>
      <c r="V43" s="106"/>
      <c r="W43" s="106"/>
      <c r="X43" s="67"/>
    </row>
    <row r="44">
      <c r="A44" s="30">
        <v>4000</v>
      </c>
      <c r="B44" s="90" t="s">
        <v>109</v>
      </c>
      <c r="C44" s="91">
        <f>C5+C28+C31</f>
        <v>0</v>
      </c>
      <c r="D44" s="91">
        <f>D5+D28+D31</f>
        <v>21262632.349999975</v>
      </c>
      <c r="E44" s="92"/>
      <c r="F44" s="93"/>
      <c r="G44" s="94">
        <v>4000</v>
      </c>
      <c r="H44" s="94" t="s">
        <v>110</v>
      </c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06"/>
      <c r="U44" s="106"/>
      <c r="V44" s="106"/>
      <c r="W44" s="106"/>
      <c r="X44" s="67"/>
    </row>
    <row r="45">
      <c r="A45" s="30">
        <v>5000</v>
      </c>
      <c r="B45" s="105" t="s">
        <v>111</v>
      </c>
      <c r="C45" s="91">
        <f>C46+C49</f>
        <v>0</v>
      </c>
      <c r="D45" s="91">
        <f>D46+D49</f>
        <v>8312455.9800000004</v>
      </c>
      <c r="E45" s="92"/>
      <c r="F45" s="93"/>
      <c r="G45" s="94">
        <v>5000</v>
      </c>
      <c r="H45" s="94" t="s">
        <v>112</v>
      </c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06"/>
      <c r="U45" s="106"/>
      <c r="V45" s="106"/>
      <c r="W45" s="106"/>
      <c r="X45" s="67"/>
    </row>
    <row r="46">
      <c r="A46" s="30">
        <v>5100</v>
      </c>
      <c r="B46" s="95" t="s">
        <v>113</v>
      </c>
      <c r="C46" s="91">
        <f>C47+C48</f>
        <v>0</v>
      </c>
      <c r="D46" s="91">
        <f>D47+D48</f>
        <v>5711026.9400000004</v>
      </c>
      <c r="E46" s="92"/>
      <c r="F46" s="93"/>
      <c r="G46" s="94">
        <v>5100</v>
      </c>
      <c r="H46" s="94" t="s">
        <v>114</v>
      </c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06"/>
      <c r="U46" s="106"/>
      <c r="V46" s="106"/>
      <c r="W46" s="106"/>
      <c r="X46" s="67"/>
    </row>
    <row r="47">
      <c r="A47" s="30">
        <v>5110</v>
      </c>
      <c r="B47" s="96" t="s">
        <v>115</v>
      </c>
      <c r="C47" s="101">
        <v>0</v>
      </c>
      <c r="D47" s="101">
        <v>4932865.3900000006</v>
      </c>
      <c r="E47" s="92"/>
      <c r="F47" s="93" t="s">
        <v>81</v>
      </c>
      <c r="G47" s="94">
        <v>5110</v>
      </c>
      <c r="H47" s="97">
        <v>71110000</v>
      </c>
      <c r="I47" s="97">
        <v>71120000</v>
      </c>
      <c r="J47" s="103">
        <v>71155000</v>
      </c>
      <c r="L47" s="94"/>
      <c r="M47" s="94"/>
      <c r="N47" s="94"/>
      <c r="O47" s="94"/>
      <c r="P47" s="94"/>
      <c r="Q47" s="94"/>
      <c r="R47" s="94"/>
      <c r="S47" s="94"/>
      <c r="T47" s="106"/>
      <c r="U47" s="106"/>
      <c r="V47" s="106"/>
      <c r="W47" s="106"/>
      <c r="X47" s="67"/>
    </row>
    <row r="48">
      <c r="A48" s="30">
        <v>5120</v>
      </c>
      <c r="B48" s="96" t="s">
        <v>116</v>
      </c>
      <c r="C48" s="101">
        <v>0</v>
      </c>
      <c r="D48" s="101">
        <v>778161.55000000005</v>
      </c>
      <c r="E48" s="92"/>
      <c r="F48" s="93" t="s">
        <v>81</v>
      </c>
      <c r="G48" s="94">
        <v>5120</v>
      </c>
      <c r="H48" s="97">
        <v>71162000</v>
      </c>
      <c r="I48" s="97">
        <v>71183000</v>
      </c>
      <c r="J48" s="97">
        <v>71190000</v>
      </c>
      <c r="K48" s="97">
        <v>71920000</v>
      </c>
      <c r="L48" s="97">
        <v>71970000</v>
      </c>
      <c r="M48" s="97">
        <v>71971000</v>
      </c>
      <c r="N48" s="97">
        <v>71990000</v>
      </c>
      <c r="O48" s="94">
        <v>71160000</v>
      </c>
      <c r="P48" s="102">
        <v>71980000</v>
      </c>
      <c r="Q48" s="94"/>
      <c r="R48" s="94"/>
      <c r="S48" s="94"/>
      <c r="T48" s="106"/>
      <c r="U48" s="106"/>
      <c r="V48" s="106"/>
      <c r="W48" s="106"/>
      <c r="X48" s="67"/>
    </row>
    <row r="49">
      <c r="A49" s="30">
        <v>5200</v>
      </c>
      <c r="B49" s="95" t="s">
        <v>117</v>
      </c>
      <c r="C49" s="101">
        <v>0</v>
      </c>
      <c r="D49" s="101">
        <v>2601429.04</v>
      </c>
      <c r="E49" s="92"/>
      <c r="F49" s="93" t="s">
        <v>81</v>
      </c>
      <c r="G49" s="94">
        <v>5200</v>
      </c>
      <c r="H49" s="94" t="s">
        <v>118</v>
      </c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06"/>
      <c r="U49" s="106"/>
      <c r="V49" s="106"/>
      <c r="W49" s="106"/>
      <c r="X49" s="67"/>
    </row>
    <row r="50" ht="13.5" customHeight="1">
      <c r="A50" s="30">
        <v>5210</v>
      </c>
      <c r="B50" s="96" t="s">
        <v>119</v>
      </c>
      <c r="C50" s="91">
        <f>C49-C51-C52-C53-C54</f>
        <v>0</v>
      </c>
      <c r="D50" s="91">
        <f>D49-D51-D52-D53-D54</f>
        <v>2203805.1299999999</v>
      </c>
      <c r="E50" s="92"/>
      <c r="F50" s="93"/>
      <c r="G50" s="94">
        <v>5210</v>
      </c>
      <c r="H50" s="94" t="s">
        <v>120</v>
      </c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06"/>
      <c r="U50" s="106"/>
      <c r="V50" s="106"/>
      <c r="W50" s="106"/>
      <c r="X50" s="67"/>
    </row>
    <row r="51">
      <c r="A51" s="30">
        <v>5220</v>
      </c>
      <c r="B51" s="96" t="s">
        <v>121</v>
      </c>
      <c r="C51" s="101">
        <v>0</v>
      </c>
      <c r="D51" s="101">
        <v>189452.12</v>
      </c>
      <c r="E51" s="92"/>
      <c r="F51" s="93" t="s">
        <v>81</v>
      </c>
      <c r="G51" s="94">
        <v>5220</v>
      </c>
      <c r="H51" s="97">
        <v>72320000</v>
      </c>
      <c r="I51" s="97">
        <v>73220000</v>
      </c>
      <c r="J51" s="97">
        <v>73233000</v>
      </c>
      <c r="K51" s="97">
        <v>73235000</v>
      </c>
      <c r="L51" s="97">
        <v>73260000</v>
      </c>
      <c r="M51" s="97">
        <v>73265000</v>
      </c>
      <c r="N51" s="94"/>
      <c r="O51" s="94"/>
      <c r="P51" s="94"/>
      <c r="Q51" s="94"/>
      <c r="R51" s="94"/>
      <c r="S51" s="94"/>
      <c r="T51" s="106"/>
      <c r="U51" s="106"/>
      <c r="V51" s="106"/>
      <c r="W51" s="106"/>
      <c r="X51" s="67"/>
    </row>
    <row r="52">
      <c r="A52" s="107">
        <v>5230</v>
      </c>
      <c r="B52" s="108" t="s">
        <v>122</v>
      </c>
      <c r="C52" s="109">
        <v>0</v>
      </c>
      <c r="D52" s="109">
        <v>70000</v>
      </c>
      <c r="E52" s="86"/>
      <c r="F52" s="93" t="s">
        <v>81</v>
      </c>
      <c r="G52" s="94">
        <v>5230</v>
      </c>
      <c r="H52" s="97">
        <v>79701000</v>
      </c>
      <c r="I52" s="94"/>
      <c r="J52" s="94"/>
      <c r="K52" s="97"/>
      <c r="L52" s="97"/>
      <c r="M52" s="97"/>
      <c r="N52" s="94"/>
      <c r="O52" s="94"/>
      <c r="P52" s="94"/>
      <c r="Q52" s="94"/>
      <c r="R52" s="94"/>
      <c r="S52" s="94"/>
      <c r="T52" s="106"/>
      <c r="U52" s="106"/>
      <c r="V52" s="106"/>
      <c r="W52" s="106"/>
      <c r="X52" s="67"/>
    </row>
    <row r="53">
      <c r="A53" s="107">
        <v>5240</v>
      </c>
      <c r="B53" s="108" t="s">
        <v>123</v>
      </c>
      <c r="C53" s="109">
        <v>0</v>
      </c>
      <c r="D53" s="109">
        <v>108261.41</v>
      </c>
      <c r="E53" s="86"/>
      <c r="F53" s="93" t="s">
        <v>81</v>
      </c>
      <c r="G53" s="94">
        <v>5240</v>
      </c>
      <c r="H53" s="97">
        <v>72250000</v>
      </c>
      <c r="I53" s="97">
        <v>72260000</v>
      </c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06"/>
      <c r="U53" s="106"/>
      <c r="V53" s="106"/>
      <c r="W53" s="106"/>
      <c r="X53" s="67"/>
    </row>
    <row r="54">
      <c r="A54" s="107">
        <v>5250</v>
      </c>
      <c r="B54" s="108" t="s">
        <v>124</v>
      </c>
      <c r="C54" s="109">
        <v>0</v>
      </c>
      <c r="D54" s="109">
        <v>29910.380000000001</v>
      </c>
      <c r="E54" s="86"/>
      <c r="F54" s="93" t="s">
        <v>81</v>
      </c>
      <c r="G54" s="94">
        <v>5250</v>
      </c>
      <c r="H54" s="97">
        <v>86008000</v>
      </c>
      <c r="I54" s="94">
        <v>79801000</v>
      </c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06"/>
      <c r="U54" s="106"/>
      <c r="V54" s="106"/>
      <c r="W54" s="106"/>
      <c r="X54" s="67"/>
    </row>
    <row r="55">
      <c r="A55" s="107">
        <v>6000</v>
      </c>
      <c r="B55" s="110" t="s">
        <v>125</v>
      </c>
      <c r="C55" s="91">
        <f>C56+C57</f>
        <v>0</v>
      </c>
      <c r="D55" s="91">
        <f>D56+D57</f>
        <v>683176.43999999994</v>
      </c>
      <c r="E55" s="86"/>
      <c r="F55" s="93"/>
      <c r="G55" s="94">
        <v>6000</v>
      </c>
      <c r="H55" s="94" t="s">
        <v>126</v>
      </c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06"/>
      <c r="U55" s="106"/>
      <c r="V55" s="106"/>
      <c r="W55" s="106"/>
      <c r="X55" s="67"/>
    </row>
    <row r="56">
      <c r="A56" s="107">
        <v>6100</v>
      </c>
      <c r="B56" s="111" t="s">
        <v>127</v>
      </c>
      <c r="C56" s="109">
        <v>0</v>
      </c>
      <c r="D56" s="109">
        <v>683176.43999999994</v>
      </c>
      <c r="E56" s="86"/>
      <c r="F56" s="93" t="s">
        <v>81</v>
      </c>
      <c r="G56" s="94">
        <v>6100</v>
      </c>
      <c r="H56" s="97">
        <v>80001000</v>
      </c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06"/>
      <c r="U56" s="106"/>
      <c r="V56" s="106"/>
      <c r="W56" s="106"/>
      <c r="X56" s="67"/>
    </row>
    <row r="57">
      <c r="A57" s="107">
        <v>6200</v>
      </c>
      <c r="B57" s="111" t="s">
        <v>128</v>
      </c>
      <c r="C57" s="109">
        <v>0</v>
      </c>
      <c r="D57" s="109">
        <v>0</v>
      </c>
      <c r="E57" s="86"/>
      <c r="F57" s="93"/>
      <c r="G57" s="94">
        <v>6200</v>
      </c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06"/>
      <c r="U57" s="106"/>
      <c r="V57" s="106"/>
      <c r="W57" s="106"/>
      <c r="X57" s="67"/>
    </row>
    <row r="58">
      <c r="A58" s="107">
        <v>6230</v>
      </c>
      <c r="B58" s="112" t="s">
        <v>129</v>
      </c>
      <c r="C58" s="109">
        <v>0</v>
      </c>
      <c r="D58" s="109">
        <v>0</v>
      </c>
      <c r="E58" s="86"/>
      <c r="F58" s="93"/>
      <c r="G58" s="94">
        <v>6230</v>
      </c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06"/>
      <c r="U58" s="106"/>
      <c r="V58" s="106"/>
      <c r="W58" s="106"/>
      <c r="X58" s="67"/>
    </row>
    <row r="59">
      <c r="A59" s="107">
        <v>6240</v>
      </c>
      <c r="B59" s="113" t="s">
        <v>130</v>
      </c>
      <c r="C59" s="109">
        <v>0</v>
      </c>
      <c r="D59" s="109">
        <v>0</v>
      </c>
      <c r="E59" s="86"/>
      <c r="F59" s="93"/>
      <c r="G59" s="94">
        <v>6240</v>
      </c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06"/>
      <c r="U59" s="106"/>
      <c r="V59" s="106"/>
      <c r="W59" s="106"/>
      <c r="X59" s="67"/>
    </row>
    <row r="60">
      <c r="A60" s="107">
        <v>6250</v>
      </c>
      <c r="B60" s="113" t="s">
        <v>131</v>
      </c>
      <c r="C60" s="109">
        <v>0</v>
      </c>
      <c r="D60" s="109">
        <v>0</v>
      </c>
      <c r="E60" s="86"/>
      <c r="F60" s="93"/>
      <c r="G60" s="94">
        <v>6250</v>
      </c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106"/>
      <c r="U60" s="106"/>
      <c r="V60" s="106"/>
      <c r="W60" s="106"/>
      <c r="X60" s="67"/>
    </row>
    <row r="61">
      <c r="A61" s="107">
        <v>7000</v>
      </c>
      <c r="B61" s="110" t="s">
        <v>132</v>
      </c>
      <c r="C61" s="91">
        <f>C44-C45-C55</f>
        <v>0</v>
      </c>
      <c r="D61" s="91">
        <f>D44-D45-D55</f>
        <v>12266999.929999976</v>
      </c>
      <c r="E61" s="86"/>
      <c r="F61" s="93"/>
      <c r="G61" s="94">
        <v>7000</v>
      </c>
      <c r="H61" s="94" t="s">
        <v>133</v>
      </c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106"/>
      <c r="U61" s="106"/>
      <c r="V61" s="106"/>
      <c r="W61" s="106"/>
      <c r="X61" s="67"/>
    </row>
    <row r="62">
      <c r="A62" s="107">
        <v>8100</v>
      </c>
      <c r="B62" s="113" t="s">
        <v>134</v>
      </c>
      <c r="C62" s="109">
        <v>0</v>
      </c>
      <c r="D62" s="109">
        <v>0</v>
      </c>
      <c r="E62" s="86"/>
      <c r="F62" s="93"/>
      <c r="G62" s="94">
        <v>8100</v>
      </c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106"/>
      <c r="U62" s="106"/>
      <c r="V62" s="106"/>
      <c r="W62" s="106"/>
      <c r="X62" s="67"/>
    </row>
    <row r="63">
      <c r="A63" s="107">
        <v>8200</v>
      </c>
      <c r="B63" s="114" t="s">
        <v>135</v>
      </c>
      <c r="C63" s="109">
        <v>0</v>
      </c>
      <c r="D63" s="109">
        <v>3949760.54</v>
      </c>
      <c r="E63" s="86"/>
      <c r="F63" s="93" t="s">
        <v>81</v>
      </c>
      <c r="G63" s="86">
        <v>8200</v>
      </c>
      <c r="H63" s="98">
        <v>89001000</v>
      </c>
      <c r="I63" s="98">
        <v>89002000</v>
      </c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67"/>
    </row>
    <row r="64">
      <c r="A64" s="107">
        <v>9000</v>
      </c>
      <c r="B64" s="110" t="s">
        <v>136</v>
      </c>
      <c r="C64" s="91">
        <f>C61-C63</f>
        <v>0</v>
      </c>
      <c r="D64" s="91">
        <f>D61-D63</f>
        <v>8317239.3899999754</v>
      </c>
      <c r="E64" s="86"/>
      <c r="F64" s="93"/>
      <c r="G64" s="86">
        <v>9000</v>
      </c>
      <c r="H64" s="86" t="s">
        <v>137</v>
      </c>
      <c r="I64" s="87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67"/>
    </row>
    <row r="65"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</row>
    <row r="66">
      <c r="F66" s="87"/>
      <c r="G66" s="87"/>
      <c r="H66" s="87"/>
      <c r="I66" s="87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67"/>
    </row>
  </sheetData>
  <mergeCells count="2">
    <mergeCell ref="B1:C1"/>
    <mergeCell ref="C3:D3"/>
  </mergeCells>
  <pageSetup r:id="rId1" paperSize="9"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>
      <selection activeCell="C7" sqref="C7:C37"/>
    </sheetView>
  </sheetViews>
  <sheetFormatPr defaultColWidth="9" defaultRowHeight="13.5"/>
  <cols>
    <col min="1" max="1" width="9" style="69"/>
    <col min="2" max="2" width="25.43" style="69" customWidth="1"/>
    <col min="3" max="3" width="23.14" style="79" customWidth="1"/>
    <col min="4" max="4" width="36" style="79" customWidth="1"/>
    <col min="5" max="5" width="9" style="69"/>
    <col min="6" max="6" width="14.29" style="115" customWidth="1"/>
    <col min="7" max="7" width="7.86" style="69" bestFit="1" customWidth="1"/>
    <col min="8" max="8" width="43.71" style="2" customWidth="1"/>
    <col min="9" max="10" width="10" style="2" bestFit="1" customWidth="1"/>
    <col min="11" max="12" width="10.14" style="2" bestFit="1" customWidth="1"/>
    <col min="13" max="13" width="10" style="2" bestFit="1" customWidth="1"/>
    <col min="14" max="15" width="10.14" style="2" bestFit="1" customWidth="1"/>
    <col min="16" max="17" width="10" style="2" bestFit="1" customWidth="1"/>
    <col min="18" max="18" width="9" style="2"/>
    <col min="19" max="22" width="10" style="2" bestFit="1" customWidth="1"/>
    <col min="23" max="23" width="12.43" style="2" customWidth="1"/>
    <col min="24" max="24" width="14.86" style="2" customWidth="1"/>
    <col min="25" max="25" width="13.57" style="2" customWidth="1"/>
    <col min="26" max="16384" width="9" style="69"/>
  </cols>
  <sheetData>
    <row r="1">
      <c r="B1" s="69" t="s">
        <v>138</v>
      </c>
    </row>
    <row r="2" ht="20.25">
      <c r="B2" s="70" t="s">
        <v>139</v>
      </c>
      <c r="C2" s="30"/>
      <c r="D2" s="30"/>
    </row>
    <row r="3" thickBot="1" ht="14.25">
      <c r="G3" s="79"/>
    </row>
    <row r="4">
      <c r="B4" s="116" t="s">
        <v>3</v>
      </c>
      <c r="C4" s="117" t="s">
        <v>140</v>
      </c>
      <c r="D4" s="118"/>
    </row>
    <row r="5" ht="15.75">
      <c r="A5" s="119" t="s">
        <v>141</v>
      </c>
      <c r="B5" s="120"/>
      <c r="C5" s="121">
        <v>43100</v>
      </c>
      <c r="D5" s="122">
        <v>42735</v>
      </c>
      <c r="F5" s="123" t="s">
        <v>59</v>
      </c>
      <c r="G5" s="119" t="s">
        <v>141</v>
      </c>
    </row>
    <row r="6" ht="15.75">
      <c r="A6" s="124"/>
      <c r="B6" s="125" t="s">
        <v>142</v>
      </c>
      <c r="C6" s="126"/>
      <c r="D6" s="127"/>
      <c r="G6" s="124"/>
    </row>
    <row r="7" ht="15.75">
      <c r="A7" s="124">
        <v>1000</v>
      </c>
      <c r="B7" s="128" t="s">
        <v>143</v>
      </c>
      <c r="C7" s="129">
        <f>C8+C9+C10</f>
        <v>0</v>
      </c>
      <c r="D7" s="129">
        <f>D8+D9+D10</f>
        <v>961155721</v>
      </c>
      <c r="G7" s="130">
        <v>1000</v>
      </c>
      <c r="H7" s="131" t="s">
        <v>144</v>
      </c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ht="15.75">
      <c r="A8" s="124">
        <v>1100</v>
      </c>
      <c r="B8" s="132" t="s">
        <v>145</v>
      </c>
      <c r="C8" s="129">
        <v>0</v>
      </c>
      <c r="D8" s="133">
        <v>898476406.01999998</v>
      </c>
      <c r="F8" s="134" t="s">
        <v>81</v>
      </c>
      <c r="G8" s="130">
        <v>1100</v>
      </c>
      <c r="H8" s="135">
        <v>12430193</v>
      </c>
      <c r="I8" s="135">
        <v>12432195</v>
      </c>
      <c r="J8" s="136"/>
      <c r="K8" s="135">
        <v>13075308</v>
      </c>
      <c r="L8" s="135">
        <v>13081320</v>
      </c>
      <c r="M8" s="135">
        <v>13093318</v>
      </c>
      <c r="N8" s="135">
        <v>13096319</v>
      </c>
      <c r="O8" s="135">
        <v>13097319</v>
      </c>
      <c r="P8" s="135">
        <v>13251131</v>
      </c>
      <c r="Q8" s="135">
        <v>13410141</v>
      </c>
      <c r="R8" s="136"/>
      <c r="S8" s="135">
        <v>15018312</v>
      </c>
      <c r="T8" s="135">
        <v>15024312</v>
      </c>
      <c r="U8" s="135">
        <v>15026168</v>
      </c>
      <c r="V8" s="135">
        <v>15057323</v>
      </c>
      <c r="W8" s="135">
        <v>15070366</v>
      </c>
      <c r="X8" s="135">
        <v>15081368</v>
      </c>
      <c r="Y8" s="135">
        <v>15405171</v>
      </c>
      <c r="Z8" s="131"/>
    </row>
    <row r="9" ht="15.75">
      <c r="A9" s="124">
        <v>1200</v>
      </c>
      <c r="B9" s="132" t="s">
        <v>146</v>
      </c>
      <c r="C9" s="129">
        <v>0</v>
      </c>
      <c r="D9" s="133">
        <v>59251771.370000005</v>
      </c>
      <c r="F9" s="134" t="s">
        <v>81</v>
      </c>
      <c r="G9" s="130">
        <v>1200</v>
      </c>
      <c r="H9" s="135">
        <v>13072305</v>
      </c>
      <c r="I9" s="135">
        <v>13073305</v>
      </c>
      <c r="J9" s="135">
        <v>15039305</v>
      </c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ht="15.75">
      <c r="A10" s="124">
        <v>1300</v>
      </c>
      <c r="B10" s="132" t="s">
        <v>147</v>
      </c>
      <c r="C10" s="129">
        <v>0</v>
      </c>
      <c r="D10" s="133">
        <v>3427543.6099999999</v>
      </c>
      <c r="F10" s="134" t="s">
        <v>81</v>
      </c>
      <c r="G10" s="130">
        <v>1300</v>
      </c>
      <c r="H10" s="135">
        <v>13803188</v>
      </c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ht="15.75">
      <c r="A11" s="124">
        <v>1310</v>
      </c>
      <c r="B11" s="137" t="s">
        <v>148</v>
      </c>
      <c r="C11" s="129">
        <v>0</v>
      </c>
      <c r="D11" s="133">
        <v>3427543.6099999999</v>
      </c>
      <c r="F11" s="134" t="s">
        <v>81</v>
      </c>
      <c r="G11" s="130">
        <v>1310</v>
      </c>
      <c r="H11" s="135">
        <v>13803188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ht="15.75">
      <c r="A12" s="124">
        <v>1320</v>
      </c>
      <c r="B12" s="138" t="s">
        <v>149</v>
      </c>
      <c r="C12" s="129">
        <v>0</v>
      </c>
      <c r="D12" s="133">
        <v>0</v>
      </c>
      <c r="G12" s="130">
        <v>1320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ht="15.75">
      <c r="A13" s="124">
        <v>2000</v>
      </c>
      <c r="B13" s="139" t="s">
        <v>150</v>
      </c>
      <c r="C13" s="129">
        <v>0</v>
      </c>
      <c r="D13" s="133">
        <v>1183584469.48</v>
      </c>
      <c r="F13" s="134" t="s">
        <v>81</v>
      </c>
      <c r="G13" s="130">
        <v>2000</v>
      </c>
      <c r="H13" s="135">
        <v>11310700</v>
      </c>
      <c r="I13" s="135">
        <v>11310701</v>
      </c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ht="15.75">
      <c r="A14" s="124">
        <v>3000</v>
      </c>
      <c r="B14" s="139" t="s">
        <v>151</v>
      </c>
      <c r="C14" s="129">
        <v>0</v>
      </c>
      <c r="D14" s="133">
        <v>3990360</v>
      </c>
      <c r="F14" s="134" t="s">
        <v>81</v>
      </c>
      <c r="G14" s="130">
        <v>3000</v>
      </c>
      <c r="H14" s="135">
        <v>14002703</v>
      </c>
      <c r="I14" s="135">
        <v>14003703</v>
      </c>
      <c r="J14" s="135">
        <v>14008706</v>
      </c>
      <c r="K14" s="135">
        <v>14104706</v>
      </c>
      <c r="L14" s="135">
        <v>14301702</v>
      </c>
      <c r="M14" s="135">
        <v>14308706</v>
      </c>
      <c r="N14" s="135">
        <v>14503000</v>
      </c>
      <c r="O14" s="140">
        <v>14000702</v>
      </c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ht="15.75">
      <c r="A15" s="124">
        <v>4000</v>
      </c>
      <c r="B15" s="139" t="s">
        <v>72</v>
      </c>
      <c r="C15" s="129">
        <v>0</v>
      </c>
      <c r="D15" s="133">
        <v>80851511.75</v>
      </c>
      <c r="F15" s="134" t="s">
        <v>81</v>
      </c>
      <c r="G15" s="130">
        <v>4000</v>
      </c>
      <c r="H15" s="135">
        <v>12001700</v>
      </c>
      <c r="I15" s="135">
        <v>12405211</v>
      </c>
      <c r="J15" s="135">
        <v>15002213</v>
      </c>
      <c r="K15" s="135">
        <v>15006700</v>
      </c>
      <c r="L15" s="135">
        <v>15006701</v>
      </c>
      <c r="M15" s="135">
        <v>15007700</v>
      </c>
      <c r="N15" s="140">
        <v>15413700</v>
      </c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ht="15.75">
      <c r="A16" s="124">
        <v>5000</v>
      </c>
      <c r="B16" s="139" t="s">
        <v>73</v>
      </c>
      <c r="C16" s="129">
        <v>0</v>
      </c>
      <c r="D16" s="133">
        <v>1444956331.6199999</v>
      </c>
      <c r="F16" s="134" t="s">
        <v>81</v>
      </c>
      <c r="G16" s="130">
        <v>5000</v>
      </c>
      <c r="H16" s="135">
        <v>12401720</v>
      </c>
      <c r="I16" s="135">
        <v>15002721</v>
      </c>
      <c r="J16" s="135">
        <v>15401724</v>
      </c>
      <c r="K16" s="140">
        <v>13011303</v>
      </c>
      <c r="L16" s="140">
        <v>15009168</v>
      </c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ht="15.75">
      <c r="A17" s="124">
        <v>6000</v>
      </c>
      <c r="B17" s="139" t="s">
        <v>152</v>
      </c>
      <c r="C17" s="129">
        <v>0</v>
      </c>
      <c r="D17" s="133">
        <v>0</v>
      </c>
      <c r="G17" s="130">
        <v>6000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ht="15.75">
      <c r="A18" s="124">
        <v>7000</v>
      </c>
      <c r="B18" s="141" t="s">
        <v>153</v>
      </c>
      <c r="C18" s="129">
        <f>C7+C13+C14+C15+C16+C17</f>
        <v>0</v>
      </c>
      <c r="D18" s="129">
        <f>D7+D13+D14+D15+D16+D17</f>
        <v>3674538393.8499999</v>
      </c>
      <c r="G18" s="130">
        <v>7000</v>
      </c>
      <c r="H18" s="131" t="s">
        <v>154</v>
      </c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ht="15.75">
      <c r="A19" s="124">
        <v>8000</v>
      </c>
      <c r="B19" s="139" t="s">
        <v>155</v>
      </c>
      <c r="C19" s="129">
        <f>C20-C18</f>
        <v>0</v>
      </c>
      <c r="D19" s="129">
        <f>D20-D18</f>
        <v>75537238.830000401</v>
      </c>
      <c r="G19" s="130">
        <v>8000</v>
      </c>
      <c r="H19" s="131" t="s">
        <v>156</v>
      </c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ht="15.75">
      <c r="A20" s="124">
        <v>9000</v>
      </c>
      <c r="B20" s="141" t="s">
        <v>157</v>
      </c>
      <c r="C20" s="142">
        <v>0</v>
      </c>
      <c r="D20" s="143">
        <v>3750075632.6800003</v>
      </c>
      <c r="F20" s="134" t="s">
        <v>81</v>
      </c>
      <c r="G20" s="130">
        <v>9000</v>
      </c>
      <c r="H20" s="144" t="s">
        <v>158</v>
      </c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ht="15.75">
      <c r="A21" s="124"/>
      <c r="B21" s="128"/>
      <c r="C21" s="129"/>
      <c r="D21" s="133"/>
      <c r="G21" s="130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ht="15.75">
      <c r="A22" s="124"/>
      <c r="B22" s="145" t="s">
        <v>159</v>
      </c>
      <c r="C22" s="146"/>
      <c r="D22" s="147"/>
      <c r="G22" s="130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ht="15.75">
      <c r="A23" s="148" t="s">
        <v>160</v>
      </c>
      <c r="B23" s="128" t="s">
        <v>161</v>
      </c>
      <c r="C23" s="129">
        <f>C24+C25</f>
        <v>0</v>
      </c>
      <c r="D23" s="129">
        <f>D24+D25</f>
        <v>54355496</v>
      </c>
      <c r="G23" s="149" t="s">
        <v>160</v>
      </c>
      <c r="H23" s="131" t="s">
        <v>162</v>
      </c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ht="15.75">
      <c r="A24" s="148" t="s">
        <v>163</v>
      </c>
      <c r="B24" s="132" t="s">
        <v>164</v>
      </c>
      <c r="C24" s="129">
        <v>0</v>
      </c>
      <c r="D24" s="133">
        <v>54355496</v>
      </c>
      <c r="G24" s="149" t="s">
        <v>163</v>
      </c>
      <c r="H24" s="135">
        <v>23009212</v>
      </c>
      <c r="I24" s="135">
        <v>23310732</v>
      </c>
      <c r="J24" s="150">
        <v>23309743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ht="15.75">
      <c r="A25" s="148" t="s">
        <v>165</v>
      </c>
      <c r="B25" s="132" t="s">
        <v>166</v>
      </c>
      <c r="C25" s="129">
        <v>0</v>
      </c>
      <c r="D25" s="133">
        <v>0</v>
      </c>
      <c r="G25" s="149" t="s">
        <v>165</v>
      </c>
      <c r="H25" s="135">
        <v>23013215</v>
      </c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ht="15.75">
      <c r="A26" s="148" t="s">
        <v>167</v>
      </c>
      <c r="B26" s="139" t="s">
        <v>168</v>
      </c>
      <c r="C26" s="129">
        <v>0</v>
      </c>
      <c r="D26" s="133">
        <v>0</v>
      </c>
      <c r="G26" s="149" t="s">
        <v>167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ht="15.75">
      <c r="A27" s="148" t="s">
        <v>169</v>
      </c>
      <c r="B27" s="128" t="s">
        <v>170</v>
      </c>
      <c r="C27" s="129">
        <v>0</v>
      </c>
      <c r="D27" s="133">
        <v>927150756.1500001</v>
      </c>
      <c r="G27" s="149" t="s">
        <v>169</v>
      </c>
      <c r="H27" s="135">
        <v>22001700</v>
      </c>
      <c r="I27" s="135">
        <v>22009211</v>
      </c>
      <c r="J27" s="135">
        <v>22010211</v>
      </c>
      <c r="K27" s="135">
        <v>22417701</v>
      </c>
      <c r="L27" s="135">
        <v>27005701</v>
      </c>
      <c r="M27" s="135">
        <v>27009213</v>
      </c>
      <c r="N27" s="135">
        <v>27010213</v>
      </c>
      <c r="O27" s="135">
        <v>27012213</v>
      </c>
      <c r="P27" s="135">
        <v>27157700</v>
      </c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ht="15.75">
      <c r="A28" s="148" t="s">
        <v>171</v>
      </c>
      <c r="B28" s="139" t="s">
        <v>87</v>
      </c>
      <c r="C28" s="129">
        <v>0</v>
      </c>
      <c r="D28" s="133">
        <v>2591230922.0599999</v>
      </c>
      <c r="G28" s="149" t="s">
        <v>171</v>
      </c>
      <c r="H28" s="135">
        <v>22412730</v>
      </c>
      <c r="I28" s="135">
        <v>22413730</v>
      </c>
      <c r="J28" s="135">
        <v>22415303</v>
      </c>
      <c r="K28" s="135">
        <v>27014731</v>
      </c>
      <c r="L28" s="135">
        <v>27016731</v>
      </c>
      <c r="M28" s="135">
        <v>27181733</v>
      </c>
      <c r="N28" s="140">
        <v>27013731</v>
      </c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ht="15.75">
      <c r="A29" s="148" t="s">
        <v>172</v>
      </c>
      <c r="B29" s="128" t="s">
        <v>173</v>
      </c>
      <c r="C29" s="129">
        <v>0</v>
      </c>
      <c r="D29" s="133">
        <v>0</v>
      </c>
      <c r="G29" s="149" t="s">
        <v>172</v>
      </c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ht="15.75">
      <c r="A30" s="148" t="s">
        <v>174</v>
      </c>
      <c r="B30" s="128" t="s">
        <v>175</v>
      </c>
      <c r="C30" s="129">
        <v>0</v>
      </c>
      <c r="D30" s="133">
        <v>0</v>
      </c>
      <c r="G30" s="149" t="s">
        <v>174</v>
      </c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ht="15.75">
      <c r="A31" s="148" t="s">
        <v>176</v>
      </c>
      <c r="B31" s="128" t="s">
        <v>89</v>
      </c>
      <c r="C31" s="129">
        <v>0</v>
      </c>
      <c r="D31" s="133">
        <v>0</v>
      </c>
      <c r="G31" s="149" t="s">
        <v>176</v>
      </c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ht="15.75">
      <c r="A32" s="148" t="s">
        <v>177</v>
      </c>
      <c r="B32" s="128" t="s">
        <v>90</v>
      </c>
      <c r="C32" s="129">
        <v>0</v>
      </c>
      <c r="D32" s="133">
        <v>0</v>
      </c>
      <c r="G32" s="149" t="s">
        <v>177</v>
      </c>
      <c r="H32" s="135">
        <v>24010746</v>
      </c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ht="15.75">
      <c r="A33" s="148" t="s">
        <v>178</v>
      </c>
      <c r="B33" s="151" t="s">
        <v>179</v>
      </c>
      <c r="C33" s="129">
        <f>C23+C26+C27+C28+C29+C30+C31+C32</f>
        <v>0</v>
      </c>
      <c r="D33" s="129">
        <f>D23+D26+D27+D28+D29+D30+D31+D32</f>
        <v>3572737174.21</v>
      </c>
      <c r="G33" s="149" t="s">
        <v>178</v>
      </c>
      <c r="H33" s="131" t="s">
        <v>180</v>
      </c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ht="15.75">
      <c r="A34" s="148" t="s">
        <v>181</v>
      </c>
      <c r="B34" s="128" t="s">
        <v>182</v>
      </c>
      <c r="C34" s="129">
        <f>C35-C33</f>
        <v>0</v>
      </c>
      <c r="D34" s="129">
        <f>D35-D33</f>
        <v>32076284.259999752</v>
      </c>
      <c r="G34" s="149" t="s">
        <v>181</v>
      </c>
      <c r="H34" s="131" t="s">
        <v>183</v>
      </c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ht="15.75">
      <c r="A35" s="148" t="s">
        <v>184</v>
      </c>
      <c r="B35" s="151" t="s">
        <v>185</v>
      </c>
      <c r="C35" s="142">
        <v>0</v>
      </c>
      <c r="D35" s="143">
        <v>3604813458.4699998</v>
      </c>
      <c r="G35" s="149" t="s">
        <v>184</v>
      </c>
      <c r="H35" s="144" t="s">
        <v>186</v>
      </c>
      <c r="I35" s="131"/>
      <c r="J35" s="131"/>
      <c r="K35" s="131"/>
      <c r="L35" s="135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ht="15.75">
      <c r="A36" s="148"/>
      <c r="B36" s="128"/>
      <c r="C36" s="129"/>
      <c r="D36" s="133"/>
      <c r="G36" s="149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thickBot="1" ht="16.5">
      <c r="A37" s="148" t="s">
        <v>187</v>
      </c>
      <c r="B37" s="152" t="s">
        <v>188</v>
      </c>
      <c r="C37" s="153">
        <f>C20-C35</f>
        <v>0</v>
      </c>
      <c r="D37" s="153">
        <f>D20-D35</f>
        <v>145262174.21000052</v>
      </c>
      <c r="G37" s="149" t="s">
        <v>187</v>
      </c>
      <c r="H37" s="135" t="s">
        <v>189</v>
      </c>
      <c r="I37" s="135"/>
      <c r="J37" s="135"/>
      <c r="K37" s="135"/>
      <c r="L37" s="135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9">
      <c r="B39" s="69" t="s">
        <v>190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</row>
    <row r="40">
      <c r="B40" s="69" t="s">
        <v>191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</row>
  </sheetData>
  <mergeCells count="3">
    <mergeCell ref="B2:D2"/>
    <mergeCell ref="B4:B5"/>
    <mergeCell ref="C4:D4"/>
  </mergeCells>
  <pageSetup paperSize="9"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>
      <selection activeCell="D44" sqref="D44"/>
    </sheetView>
  </sheetViews>
  <sheetFormatPr defaultColWidth="9" defaultRowHeight="13.5"/>
  <cols>
    <col min="1" max="1" width="9" style="69"/>
    <col min="2" max="2" width="25.43" style="69" customWidth="1"/>
    <col min="3" max="3" width="23.14" style="79" customWidth="1"/>
    <col min="4" max="4" width="36" style="79" customWidth="1"/>
    <col min="5" max="5" width="9" style="69"/>
    <col min="6" max="6" width="14.29" style="115" customWidth="1"/>
    <col min="7" max="7" width="15.43" style="69" customWidth="1"/>
    <col min="8" max="10" width="9" style="2"/>
    <col min="11" max="11" width="11" style="2" customWidth="1"/>
    <col min="12" max="12" width="12.71" style="2" customWidth="1"/>
    <col min="13" max="13" width="9" style="2"/>
    <col min="14" max="14" width="12.14" style="2" customWidth="1"/>
    <col min="15" max="15" width="12.43" style="2" customWidth="1"/>
    <col min="16" max="25" width="9" style="2"/>
    <col min="26" max="16384" width="9" style="69"/>
  </cols>
  <sheetData>
    <row r="1">
      <c r="B1" s="69" t="s">
        <v>138</v>
      </c>
    </row>
    <row r="2" ht="20.25">
      <c r="B2" s="70" t="s">
        <v>192</v>
      </c>
      <c r="C2" s="30"/>
      <c r="D2" s="30"/>
    </row>
    <row r="3" thickBot="1" ht="14.25"/>
    <row r="4">
      <c r="B4" s="116" t="s">
        <v>3</v>
      </c>
      <c r="C4" s="117" t="s">
        <v>140</v>
      </c>
      <c r="D4" s="118"/>
    </row>
    <row r="5" ht="15.75">
      <c r="A5" s="119" t="s">
        <v>141</v>
      </c>
      <c r="B5" s="120"/>
      <c r="C5" s="121">
        <v>43100</v>
      </c>
      <c r="D5" s="122">
        <v>42735</v>
      </c>
      <c r="F5" s="123" t="s">
        <v>59</v>
      </c>
      <c r="G5" s="119" t="s">
        <v>141</v>
      </c>
    </row>
    <row r="6" ht="15.75">
      <c r="A6" s="124"/>
      <c r="B6" s="125" t="s">
        <v>142</v>
      </c>
      <c r="C6" s="126"/>
      <c r="D6" s="127"/>
      <c r="G6" s="124"/>
    </row>
    <row r="7" ht="15.75">
      <c r="A7" s="124">
        <v>1000</v>
      </c>
      <c r="B7" s="128" t="s">
        <v>143</v>
      </c>
      <c r="C7" s="129">
        <f>C8+C9+C10</f>
        <v>0</v>
      </c>
      <c r="D7" s="129">
        <f>D8+D9+D10</f>
        <v>981040070.16999996</v>
      </c>
      <c r="G7" s="130">
        <v>1000</v>
      </c>
      <c r="H7" s="131" t="s">
        <v>144</v>
      </c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</row>
    <row r="8" ht="15.75">
      <c r="A8" s="124">
        <v>1100</v>
      </c>
      <c r="B8" s="132" t="s">
        <v>145</v>
      </c>
      <c r="C8" s="129">
        <v>0</v>
      </c>
      <c r="D8" s="133">
        <v>787154095.60000002</v>
      </c>
      <c r="F8" s="134" t="s">
        <v>81</v>
      </c>
      <c r="G8" s="130">
        <v>1100</v>
      </c>
      <c r="H8" s="135">
        <v>12430193</v>
      </c>
      <c r="I8" s="135">
        <v>12432195</v>
      </c>
      <c r="J8" s="136"/>
      <c r="K8" s="135">
        <v>13075308</v>
      </c>
      <c r="L8" s="135">
        <v>13081320</v>
      </c>
      <c r="M8" s="135">
        <v>13093318</v>
      </c>
      <c r="N8" s="135">
        <v>13096319</v>
      </c>
      <c r="O8" s="135">
        <v>13097319</v>
      </c>
      <c r="P8" s="135">
        <v>13251131</v>
      </c>
      <c r="Q8" s="135">
        <v>13410141</v>
      </c>
      <c r="R8" s="136"/>
      <c r="S8" s="135">
        <v>15018312</v>
      </c>
      <c r="T8" s="135">
        <v>15024312</v>
      </c>
      <c r="U8" s="135">
        <v>15026168</v>
      </c>
      <c r="V8" s="135">
        <v>15057323</v>
      </c>
      <c r="W8" s="135">
        <v>15070366</v>
      </c>
      <c r="X8" s="135">
        <v>15081368</v>
      </c>
      <c r="Y8" s="135">
        <v>15405171</v>
      </c>
    </row>
    <row r="9" ht="15.75">
      <c r="A9" s="124">
        <v>1200</v>
      </c>
      <c r="B9" s="132" t="s">
        <v>146</v>
      </c>
      <c r="C9" s="129">
        <v>0</v>
      </c>
      <c r="D9" s="133">
        <v>190353980.42000002</v>
      </c>
      <c r="F9" s="134" t="s">
        <v>81</v>
      </c>
      <c r="G9" s="130">
        <v>1200</v>
      </c>
      <c r="H9" s="135">
        <v>13072305</v>
      </c>
      <c r="I9" s="135">
        <v>13073305</v>
      </c>
      <c r="J9" s="135">
        <v>15039305</v>
      </c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</row>
    <row r="10" ht="15.75">
      <c r="A10" s="124">
        <v>1300</v>
      </c>
      <c r="B10" s="132" t="s">
        <v>147</v>
      </c>
      <c r="C10" s="129">
        <v>0</v>
      </c>
      <c r="D10" s="133">
        <v>3531994.1499999999</v>
      </c>
      <c r="F10" s="134" t="s">
        <v>81</v>
      </c>
      <c r="G10" s="130">
        <v>1300</v>
      </c>
      <c r="H10" s="135">
        <v>13803188</v>
      </c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</row>
    <row r="11" ht="15.75">
      <c r="A11" s="124">
        <v>1310</v>
      </c>
      <c r="B11" s="137" t="s">
        <v>148</v>
      </c>
      <c r="C11" s="129">
        <v>0</v>
      </c>
      <c r="D11" s="133">
        <v>3531994.1499999999</v>
      </c>
      <c r="F11" s="134" t="s">
        <v>81</v>
      </c>
      <c r="G11" s="130">
        <v>1310</v>
      </c>
      <c r="H11" s="135">
        <v>13803188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</row>
    <row r="12" ht="15.75">
      <c r="A12" s="124">
        <v>1320</v>
      </c>
      <c r="B12" s="138" t="s">
        <v>149</v>
      </c>
      <c r="C12" s="129">
        <v>0</v>
      </c>
      <c r="D12" s="133">
        <v>0</v>
      </c>
      <c r="G12" s="130">
        <v>1320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</row>
    <row r="13" ht="15.75">
      <c r="A13" s="124">
        <v>2000</v>
      </c>
      <c r="B13" s="139" t="s">
        <v>150</v>
      </c>
      <c r="C13" s="129">
        <v>0</v>
      </c>
      <c r="D13" s="133">
        <v>2579219446.3800001</v>
      </c>
      <c r="F13" s="134" t="s">
        <v>81</v>
      </c>
      <c r="G13" s="130">
        <v>2000</v>
      </c>
      <c r="H13" s="135">
        <v>11310700</v>
      </c>
      <c r="I13" s="135">
        <v>11310701</v>
      </c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</row>
    <row r="14" ht="15.75">
      <c r="A14" s="124">
        <v>3000</v>
      </c>
      <c r="B14" s="139" t="s">
        <v>151</v>
      </c>
      <c r="C14" s="129">
        <v>0</v>
      </c>
      <c r="D14" s="133">
        <v>29118524.48</v>
      </c>
      <c r="F14" s="134" t="s">
        <v>81</v>
      </c>
      <c r="G14" s="130">
        <v>3000</v>
      </c>
      <c r="H14" s="135">
        <v>14002703</v>
      </c>
      <c r="I14" s="135">
        <v>14003703</v>
      </c>
      <c r="J14" s="135">
        <v>14008706</v>
      </c>
      <c r="K14" s="135">
        <v>14104706</v>
      </c>
      <c r="L14" s="135">
        <v>14301702</v>
      </c>
      <c r="M14" s="135">
        <v>14308706</v>
      </c>
      <c r="N14" s="135">
        <v>14503000</v>
      </c>
      <c r="O14" s="140">
        <v>14000702</v>
      </c>
      <c r="P14" s="131"/>
      <c r="Q14" s="131"/>
      <c r="R14" s="131"/>
      <c r="S14" s="131"/>
      <c r="T14" s="131"/>
      <c r="U14" s="131"/>
      <c r="V14" s="131"/>
      <c r="W14" s="131"/>
      <c r="X14" s="131"/>
      <c r="Y14" s="131"/>
    </row>
    <row r="15" ht="15.75">
      <c r="A15" s="124">
        <v>4000</v>
      </c>
      <c r="B15" s="139" t="s">
        <v>72</v>
      </c>
      <c r="C15" s="129">
        <v>0</v>
      </c>
      <c r="D15" s="133">
        <v>49575293.039999999</v>
      </c>
      <c r="F15" s="134" t="s">
        <v>81</v>
      </c>
      <c r="G15" s="130">
        <v>4000</v>
      </c>
      <c r="H15" s="135">
        <v>12001700</v>
      </c>
      <c r="I15" s="135">
        <v>12405211</v>
      </c>
      <c r="J15" s="135">
        <v>15002213</v>
      </c>
      <c r="K15" s="135">
        <v>15006700</v>
      </c>
      <c r="L15" s="135">
        <v>15006701</v>
      </c>
      <c r="M15" s="135">
        <v>15007700</v>
      </c>
      <c r="N15" s="140">
        <v>15413700</v>
      </c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</row>
    <row r="16" ht="15.75">
      <c r="A16" s="124">
        <v>5000</v>
      </c>
      <c r="B16" s="139" t="s">
        <v>73</v>
      </c>
      <c r="C16" s="129">
        <v>0</v>
      </c>
      <c r="D16" s="133">
        <v>890951992.98000002</v>
      </c>
      <c r="F16" s="134" t="s">
        <v>81</v>
      </c>
      <c r="G16" s="130">
        <v>5000</v>
      </c>
      <c r="H16" s="135">
        <v>12401720</v>
      </c>
      <c r="I16" s="135">
        <v>15002721</v>
      </c>
      <c r="J16" s="135">
        <v>15401724</v>
      </c>
      <c r="K16" s="140">
        <v>13011303</v>
      </c>
      <c r="L16" s="140">
        <v>15009168</v>
      </c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</row>
    <row r="17" ht="15.75">
      <c r="A17" s="124">
        <v>6000</v>
      </c>
      <c r="B17" s="139" t="s">
        <v>152</v>
      </c>
      <c r="C17" s="129">
        <v>0</v>
      </c>
      <c r="D17" s="133">
        <v>0</v>
      </c>
      <c r="G17" s="130">
        <v>6000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</row>
    <row r="18" ht="15.75">
      <c r="A18" s="124">
        <v>7000</v>
      </c>
      <c r="B18" s="141" t="s">
        <v>153</v>
      </c>
      <c r="C18" s="129">
        <f>C7+C13+C14+C15+C16+C17</f>
        <v>0</v>
      </c>
      <c r="D18" s="129">
        <f>D7+D13+D14+D15+D16+D17</f>
        <v>4529905327.0500002</v>
      </c>
      <c r="G18" s="130">
        <v>7000</v>
      </c>
      <c r="H18" s="131" t="s">
        <v>154</v>
      </c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</row>
    <row r="19" ht="15.75">
      <c r="A19" s="124">
        <v>8000</v>
      </c>
      <c r="B19" s="139" t="s">
        <v>155</v>
      </c>
      <c r="C19" s="129">
        <f>C20-C18</f>
        <v>0</v>
      </c>
      <c r="D19" s="129">
        <f>D20-D18</f>
        <v>9884256149.3799973</v>
      </c>
      <c r="G19" s="130">
        <v>8000</v>
      </c>
      <c r="H19" s="131" t="s">
        <v>156</v>
      </c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</row>
    <row r="20" ht="15.75">
      <c r="A20" s="124">
        <v>9000</v>
      </c>
      <c r="B20" s="141" t="s">
        <v>157</v>
      </c>
      <c r="C20" s="142">
        <v>0</v>
      </c>
      <c r="D20" s="143">
        <v>14414161476.429997</v>
      </c>
      <c r="F20" s="134" t="s">
        <v>81</v>
      </c>
      <c r="G20" s="130">
        <v>9000</v>
      </c>
      <c r="H20" s="144" t="s">
        <v>158</v>
      </c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</row>
    <row r="21" ht="15.75">
      <c r="A21" s="124"/>
      <c r="B21" s="128"/>
      <c r="C21" s="129"/>
      <c r="D21" s="133"/>
      <c r="G21" s="130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</row>
    <row r="22" ht="15.75">
      <c r="A22" s="124"/>
      <c r="B22" s="145" t="s">
        <v>159</v>
      </c>
      <c r="C22" s="146"/>
      <c r="D22" s="147"/>
      <c r="G22" s="130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</row>
    <row r="23" ht="15.75">
      <c r="A23" s="148" t="s">
        <v>160</v>
      </c>
      <c r="B23" s="128" t="s">
        <v>161</v>
      </c>
      <c r="C23" s="129">
        <f>C24+C25</f>
        <v>0</v>
      </c>
      <c r="D23" s="129">
        <f>D24+D25</f>
        <v>142949250.66</v>
      </c>
      <c r="G23" s="149" t="s">
        <v>160</v>
      </c>
      <c r="H23" s="131" t="s">
        <v>162</v>
      </c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</row>
    <row r="24" ht="15.75">
      <c r="A24" s="148" t="s">
        <v>163</v>
      </c>
      <c r="B24" s="132" t="s">
        <v>164</v>
      </c>
      <c r="C24" s="129">
        <v>0</v>
      </c>
      <c r="D24" s="133">
        <v>142949250.66</v>
      </c>
      <c r="G24" s="149" t="s">
        <v>163</v>
      </c>
      <c r="H24" s="135">
        <v>23009212</v>
      </c>
      <c r="I24" s="135">
        <v>23310732</v>
      </c>
      <c r="J24" s="150">
        <v>23309743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</row>
    <row r="25" ht="15.75">
      <c r="A25" s="148" t="s">
        <v>165</v>
      </c>
      <c r="B25" s="132" t="s">
        <v>166</v>
      </c>
      <c r="C25" s="129">
        <v>0</v>
      </c>
      <c r="D25" s="133">
        <v>0</v>
      </c>
      <c r="G25" s="149" t="s">
        <v>165</v>
      </c>
      <c r="H25" s="135">
        <v>23013215</v>
      </c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</row>
    <row r="26" ht="15.75">
      <c r="A26" s="148" t="s">
        <v>167</v>
      </c>
      <c r="B26" s="139" t="s">
        <v>168</v>
      </c>
      <c r="C26" s="129">
        <v>0</v>
      </c>
      <c r="D26" s="133">
        <v>0</v>
      </c>
      <c r="G26" s="149" t="s">
        <v>167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</row>
    <row r="27" ht="15.75">
      <c r="A27" s="148" t="s">
        <v>169</v>
      </c>
      <c r="B27" s="128" t="s">
        <v>170</v>
      </c>
      <c r="C27" s="129">
        <v>0</v>
      </c>
      <c r="D27" s="133">
        <v>1109171840.1100001</v>
      </c>
      <c r="G27" s="149" t="s">
        <v>169</v>
      </c>
      <c r="H27" s="135">
        <v>22001700</v>
      </c>
      <c r="I27" s="135">
        <v>22009211</v>
      </c>
      <c r="J27" s="135">
        <v>22010211</v>
      </c>
      <c r="K27" s="135">
        <v>22417701</v>
      </c>
      <c r="L27" s="135">
        <v>27005701</v>
      </c>
      <c r="M27" s="135">
        <v>27009213</v>
      </c>
      <c r="N27" s="135">
        <v>27010213</v>
      </c>
      <c r="O27" s="135">
        <v>27012213</v>
      </c>
      <c r="P27" s="135">
        <v>27157700</v>
      </c>
      <c r="Q27" s="131"/>
      <c r="R27" s="131"/>
      <c r="S27" s="131"/>
      <c r="T27" s="131"/>
      <c r="U27" s="131"/>
      <c r="V27" s="131"/>
      <c r="W27" s="131"/>
      <c r="X27" s="131"/>
      <c r="Y27" s="131"/>
    </row>
    <row r="28" ht="15.75">
      <c r="A28" s="148" t="s">
        <v>171</v>
      </c>
      <c r="B28" s="139" t="s">
        <v>87</v>
      </c>
      <c r="C28" s="129">
        <v>0</v>
      </c>
      <c r="D28" s="133">
        <v>3196357566.8299999</v>
      </c>
      <c r="G28" s="149" t="s">
        <v>171</v>
      </c>
      <c r="H28" s="135">
        <v>22412730</v>
      </c>
      <c r="I28" s="135">
        <v>22413730</v>
      </c>
      <c r="J28" s="135">
        <v>22415303</v>
      </c>
      <c r="K28" s="135">
        <v>27014731</v>
      </c>
      <c r="L28" s="135">
        <v>27016731</v>
      </c>
      <c r="M28" s="135">
        <v>27181733</v>
      </c>
      <c r="N28" s="140">
        <v>27013731</v>
      </c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</row>
    <row r="29" ht="15.75">
      <c r="A29" s="148" t="s">
        <v>172</v>
      </c>
      <c r="B29" s="128" t="s">
        <v>173</v>
      </c>
      <c r="C29" s="129">
        <v>0</v>
      </c>
      <c r="D29" s="133">
        <v>0</v>
      </c>
      <c r="G29" s="149" t="s">
        <v>172</v>
      </c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</row>
    <row r="30" ht="15.75">
      <c r="A30" s="148" t="s">
        <v>174</v>
      </c>
      <c r="B30" s="128" t="s">
        <v>175</v>
      </c>
      <c r="C30" s="129">
        <v>0</v>
      </c>
      <c r="D30" s="133">
        <v>0</v>
      </c>
      <c r="G30" s="149" t="s">
        <v>174</v>
      </c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</row>
    <row r="31" ht="15.75">
      <c r="A31" s="148" t="s">
        <v>176</v>
      </c>
      <c r="B31" s="128" t="s">
        <v>89</v>
      </c>
      <c r="C31" s="129">
        <v>0</v>
      </c>
      <c r="D31" s="133">
        <v>0</v>
      </c>
      <c r="G31" s="149" t="s">
        <v>176</v>
      </c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</row>
    <row r="32" ht="15.75">
      <c r="A32" s="148" t="s">
        <v>177</v>
      </c>
      <c r="B32" s="128" t="s">
        <v>90</v>
      </c>
      <c r="C32" s="129">
        <v>0</v>
      </c>
      <c r="D32" s="133">
        <v>83914018.340000004</v>
      </c>
      <c r="G32" s="149" t="s">
        <v>177</v>
      </c>
      <c r="H32" s="135">
        <v>24010746</v>
      </c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</row>
    <row r="33" ht="15.75">
      <c r="A33" s="148" t="s">
        <v>178</v>
      </c>
      <c r="B33" s="151" t="s">
        <v>179</v>
      </c>
      <c r="C33" s="129">
        <f>C23+C26+C27+C28+C29+C30+C31+C32</f>
        <v>0</v>
      </c>
      <c r="D33" s="129">
        <f>D23+D26+D27+D28+D29+D30+D31+D32</f>
        <v>4532392675.9400005</v>
      </c>
      <c r="G33" s="149" t="s">
        <v>178</v>
      </c>
      <c r="H33" s="131" t="s">
        <v>180</v>
      </c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</row>
    <row r="34" ht="15.75">
      <c r="A34" s="148" t="s">
        <v>181</v>
      </c>
      <c r="B34" s="128" t="s">
        <v>182</v>
      </c>
      <c r="C34" s="129">
        <f>C35-C33</f>
        <v>0</v>
      </c>
      <c r="D34" s="129">
        <f>D35-D33</f>
        <v>10733281865.039999</v>
      </c>
      <c r="G34" s="149" t="s">
        <v>181</v>
      </c>
      <c r="H34" s="131" t="s">
        <v>183</v>
      </c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</row>
    <row r="35" ht="15.75">
      <c r="A35" s="148" t="s">
        <v>184</v>
      </c>
      <c r="B35" s="151" t="s">
        <v>185</v>
      </c>
      <c r="C35" s="142">
        <v>0</v>
      </c>
      <c r="D35" s="143">
        <v>15265674540.98</v>
      </c>
      <c r="G35" s="149" t="s">
        <v>184</v>
      </c>
      <c r="H35" s="144" t="s">
        <v>186</v>
      </c>
      <c r="I35" s="131"/>
      <c r="J35" s="131"/>
      <c r="K35" s="131"/>
      <c r="L35" s="135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</row>
    <row r="36" ht="15.75">
      <c r="A36" s="148"/>
      <c r="B36" s="128"/>
      <c r="C36" s="129"/>
      <c r="D36" s="133"/>
      <c r="G36" s="149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</row>
    <row r="37" thickBot="1" ht="16.5">
      <c r="A37" s="148" t="s">
        <v>187</v>
      </c>
      <c r="B37" s="152" t="s">
        <v>188</v>
      </c>
      <c r="C37" s="153">
        <f>C20-C35</f>
        <v>0</v>
      </c>
      <c r="D37" s="153">
        <f>D20-D35</f>
        <v>-851513064.55000305</v>
      </c>
      <c r="G37" s="149" t="s">
        <v>187</v>
      </c>
      <c r="H37" s="135" t="s">
        <v>189</v>
      </c>
      <c r="I37" s="135"/>
      <c r="J37" s="135"/>
      <c r="K37" s="135"/>
      <c r="L37" s="135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</row>
    <row r="38"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</row>
    <row r="39">
      <c r="B39" s="69" t="s">
        <v>190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</row>
    <row r="40">
      <c r="B40" s="69" t="s">
        <v>191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</row>
  </sheetData>
  <mergeCells count="3">
    <mergeCell ref="B2:D2"/>
    <mergeCell ref="B4:B5"/>
    <mergeCell ref="C4:D4"/>
  </mergeCells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Zihan Xiao</cp:lastModifiedBy>
  <cp:lastPrinted>2017-05-26T07:18:10Z</cp:lastPrinted>
  <dcterms:modified xsi:type="dcterms:W3CDTF">2018-01-04T15:55:04Z</dcterms:modified>
</cp:coreProperties>
</file>