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360" yWindow="375" windowWidth="18195" windowHeight="11010"/>
  </bookViews>
  <sheets>
    <sheet name="Assets and Liabilities" sheetId="1" r:id="rId1"/>
    <sheet name="Ertrag und Aufwand" sheetId="2" r:id="rId2"/>
    <sheet name="Interest received and paid" sheetId="3" r:id="rId3"/>
  </sheets>
  <calcPr/>
</workbook>
</file>

<file path=xl/calcChain.xml><?xml version="1.0" encoding="utf-8"?>
<calcChain xmlns="http://schemas.openxmlformats.org/spreadsheetml/2006/main">
  <c i="3" r="C54"/>
  <c r="C53"/>
  <c r="C48"/>
  <c r="G35"/>
  <c r="C35"/>
  <c r="C46"/>
  <c r="G25"/>
  <c r="C25"/>
  <c r="C33"/>
  <c r="G11"/>
  <c r="C11"/>
  <c r="C10"/>
  <c i="2" r="C44"/>
  <c r="C48"/>
  <c r="C39"/>
  <c r="C38"/>
  <c r="C30"/>
  <c r="C28"/>
  <c r="C17"/>
  <c r="C8"/>
  <c r="C5"/>
  <c r="C4"/>
  <c r="C56"/>
  <c r="C58"/>
  <c i="1" r="D53"/>
  <c r="D52"/>
  <c r="D47"/>
  <c r="D35"/>
  <c r="D46"/>
  <c r="D24"/>
  <c r="D10"/>
  <c r="D9"/>
  <c r="D5"/>
  <c r="D2"/>
  <c r="D32"/>
</calcChain>
</file>

<file path=xl/comments1.xml><?xml version="1.0" encoding="utf-8"?>
<comments xmlns="http://schemas.openxmlformats.org/spreadsheetml/2006/main">
  <authors>
    <author>Author</author>
  </authors>
  <commentList>
    <comment ref="G32" authorId="0">
      <text>
        <r>
          <rPr>
            <rFont val="Tahoma"/>
            <color indexed="81"/>
            <sz val="9"/>
            <scheme val="none"/>
          </rPr>
          <t xml:space="preserve">央行负利率-0.2%
</t>
        </r>
      </text>
    </comment>
    <comment ref="G33" authorId="0">
      <text>
        <r>
          <rPr>
            <rFont val="Tahoma"/>
            <b val="1"/>
            <color indexed="81"/>
            <sz val="9"/>
            <scheme val="none"/>
          </rPr>
          <t>央行负利率-0.2%</t>
        </r>
      </text>
    </comment>
  </commentList>
</comments>
</file>

<file path=xl/sharedStrings.xml><?xml version="1.0" encoding="utf-8"?>
<sst xmlns="http://schemas.openxmlformats.org/spreadsheetml/2006/main">
  <si>
    <t>项目</t>
  </si>
  <si>
    <t>行号</t>
  </si>
  <si>
    <t>计算方法</t>
  </si>
  <si>
    <t>月末余额</t>
  </si>
  <si>
    <t>Referenz</t>
  </si>
  <si>
    <r>
      <rPr>
        <rFont val="Calibri"/>
        <b val="1"/>
        <color theme="1"/>
        <scheme val="none"/>
      </rPr>
      <t>Y-T-D Total</t>
    </r>
    <r>
      <rPr>
        <rFont val="Calibri"/>
        <color theme="1"/>
        <scheme val="none"/>
      </rPr>
      <t xml:space="preserve"> von 218</t>
    </r>
  </si>
  <si>
    <t>各项贷款</t>
  </si>
  <si>
    <t>a</t>
  </si>
  <si>
    <t>b+c+d+e</t>
  </si>
  <si>
    <t>13251131+12432195 + 13410141+15405171+12432195 + 13410141+15405171+15057323+15070366+15081368+13072305+15039305+13803188</t>
  </si>
  <si>
    <t>balance*-1</t>
  </si>
  <si>
    <t>银团贷款</t>
  </si>
  <si>
    <t>b</t>
  </si>
  <si>
    <t xml:space="preserve">  其中：牵头类</t>
  </si>
  <si>
    <t>双边贷款</t>
  </si>
  <si>
    <t>c</t>
  </si>
  <si>
    <t>c1+c2+c3</t>
  </si>
  <si>
    <t>12432195 + 13410141+15405171</t>
  </si>
  <si>
    <t xml:space="preserve">  其中：内保外贷</t>
  </si>
  <si>
    <t>c1</t>
  </si>
  <si>
    <t>c1+c2</t>
  </si>
  <si>
    <t>12432195 + 13410141</t>
  </si>
  <si>
    <t xml:space="preserve">        内保内贷</t>
  </si>
  <si>
    <t>c2</t>
  </si>
  <si>
    <t xml:space="preserve">        非内保类</t>
  </si>
  <si>
    <t>c3</t>
  </si>
  <si>
    <t>贸易融资</t>
  </si>
  <si>
    <t>d</t>
  </si>
  <si>
    <t>d=d1a+d1b+d1c+d1d</t>
  </si>
  <si>
    <t>15057323+15070366+15081368+13072305+15039305</t>
  </si>
  <si>
    <t xml:space="preserve">  联动类贸易融资</t>
  </si>
  <si>
    <t>d1</t>
  </si>
  <si>
    <t xml:space="preserve">  其中： 委托付款</t>
  </si>
  <si>
    <t>d1a</t>
  </si>
  <si>
    <t xml:space="preserve">       远期信用证买方付息贴现</t>
  </si>
  <si>
    <t>d1b</t>
  </si>
  <si>
    <t xml:space="preserve">       出口应收账款风险参与</t>
  </si>
  <si>
    <t>d1c</t>
  </si>
  <si>
    <t xml:space="preserve">       福费廷</t>
  </si>
  <si>
    <t>d1d1</t>
  </si>
  <si>
    <t>d1d</t>
  </si>
  <si>
    <t>13072305+15039305-Accrued Interest Analysis (FORFTDL-Assets- No CCB)</t>
  </si>
  <si>
    <t xml:space="preserve">       票据保付贴现</t>
  </si>
  <si>
    <t xml:space="preserve">  非联动贸易融资</t>
  </si>
  <si>
    <t>d2/d1d2</t>
  </si>
  <si>
    <t>Accrued Interest Analysis (FORFTDL-Assets- No CCB)</t>
  </si>
  <si>
    <t>个人贷款</t>
  </si>
  <si>
    <t>e</t>
  </si>
  <si>
    <t>债券投资</t>
  </si>
  <si>
    <t>f</t>
  </si>
  <si>
    <t>14002703+14101703</t>
  </si>
  <si>
    <t xml:space="preserve">     其中：满足流动性需求</t>
  </si>
  <si>
    <t xml:space="preserve">           其他债券投资</t>
  </si>
  <si>
    <t>同业拆出</t>
  </si>
  <si>
    <t>g</t>
  </si>
  <si>
    <t>12401720+13011303</t>
  </si>
  <si>
    <t xml:space="preserve"> 其中：海外代付</t>
  </si>
  <si>
    <t>g1</t>
  </si>
  <si>
    <t xml:space="preserve">       拆放境内同业人民币</t>
  </si>
  <si>
    <t>系统及关联方拆出</t>
  </si>
  <si>
    <t>h</t>
  </si>
  <si>
    <t>h=h1+h2+h3</t>
  </si>
  <si>
    <t>15009168+15002721+15006700+15006701+15007700</t>
  </si>
  <si>
    <t>h1</t>
  </si>
  <si>
    <t xml:space="preserve">       海外分行之间拆出</t>
  </si>
  <si>
    <t>h2</t>
  </si>
  <si>
    <t>15002721+15007700</t>
  </si>
  <si>
    <t xml:space="preserve">       与海外子行之间拆出</t>
  </si>
  <si>
    <t xml:space="preserve">       拆放境内分行人民币</t>
  </si>
  <si>
    <t>h3</t>
  </si>
  <si>
    <t>15006700+15006701</t>
  </si>
  <si>
    <t xml:space="preserve">       境外筹资转贷款</t>
  </si>
  <si>
    <t>固定资产</t>
  </si>
  <si>
    <t>i</t>
  </si>
  <si>
    <t>subtotal 19000 to 199999/ 19109000+19111000+19350000+19351000+19360000+19361000+19410000+19411000+19510000+19511000+19524000+19525000+19530000+19531000+19532000+19540000</t>
  </si>
  <si>
    <t>系统内清算沉淀资金运用</t>
  </si>
  <si>
    <t>j</t>
  </si>
  <si>
    <t>27010213+27012213</t>
  </si>
  <si>
    <t>其他资产</t>
  </si>
  <si>
    <t>k</t>
  </si>
  <si>
    <t>l-b-c-d-e-f-g-h-i-j</t>
  </si>
  <si>
    <t>总资产</t>
  </si>
  <si>
    <t>l</t>
  </si>
  <si>
    <t>a+f+g+h+i+j+k</t>
  </si>
  <si>
    <t>Total Assets*-1</t>
  </si>
  <si>
    <t>am Ende des 218 Reports</t>
  </si>
  <si>
    <t>管理口径资产（剔除系统内清算沉淀资金）</t>
  </si>
  <si>
    <t>l-j</t>
  </si>
  <si>
    <r>
      <t>Total Assets*-1-</t>
    </r>
    <r>
      <rPr>
        <rFont val="Calibri"/>
        <scheme val="none"/>
      </rPr>
      <t>27010213-27012213</t>
    </r>
  </si>
  <si>
    <t>全口径存款</t>
  </si>
  <si>
    <t>2+3+4+5</t>
  </si>
  <si>
    <t>2+4+5</t>
  </si>
  <si>
    <t>23009212+23310732+22010211+24010746</t>
  </si>
  <si>
    <t>其中：对公类存款*</t>
  </si>
  <si>
    <t>23009212+23310732</t>
  </si>
  <si>
    <t xml:space="preserve">  个人存款</t>
  </si>
  <si>
    <t xml:space="preserve">   同业存款*</t>
  </si>
  <si>
    <t xml:space="preserve">            发行存款证等</t>
  </si>
  <si>
    <t>同业拆入</t>
  </si>
  <si>
    <t>22412730+22415303</t>
  </si>
  <si>
    <t>总行拆入</t>
  </si>
  <si>
    <t xml:space="preserve">     其中：人民币账户融资</t>
  </si>
  <si>
    <t>系统及关联方拆入</t>
  </si>
  <si>
    <t>营运资金</t>
  </si>
  <si>
    <t>系统内清算沉淀资金</t>
  </si>
  <si>
    <t>其他负债</t>
  </si>
  <si>
    <t>I-14-16-2-4-5-6-7-8-9-10</t>
  </si>
  <si>
    <t>Total Assets*-1-Total Net Income-21071000-21065000-23009212-23310732-22010211-24010746-22412730-22415303-27014731-27016731-27001739-27010213-27012213</t>
  </si>
  <si>
    <t>总负债</t>
  </si>
  <si>
    <t>1+6+7+8+9+10+11</t>
  </si>
  <si>
    <t>I-14-16</t>
  </si>
  <si>
    <t>Total Assets*-1-Total Net Income-21071000-21065000</t>
  </si>
  <si>
    <t>股本</t>
  </si>
  <si>
    <t>资本公积</t>
  </si>
  <si>
    <t>盈余公积</t>
  </si>
  <si>
    <t>未分配利润</t>
  </si>
  <si>
    <r>
      <t>21071000+</t>
    </r>
    <r>
      <rPr>
        <rFont val="Calibri"/>
        <b val="1"/>
        <scheme val="none"/>
      </rPr>
      <t>Total Net Income</t>
    </r>
  </si>
  <si>
    <t>am Ende des Reports</t>
  </si>
  <si>
    <t>所有者权益</t>
  </si>
  <si>
    <t>13+14+15+16</t>
  </si>
  <si>
    <t>14+16</t>
  </si>
  <si>
    <r>
      <t>21065000+21071000+</t>
    </r>
    <r>
      <rPr>
        <rFont val="Calibri"/>
        <b val="1"/>
        <scheme val="none"/>
      </rPr>
      <t>Total Net Income</t>
    </r>
  </si>
  <si>
    <t>负债及所有者权益合计</t>
  </si>
  <si>
    <t>12+17</t>
  </si>
  <si>
    <t>Total Assets</t>
  </si>
  <si>
    <t>附二 其他资产 央行存款</t>
  </si>
  <si>
    <t>11310700*-1+27010213+27012213</t>
  </si>
  <si>
    <t>附三 其他负债 客户质押资金</t>
  </si>
  <si>
    <t>附三 其他负债 海外存放</t>
  </si>
  <si>
    <t>财务口径</t>
  </si>
  <si>
    <t>管理口径</t>
  </si>
  <si>
    <t>Y-T-D Total von 218</t>
  </si>
  <si>
    <t>Referenz Nr.</t>
  </si>
  <si>
    <t>调整后
金额</t>
  </si>
  <si>
    <t>主营业务收入</t>
  </si>
  <si>
    <t>1=2+26+27</t>
  </si>
  <si>
    <t>Referenz Nr. 2+26+27</t>
  </si>
  <si>
    <t>净利息收入</t>
  </si>
  <si>
    <t>2=3-15</t>
  </si>
  <si>
    <t>subtotal 51000 to 51999+ subtotal 52000 to 52999-subtotal 57000 to 57999</t>
  </si>
  <si>
    <t>利息收入</t>
  </si>
  <si>
    <t>3=sum(4,8:14)</t>
  </si>
  <si>
    <t>subtotal 51000 to 51999+ subtotal 52000 to 52999</t>
  </si>
  <si>
    <t>4=sum(5:7)</t>
  </si>
  <si>
    <t>非贴现对公</t>
  </si>
  <si>
    <t>贴现</t>
  </si>
  <si>
    <t>存央行存款</t>
  </si>
  <si>
    <t>存放同业</t>
  </si>
  <si>
    <t>拆放同业</t>
  </si>
  <si>
    <t>买入返售</t>
  </si>
  <si>
    <t>总行清算沉淀资金收入</t>
  </si>
  <si>
    <t>其他</t>
  </si>
  <si>
    <t>利息支出</t>
  </si>
  <si>
    <t>15=sum(16,19:25)</t>
  </si>
  <si>
    <t>subtotal 57000 to 57999</t>
  </si>
  <si>
    <t>一般性存款</t>
  </si>
  <si>
    <t>16=17+18</t>
  </si>
  <si>
    <t>对公存款</t>
  </si>
  <si>
    <t>个人存款</t>
  </si>
  <si>
    <t>同业存款</t>
  </si>
  <si>
    <t>拆入资金</t>
  </si>
  <si>
    <t>卖出回购</t>
  </si>
  <si>
    <t>向央行借款</t>
  </si>
  <si>
    <t>金融债券</t>
  </si>
  <si>
    <t>总行清算沉淀资金支出</t>
  </si>
  <si>
    <t>中间业务净收入</t>
  </si>
  <si>
    <t>subtotal 53000 to 53999+58111746+58113000</t>
  </si>
  <si>
    <t>其他非利息收入</t>
  </si>
  <si>
    <t>27=sum(28:34)</t>
  </si>
  <si>
    <t>subtotal 55000 to 55999+ subtotal 56000 to 56999+ 59001000</t>
  </si>
  <si>
    <t>股息收入</t>
  </si>
  <si>
    <t>股权投资买卖损益</t>
  </si>
  <si>
    <t>交易性证券净收益</t>
  </si>
  <si>
    <t>汇兑损益</t>
  </si>
  <si>
    <t>subtotal 55000 to 55999+ subtotal 56000 to 56999</t>
  </si>
  <si>
    <t>债券价差净收益</t>
  </si>
  <si>
    <t>其他营业收入</t>
  </si>
  <si>
    <t>营业外收入</t>
  </si>
  <si>
    <t>经营费用</t>
  </si>
  <si>
    <t>35=36+40</t>
  </si>
  <si>
    <t>Referenz Nr. 36+40</t>
  </si>
  <si>
    <t>员工费用</t>
  </si>
  <si>
    <t xml:space="preserve">         工资</t>
  </si>
  <si>
    <t xml:space="preserve">         福利费</t>
  </si>
  <si>
    <t xml:space="preserve">         绩效工资</t>
  </si>
  <si>
    <t>dem Monat entsprechend ( für Nov. Ist es 11 )</t>
  </si>
  <si>
    <t>非员工费用</t>
  </si>
  <si>
    <t>40=41+45</t>
  </si>
  <si>
    <t>subtotal 73000 to 73999+ subtotal 74000 to 74999+ subtotal 75000 to 75999+ subtotal 76000 to 76999+ subtotal 77000 to 77999+ subtotal 78000 to 78999+ 79100000</t>
  </si>
  <si>
    <t xml:space="preserve">     1.折旧摊销及营业相关税金</t>
  </si>
  <si>
    <t>41=42+43+44</t>
  </si>
  <si>
    <t xml:space="preserve">       其中： 折旧</t>
  </si>
  <si>
    <t xml:space="preserve">              摊销</t>
  </si>
  <si>
    <t>营业相关税金支出</t>
  </si>
  <si>
    <t xml:space="preserve">     2.业务管理费</t>
  </si>
  <si>
    <t>Referenz Nr. 40-41</t>
  </si>
  <si>
    <t xml:space="preserve">       其中：一次性专项费用</t>
  </si>
  <si>
    <t xml:space="preserve">       其中： 招待类费用</t>
  </si>
  <si>
    <t xml:space="preserve">              业务用车类费用</t>
  </si>
  <si>
    <t xml:space="preserve">              广告费</t>
  </si>
  <si>
    <t>减值损失支出</t>
  </si>
  <si>
    <t>49=50+51</t>
  </si>
  <si>
    <t>一般准备金支出</t>
  </si>
  <si>
    <t>特别准备金支出</t>
  </si>
  <si>
    <t>税前利润</t>
  </si>
  <si>
    <t>52=1-35-49</t>
  </si>
  <si>
    <t>Referenz Nr. 35-39</t>
  </si>
  <si>
    <t>所得税</t>
  </si>
  <si>
    <t>净利润</t>
  </si>
  <si>
    <t>54=52-53</t>
  </si>
  <si>
    <t>Referenz Nr. 52-54</t>
  </si>
  <si>
    <t>平均余额*</t>
  </si>
  <si>
    <t>Y-T-D Total von 222</t>
  </si>
  <si>
    <t>Additional Information</t>
  </si>
  <si>
    <t>利息收入或支出*</t>
  </si>
  <si>
    <t>13251131+13410141+13803188+13072305+15039305+15057323+15070366+15081368</t>
  </si>
  <si>
    <t>51002188+51111368+51122323+51202171+51300131+51601141+51111305+52119305+51128366</t>
  </si>
  <si>
    <t xml:space="preserve">        非内保外贷类</t>
  </si>
  <si>
    <t>2=3+4+5+6+7</t>
  </si>
  <si>
    <t>subtotal 14000 to 14999</t>
  </si>
  <si>
    <t>10=11+12+13</t>
  </si>
  <si>
    <t>subtotal 19000 to 19529 + subtotal 19530 to19999</t>
  </si>
  <si>
    <t>16=17-2-8-9-10-14-15</t>
  </si>
  <si>
    <t>subtotal 51000 to 51999 + subtotal 52000 to 52999</t>
  </si>
  <si>
    <t>a=a1+a2+a3</t>
  </si>
  <si>
    <t>a1</t>
  </si>
  <si>
    <t>a2</t>
  </si>
  <si>
    <t>a3</t>
  </si>
  <si>
    <t>g=h-a-b-c-d-e-f</t>
  </si>
  <si>
    <r>
      <t>Total Assets</t>
    </r>
    <r>
      <rPr>
        <rFont val="宋体"/>
        <sz val="9"/>
        <scheme val="none"/>
      </rPr>
      <t>*-1</t>
    </r>
    <r>
      <rPr>
        <rFont val="宋体"/>
        <charset val="134"/>
        <sz val="9"/>
        <scheme val="none"/>
      </rPr>
      <t>-21065000-21071000</t>
    </r>
  </si>
</sst>
</file>

<file path=xl/styles.xml><?xml version="1.0" encoding="utf-8"?>
<styleSheet xmlns="http://schemas.openxmlformats.org/spreadsheetml/2006/main">
  <numFmts count="3">
    <numFmt numFmtId="164" formatCode="#0"/>
    <numFmt numFmtId="165" formatCode="_([$€-2]* #,##0.00_);_([$€-2]* (#,##0.00);_([$€-2]* &quot;-&quot;??_)"/>
    <numFmt numFmtId="166" formatCode="_ * #,##0.00_ ;_ * -#,##0.00_ ;_ * &quot;-&quot;??_ ;_ @_ "/>
  </numFmts>
  <fonts count="33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0"/>
      <name val="Calibri"/>
      <scheme val="minor"/>
    </font>
    <font>
      <sz val="9"/>
      <color theme="1"/>
      <name val="宋体"/>
      <charset val="134"/>
    </font>
    <font>
      <b/>
      <sz val="10"/>
      <color theme="1"/>
      <name val="宋体"/>
      <charset val="134"/>
    </font>
    <font>
      <b/>
      <sz val="11"/>
      <color theme="1"/>
      <name val="Calibri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color rgb="FFFF0000"/>
      <name val="Calibri"/>
      <family val="3"/>
      <charset val="134"/>
    </font>
    <font>
      <b/>
      <sz val="10"/>
      <color rgb="FFFF0000"/>
      <name val="宋体"/>
      <charset val="134"/>
    </font>
    <font>
      <sz val="11"/>
      <color rgb="FFFF0000"/>
      <name val="Calibri"/>
      <scheme val="minor"/>
    </font>
    <font>
      <sz val="11"/>
      <name val="宋体"/>
      <charset val="134"/>
    </font>
    <font>
      <sz val="11"/>
      <color rgb="FFFF0000"/>
      <name val="Calibri"/>
      <family val="3"/>
      <charset val="134"/>
      <scheme val="minor"/>
    </font>
    <font>
      <sz val="10"/>
      <name val="Tahoma"/>
    </font>
    <font>
      <b/>
      <sz val="11"/>
      <name val="Calibri"/>
      <scheme val="minor"/>
    </font>
    <font>
      <b/>
      <sz val="9"/>
      <color theme="1"/>
      <name val="宋体"/>
      <charset val="134"/>
    </font>
    <font>
      <b/>
      <sz val="10"/>
      <name val="Tahoma"/>
    </font>
    <font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9"/>
      <color rgb="FFFF0000"/>
      <name val="Cambria"/>
      <family val="1"/>
      <scheme val="major"/>
    </font>
    <font>
      <sz val="9"/>
      <color rgb="FFFF0000"/>
      <name val="Cambria"/>
      <family val="1"/>
      <scheme val="major"/>
    </font>
    <font>
      <sz val="9"/>
      <color theme="1"/>
      <name val="宋体"/>
    </font>
    <font>
      <sz val="11"/>
      <color theme="1"/>
      <name val="宋体"/>
      <charset val="134"/>
    </font>
    <font>
      <b/>
      <sz val="10"/>
      <name val="宋体"/>
    </font>
    <font>
      <sz val="9"/>
      <name val="Calibri"/>
      <scheme val="minor"/>
    </font>
    <font>
      <b/>
      <sz val="10"/>
      <color rgb="FFFF0000"/>
      <name val="宋体"/>
    </font>
    <font>
      <sz val="9"/>
      <name val="宋体"/>
    </font>
    <font>
      <sz val="9"/>
      <color rgb="FFFF0000"/>
      <name val="宋体"/>
      <charset val="134"/>
    </font>
    <font>
      <sz val="11"/>
      <name val="Calibri"/>
    </font>
    <font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</border>
    <border>
      <left style="thin">
        <color indexed="64"/>
      </left>
      <right style="thin">
        <color indexed="64"/>
      </right>
    </border>
    <border>
      <left style="medium">
        <color indexed="64"/>
      </left>
      <right style="medium">
        <color indexed="64"/>
      </right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</border>
    <border>
      <left style="thin">
        <color indexed="64"/>
      </left>
      <right style="medium">
        <color indexed="64"/>
      </right>
    </border>
    <border>
      <left style="medium">
        <color indexed="64"/>
      </left>
      <right style="thin">
        <color indexed="64"/>
      </right>
      <top style="hair">
        <color indexed="64"/>
      </top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bottom style="hair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</border>
    <border>
      <right style="thin">
        <color indexed="64"/>
      </right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right style="thin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bottom style="medium">
        <color indexed="64"/>
      </bottom>
    </border>
    <border>
      <right style="thin">
        <color indexed="64"/>
      </right>
      <bottom style="medium">
        <color indexed="64"/>
      </bottom>
    </border>
    <border>
      <left style="thin">
        <color indexed="64"/>
      </left>
      <bottom style="medium">
        <color indexed="64"/>
      </bottom>
    </border>
    <border>
      <top style="medium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</border>
    <border>
      <top style="medium">
        <color indexed="64"/>
      </top>
    </border>
    <border>
      <right style="medium">
        <color indexed="64"/>
      </right>
      <top style="medium">
        <color indexed="64"/>
      </top>
    </border>
    <border>
      <top style="hair">
        <color indexed="64"/>
      </top>
      <bottom style="hair">
        <color indexed="64"/>
      </bottom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top style="hair">
        <color indexed="64"/>
      </top>
      <bottom style="medium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right style="hair">
        <color indexed="64"/>
      </right>
      <top style="medium">
        <color indexed="64"/>
      </top>
    </border>
    <border>
      <left style="hair">
        <color indexed="64"/>
      </left>
    </border>
    <border>
      <bottom style="hair">
        <color indexed="64"/>
      </bottom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</border>
    <border>
      <left style="hair">
        <color indexed="64"/>
      </left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top style="thin">
        <color indexed="64"/>
      </top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</border>
    <border>
      <left style="thin">
        <color indexed="64"/>
      </left>
      <right style="thin">
        <color indexed="64"/>
      </right>
      <top style="thin">
        <color indexed="64"/>
      </top>
    </border>
    <border>
      <top style="medium">
        <color indexed="64"/>
      </top>
      <bottom style="medium">
        <color indexed="64"/>
      </bottom>
    </border>
    <border>
      <left style="medium">
        <color indexed="64"/>
      </left>
      <bottom style="hair">
        <color indexed="64"/>
      </bottom>
    </border>
    <border>
      <left style="medium">
        <color indexed="64"/>
      </left>
      <top style="hair">
        <color indexed="64"/>
      </top>
      <bottom style="hair">
        <color indexed="64"/>
      </bottom>
    </border>
    <border>
      <left style="medium">
        <color indexed="64"/>
      </left>
      <top style="hair">
        <color indexed="64"/>
      </top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right style="thin">
        <color indexed="64"/>
      </right>
      <top style="medium">
        <color indexed="64"/>
      </top>
    </border>
  </borders>
  <cellStyleXfs count="8">
    <xf numFmtId="0" fontId="0" fillId="0" borderId="0"/>
    <xf numFmtId="0" fontId="30" fillId="0" borderId="0"/>
    <xf numFmtId="9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  <protection locked="0"/>
    </xf>
    <xf numFmtId="166" fontId="31" fillId="0" borderId="0" applyFont="0" applyFill="0" applyBorder="0" applyAlignment="0" applyProtection="0">
      <alignment vertical="center"/>
    </xf>
    <xf numFmtId="0" fontId="32" fillId="0" borderId="0"/>
  </cellStyleXfs>
  <cellXfs count="243">
    <xf numFmtId="0" fontId="0" fillId="0" borderId="0" xfId="0"/>
    <xf numFmtId="0" fontId="1" fillId="0" borderId="0" xfId="0" applyFont="1" applyFill="1"/>
    <xf numFmtId="3" fontId="2" fillId="0" borderId="0" xfId="0" applyNumberFormat="1" applyFont="1" applyFill="1"/>
    <xf numFmtId="0" fontId="3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0" fontId="6" fillId="0" borderId="2" xfId="0" applyFont="1" applyFill="1" applyBorder="1" applyAlignment="1" applyProtection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4" xfId="1" applyFont="1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left" vertical="center"/>
    </xf>
    <xf numFmtId="1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7" fillId="0" borderId="2" xfId="0" applyFont="1" applyFill="1" applyBorder="1" applyAlignment="1" applyProtection="1">
      <alignment horizontal="left" vertical="center"/>
    </xf>
    <xf numFmtId="0" fontId="1" fillId="0" borderId="3" xfId="0" applyFont="1" applyFill="1" applyBorder="1"/>
    <xf numFmtId="0" fontId="1" fillId="0" borderId="0" xfId="0" applyFont="1" applyFill="1" applyBorder="1"/>
    <xf numFmtId="0" fontId="7" fillId="0" borderId="5" xfId="0" applyFont="1" applyFill="1" applyBorder="1" applyAlignment="1" applyProtection="1">
      <alignment horizontal="left" vertical="center" wrapText="1"/>
    </xf>
    <xf numFmtId="3" fontId="10" fillId="0" borderId="3" xfId="0" applyNumberFormat="1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>
      <alignment vertical="center"/>
    </xf>
    <xf numFmtId="10" fontId="7" fillId="0" borderId="3" xfId="2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7" fillId="0" borderId="7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13" fillId="0" borderId="4" xfId="0" applyFont="1" applyFill="1" applyBorder="1"/>
    <xf numFmtId="164" fontId="14" fillId="0" borderId="0" xfId="0" applyNumberFormat="1" applyFont="1" applyFill="1" applyBorder="1" applyAlignment="1">
      <alignment horizontal="center" vertical="top" wrapText="1"/>
    </xf>
    <xf numFmtId="164" fontId="14" fillId="0" borderId="4" xfId="0" applyNumberFormat="1" applyFont="1" applyFill="1" applyBorder="1" applyAlignment="1">
      <alignment horizontal="left" vertical="top" wrapText="1"/>
    </xf>
    <xf numFmtId="0" fontId="7" fillId="0" borderId="7" xfId="0" applyFont="1" applyFill="1" applyBorder="1" applyAlignment="1" applyProtection="1">
      <alignment horizontal="left" vertical="center"/>
    </xf>
    <xf numFmtId="164" fontId="14" fillId="0" borderId="8" xfId="0" applyNumberFormat="1" applyFont="1" applyFill="1" applyBorder="1" applyAlignment="1">
      <alignment horizontal="left" vertical="top" wrapText="1"/>
    </xf>
    <xf numFmtId="0" fontId="6" fillId="0" borderId="9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3" fontId="8" fillId="0" borderId="11" xfId="0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5" fillId="0" borderId="12" xfId="0" applyFont="1" applyFill="1" applyBorder="1"/>
    <xf numFmtId="164" fontId="14" fillId="0" borderId="12" xfId="0" applyNumberFormat="1" applyFont="1" applyFill="1" applyBorder="1" applyAlignment="1">
      <alignment horizontal="left" vertical="top" wrapText="1"/>
    </xf>
    <xf numFmtId="0" fontId="16" fillId="2" borderId="9" xfId="3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4" fontId="14" fillId="0" borderId="14" xfId="0" applyNumberFormat="1" applyFont="1" applyFill="1" applyBorder="1" applyAlignment="1">
      <alignment horizontal="left" vertical="top" wrapText="1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" fillId="0" borderId="12" xfId="0" applyFont="1" applyFill="1" applyBorder="1"/>
    <xf numFmtId="0" fontId="1" fillId="0" borderId="14" xfId="0" applyFont="1" applyFill="1" applyBorder="1"/>
    <xf numFmtId="0" fontId="1" fillId="0" borderId="4" xfId="0" applyFont="1" applyFill="1" applyBorder="1"/>
    <xf numFmtId="3" fontId="8" fillId="0" borderId="3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/>
    <xf numFmtId="0" fontId="6" fillId="0" borderId="18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3" fontId="8" fillId="0" borderId="20" xfId="0" applyNumberFormat="1" applyFont="1" applyFill="1" applyBorder="1" applyAlignment="1">
      <alignment vertical="center"/>
    </xf>
    <xf numFmtId="0" fontId="15" fillId="0" borderId="16" xfId="0" applyFont="1" applyFill="1" applyBorder="1"/>
    <xf numFmtId="0" fontId="9" fillId="0" borderId="8" xfId="1" applyFont="1" applyFill="1" applyBorder="1" applyAlignment="1" applyProtection="1">
      <alignment vertical="center"/>
      <protection locked="0"/>
    </xf>
    <xf numFmtId="0" fontId="1" fillId="0" borderId="12" xfId="0" applyFont="1" applyFill="1" applyBorder="1" applyAlignment="1">
      <alignment horizontal="left"/>
    </xf>
    <xf numFmtId="0" fontId="18" fillId="2" borderId="21" xfId="4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14" fontId="0" fillId="2" borderId="14" xfId="0" applyNumberFormat="1" applyFont="1" applyFill="1" applyBorder="1" applyAlignment="1">
      <alignment horizontal="center" vertical="center"/>
    </xf>
    <xf numFmtId="0" fontId="18" fillId="2" borderId="26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8" xfId="4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8" fillId="2" borderId="31" xfId="4" applyFont="1" applyFill="1" applyBorder="1" applyAlignment="1">
      <alignment horizontal="center" vertical="center"/>
    </xf>
    <xf numFmtId="0" fontId="18" fillId="2" borderId="32" xfId="4" applyFont="1" applyFill="1" applyBorder="1" applyAlignment="1">
      <alignment horizontal="center" vertical="center"/>
    </xf>
    <xf numFmtId="0" fontId="18" fillId="2" borderId="33" xfId="4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9" fillId="0" borderId="24" xfId="5" applyFont="1" applyFill="1" applyBorder="1" applyProtection="1">
      <alignment vertical="center"/>
      <protection locked="0"/>
    </xf>
    <xf numFmtId="0" fontId="19" fillId="0" borderId="36" xfId="0" applyFont="1" applyFill="1" applyBorder="1" applyAlignment="1">
      <alignment horizontal="center" vertical="center"/>
    </xf>
    <xf numFmtId="3" fontId="19" fillId="0" borderId="37" xfId="6" applyNumberFormat="1" applyFont="1" applyFill="1" applyBorder="1" applyAlignment="1">
      <alignment horizontal="right" vertical="center"/>
    </xf>
    <xf numFmtId="0" fontId="1" fillId="0" borderId="3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14" xfId="1" applyFont="1" applyFill="1" applyBorder="1" applyAlignment="1" applyProtection="1">
      <alignment vertical="center"/>
      <protection locked="0"/>
    </xf>
    <xf numFmtId="0" fontId="19" fillId="0" borderId="39" xfId="5" applyFont="1" applyFill="1" applyBorder="1" applyProtection="1">
      <alignment vertical="center"/>
      <protection locked="0"/>
    </xf>
    <xf numFmtId="0" fontId="19" fillId="0" borderId="40" xfId="0" applyFont="1" applyFill="1" applyBorder="1" applyAlignment="1">
      <alignment horizontal="center" vertical="center"/>
    </xf>
    <xf numFmtId="3" fontId="19" fillId="0" borderId="41" xfId="6" applyNumberFormat="1" applyFont="1" applyFill="1" applyBorder="1" applyAlignment="1">
      <alignment horizontal="right" vertical="center"/>
    </xf>
    <xf numFmtId="0" fontId="15" fillId="0" borderId="38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19" fillId="0" borderId="26" xfId="5" applyFont="1" applyFill="1" applyBorder="1" applyAlignment="1" applyProtection="1">
      <alignment horizontal="left" vertical="center" indent="1"/>
      <protection locked="0"/>
    </xf>
    <xf numFmtId="3" fontId="19" fillId="0" borderId="42" xfId="6" applyNumberFormat="1" applyFont="1" applyFill="1" applyBorder="1" applyAlignment="1">
      <alignment horizontal="right" vertical="center"/>
    </xf>
    <xf numFmtId="0" fontId="20" fillId="0" borderId="26" xfId="5" applyFont="1" applyFill="1" applyBorder="1" applyAlignment="1" applyProtection="1">
      <alignment horizontal="left" vertical="center" indent="2"/>
      <protection locked="0"/>
    </xf>
    <xf numFmtId="0" fontId="20" fillId="0" borderId="40" xfId="0" applyFont="1" applyFill="1" applyBorder="1" applyAlignment="1">
      <alignment horizontal="center" vertical="center"/>
    </xf>
    <xf numFmtId="3" fontId="20" fillId="0" borderId="42" xfId="6" applyNumberFormat="1" applyFont="1" applyFill="1" applyBorder="1" applyAlignment="1">
      <alignment horizontal="right" vertical="center"/>
    </xf>
    <xf numFmtId="0" fontId="20" fillId="0" borderId="26" xfId="5" applyFont="1" applyFill="1" applyBorder="1" applyAlignment="1" applyProtection="1">
      <alignment horizontal="left" vertical="center" indent="3"/>
      <protection locked="0"/>
    </xf>
    <xf numFmtId="0" fontId="1" fillId="0" borderId="0" xfId="0" applyFont="1" applyFill="1" applyAlignment="1">
      <alignment horizontal="right"/>
    </xf>
    <xf numFmtId="0" fontId="21" fillId="0" borderId="26" xfId="5" applyFont="1" applyFill="1" applyBorder="1" applyAlignment="1" applyProtection="1">
      <alignment horizontal="left" vertical="center" indent="1"/>
      <protection locked="0"/>
    </xf>
    <xf numFmtId="0" fontId="22" fillId="0" borderId="26" xfId="5" applyFont="1" applyFill="1" applyBorder="1" applyAlignment="1" applyProtection="1">
      <alignment horizontal="left" vertical="center" indent="2"/>
      <protection locked="0"/>
    </xf>
    <xf numFmtId="0" fontId="19" fillId="0" borderId="26" xfId="5" applyFont="1" applyFill="1" applyBorder="1" applyProtection="1">
      <alignment vertical="center"/>
      <protection locked="0"/>
    </xf>
    <xf numFmtId="0" fontId="15" fillId="0" borderId="38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Alignment="1"/>
    <xf numFmtId="0" fontId="20" fillId="0" borderId="26" xfId="5" applyFont="1" applyFill="1" applyBorder="1" applyAlignment="1" applyProtection="1">
      <alignment horizontal="left" vertical="center" indent="1"/>
      <protection locked="0"/>
    </xf>
    <xf numFmtId="0" fontId="15" fillId="0" borderId="38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Alignment="1">
      <alignment wrapText="1"/>
    </xf>
    <xf numFmtId="165" fontId="3" fillId="2" borderId="43" xfId="7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15" fillId="0" borderId="38" xfId="0" applyFont="1" applyFill="1" applyBorder="1" applyAlignment="1">
      <alignment horizontal="left" wrapText="1"/>
    </xf>
    <xf numFmtId="0" fontId="15" fillId="0" borderId="0" xfId="0" applyFont="1" applyFill="1" applyAlignment="1">
      <alignment horizontal="left" wrapText="1"/>
    </xf>
    <xf numFmtId="0" fontId="20" fillId="0" borderId="26" xfId="5" applyFont="1" applyFill="1" applyBorder="1" applyProtection="1">
      <alignment vertical="center"/>
      <protection locked="0"/>
    </xf>
    <xf numFmtId="0" fontId="19" fillId="0" borderId="31" xfId="5" applyFont="1" applyFill="1" applyBorder="1" applyProtection="1">
      <alignment vertical="center"/>
      <protection locked="0"/>
    </xf>
    <xf numFmtId="0" fontId="19" fillId="0" borderId="32" xfId="0" applyFont="1" applyFill="1" applyBorder="1" applyAlignment="1">
      <alignment horizontal="center" vertical="center"/>
    </xf>
    <xf numFmtId="3" fontId="19" fillId="0" borderId="44" xfId="6" applyNumberFormat="1" applyFont="1" applyFill="1" applyBorder="1" applyAlignment="1">
      <alignment horizontal="right" vertical="center"/>
    </xf>
    <xf numFmtId="0" fontId="1" fillId="0" borderId="45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4" xfId="0" applyFont="1" applyFill="1" applyBorder="1"/>
    <xf numFmtId="0" fontId="3" fillId="2" borderId="4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14" fontId="0" fillId="2" borderId="14" xfId="0" applyNumberFormat="1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 wrapText="1"/>
    </xf>
    <xf numFmtId="0" fontId="23" fillId="2" borderId="3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3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center" vertical="center"/>
    </xf>
    <xf numFmtId="3" fontId="25" fillId="0" borderId="51" xfId="0" applyNumberFormat="1" applyFont="1" applyFill="1" applyBorder="1" applyAlignment="1">
      <alignment horizontal="right" vertical="center"/>
    </xf>
    <xf numFmtId="1" fontId="7" fillId="0" borderId="23" xfId="0" applyNumberFormat="1" applyFont="1" applyFill="1" applyBorder="1" applyAlignment="1">
      <alignment vertical="center" wrapText="1"/>
    </xf>
    <xf numFmtId="1" fontId="7" fillId="0" borderId="24" xfId="0" applyNumberFormat="1" applyFont="1" applyFill="1" applyBorder="1" applyAlignment="1">
      <alignment vertical="center" wrapText="1"/>
    </xf>
    <xf numFmtId="0" fontId="9" fillId="0" borderId="14" xfId="1" applyFont="1" applyFill="1" applyBorder="1" applyAlignment="1" applyProtection="1">
      <alignment horizontal="center" vertical="center"/>
      <protection locked="0"/>
    </xf>
    <xf numFmtId="3" fontId="25" fillId="0" borderId="52" xfId="0" applyNumberFormat="1" applyFont="1" applyFill="1" applyBorder="1" applyAlignment="1">
      <alignment vertical="center"/>
    </xf>
    <xf numFmtId="0" fontId="26" fillId="0" borderId="23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1" fontId="7" fillId="0" borderId="29" xfId="0" applyNumberFormat="1" applyFont="1" applyFill="1" applyBorder="1" applyAlignment="1">
      <alignment vertical="center" wrapText="1"/>
    </xf>
    <xf numFmtId="1" fontId="7" fillId="0" borderId="0" xfId="0" applyNumberFormat="1" applyFont="1" applyFill="1" applyBorder="1" applyAlignment="1">
      <alignment vertical="center" wrapText="1"/>
    </xf>
    <xf numFmtId="0" fontId="9" fillId="0" borderId="4" xfId="1" applyFont="1" applyFill="1" applyBorder="1" applyAlignment="1" applyProtection="1">
      <alignment horizontal="center" vertical="center"/>
      <protection locked="0"/>
    </xf>
    <xf numFmtId="3" fontId="25" fillId="0" borderId="3" xfId="0" applyNumberFormat="1" applyFont="1" applyFill="1" applyBorder="1" applyAlignment="1">
      <alignment vertical="center"/>
    </xf>
    <xf numFmtId="0" fontId="26" fillId="0" borderId="29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1" fontId="7" fillId="0" borderId="29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30" xfId="0" applyNumberFormat="1" applyFont="1" applyFill="1" applyBorder="1" applyAlignment="1">
      <alignment horizontal="center" vertical="center"/>
    </xf>
    <xf numFmtId="1" fontId="7" fillId="0" borderId="29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0" fontId="1" fillId="0" borderId="29" xfId="0" applyFont="1" applyFill="1" applyBorder="1"/>
    <xf numFmtId="0" fontId="1" fillId="0" borderId="30" xfId="0" applyFont="1" applyFill="1" applyBorder="1"/>
    <xf numFmtId="3" fontId="27" fillId="2" borderId="51" xfId="0" applyNumberFormat="1" applyFont="1" applyFill="1" applyBorder="1" applyAlignment="1">
      <alignment horizontal="right" vertical="center"/>
    </xf>
    <xf numFmtId="3" fontId="27" fillId="2" borderId="3" xfId="0" applyNumberFormat="1" applyFont="1" applyFill="1" applyBorder="1" applyAlignment="1">
      <alignment vertical="center"/>
    </xf>
    <xf numFmtId="0" fontId="1" fillId="0" borderId="29" xfId="0" applyFont="1" applyFill="1" applyBorder="1" applyAlignment="1">
      <alignment horizontal="right" vertical="center"/>
    </xf>
    <xf numFmtId="0" fontId="1" fillId="0" borderId="30" xfId="0" applyFont="1" applyFill="1" applyBorder="1" applyAlignment="1">
      <alignment horizontal="right" vertical="center"/>
    </xf>
    <xf numFmtId="1" fontId="28" fillId="0" borderId="29" xfId="0" applyNumberFormat="1" applyFont="1" applyFill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1" fontId="28" fillId="0" borderId="29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1" fontId="29" fillId="0" borderId="4" xfId="0" applyNumberFormat="1" applyFont="1" applyFill="1" applyBorder="1" applyAlignment="1">
      <alignment vertical="center"/>
    </xf>
    <xf numFmtId="1" fontId="7" fillId="0" borderId="30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 applyProtection="1">
      <alignment horizontal="left" vertical="center"/>
    </xf>
    <xf numFmtId="3" fontId="25" fillId="0" borderId="20" xfId="0" applyNumberFormat="1" applyFont="1" applyFill="1" applyBorder="1" applyAlignment="1">
      <alignment horizontal="right" vertical="center"/>
    </xf>
    <xf numFmtId="1" fontId="7" fillId="0" borderId="18" xfId="0" applyNumberFormat="1" applyFon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/>
    <xf numFmtId="0" fontId="1" fillId="0" borderId="35" xfId="0" applyFont="1" applyFill="1" applyBorder="1"/>
    <xf numFmtId="0" fontId="1" fillId="0" borderId="8" xfId="0" applyFont="1" applyFill="1" applyBorder="1"/>
    <xf numFmtId="0" fontId="6" fillId="0" borderId="53" xfId="0" applyFont="1" applyFill="1" applyBorder="1" applyAlignment="1" applyProtection="1">
      <alignment horizontal="center" vertical="center"/>
    </xf>
    <xf numFmtId="3" fontId="25" fillId="0" borderId="11" xfId="0" applyNumberFormat="1" applyFont="1" applyFill="1" applyBorder="1" applyAlignment="1">
      <alignment horizontal="right" vertical="center"/>
    </xf>
    <xf numFmtId="1" fontId="7" fillId="0" borderId="35" xfId="0" applyNumberFormat="1" applyFont="1" applyFill="1" applyBorder="1" applyAlignment="1">
      <alignment horizontal="center" vertical="center"/>
    </xf>
    <xf numFmtId="3" fontId="25" fillId="0" borderId="53" xfId="0" applyNumberFormat="1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wrapText="1"/>
    </xf>
    <xf numFmtId="0" fontId="7" fillId="0" borderId="54" xfId="0" applyFont="1" applyFill="1" applyBorder="1" applyAlignment="1" applyProtection="1">
      <alignment horizontal="left" vertical="center"/>
    </xf>
    <xf numFmtId="0" fontId="7" fillId="0" borderId="14" xfId="0" applyFont="1" applyFill="1" applyBorder="1" applyAlignment="1" applyProtection="1">
      <alignment horizontal="center" vertical="center"/>
    </xf>
    <xf numFmtId="3" fontId="25" fillId="0" borderId="24" xfId="0" applyNumberFormat="1" applyFont="1" applyFill="1" applyBorder="1" applyAlignment="1">
      <alignment horizontal="right" vertical="center"/>
    </xf>
    <xf numFmtId="1" fontId="7" fillId="0" borderId="23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Fill="1" applyBorder="1" applyAlignment="1">
      <alignment vertical="center"/>
    </xf>
    <xf numFmtId="1" fontId="7" fillId="0" borderId="25" xfId="0" applyNumberFormat="1" applyFont="1" applyFill="1" applyBorder="1" applyAlignment="1">
      <alignment horizontal="center" vertical="center" wrapText="1"/>
    </xf>
    <xf numFmtId="0" fontId="7" fillId="0" borderId="55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3" fontId="25" fillId="0" borderId="0" xfId="0" applyNumberFormat="1" applyFont="1" applyFill="1" applyBorder="1" applyAlignment="1">
      <alignment horizontal="right" vertical="center"/>
    </xf>
    <xf numFmtId="1" fontId="7" fillId="0" borderId="4" xfId="0" applyNumberFormat="1" applyFont="1" applyFill="1" applyBorder="1" applyAlignment="1">
      <alignment vertical="center"/>
    </xf>
    <xf numFmtId="1" fontId="1" fillId="0" borderId="29" xfId="0" applyNumberFormat="1" applyFont="1" applyFill="1" applyBorder="1" applyAlignment="1">
      <alignment vertical="center"/>
    </xf>
    <xf numFmtId="1" fontId="1" fillId="0" borderId="30" xfId="0" applyNumberFormat="1" applyFont="1" applyFill="1" applyBorder="1" applyAlignment="1">
      <alignment vertical="center"/>
    </xf>
    <xf numFmtId="1" fontId="12" fillId="0" borderId="29" xfId="0" applyNumberFormat="1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vertical="center"/>
    </xf>
    <xf numFmtId="1" fontId="12" fillId="0" borderId="4" xfId="0" applyNumberFormat="1" applyFont="1" applyFill="1" applyBorder="1" applyAlignment="1">
      <alignment vertical="center"/>
    </xf>
    <xf numFmtId="0" fontId="11" fillId="0" borderId="30" xfId="0" applyFont="1" applyFill="1" applyBorder="1"/>
    <xf numFmtId="0" fontId="7" fillId="0" borderId="55" xfId="0" applyFont="1" applyFill="1" applyBorder="1" applyAlignment="1" applyProtection="1">
      <alignment horizontal="left" vertical="center"/>
    </xf>
    <xf numFmtId="0" fontId="7" fillId="0" borderId="29" xfId="0" applyFont="1" applyFill="1" applyBorder="1" applyAlignment="1" applyProtection="1">
      <alignment horizontal="left" vertical="center"/>
    </xf>
    <xf numFmtId="0" fontId="3" fillId="2" borderId="55" xfId="0" applyFont="1" applyFill="1" applyBorder="1" applyAlignment="1" applyProtection="1">
      <alignment horizontal="left" vertical="center"/>
    </xf>
    <xf numFmtId="0" fontId="7" fillId="0" borderId="56" xfId="0" applyFont="1" applyFill="1" applyBorder="1" applyAlignment="1" applyProtection="1">
      <alignment horizontal="left" vertical="center"/>
    </xf>
    <xf numFmtId="3" fontId="25" fillId="0" borderId="4" xfId="0" applyNumberFormat="1" applyFont="1" applyFill="1" applyBorder="1" applyAlignment="1">
      <alignment horizontal="right" vertical="center"/>
    </xf>
    <xf numFmtId="1" fontId="12" fillId="0" borderId="29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 applyProtection="1">
      <alignment horizontal="left" vertical="center"/>
    </xf>
    <xf numFmtId="0" fontId="7" fillId="0" borderId="8" xfId="0" applyFont="1" applyFill="1" applyBorder="1" applyAlignment="1" applyProtection="1">
      <alignment horizontal="center" vertical="center"/>
    </xf>
    <xf numFmtId="3" fontId="25" fillId="0" borderId="8" xfId="0" applyNumberFormat="1" applyFont="1" applyFill="1" applyBorder="1" applyAlignment="1">
      <alignment horizontal="right" vertical="center"/>
    </xf>
    <xf numFmtId="1" fontId="12" fillId="0" borderId="18" xfId="0" applyNumberFormat="1" applyFont="1" applyFill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3" fontId="25" fillId="0" borderId="53" xfId="0" applyNumberFormat="1" applyFont="1" applyFill="1" applyBorder="1" applyAlignment="1">
      <alignment horizontal="right" vertical="center"/>
    </xf>
    <xf numFmtId="1" fontId="7" fillId="0" borderId="16" xfId="0" applyNumberFormat="1" applyFont="1" applyFill="1" applyBorder="1" applyAlignment="1">
      <alignment horizontal="center" vertical="center"/>
    </xf>
    <xf numFmtId="1" fontId="7" fillId="0" borderId="57" xfId="0" applyNumberFormat="1" applyFont="1" applyFill="1" applyBorder="1" applyAlignment="1">
      <alignment horizontal="center" vertical="center"/>
    </xf>
    <xf numFmtId="1" fontId="7" fillId="0" borderId="8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0" fontId="7" fillId="0" borderId="0" xfId="0" applyFont="1" applyFill="1" applyBorder="1" applyAlignment="1" applyProtection="1">
      <alignment vertical="center"/>
    </xf>
    <xf numFmtId="1" fontId="12" fillId="0" borderId="23" xfId="0" applyNumberFormat="1" applyFont="1" applyFill="1" applyBorder="1" applyAlignment="1">
      <alignment vertical="center"/>
    </xf>
    <xf numFmtId="1" fontId="12" fillId="0" borderId="25" xfId="0" applyNumberFormat="1" applyFont="1" applyFill="1" applyBorder="1" applyAlignment="1">
      <alignment vertical="center"/>
    </xf>
    <xf numFmtId="3" fontId="25" fillId="0" borderId="15" xfId="0" applyNumberFormat="1" applyFont="1" applyFill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/>
    </xf>
    <xf numFmtId="1" fontId="7" fillId="0" borderId="30" xfId="0" applyNumberFormat="1" applyFont="1" applyFill="1" applyBorder="1" applyAlignment="1">
      <alignment vertical="center"/>
    </xf>
    <xf numFmtId="1" fontId="7" fillId="0" borderId="23" xfId="0" applyNumberFormat="1" applyFont="1" applyFill="1" applyBorder="1" applyAlignment="1">
      <alignment vertical="center"/>
    </xf>
    <xf numFmtId="1" fontId="7" fillId="0" borderId="25" xfId="0" applyNumberFormat="1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vertical="center"/>
    </xf>
    <xf numFmtId="3" fontId="25" fillId="0" borderId="58" xfId="0" applyNumberFormat="1" applyFont="1" applyFill="1" applyBorder="1" applyAlignment="1">
      <alignment vertical="center"/>
    </xf>
    <xf numFmtId="3" fontId="25" fillId="0" borderId="16" xfId="0" applyNumberFormat="1" applyFont="1" applyFill="1" applyBorder="1" applyAlignment="1">
      <alignment horizontal="right" vertical="center"/>
    </xf>
    <xf numFmtId="1" fontId="7" fillId="0" borderId="12" xfId="0" applyNumberFormat="1" applyFont="1" applyFill="1" applyBorder="1" applyAlignment="1">
      <alignment horizontal="center" vertical="center"/>
    </xf>
    <xf numFmtId="3" fontId="25" fillId="0" borderId="57" xfId="0" applyNumberFormat="1" applyFont="1" applyFill="1" applyBorder="1" applyAlignment="1">
      <alignment vertical="center"/>
    </xf>
  </cellXfs>
  <cellStyles count="8">
    <cellStyle name="Normal" xfId="0" builtinId="0"/>
    <cellStyle name="Normal_Sheet1" xfId="1"/>
    <cellStyle name="Percent" xfId="2" builtinId="5"/>
    <cellStyle name="常规 15" xfId="3"/>
    <cellStyle name="常规 14" xfId="4"/>
    <cellStyle name="常规 18" xfId="5"/>
    <cellStyle name="千位分隔 4" xfId="6"/>
    <cellStyle name="Normal 5" xfId="7"/>
  </cellStyles>
  <dxfs count="0"/>
  <tableStyles count="0" defaultTableStyle="TableStyleMedium2" defaultPivot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8">
      <selection activeCell="M33" sqref="M33"/>
    </sheetView>
  </sheetViews>
  <sheetFormatPr defaultRowHeight="15"/>
  <cols>
    <col min="1" max="1" width="29.86" style="1" customWidth="1"/>
    <col min="2" max="2" width="9.14" style="1" hidden="1" customWidth="1"/>
    <col min="3" max="3" width="13.43" style="1" hidden="1" customWidth="1"/>
    <col min="4" max="4" width="12.29" style="2" customWidth="1"/>
    <col min="5" max="5" width="22.14" style="1" customWidth="1"/>
    <col min="6" max="6" width="74.57" style="1" customWidth="1"/>
    <col min="7" max="7" width="22.86" style="1" customWidth="1"/>
    <col min="8" max="16384" width="9.14" style="1"/>
  </cols>
  <sheetData>
    <row r="1" ht="27" customHeight="1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>
        <v>42004</v>
      </c>
    </row>
    <row r="2" ht="37.5" customHeight="1">
      <c r="A2" s="8" t="s">
        <v>6</v>
      </c>
      <c r="B2" s="9" t="s">
        <v>7</v>
      </c>
      <c r="C2" s="9" t="s">
        <v>8</v>
      </c>
      <c r="D2" s="10">
        <f>D3+D9+D5+D17</f>
        <v>264568.44999999995</v>
      </c>
      <c r="E2" s="11" t="s">
        <v>8</v>
      </c>
      <c r="F2" s="12" t="s">
        <v>9</v>
      </c>
      <c r="G2" s="13" t="s">
        <v>10</v>
      </c>
    </row>
    <row r="3">
      <c r="A3" s="14" t="s">
        <v>11</v>
      </c>
      <c r="B3" s="9" t="s">
        <v>12</v>
      </c>
      <c r="C3" s="15"/>
      <c r="D3" s="10">
        <v>9934.6900000000005</v>
      </c>
      <c r="E3" s="16" t="s">
        <v>12</v>
      </c>
      <c r="F3" s="17">
        <v>13251131</v>
      </c>
      <c r="G3" s="13" t="s">
        <v>10</v>
      </c>
    </row>
    <row r="4">
      <c r="A4" s="18" t="s">
        <v>13</v>
      </c>
      <c r="B4" s="9"/>
      <c r="C4" s="9"/>
      <c r="D4" s="10"/>
      <c r="E4" s="19"/>
      <c r="F4" s="20"/>
      <c r="G4" s="13"/>
    </row>
    <row r="5">
      <c r="A5" s="21" t="s">
        <v>14</v>
      </c>
      <c r="B5" s="9" t="s">
        <v>15</v>
      </c>
      <c r="C5" s="9" t="s">
        <v>16</v>
      </c>
      <c r="D5" s="10">
        <f>D6+D7+D8</f>
        <v>17299.439999999999</v>
      </c>
      <c r="E5" s="16" t="s">
        <v>15</v>
      </c>
      <c r="F5" s="20" t="s">
        <v>17</v>
      </c>
      <c r="G5" s="13" t="s">
        <v>10</v>
      </c>
    </row>
    <row r="6">
      <c r="A6" s="21" t="s">
        <v>18</v>
      </c>
      <c r="B6" s="9" t="s">
        <v>19</v>
      </c>
      <c r="C6" s="9"/>
      <c r="D6" s="22">
        <v>14035.609999999999</v>
      </c>
      <c r="E6" s="23" t="s">
        <v>20</v>
      </c>
      <c r="F6" s="24" t="s">
        <v>21</v>
      </c>
      <c r="G6" s="13" t="s">
        <v>10</v>
      </c>
    </row>
    <row r="7">
      <c r="A7" s="25" t="s">
        <v>22</v>
      </c>
      <c r="B7" s="9" t="s">
        <v>23</v>
      </c>
      <c r="C7" s="9"/>
      <c r="D7" s="22"/>
      <c r="E7" s="23"/>
      <c r="F7" s="24"/>
      <c r="G7" s="13" t="s">
        <v>10</v>
      </c>
    </row>
    <row r="8">
      <c r="A8" s="21" t="s">
        <v>24</v>
      </c>
      <c r="B8" s="9" t="s">
        <v>25</v>
      </c>
      <c r="C8" s="9"/>
      <c r="D8" s="10">
        <v>3263.8299999999999</v>
      </c>
      <c r="E8" s="16" t="s">
        <v>25</v>
      </c>
      <c r="F8" s="17">
        <v>15405171</v>
      </c>
      <c r="G8" s="13" t="s">
        <v>10</v>
      </c>
    </row>
    <row r="9">
      <c r="A9" s="14" t="s">
        <v>26</v>
      </c>
      <c r="B9" s="9" t="s">
        <v>27</v>
      </c>
      <c r="C9" s="9"/>
      <c r="D9" s="10">
        <f>D10+D16</f>
        <v>237004.49999999997</v>
      </c>
      <c r="E9" s="16" t="s">
        <v>28</v>
      </c>
      <c r="F9" s="20" t="s">
        <v>29</v>
      </c>
      <c r="G9" s="13" t="s">
        <v>10</v>
      </c>
    </row>
    <row r="10">
      <c r="A10" s="26" t="s">
        <v>30</v>
      </c>
      <c r="B10" s="9" t="s">
        <v>31</v>
      </c>
      <c r="C10" s="9"/>
      <c r="D10" s="10">
        <f>D12+D13+D14+D11</f>
        <v>234707.47999999998</v>
      </c>
      <c r="E10" s="19"/>
      <c r="F10" s="20"/>
      <c r="G10" s="13"/>
    </row>
    <row r="11">
      <c r="A11" s="14" t="s">
        <v>32</v>
      </c>
      <c r="B11" s="9" t="s">
        <v>33</v>
      </c>
      <c r="C11" s="9"/>
      <c r="D11" s="10">
        <v>0</v>
      </c>
      <c r="E11" s="16" t="s">
        <v>33</v>
      </c>
      <c r="F11" s="17">
        <v>15057323</v>
      </c>
      <c r="G11" s="13" t="s">
        <v>10</v>
      </c>
    </row>
    <row r="12">
      <c r="A12" s="14" t="s">
        <v>34</v>
      </c>
      <c r="B12" s="9" t="s">
        <v>35</v>
      </c>
      <c r="C12" s="9"/>
      <c r="D12" s="10">
        <v>174220.38000000001</v>
      </c>
      <c r="E12" s="16" t="s">
        <v>35</v>
      </c>
      <c r="F12" s="17">
        <v>15070366</v>
      </c>
      <c r="G12" s="13" t="s">
        <v>10</v>
      </c>
    </row>
    <row r="13">
      <c r="A13" s="14" t="s">
        <v>36</v>
      </c>
      <c r="B13" s="9" t="s">
        <v>37</v>
      </c>
      <c r="C13" s="9"/>
      <c r="D13" s="10">
        <v>14136.31</v>
      </c>
      <c r="E13" s="16" t="s">
        <v>37</v>
      </c>
      <c r="F13" s="17">
        <v>15081368</v>
      </c>
      <c r="G13" s="13" t="s">
        <v>10</v>
      </c>
    </row>
    <row r="14">
      <c r="A14" s="14" t="s">
        <v>38</v>
      </c>
      <c r="B14" s="9" t="s">
        <v>39</v>
      </c>
      <c r="C14" s="9"/>
      <c r="D14" s="10">
        <v>46350.789999999994</v>
      </c>
      <c r="E14" s="16" t="s">
        <v>40</v>
      </c>
      <c r="F14" s="27" t="s">
        <v>41</v>
      </c>
      <c r="G14" s="13"/>
    </row>
    <row r="15">
      <c r="A15" s="14" t="s">
        <v>42</v>
      </c>
      <c r="B15" s="9"/>
      <c r="C15" s="15"/>
      <c r="D15" s="10"/>
      <c r="E15" s="16"/>
      <c r="F15" s="27"/>
      <c r="G15" s="13" t="s">
        <v>10</v>
      </c>
    </row>
    <row r="16">
      <c r="A16" s="26" t="s">
        <v>43</v>
      </c>
      <c r="B16" s="9" t="s">
        <v>44</v>
      </c>
      <c r="C16" s="28"/>
      <c r="D16" s="10">
        <v>2297.0200000000004</v>
      </c>
      <c r="E16" s="16"/>
      <c r="F16" s="27" t="s">
        <v>45</v>
      </c>
      <c r="G16" s="13"/>
    </row>
    <row r="17">
      <c r="A17" s="14" t="s">
        <v>46</v>
      </c>
      <c r="B17" s="9" t="s">
        <v>47</v>
      </c>
      <c r="C17" s="9"/>
      <c r="D17" s="10">
        <v>329.81999999999999</v>
      </c>
      <c r="E17" s="16" t="s">
        <v>47</v>
      </c>
      <c r="F17" s="17">
        <v>13803188</v>
      </c>
      <c r="G17" s="13" t="s">
        <v>10</v>
      </c>
    </row>
    <row r="18">
      <c r="A18" s="18" t="s">
        <v>48</v>
      </c>
      <c r="B18" s="9" t="s">
        <v>49</v>
      </c>
      <c r="C18" s="29"/>
      <c r="D18" s="10">
        <v>3526.27</v>
      </c>
      <c r="E18" s="16" t="s">
        <v>49</v>
      </c>
      <c r="F18" s="20" t="s">
        <v>50</v>
      </c>
      <c r="G18" s="13" t="s">
        <v>10</v>
      </c>
    </row>
    <row r="19">
      <c r="A19" s="30" t="s">
        <v>51</v>
      </c>
      <c r="B19" s="9"/>
      <c r="C19" s="9"/>
      <c r="D19" s="10">
        <v>3526.27</v>
      </c>
      <c r="E19" s="19"/>
      <c r="F19" s="20" t="s">
        <v>50</v>
      </c>
      <c r="G19" s="13" t="s">
        <v>10</v>
      </c>
    </row>
    <row r="20">
      <c r="A20" s="31" t="s">
        <v>52</v>
      </c>
      <c r="B20" s="9"/>
      <c r="C20" s="9"/>
      <c r="D20" s="10"/>
      <c r="E20" s="19"/>
      <c r="F20" s="20"/>
      <c r="G20" s="13"/>
    </row>
    <row r="21">
      <c r="A21" s="14" t="s">
        <v>53</v>
      </c>
      <c r="B21" s="9" t="s">
        <v>54</v>
      </c>
      <c r="C21" s="9"/>
      <c r="D21" s="10">
        <v>44106.099999999999</v>
      </c>
      <c r="E21" s="16" t="s">
        <v>54</v>
      </c>
      <c r="F21" s="20" t="s">
        <v>55</v>
      </c>
      <c r="G21" s="13" t="s">
        <v>10</v>
      </c>
    </row>
    <row r="22">
      <c r="A22" s="14" t="s">
        <v>56</v>
      </c>
      <c r="B22" s="9"/>
      <c r="C22" s="29"/>
      <c r="D22" s="10">
        <v>0</v>
      </c>
      <c r="E22" s="16" t="s">
        <v>57</v>
      </c>
      <c r="F22" s="17">
        <v>13011303</v>
      </c>
      <c r="G22" s="13" t="s">
        <v>10</v>
      </c>
    </row>
    <row r="23">
      <c r="A23" s="26" t="s">
        <v>58</v>
      </c>
      <c r="B23" s="9"/>
      <c r="C23" s="29"/>
      <c r="D23" s="10"/>
      <c r="E23" s="19"/>
      <c r="F23" s="20"/>
      <c r="G23" s="13"/>
    </row>
    <row r="24">
      <c r="A24" s="18" t="s">
        <v>59</v>
      </c>
      <c r="B24" s="9" t="s">
        <v>60</v>
      </c>
      <c r="C24" s="9"/>
      <c r="D24" s="10">
        <f>D25+D26+D28</f>
        <v>261922.09</v>
      </c>
      <c r="E24" s="16" t="s">
        <v>61</v>
      </c>
      <c r="F24" s="20" t="s">
        <v>62</v>
      </c>
      <c r="G24" s="13" t="s">
        <v>10</v>
      </c>
    </row>
    <row r="25">
      <c r="A25" s="31" t="s">
        <v>56</v>
      </c>
      <c r="B25" s="9"/>
      <c r="C25" s="29"/>
      <c r="D25" s="10">
        <v>2921.27</v>
      </c>
      <c r="E25" s="16" t="s">
        <v>63</v>
      </c>
      <c r="F25" s="17">
        <v>15009168</v>
      </c>
      <c r="G25" s="13" t="s">
        <v>10</v>
      </c>
    </row>
    <row r="26">
      <c r="A26" s="31" t="s">
        <v>64</v>
      </c>
      <c r="B26" s="9"/>
      <c r="C26" s="29"/>
      <c r="D26" s="10">
        <v>41662.540000000001</v>
      </c>
      <c r="E26" s="16" t="s">
        <v>65</v>
      </c>
      <c r="F26" s="20" t="s">
        <v>66</v>
      </c>
      <c r="G26" s="13" t="s">
        <v>10</v>
      </c>
    </row>
    <row r="27">
      <c r="A27" s="31" t="s">
        <v>67</v>
      </c>
      <c r="B27" s="9"/>
      <c r="C27" s="29"/>
      <c r="D27" s="10"/>
      <c r="E27" s="16"/>
      <c r="F27" s="20"/>
      <c r="G27" s="13"/>
    </row>
    <row r="28">
      <c r="A28" s="26" t="s">
        <v>68</v>
      </c>
      <c r="B28" s="9"/>
      <c r="C28" s="29"/>
      <c r="D28" s="10">
        <v>217338.28</v>
      </c>
      <c r="E28" s="16" t="s">
        <v>69</v>
      </c>
      <c r="F28" s="20" t="s">
        <v>70</v>
      </c>
      <c r="G28" s="13" t="s">
        <v>10</v>
      </c>
    </row>
    <row r="29">
      <c r="A29" s="32" t="s">
        <v>71</v>
      </c>
      <c r="B29" s="9"/>
      <c r="C29" s="29"/>
      <c r="D29" s="10"/>
      <c r="E29" s="19"/>
      <c r="F29" s="20"/>
      <c r="G29" s="33"/>
    </row>
    <row r="30" ht="40.5" customHeight="1">
      <c r="A30" s="31" t="s">
        <v>72</v>
      </c>
      <c r="B30" s="9" t="s">
        <v>73</v>
      </c>
      <c r="C30" s="9"/>
      <c r="D30" s="10">
        <v>2662.0100000000002</v>
      </c>
      <c r="E30" s="16" t="s">
        <v>73</v>
      </c>
      <c r="F30" s="34" t="s">
        <v>74</v>
      </c>
      <c r="G30" s="13" t="s">
        <v>10</v>
      </c>
    </row>
    <row r="31">
      <c r="A31" s="32" t="s">
        <v>75</v>
      </c>
      <c r="B31" s="9" t="s">
        <v>76</v>
      </c>
      <c r="C31" s="9"/>
      <c r="D31" s="10">
        <v>24131.200000000001</v>
      </c>
      <c r="E31" s="16" t="s">
        <v>76</v>
      </c>
      <c r="F31" s="20" t="s">
        <v>77</v>
      </c>
      <c r="G31" s="35"/>
    </row>
    <row r="32" thickBot="1">
      <c r="A32" s="36" t="s">
        <v>78</v>
      </c>
      <c r="B32" s="9" t="s">
        <v>79</v>
      </c>
      <c r="C32" s="9"/>
      <c r="D32" s="10">
        <f>D33-D2-D18-D21-D24-D30-D31</f>
        <v>7983.1800000000985</v>
      </c>
      <c r="E32" s="16" t="s">
        <v>80</v>
      </c>
      <c r="F32" s="20"/>
      <c r="G32" s="37"/>
    </row>
    <row r="33" thickBot="1" ht="17.25" customHeight="1">
      <c r="A33" s="38" t="s">
        <v>81</v>
      </c>
      <c r="B33" s="39" t="s">
        <v>82</v>
      </c>
      <c r="C33" s="39" t="s">
        <v>83</v>
      </c>
      <c r="D33" s="40">
        <v>608899.30000000005</v>
      </c>
      <c r="E33" s="41" t="s">
        <v>82</v>
      </c>
      <c r="F33" s="42" t="s">
        <v>84</v>
      </c>
      <c r="G33" s="43" t="s">
        <v>85</v>
      </c>
    </row>
    <row r="34" thickBot="1">
      <c r="A34" s="44" t="s">
        <v>86</v>
      </c>
      <c r="B34" s="39"/>
      <c r="C34" s="39"/>
      <c r="D34" s="40">
        <v>584768.10000000009</v>
      </c>
      <c r="E34" s="41" t="s">
        <v>87</v>
      </c>
      <c r="F34" s="42" t="s">
        <v>88</v>
      </c>
      <c r="G34" s="43"/>
    </row>
    <row r="35">
      <c r="A35" s="45" t="s">
        <v>89</v>
      </c>
      <c r="B35" s="9">
        <v>1</v>
      </c>
      <c r="C35" s="9" t="s">
        <v>90</v>
      </c>
      <c r="D35" s="10">
        <f>D36+D38+D39</f>
        <v>54722.080000000002</v>
      </c>
      <c r="E35" s="16" t="s">
        <v>91</v>
      </c>
      <c r="F35" s="20" t="s">
        <v>92</v>
      </c>
      <c r="G35" s="46"/>
    </row>
    <row r="36">
      <c r="A36" s="47" t="s">
        <v>93</v>
      </c>
      <c r="B36" s="9">
        <v>2</v>
      </c>
      <c r="C36" s="9"/>
      <c r="D36" s="10">
        <v>34722.040000000001</v>
      </c>
      <c r="E36" s="11">
        <v>2</v>
      </c>
      <c r="F36" s="17" t="s">
        <v>94</v>
      </c>
      <c r="G36" s="35"/>
    </row>
    <row r="37">
      <c r="A37" s="47" t="s">
        <v>95</v>
      </c>
      <c r="B37" s="48">
        <v>3</v>
      </c>
      <c r="C37" s="9"/>
      <c r="D37" s="10"/>
      <c r="E37" s="19"/>
      <c r="F37" s="20"/>
      <c r="G37" s="35"/>
    </row>
    <row r="38">
      <c r="A38" s="47" t="s">
        <v>96</v>
      </c>
      <c r="B38" s="48">
        <v>4</v>
      </c>
      <c r="C38" s="9"/>
      <c r="D38" s="10">
        <v>72.579999999999998</v>
      </c>
      <c r="E38" s="11">
        <v>4</v>
      </c>
      <c r="F38" s="17">
        <v>22010211</v>
      </c>
      <c r="G38" s="35"/>
    </row>
    <row r="39">
      <c r="A39" s="14" t="s">
        <v>97</v>
      </c>
      <c r="B39" s="48">
        <v>5</v>
      </c>
      <c r="C39" s="9"/>
      <c r="D39" s="10">
        <v>19927.459999999999</v>
      </c>
      <c r="E39" s="16">
        <v>5</v>
      </c>
      <c r="F39" s="17">
        <v>24010746</v>
      </c>
      <c r="G39" s="35"/>
    </row>
    <row r="40">
      <c r="A40" s="14" t="s">
        <v>98</v>
      </c>
      <c r="B40" s="48">
        <v>6</v>
      </c>
      <c r="C40" s="9"/>
      <c r="D40" s="10">
        <v>41437.629999999997</v>
      </c>
      <c r="E40" s="11">
        <v>6</v>
      </c>
      <c r="F40" s="17" t="s">
        <v>99</v>
      </c>
      <c r="G40" s="35"/>
    </row>
    <row r="41">
      <c r="A41" s="14" t="s">
        <v>100</v>
      </c>
      <c r="B41" s="9">
        <v>7</v>
      </c>
      <c r="C41" s="9"/>
      <c r="D41" s="10">
        <v>135168.54999999999</v>
      </c>
      <c r="E41" s="11">
        <v>7</v>
      </c>
      <c r="F41" s="17">
        <v>27014731</v>
      </c>
      <c r="G41" s="35"/>
    </row>
    <row r="42">
      <c r="A42" s="14" t="s">
        <v>101</v>
      </c>
      <c r="B42" s="9"/>
      <c r="C42" s="9"/>
      <c r="D42" s="10"/>
      <c r="E42" s="19"/>
      <c r="F42" s="20"/>
      <c r="G42" s="49"/>
    </row>
    <row r="43">
      <c r="A43" s="14" t="s">
        <v>102</v>
      </c>
      <c r="B43" s="9">
        <v>8</v>
      </c>
      <c r="C43" s="9"/>
      <c r="D43" s="10">
        <v>290225.01000000001</v>
      </c>
      <c r="E43" s="11">
        <v>8</v>
      </c>
      <c r="F43" s="17">
        <v>27016731</v>
      </c>
      <c r="G43" s="35"/>
    </row>
    <row r="44">
      <c r="A44" s="18" t="s">
        <v>103</v>
      </c>
      <c r="B44" s="9">
        <v>9</v>
      </c>
      <c r="C44" s="9"/>
      <c r="D44" s="10">
        <v>7390</v>
      </c>
      <c r="E44" s="11">
        <v>9</v>
      </c>
      <c r="F44" s="17">
        <v>27001739</v>
      </c>
      <c r="G44" s="35"/>
    </row>
    <row r="45">
      <c r="A45" s="26" t="s">
        <v>104</v>
      </c>
      <c r="B45" s="9">
        <v>10</v>
      </c>
      <c r="C45" s="9"/>
      <c r="D45" s="10">
        <v>24131.200000000001</v>
      </c>
      <c r="E45" s="11">
        <v>10</v>
      </c>
      <c r="F45" s="20" t="s">
        <v>77</v>
      </c>
      <c r="G45" s="35"/>
    </row>
    <row r="46" thickBot="1" ht="33" customHeight="1">
      <c r="A46" s="36" t="s">
        <v>105</v>
      </c>
      <c r="B46" s="9">
        <v>11</v>
      </c>
      <c r="C46" s="9"/>
      <c r="D46" s="10">
        <f>D47-D35-D40-D41-D43-D44-D45</f>
        <v>52473.290000000052</v>
      </c>
      <c r="E46" s="16" t="s">
        <v>106</v>
      </c>
      <c r="F46" s="50" t="s">
        <v>107</v>
      </c>
      <c r="G46" s="37"/>
    </row>
    <row r="47" thickBot="1">
      <c r="A47" s="51" t="s">
        <v>108</v>
      </c>
      <c r="B47" s="52">
        <v>12</v>
      </c>
      <c r="C47" s="53" t="s">
        <v>109</v>
      </c>
      <c r="D47" s="40">
        <f>D53-D52</f>
        <v>605547.76000000001</v>
      </c>
      <c r="E47" s="41" t="s">
        <v>110</v>
      </c>
      <c r="F47" s="54" t="s">
        <v>111</v>
      </c>
      <c r="G47" s="54"/>
    </row>
    <row r="48">
      <c r="A48" s="31" t="s">
        <v>112</v>
      </c>
      <c r="B48" s="9">
        <v>13</v>
      </c>
      <c r="C48" s="9"/>
      <c r="D48" s="10"/>
      <c r="E48" s="19"/>
      <c r="F48" s="20"/>
      <c r="G48" s="55"/>
    </row>
    <row r="49">
      <c r="A49" s="14" t="s">
        <v>113</v>
      </c>
      <c r="B49" s="9">
        <v>14</v>
      </c>
      <c r="C49" s="9"/>
      <c r="D49" s="10">
        <v>5.3899999999999997</v>
      </c>
      <c r="E49" s="11">
        <v>14</v>
      </c>
      <c r="F49" s="17">
        <v>21065000</v>
      </c>
      <c r="G49" s="56"/>
    </row>
    <row r="50">
      <c r="A50" s="14" t="s">
        <v>114</v>
      </c>
      <c r="B50" s="9">
        <v>15</v>
      </c>
      <c r="C50" s="9"/>
      <c r="D50" s="57"/>
      <c r="E50" s="19"/>
      <c r="F50" s="20"/>
      <c r="G50" s="56"/>
    </row>
    <row r="51" thickBot="1">
      <c r="A51" s="14" t="s">
        <v>115</v>
      </c>
      <c r="B51" s="9">
        <v>16</v>
      </c>
      <c r="C51" s="9"/>
      <c r="D51" s="57">
        <v>3346.1499999999996</v>
      </c>
      <c r="E51" s="11">
        <v>16</v>
      </c>
      <c r="F51" s="20" t="s">
        <v>116</v>
      </c>
      <c r="G51" s="35" t="s">
        <v>117</v>
      </c>
    </row>
    <row r="52" thickBot="1">
      <c r="A52" s="51" t="s">
        <v>118</v>
      </c>
      <c r="B52" s="52">
        <v>17</v>
      </c>
      <c r="C52" s="53" t="s">
        <v>119</v>
      </c>
      <c r="D52" s="40">
        <f>D51+D49</f>
        <v>3351.5399999999995</v>
      </c>
      <c r="E52" s="58" t="s">
        <v>120</v>
      </c>
      <c r="F52" s="59" t="s">
        <v>121</v>
      </c>
      <c r="G52" s="54"/>
    </row>
    <row r="53" thickBot="1">
      <c r="A53" s="60" t="s">
        <v>122</v>
      </c>
      <c r="B53" s="52">
        <v>18</v>
      </c>
      <c r="C53" s="61" t="s">
        <v>123</v>
      </c>
      <c r="D53" s="62">
        <f>D33</f>
        <v>608899.30000000005</v>
      </c>
      <c r="E53" s="41" t="s">
        <v>82</v>
      </c>
      <c r="F53" s="63" t="s">
        <v>124</v>
      </c>
      <c r="G53" s="64" t="s">
        <v>10</v>
      </c>
    </row>
    <row r="54" thickBot="1"/>
    <row r="55" thickBot="1">
      <c r="A55" s="54" t="s">
        <v>125</v>
      </c>
      <c r="D55" s="2">
        <v>3260.5400000000009</v>
      </c>
      <c r="E55" s="54"/>
      <c r="F55" s="54" t="s">
        <v>126</v>
      </c>
    </row>
    <row r="56" thickBot="1">
      <c r="A56" s="54" t="s">
        <v>127</v>
      </c>
      <c r="D56" s="2">
        <v>8350</v>
      </c>
      <c r="E56" s="54"/>
      <c r="F56" s="65">
        <v>23309743</v>
      </c>
    </row>
    <row r="57" thickBot="1">
      <c r="A57" s="54" t="s">
        <v>128</v>
      </c>
      <c r="D57" s="2">
        <v>0</v>
      </c>
      <c r="E57" s="54"/>
      <c r="F57" s="65">
        <v>27005701</v>
      </c>
    </row>
  </sheetData>
  <mergeCells count="4">
    <mergeCell ref="E14:E16"/>
    <mergeCell ref="E6:E7"/>
    <mergeCell ref="F6:F7"/>
    <mergeCell ref="D6:D7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="85" zoomScaleNormal="85" workbookViewId="0">
      <selection activeCell="C49" sqref="C49"/>
    </sheetView>
  </sheetViews>
  <sheetFormatPr defaultRowHeight="15"/>
  <cols>
    <col min="1" max="1" width="24.57" style="1" customWidth="1"/>
    <col min="2" max="2" width="15.86" style="1" bestFit="1" customWidth="1"/>
    <col min="3" max="3" width="10.43" style="1" customWidth="1"/>
    <col min="4" max="4" width="54.14" style="1" bestFit="1" customWidth="1"/>
    <col min="5" max="11" width="9" style="1" bestFit="1" customWidth="1"/>
    <col min="12" max="12" width="21.71" style="1" bestFit="1" customWidth="1"/>
    <col min="13" max="16384" width="9.14" style="1"/>
  </cols>
  <sheetData>
    <row r="1" thickBot="1">
      <c r="A1" s="66" t="s">
        <v>0</v>
      </c>
      <c r="B1" s="67" t="s">
        <v>129</v>
      </c>
      <c r="C1" s="68" t="s">
        <v>130</v>
      </c>
      <c r="D1" s="69" t="s">
        <v>131</v>
      </c>
      <c r="E1" s="70"/>
      <c r="F1" s="70"/>
      <c r="G1" s="70"/>
      <c r="H1" s="70"/>
      <c r="I1" s="70"/>
      <c r="J1" s="70"/>
      <c r="K1" s="71"/>
      <c r="L1" s="72">
        <v>42004</v>
      </c>
    </row>
    <row r="2" ht="15" customHeight="1">
      <c r="A2" s="73"/>
      <c r="B2" s="74" t="s">
        <v>132</v>
      </c>
      <c r="C2" s="75" t="s">
        <v>133</v>
      </c>
      <c r="D2" s="76"/>
      <c r="E2" s="77"/>
      <c r="F2" s="77"/>
      <c r="G2" s="77"/>
      <c r="H2" s="77"/>
      <c r="I2" s="77"/>
      <c r="J2" s="77"/>
      <c r="K2" s="78"/>
      <c r="L2" s="79"/>
    </row>
    <row r="3" thickBot="1">
      <c r="A3" s="80"/>
      <c r="B3" s="81"/>
      <c r="C3" s="82"/>
      <c r="D3" s="83"/>
      <c r="E3" s="84"/>
      <c r="F3" s="84"/>
      <c r="G3" s="84"/>
      <c r="H3" s="84"/>
      <c r="I3" s="84"/>
      <c r="J3" s="84"/>
      <c r="K3" s="85"/>
      <c r="L3" s="86"/>
    </row>
    <row r="4">
      <c r="A4" s="87" t="s">
        <v>134</v>
      </c>
      <c r="B4" s="88" t="s">
        <v>135</v>
      </c>
      <c r="C4" s="89">
        <f>C5+C29+C30</f>
        <v>2169.0900000000001</v>
      </c>
      <c r="D4" s="90" t="s">
        <v>136</v>
      </c>
      <c r="E4" s="91"/>
      <c r="L4" s="92"/>
    </row>
    <row r="5">
      <c r="A5" s="93" t="s">
        <v>137</v>
      </c>
      <c r="B5" s="94" t="s">
        <v>138</v>
      </c>
      <c r="C5" s="95">
        <f>C6-C18</f>
        <v>2129.1500000000001</v>
      </c>
      <c r="D5" s="96" t="s">
        <v>139</v>
      </c>
      <c r="E5" s="97"/>
      <c r="F5" s="97"/>
      <c r="G5" s="97"/>
      <c r="H5" s="97"/>
      <c r="I5" s="97"/>
      <c r="J5" s="97"/>
      <c r="K5" s="97"/>
      <c r="L5" s="13"/>
    </row>
    <row r="6">
      <c r="A6" s="98" t="s">
        <v>140</v>
      </c>
      <c r="B6" s="94" t="s">
        <v>141</v>
      </c>
      <c r="C6" s="99">
        <v>5897.3299999999999</v>
      </c>
      <c r="D6" s="96" t="s">
        <v>142</v>
      </c>
      <c r="E6" s="97"/>
      <c r="F6" s="97"/>
      <c r="G6" s="97"/>
      <c r="H6" s="97"/>
      <c r="I6" s="97"/>
      <c r="J6" s="97"/>
      <c r="K6" s="97"/>
      <c r="L6" s="13"/>
    </row>
    <row r="7">
      <c r="A7" s="100" t="s">
        <v>6</v>
      </c>
      <c r="B7" s="101" t="s">
        <v>143</v>
      </c>
      <c r="C7" s="102">
        <v>2937.5799999999995</v>
      </c>
      <c r="D7" s="1">
        <v>51111305</v>
      </c>
      <c r="E7" s="1">
        <v>51122323</v>
      </c>
      <c r="F7" s="1">
        <v>51128366</v>
      </c>
      <c r="G7" s="1">
        <v>51202171</v>
      </c>
      <c r="H7" s="1">
        <v>51300131</v>
      </c>
      <c r="I7" s="1">
        <v>51601141</v>
      </c>
      <c r="J7" s="1">
        <v>52119305</v>
      </c>
      <c r="K7" s="1">
        <v>51002188</v>
      </c>
      <c r="L7" s="13"/>
    </row>
    <row r="8">
      <c r="A8" s="103" t="s">
        <v>144</v>
      </c>
      <c r="B8" s="101">
        <v>5</v>
      </c>
      <c r="C8" s="102">
        <f>C7-C9-C10</f>
        <v>2604.6399999999994</v>
      </c>
      <c r="D8" s="1">
        <v>51111368</v>
      </c>
      <c r="E8" s="1">
        <v>51122323</v>
      </c>
      <c r="F8" s="1">
        <v>51128366</v>
      </c>
      <c r="G8" s="1">
        <v>51202171</v>
      </c>
      <c r="H8" s="1">
        <v>51300131</v>
      </c>
      <c r="I8" s="1">
        <v>51601141</v>
      </c>
      <c r="L8" s="13"/>
    </row>
    <row r="9">
      <c r="A9" s="103" t="s">
        <v>145</v>
      </c>
      <c r="B9" s="101">
        <v>6</v>
      </c>
      <c r="C9" s="102">
        <v>329.38999999999999</v>
      </c>
      <c r="D9" s="1">
        <v>51111305</v>
      </c>
      <c r="E9" s="1">
        <v>52119305</v>
      </c>
      <c r="L9" s="13"/>
    </row>
    <row r="10">
      <c r="A10" s="103" t="s">
        <v>46</v>
      </c>
      <c r="B10" s="101">
        <v>7</v>
      </c>
      <c r="C10" s="102">
        <v>3.5499999999999998</v>
      </c>
      <c r="D10" s="104">
        <v>51002188</v>
      </c>
      <c r="L10" s="13"/>
    </row>
    <row r="11">
      <c r="A11" s="100" t="s">
        <v>146</v>
      </c>
      <c r="B11" s="101">
        <v>8</v>
      </c>
      <c r="C11" s="102">
        <v>0</v>
      </c>
      <c r="L11" s="13"/>
    </row>
    <row r="12">
      <c r="A12" s="100" t="s">
        <v>48</v>
      </c>
      <c r="B12" s="101">
        <v>9</v>
      </c>
      <c r="C12" s="102">
        <v>7.3499999999999996</v>
      </c>
      <c r="D12" s="1">
        <v>52634706</v>
      </c>
      <c r="E12" s="1">
        <v>52661703</v>
      </c>
      <c r="L12" s="13"/>
    </row>
    <row r="13">
      <c r="A13" s="100" t="s">
        <v>147</v>
      </c>
      <c r="B13" s="101">
        <v>10</v>
      </c>
      <c r="C13" s="102">
        <v>61.469999999999999</v>
      </c>
      <c r="D13" s="1">
        <v>51224700</v>
      </c>
      <c r="E13" s="1">
        <v>52403700</v>
      </c>
      <c r="L13" s="13"/>
    </row>
    <row r="14">
      <c r="A14" s="100" t="s">
        <v>148</v>
      </c>
      <c r="B14" s="101">
        <v>11</v>
      </c>
      <c r="C14" s="102">
        <v>186.78999999999999</v>
      </c>
      <c r="D14" s="1">
        <v>51102721</v>
      </c>
      <c r="E14" s="1">
        <v>52565720</v>
      </c>
      <c r="L14" s="13"/>
    </row>
    <row r="15">
      <c r="A15" s="100" t="s">
        <v>149</v>
      </c>
      <c r="B15" s="101">
        <v>12</v>
      </c>
      <c r="C15" s="102"/>
      <c r="L15" s="13"/>
    </row>
    <row r="16">
      <c r="A16" s="100" t="s">
        <v>150</v>
      </c>
      <c r="B16" s="101">
        <v>13</v>
      </c>
      <c r="C16" s="102">
        <v>0</v>
      </c>
      <c r="L16" s="13"/>
    </row>
    <row r="17">
      <c r="A17" s="100" t="s">
        <v>151</v>
      </c>
      <c r="B17" s="101">
        <v>14</v>
      </c>
      <c r="C17" s="102">
        <f>C6-C7-C11-C12-C13-C14</f>
        <v>2704.1400000000008</v>
      </c>
      <c r="D17" s="1">
        <v>51102213</v>
      </c>
      <c r="E17" s="1">
        <v>51105168</v>
      </c>
      <c r="F17" s="1">
        <v>51124701</v>
      </c>
      <c r="G17" s="1">
        <v>52107303</v>
      </c>
      <c r="H17" s="1">
        <v>52401700</v>
      </c>
      <c r="I17" s="1">
        <v>52201212</v>
      </c>
      <c r="L17" s="13"/>
    </row>
    <row r="18">
      <c r="A18" s="105" t="s">
        <v>152</v>
      </c>
      <c r="B18" s="94" t="s">
        <v>153</v>
      </c>
      <c r="C18" s="99">
        <v>3768.1799999999998</v>
      </c>
      <c r="D18" s="96" t="s">
        <v>154</v>
      </c>
      <c r="E18" s="97"/>
      <c r="F18" s="97"/>
      <c r="G18" s="97"/>
      <c r="H18" s="97"/>
      <c r="I18" s="97"/>
      <c r="J18" s="97"/>
      <c r="K18" s="97"/>
      <c r="L18" s="13" t="s">
        <v>10</v>
      </c>
      <c r="M18" s="1">
        <v>1</v>
      </c>
    </row>
    <row r="19">
      <c r="A19" s="100" t="s">
        <v>155</v>
      </c>
      <c r="B19" s="101" t="s">
        <v>156</v>
      </c>
      <c r="C19" s="102">
        <v>147.78</v>
      </c>
      <c r="D19" s="1">
        <v>57102212</v>
      </c>
      <c r="E19" s="1">
        <v>57103732</v>
      </c>
      <c r="L19" s="13" t="s">
        <v>10</v>
      </c>
    </row>
    <row r="20">
      <c r="A20" s="103" t="s">
        <v>157</v>
      </c>
      <c r="B20" s="101">
        <v>17</v>
      </c>
      <c r="C20" s="102">
        <v>147.78</v>
      </c>
      <c r="D20" s="1">
        <v>57102212</v>
      </c>
      <c r="E20" s="1">
        <v>57103732</v>
      </c>
      <c r="L20" s="13" t="s">
        <v>10</v>
      </c>
    </row>
    <row r="21">
      <c r="A21" s="103" t="s">
        <v>158</v>
      </c>
      <c r="B21" s="101">
        <v>18</v>
      </c>
      <c r="C21" s="102"/>
      <c r="L21" s="13"/>
    </row>
    <row r="22">
      <c r="A22" s="100" t="s">
        <v>159</v>
      </c>
      <c r="B22" s="101">
        <v>19</v>
      </c>
      <c r="C22" s="102">
        <v>0</v>
      </c>
      <c r="L22" s="13"/>
    </row>
    <row r="23">
      <c r="A23" s="100" t="s">
        <v>160</v>
      </c>
      <c r="B23" s="101">
        <v>20</v>
      </c>
      <c r="C23" s="102">
        <v>1119.6700000000001</v>
      </c>
      <c r="D23" s="1">
        <v>57104732</v>
      </c>
      <c r="E23" s="1">
        <v>57211730</v>
      </c>
      <c r="L23" s="13" t="s">
        <v>10</v>
      </c>
    </row>
    <row r="24">
      <c r="A24" s="100" t="s">
        <v>161</v>
      </c>
      <c r="B24" s="101">
        <v>21</v>
      </c>
      <c r="C24" s="102"/>
      <c r="L24" s="13"/>
    </row>
    <row r="25">
      <c r="A25" s="100" t="s">
        <v>162</v>
      </c>
      <c r="B25" s="101">
        <v>22</v>
      </c>
      <c r="C25" s="102"/>
      <c r="L25" s="13"/>
    </row>
    <row r="26">
      <c r="A26" s="100" t="s">
        <v>163</v>
      </c>
      <c r="B26" s="101">
        <v>23</v>
      </c>
      <c r="C26" s="102"/>
      <c r="L26" s="13"/>
    </row>
    <row r="27">
      <c r="A27" s="106" t="s">
        <v>164</v>
      </c>
      <c r="B27" s="101">
        <v>24</v>
      </c>
      <c r="C27" s="102"/>
      <c r="L27" s="13"/>
    </row>
    <row r="28">
      <c r="A28" s="100" t="s">
        <v>151</v>
      </c>
      <c r="B28" s="101">
        <v>25</v>
      </c>
      <c r="C28" s="102">
        <f>C18-C19-C22-C23</f>
        <v>2500.7299999999996</v>
      </c>
      <c r="D28" s="1">
        <v>57115743</v>
      </c>
      <c r="E28" s="1">
        <v>57213700</v>
      </c>
      <c r="F28" s="1">
        <v>57301746</v>
      </c>
      <c r="G28" s="1">
        <v>57502213</v>
      </c>
      <c r="H28" s="1">
        <v>57508701</v>
      </c>
      <c r="I28" s="1">
        <v>57512731</v>
      </c>
      <c r="J28" s="1">
        <v>57513731</v>
      </c>
      <c r="L28" s="13" t="s">
        <v>10</v>
      </c>
      <c r="M28" s="20">
        <v>1</v>
      </c>
    </row>
    <row r="29">
      <c r="A29" s="107" t="s">
        <v>165</v>
      </c>
      <c r="B29" s="94">
        <v>26</v>
      </c>
      <c r="C29" s="99">
        <v>288.84000000000003</v>
      </c>
      <c r="D29" s="96" t="s">
        <v>166</v>
      </c>
      <c r="E29" s="97"/>
      <c r="F29" s="97"/>
      <c r="G29" s="97"/>
      <c r="H29" s="97"/>
      <c r="I29" s="97"/>
      <c r="J29" s="97"/>
      <c r="K29" s="97"/>
      <c r="L29" s="13"/>
    </row>
    <row r="30">
      <c r="A30" s="107" t="s">
        <v>167</v>
      </c>
      <c r="B30" s="94" t="s">
        <v>168</v>
      </c>
      <c r="C30" s="99">
        <f>C34+C36</f>
        <v>-248.89999999999998</v>
      </c>
      <c r="D30" s="108" t="s">
        <v>169</v>
      </c>
      <c r="E30" s="109"/>
      <c r="F30" s="109"/>
      <c r="G30" s="109"/>
      <c r="H30" s="109"/>
      <c r="I30" s="109"/>
      <c r="J30" s="110"/>
      <c r="K30" s="110"/>
      <c r="L30" s="13"/>
    </row>
    <row r="31">
      <c r="A31" s="111" t="s">
        <v>170</v>
      </c>
      <c r="B31" s="101">
        <v>28</v>
      </c>
      <c r="C31" s="102"/>
      <c r="L31" s="33"/>
    </row>
    <row r="32">
      <c r="A32" s="111" t="s">
        <v>171</v>
      </c>
      <c r="B32" s="101">
        <v>29</v>
      </c>
      <c r="C32" s="102"/>
      <c r="L32" s="13"/>
    </row>
    <row r="33">
      <c r="A33" s="111" t="s">
        <v>172</v>
      </c>
      <c r="B33" s="101">
        <v>30</v>
      </c>
      <c r="C33" s="102"/>
      <c r="L33" s="13"/>
    </row>
    <row r="34">
      <c r="A34" s="111" t="s">
        <v>173</v>
      </c>
      <c r="B34" s="101">
        <v>31</v>
      </c>
      <c r="C34" s="102">
        <v>-258.64999999999998</v>
      </c>
      <c r="D34" s="96" t="s">
        <v>174</v>
      </c>
      <c r="E34" s="97"/>
      <c r="F34" s="97"/>
      <c r="G34" s="97"/>
      <c r="H34" s="97"/>
      <c r="I34" s="97"/>
      <c r="J34" s="97"/>
      <c r="K34" s="97"/>
      <c r="L34" s="13"/>
    </row>
    <row r="35">
      <c r="A35" s="111" t="s">
        <v>175</v>
      </c>
      <c r="B35" s="101">
        <v>32</v>
      </c>
      <c r="C35" s="102"/>
      <c r="L35" s="13"/>
    </row>
    <row r="36">
      <c r="A36" s="111" t="s">
        <v>176</v>
      </c>
      <c r="B36" s="101">
        <v>33</v>
      </c>
      <c r="C36" s="102">
        <v>9.75</v>
      </c>
      <c r="D36" s="1">
        <v>59001000</v>
      </c>
      <c r="L36" s="13"/>
    </row>
    <row r="37">
      <c r="A37" s="111" t="s">
        <v>177</v>
      </c>
      <c r="B37" s="101">
        <v>34</v>
      </c>
      <c r="C37" s="102"/>
      <c r="L37" s="13"/>
    </row>
    <row r="38" ht="16.5" customHeight="1">
      <c r="A38" s="107" t="s">
        <v>178</v>
      </c>
      <c r="B38" s="94" t="s">
        <v>179</v>
      </c>
      <c r="C38" s="99">
        <f>C39+C43</f>
        <v>651.93000000000006</v>
      </c>
      <c r="D38" s="90" t="s">
        <v>180</v>
      </c>
      <c r="E38" s="91"/>
      <c r="I38" s="112"/>
      <c r="J38" s="113"/>
      <c r="K38" s="113"/>
      <c r="L38" s="13" t="s">
        <v>10</v>
      </c>
      <c r="M38" s="114"/>
      <c r="N38" s="114"/>
      <c r="O38" s="114"/>
      <c r="P38" s="114"/>
    </row>
    <row r="39">
      <c r="A39" s="105" t="s">
        <v>181</v>
      </c>
      <c r="B39" s="94">
        <v>36</v>
      </c>
      <c r="C39" s="99">
        <f>C40+C41+C42-C42</f>
        <v>402.94</v>
      </c>
      <c r="D39" s="1">
        <v>71110000</v>
      </c>
      <c r="E39" s="1">
        <v>71162000</v>
      </c>
      <c r="F39" s="1">
        <v>71183000</v>
      </c>
      <c r="G39" s="1">
        <v>71190000</v>
      </c>
      <c r="H39" s="1">
        <v>71990000</v>
      </c>
      <c r="L39" s="13" t="s">
        <v>10</v>
      </c>
      <c r="M39" s="1">
        <v>1</v>
      </c>
    </row>
    <row r="40">
      <c r="A40" s="115" t="s">
        <v>182</v>
      </c>
      <c r="B40" s="101">
        <v>37</v>
      </c>
      <c r="C40" s="102">
        <v>350.20999999999998</v>
      </c>
      <c r="D40" s="1">
        <v>71110000</v>
      </c>
      <c r="L40" s="13" t="s">
        <v>10</v>
      </c>
      <c r="M40" s="1">
        <v>2</v>
      </c>
    </row>
    <row r="41">
      <c r="A41" s="115" t="s">
        <v>183</v>
      </c>
      <c r="B41" s="101">
        <v>38</v>
      </c>
      <c r="C41" s="102">
        <v>52.730000000000004</v>
      </c>
      <c r="D41" s="1">
        <v>71162000</v>
      </c>
      <c r="E41" s="1">
        <v>71183000</v>
      </c>
      <c r="F41" s="1">
        <v>71190000</v>
      </c>
      <c r="G41" s="1">
        <v>71990000</v>
      </c>
      <c r="L41" s="13" t="s">
        <v>10</v>
      </c>
      <c r="M41" s="1">
        <v>2</v>
      </c>
    </row>
    <row r="42">
      <c r="A42" s="115" t="s">
        <v>184</v>
      </c>
      <c r="B42" s="101">
        <v>39</v>
      </c>
      <c r="C42" s="102">
        <v>12</v>
      </c>
      <c r="D42" s="90" t="s">
        <v>185</v>
      </c>
      <c r="E42" s="116"/>
      <c r="F42" s="116"/>
      <c r="G42" s="116"/>
      <c r="H42" s="116"/>
      <c r="L42" s="13" t="s">
        <v>10</v>
      </c>
      <c r="M42" s="1">
        <v>2</v>
      </c>
    </row>
    <row r="43" ht="30" customHeight="1">
      <c r="A43" s="98" t="s">
        <v>186</v>
      </c>
      <c r="B43" s="94" t="s">
        <v>187</v>
      </c>
      <c r="C43" s="99">
        <v>248.99000000000001</v>
      </c>
      <c r="D43" s="117" t="s">
        <v>188</v>
      </c>
      <c r="E43" s="118"/>
      <c r="F43" s="118"/>
      <c r="G43" s="118"/>
      <c r="H43" s="118"/>
      <c r="I43" s="118"/>
      <c r="J43" s="118"/>
      <c r="K43" s="118"/>
      <c r="L43" s="13" t="s">
        <v>10</v>
      </c>
    </row>
    <row r="44">
      <c r="A44" s="115" t="s">
        <v>189</v>
      </c>
      <c r="B44" s="101" t="s">
        <v>190</v>
      </c>
      <c r="C44" s="102">
        <f>C45+C46+C47</f>
        <v>56.030000000000001</v>
      </c>
      <c r="D44" s="1">
        <v>72320000</v>
      </c>
      <c r="E44" s="1">
        <v>73220000</v>
      </c>
      <c r="F44" s="1">
        <v>73233000</v>
      </c>
      <c r="G44" s="1">
        <v>73260000</v>
      </c>
      <c r="H44" s="1">
        <v>73235000</v>
      </c>
      <c r="I44" s="1">
        <v>72250000</v>
      </c>
      <c r="J44" s="1">
        <v>72260000</v>
      </c>
      <c r="L44" s="13" t="s">
        <v>10</v>
      </c>
      <c r="M44" s="1">
        <v>2</v>
      </c>
    </row>
    <row r="45">
      <c r="A45" s="115" t="s">
        <v>191</v>
      </c>
      <c r="B45" s="101">
        <v>42</v>
      </c>
      <c r="C45" s="102">
        <v>32.059999999999995</v>
      </c>
      <c r="D45" s="1">
        <v>72320000</v>
      </c>
      <c r="E45" s="1">
        <v>73220000</v>
      </c>
      <c r="F45" s="1">
        <v>73233000</v>
      </c>
      <c r="G45" s="1">
        <v>73260000</v>
      </c>
      <c r="L45" s="13" t="s">
        <v>10</v>
      </c>
      <c r="M45" s="1">
        <v>2</v>
      </c>
    </row>
    <row r="46">
      <c r="A46" s="115" t="s">
        <v>192</v>
      </c>
      <c r="B46" s="101">
        <v>43</v>
      </c>
      <c r="C46" s="102">
        <v>6.2699999999999996</v>
      </c>
      <c r="D46" s="1">
        <v>73235000</v>
      </c>
      <c r="L46" s="13" t="s">
        <v>10</v>
      </c>
      <c r="M46" s="1">
        <v>2</v>
      </c>
    </row>
    <row r="47" ht="15.75" customHeight="1">
      <c r="A47" s="115" t="s">
        <v>193</v>
      </c>
      <c r="B47" s="101">
        <v>44</v>
      </c>
      <c r="C47" s="102">
        <v>17.699999999999999</v>
      </c>
      <c r="D47" s="1">
        <v>72250000</v>
      </c>
      <c r="E47" s="1">
        <v>72260000</v>
      </c>
      <c r="L47" s="13" t="s">
        <v>10</v>
      </c>
      <c r="M47" s="1">
        <v>2</v>
      </c>
    </row>
    <row r="48">
      <c r="A48" s="115" t="s">
        <v>194</v>
      </c>
      <c r="B48" s="101">
        <v>45</v>
      </c>
      <c r="C48" s="102">
        <f>C43-C44</f>
        <v>192.96000000000001</v>
      </c>
      <c r="D48" s="90" t="s">
        <v>195</v>
      </c>
      <c r="E48" s="91"/>
      <c r="L48" s="13" t="s">
        <v>10</v>
      </c>
      <c r="M48" s="1">
        <v>2</v>
      </c>
    </row>
    <row r="49">
      <c r="A49" s="115" t="s">
        <v>196</v>
      </c>
      <c r="B49" s="101"/>
      <c r="C49" s="102">
        <v>11.82</v>
      </c>
      <c r="L49" s="13"/>
      <c r="M49" s="1">
        <v>2</v>
      </c>
    </row>
    <row r="50">
      <c r="A50" s="115" t="s">
        <v>197</v>
      </c>
      <c r="B50" s="101">
        <v>46</v>
      </c>
      <c r="C50" s="102">
        <v>5.9100000000000001</v>
      </c>
      <c r="D50" s="1">
        <v>76200000</v>
      </c>
      <c r="E50" s="1">
        <v>76300000</v>
      </c>
      <c r="L50" s="13" t="s">
        <v>10</v>
      </c>
      <c r="M50" s="1">
        <v>2</v>
      </c>
    </row>
    <row r="51">
      <c r="A51" s="115" t="s">
        <v>198</v>
      </c>
      <c r="B51" s="101">
        <v>47</v>
      </c>
      <c r="C51" s="102">
        <v>2.4399999999999999</v>
      </c>
      <c r="D51" s="1">
        <v>73170000</v>
      </c>
      <c r="E51" s="1">
        <v>78114000</v>
      </c>
      <c r="L51" s="13" t="s">
        <v>10</v>
      </c>
      <c r="M51" s="1">
        <v>2</v>
      </c>
    </row>
    <row r="52">
      <c r="A52" s="115" t="s">
        <v>199</v>
      </c>
      <c r="B52" s="101">
        <v>48</v>
      </c>
      <c r="C52" s="102">
        <v>3.6899999999999999</v>
      </c>
      <c r="D52" s="1">
        <v>78101000</v>
      </c>
      <c r="E52" s="1">
        <v>78102000</v>
      </c>
      <c r="L52" s="13" t="s">
        <v>10</v>
      </c>
      <c r="M52" s="1">
        <v>2</v>
      </c>
    </row>
    <row r="53">
      <c r="A53" s="107" t="s">
        <v>200</v>
      </c>
      <c r="B53" s="94" t="s">
        <v>201</v>
      </c>
      <c r="C53" s="99">
        <v>0</v>
      </c>
      <c r="L53" s="13"/>
    </row>
    <row r="54">
      <c r="A54" s="111" t="s">
        <v>202</v>
      </c>
      <c r="B54" s="101">
        <v>50</v>
      </c>
      <c r="C54" s="102">
        <v>0</v>
      </c>
      <c r="L54" s="13"/>
    </row>
    <row r="55">
      <c r="A55" s="111" t="s">
        <v>203</v>
      </c>
      <c r="B55" s="101">
        <v>51</v>
      </c>
      <c r="C55" s="102"/>
      <c r="L55" s="13"/>
    </row>
    <row r="56">
      <c r="A56" s="107" t="s">
        <v>204</v>
      </c>
      <c r="B56" s="94" t="s">
        <v>205</v>
      </c>
      <c r="C56" s="99">
        <f>C4-C38-C42</f>
        <v>1505.1600000000001</v>
      </c>
      <c r="D56" s="90" t="s">
        <v>206</v>
      </c>
      <c r="E56" s="91"/>
      <c r="L56" s="13" t="s">
        <v>10</v>
      </c>
    </row>
    <row r="57">
      <c r="A57" s="119" t="s">
        <v>207</v>
      </c>
      <c r="B57" s="101">
        <v>53</v>
      </c>
      <c r="C57" s="102">
        <v>332.47000000000003</v>
      </c>
      <c r="D57" s="1">
        <v>89001000</v>
      </c>
      <c r="E57" s="1">
        <v>89002000</v>
      </c>
      <c r="L57" s="13" t="s">
        <v>10</v>
      </c>
    </row>
    <row r="58" thickBot="1">
      <c r="A58" s="120" t="s">
        <v>208</v>
      </c>
      <c r="B58" s="121" t="s">
        <v>209</v>
      </c>
      <c r="C58" s="122">
        <f>C56-C57</f>
        <v>1172.6900000000001</v>
      </c>
      <c r="D58" s="123" t="s">
        <v>210</v>
      </c>
      <c r="E58" s="124"/>
      <c r="F58" s="125"/>
      <c r="G58" s="125"/>
      <c r="H58" s="125"/>
      <c r="I58" s="125"/>
      <c r="J58" s="125"/>
      <c r="K58" s="125"/>
      <c r="L58" s="64" t="s">
        <v>10</v>
      </c>
    </row>
  </sheetData>
  <mergeCells count="18">
    <mergeCell ref="D56:E56"/>
    <mergeCell ref="D58:E58"/>
    <mergeCell ref="D4:E4"/>
    <mergeCell ref="D5:K5"/>
    <mergeCell ref="D43:K43"/>
    <mergeCell ref="I38:K38"/>
    <mergeCell ref="D48:E48"/>
    <mergeCell ref="D38:E38"/>
    <mergeCell ref="D42:H42"/>
    <mergeCell ref="D6:K6"/>
    <mergeCell ref="D34:K34"/>
    <mergeCell ref="D18:K18"/>
    <mergeCell ref="D29:K29"/>
    <mergeCell ref="L1:L3"/>
    <mergeCell ref="A1:A3"/>
    <mergeCell ref="B2:B3"/>
    <mergeCell ref="C2:C3"/>
    <mergeCell ref="D1:K3"/>
  </mergeCells>
  <pageSetup paperSize="9"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10" sqref="H10:I10"/>
    </sheetView>
  </sheetViews>
  <sheetFormatPr defaultRowHeight="15"/>
  <cols>
    <col min="1" max="1" width="26.43" style="1" bestFit="1" customWidth="1"/>
    <col min="2" max="2" width="11.29" style="1" bestFit="1" customWidth="1"/>
    <col min="3" max="3" width="11.29" style="1" customWidth="1"/>
    <col min="4" max="4" width="7.86" style="1" bestFit="1" customWidth="1"/>
    <col min="5" max="5" width="13" style="1" customWidth="1"/>
    <col min="6" max="6" width="21.71" style="1" bestFit="1" customWidth="1"/>
    <col min="7" max="7" width="14" style="1" bestFit="1" customWidth="1"/>
    <col min="8" max="9" width="9" style="1" bestFit="1" customWidth="1"/>
    <col min="10" max="10" width="21.71" style="1" bestFit="1" customWidth="1"/>
    <col min="11" max="16384" width="9.14" style="1"/>
  </cols>
  <sheetData>
    <row r="1">
      <c r="A1" s="126" t="s">
        <v>0</v>
      </c>
      <c r="B1" s="127" t="s">
        <v>132</v>
      </c>
      <c r="C1" s="128" t="s">
        <v>211</v>
      </c>
      <c r="D1" s="129" t="s">
        <v>212</v>
      </c>
      <c r="E1" s="130"/>
      <c r="F1" s="131" t="s">
        <v>213</v>
      </c>
      <c r="G1" s="128" t="s">
        <v>214</v>
      </c>
      <c r="H1" s="129" t="s">
        <v>131</v>
      </c>
      <c r="I1" s="130"/>
      <c r="J1" s="132">
        <v>42004</v>
      </c>
    </row>
    <row r="2" thickBot="1">
      <c r="A2" s="133"/>
      <c r="B2" s="134"/>
      <c r="C2" s="135"/>
      <c r="D2" s="136"/>
      <c r="E2" s="137"/>
      <c r="F2" s="138"/>
      <c r="G2" s="135"/>
      <c r="H2" s="139"/>
      <c r="I2" s="140"/>
      <c r="J2" s="141"/>
    </row>
    <row r="3">
      <c r="A3" s="142" t="s">
        <v>6</v>
      </c>
      <c r="B3" s="143">
        <v>1</v>
      </c>
      <c r="C3" s="144">
        <v>0</v>
      </c>
      <c r="D3" s="145" t="s">
        <v>215</v>
      </c>
      <c r="E3" s="146"/>
      <c r="F3" s="147" t="s">
        <v>10</v>
      </c>
      <c r="G3" s="148">
        <v>2937.5799999999995</v>
      </c>
      <c r="H3" s="149" t="s">
        <v>216</v>
      </c>
      <c r="I3" s="150"/>
      <c r="J3" s="55"/>
    </row>
    <row r="4">
      <c r="A4" s="14" t="s">
        <v>11</v>
      </c>
      <c r="B4" s="151"/>
      <c r="C4" s="144"/>
      <c r="D4" s="152"/>
      <c r="E4" s="153"/>
      <c r="F4" s="154"/>
      <c r="G4" s="155"/>
      <c r="H4" s="156"/>
      <c r="I4" s="157"/>
      <c r="J4" s="56"/>
    </row>
    <row r="5">
      <c r="A5" s="18" t="s">
        <v>13</v>
      </c>
      <c r="B5" s="151"/>
      <c r="C5" s="144"/>
      <c r="D5" s="152"/>
      <c r="E5" s="153"/>
      <c r="F5" s="154"/>
      <c r="G5" s="155"/>
      <c r="H5" s="156"/>
      <c r="I5" s="157"/>
      <c r="J5" s="56"/>
    </row>
    <row r="6">
      <c r="A6" s="21" t="s">
        <v>14</v>
      </c>
      <c r="B6" s="158"/>
      <c r="C6" s="144"/>
      <c r="D6" s="152"/>
      <c r="E6" s="153"/>
      <c r="F6" s="154"/>
      <c r="G6" s="155"/>
      <c r="H6" s="156"/>
      <c r="I6" s="157"/>
      <c r="J6" s="56"/>
    </row>
    <row r="7">
      <c r="A7" s="21" t="s">
        <v>18</v>
      </c>
      <c r="B7" s="158"/>
      <c r="C7" s="144"/>
      <c r="D7" s="152"/>
      <c r="E7" s="153"/>
      <c r="F7" s="154"/>
      <c r="G7" s="155"/>
      <c r="H7" s="156"/>
      <c r="I7" s="157"/>
      <c r="J7" s="56"/>
    </row>
    <row r="8">
      <c r="A8" s="25" t="s">
        <v>22</v>
      </c>
      <c r="B8" s="158"/>
      <c r="C8" s="144"/>
      <c r="D8" s="152"/>
      <c r="E8" s="153"/>
      <c r="F8" s="154"/>
      <c r="G8" s="155"/>
      <c r="H8" s="156"/>
      <c r="I8" s="157"/>
      <c r="J8" s="56"/>
    </row>
    <row r="9">
      <c r="A9" s="21" t="s">
        <v>217</v>
      </c>
      <c r="B9" s="158"/>
      <c r="C9" s="144"/>
      <c r="D9" s="152"/>
      <c r="E9" s="153"/>
      <c r="F9" s="154"/>
      <c r="G9" s="155"/>
      <c r="H9" s="156"/>
      <c r="I9" s="157"/>
      <c r="J9" s="56"/>
    </row>
    <row r="10">
      <c r="A10" s="14" t="s">
        <v>26</v>
      </c>
      <c r="B10" s="151">
        <v>2</v>
      </c>
      <c r="C10" s="144">
        <f>C11+C17</f>
        <v>0</v>
      </c>
      <c r="D10" s="159" t="s">
        <v>218</v>
      </c>
      <c r="E10" s="160"/>
      <c r="F10" s="154" t="s">
        <v>10</v>
      </c>
      <c r="G10" s="155">
        <v>2187.0599999999999</v>
      </c>
      <c r="H10" s="159" t="s">
        <v>218</v>
      </c>
      <c r="I10" s="161"/>
      <c r="J10" s="56"/>
    </row>
    <row r="11">
      <c r="A11" s="26" t="s">
        <v>30</v>
      </c>
      <c r="B11" s="151"/>
      <c r="C11" s="144">
        <f>C13+C14+C15+C12</f>
        <v>0</v>
      </c>
      <c r="D11" s="162"/>
      <c r="E11" s="163"/>
      <c r="F11" s="154"/>
      <c r="G11" s="155">
        <f>G12+G13+G14+G15</f>
        <v>2423.6700000000001</v>
      </c>
      <c r="H11" s="164"/>
      <c r="I11" s="165"/>
      <c r="J11" s="56"/>
    </row>
    <row r="12">
      <c r="A12" s="14" t="s">
        <v>32</v>
      </c>
      <c r="B12" s="151">
        <v>3</v>
      </c>
      <c r="C12" s="144">
        <v>0</v>
      </c>
      <c r="D12" s="162">
        <v>15057323</v>
      </c>
      <c r="E12" s="163"/>
      <c r="F12" s="154" t="s">
        <v>10</v>
      </c>
      <c r="G12" s="155">
        <v>109.53</v>
      </c>
      <c r="H12" s="164">
        <v>51122323</v>
      </c>
      <c r="I12" s="165"/>
      <c r="J12" s="56"/>
    </row>
    <row r="13">
      <c r="A13" s="14" t="s">
        <v>34</v>
      </c>
      <c r="B13" s="151">
        <v>4</v>
      </c>
      <c r="C13" s="144">
        <v>0</v>
      </c>
      <c r="D13" s="162">
        <v>15070366</v>
      </c>
      <c r="E13" s="163"/>
      <c r="F13" s="154" t="s">
        <v>10</v>
      </c>
      <c r="G13" s="155">
        <v>1277.6600000000001</v>
      </c>
      <c r="H13" s="164">
        <v>51128366</v>
      </c>
      <c r="I13" s="165"/>
      <c r="J13" s="56"/>
    </row>
    <row r="14">
      <c r="A14" s="14" t="s">
        <v>36</v>
      </c>
      <c r="B14" s="151">
        <v>5</v>
      </c>
      <c r="C14" s="144">
        <v>0</v>
      </c>
      <c r="D14" s="162">
        <v>15081368</v>
      </c>
      <c r="E14" s="163"/>
      <c r="F14" s="154" t="s">
        <v>10</v>
      </c>
      <c r="G14" s="155">
        <v>707.09000000000003</v>
      </c>
      <c r="H14" s="164">
        <v>51111368</v>
      </c>
      <c r="I14" s="165"/>
      <c r="J14" s="56"/>
    </row>
    <row r="15">
      <c r="A15" s="14" t="s">
        <v>38</v>
      </c>
      <c r="B15" s="151">
        <v>6</v>
      </c>
      <c r="C15" s="166">
        <v>0</v>
      </c>
      <c r="D15" s="162">
        <v>13072305</v>
      </c>
      <c r="E15" s="163">
        <v>15039305</v>
      </c>
      <c r="F15" s="154" t="s">
        <v>10</v>
      </c>
      <c r="G15" s="167">
        <v>329.38999999999999</v>
      </c>
      <c r="H15" s="168">
        <v>51111305</v>
      </c>
      <c r="I15" s="169">
        <v>52119305</v>
      </c>
      <c r="J15" s="56"/>
    </row>
    <row r="16">
      <c r="A16" s="14" t="s">
        <v>42</v>
      </c>
      <c r="B16" s="151"/>
      <c r="C16" s="166"/>
      <c r="D16" s="162"/>
      <c r="E16" s="163"/>
      <c r="F16" s="154"/>
      <c r="G16" s="167"/>
      <c r="H16" s="168"/>
      <c r="I16" s="169"/>
      <c r="J16" s="56"/>
    </row>
    <row r="17">
      <c r="A17" s="26" t="s">
        <v>43</v>
      </c>
      <c r="B17" s="151">
        <v>7</v>
      </c>
      <c r="C17" s="166"/>
      <c r="D17" s="162"/>
      <c r="E17" s="163"/>
      <c r="F17" s="154"/>
      <c r="G17" s="167"/>
      <c r="H17" s="168"/>
      <c r="I17" s="169"/>
      <c r="J17" s="56"/>
    </row>
    <row r="18">
      <c r="A18" s="14" t="s">
        <v>46</v>
      </c>
      <c r="B18" s="151"/>
      <c r="C18" s="144">
        <v>0</v>
      </c>
      <c r="D18" s="170">
        <v>13803188</v>
      </c>
      <c r="E18" s="171"/>
      <c r="F18" s="154" t="s">
        <v>10</v>
      </c>
      <c r="G18" s="155">
        <v>3.5499999999999998</v>
      </c>
      <c r="H18" s="164">
        <v>51002188</v>
      </c>
      <c r="I18" s="165"/>
      <c r="J18" s="56"/>
    </row>
    <row r="19">
      <c r="A19" s="18" t="s">
        <v>48</v>
      </c>
      <c r="B19" s="151">
        <v>8</v>
      </c>
      <c r="C19" s="144">
        <v>0</v>
      </c>
      <c r="D19" s="172" t="s">
        <v>219</v>
      </c>
      <c r="E19" s="173"/>
      <c r="F19" s="154" t="s">
        <v>10</v>
      </c>
      <c r="G19" s="155">
        <v>7.3499999999999996</v>
      </c>
      <c r="H19" s="164">
        <v>52634706</v>
      </c>
      <c r="I19" s="165">
        <v>52661703</v>
      </c>
      <c r="J19" s="56"/>
    </row>
    <row r="20">
      <c r="A20" s="30" t="s">
        <v>51</v>
      </c>
      <c r="B20" s="151"/>
      <c r="C20" s="144">
        <v>0</v>
      </c>
      <c r="D20" s="172" t="s">
        <v>219</v>
      </c>
      <c r="E20" s="173"/>
      <c r="F20" s="154" t="s">
        <v>10</v>
      </c>
      <c r="G20" s="155">
        <v>7.3499999999999996</v>
      </c>
      <c r="H20" s="164">
        <v>52634706</v>
      </c>
      <c r="I20" s="165">
        <v>52661703</v>
      </c>
      <c r="J20" s="56"/>
    </row>
    <row r="21">
      <c r="A21" s="31" t="s">
        <v>52</v>
      </c>
      <c r="B21" s="174"/>
      <c r="C21" s="144"/>
      <c r="D21" s="170"/>
      <c r="E21" s="171"/>
      <c r="F21" s="154"/>
      <c r="G21" s="155"/>
      <c r="H21" s="164"/>
      <c r="I21" s="165"/>
      <c r="J21" s="56"/>
    </row>
    <row r="22">
      <c r="A22" s="14" t="s">
        <v>53</v>
      </c>
      <c r="B22" s="174">
        <v>9</v>
      </c>
      <c r="C22" s="144">
        <v>0</v>
      </c>
      <c r="D22" s="170">
        <v>12401720</v>
      </c>
      <c r="E22" s="171">
        <v>13011303</v>
      </c>
      <c r="F22" s="154" t="s">
        <v>10</v>
      </c>
      <c r="G22" s="155">
        <v>225.28</v>
      </c>
      <c r="H22" s="164">
        <v>52565720</v>
      </c>
      <c r="I22" s="165">
        <v>52107303</v>
      </c>
      <c r="J22" s="56"/>
    </row>
    <row r="23">
      <c r="A23" s="14" t="s">
        <v>56</v>
      </c>
      <c r="B23" s="174"/>
      <c r="C23" s="144">
        <v>0</v>
      </c>
      <c r="D23" s="170">
        <v>13011303</v>
      </c>
      <c r="E23" s="171"/>
      <c r="F23" s="154" t="s">
        <v>10</v>
      </c>
      <c r="G23" s="155">
        <v>38.490000000000002</v>
      </c>
      <c r="H23" s="164">
        <v>52107303</v>
      </c>
      <c r="I23" s="165"/>
      <c r="J23" s="56"/>
    </row>
    <row r="24">
      <c r="A24" s="26" t="s">
        <v>58</v>
      </c>
      <c r="B24" s="174"/>
      <c r="C24" s="144"/>
      <c r="D24" s="162"/>
      <c r="E24" s="163"/>
      <c r="F24" s="175"/>
      <c r="G24" s="155"/>
      <c r="H24" s="164"/>
      <c r="I24" s="165"/>
      <c r="J24" s="56"/>
    </row>
    <row r="25">
      <c r="A25" s="18" t="s">
        <v>59</v>
      </c>
      <c r="B25" s="174">
        <v>10</v>
      </c>
      <c r="C25" s="144">
        <f>C26+C27+C29</f>
        <v>0</v>
      </c>
      <c r="D25" s="159" t="s">
        <v>220</v>
      </c>
      <c r="E25" s="160"/>
      <c r="F25" s="154" t="s">
        <v>10</v>
      </c>
      <c r="G25" s="155">
        <f>G26+G27+G29</f>
        <v>3731.73</v>
      </c>
      <c r="H25" s="159" t="s">
        <v>220</v>
      </c>
      <c r="I25" s="161"/>
      <c r="J25" s="56"/>
    </row>
    <row r="26">
      <c r="A26" s="31" t="s">
        <v>56</v>
      </c>
      <c r="B26" s="174">
        <v>11</v>
      </c>
      <c r="C26" s="144">
        <v>0</v>
      </c>
      <c r="D26" s="162">
        <v>15009168</v>
      </c>
      <c r="E26" s="163"/>
      <c r="F26" s="154" t="s">
        <v>10</v>
      </c>
      <c r="G26" s="155">
        <v>154.37000000000001</v>
      </c>
      <c r="H26" s="164">
        <v>51102721</v>
      </c>
      <c r="I26" s="165"/>
      <c r="J26" s="56"/>
    </row>
    <row r="27">
      <c r="A27" s="31" t="s">
        <v>64</v>
      </c>
      <c r="B27" s="174">
        <v>12</v>
      </c>
      <c r="C27" s="144">
        <v>0</v>
      </c>
      <c r="D27" s="162">
        <v>15002721</v>
      </c>
      <c r="E27" s="163">
        <v>15007700</v>
      </c>
      <c r="F27" s="154" t="s">
        <v>10</v>
      </c>
      <c r="G27" s="155">
        <v>61.469999999999999</v>
      </c>
      <c r="H27" s="164">
        <v>51224700</v>
      </c>
      <c r="I27" s="165">
        <v>52403700</v>
      </c>
      <c r="J27" s="56"/>
    </row>
    <row r="28">
      <c r="A28" s="31" t="s">
        <v>67</v>
      </c>
      <c r="B28" s="174"/>
      <c r="C28" s="144"/>
      <c r="D28" s="162"/>
      <c r="E28" s="163"/>
      <c r="F28" s="175"/>
      <c r="G28" s="155"/>
      <c r="H28" s="164"/>
      <c r="I28" s="165"/>
      <c r="J28" s="56"/>
    </row>
    <row r="29">
      <c r="A29" s="14" t="s">
        <v>68</v>
      </c>
      <c r="B29" s="174">
        <v>13</v>
      </c>
      <c r="C29" s="144">
        <v>0</v>
      </c>
      <c r="D29" s="162">
        <v>15006700</v>
      </c>
      <c r="E29" s="163">
        <v>15006701</v>
      </c>
      <c r="F29" s="154" t="s">
        <v>10</v>
      </c>
      <c r="G29" s="155">
        <v>3515.8899999999999</v>
      </c>
      <c r="H29" s="164">
        <v>51124701</v>
      </c>
      <c r="I29" s="165"/>
      <c r="J29" s="56"/>
    </row>
    <row r="30">
      <c r="A30" s="32" t="s">
        <v>71</v>
      </c>
      <c r="B30" s="174"/>
      <c r="C30" s="144"/>
      <c r="D30" s="162"/>
      <c r="E30" s="163"/>
      <c r="F30" s="175"/>
      <c r="G30" s="155">
        <v>2371.2399999999998</v>
      </c>
      <c r="H30" s="164"/>
      <c r="I30" s="165"/>
      <c r="J30" s="56"/>
    </row>
    <row r="31">
      <c r="A31" s="32" t="s">
        <v>72</v>
      </c>
      <c r="B31" s="174">
        <v>14</v>
      </c>
      <c r="C31" s="144">
        <v>0</v>
      </c>
      <c r="D31" s="152" t="s">
        <v>221</v>
      </c>
      <c r="E31" s="176"/>
      <c r="F31" s="154" t="s">
        <v>10</v>
      </c>
      <c r="G31" s="155"/>
      <c r="H31" s="164"/>
      <c r="I31" s="165"/>
      <c r="J31" s="56"/>
    </row>
    <row r="32">
      <c r="A32" s="31" t="s">
        <v>75</v>
      </c>
      <c r="B32" s="174">
        <v>15</v>
      </c>
      <c r="C32" s="144">
        <v>0</v>
      </c>
      <c r="D32" s="162">
        <v>27010213</v>
      </c>
      <c r="E32" s="163">
        <v>27012213</v>
      </c>
      <c r="F32" s="154" t="s">
        <v>10</v>
      </c>
      <c r="G32" s="155">
        <v>0</v>
      </c>
      <c r="H32" s="164"/>
      <c r="I32" s="165"/>
      <c r="J32" s="56"/>
    </row>
    <row r="33" thickBot="1">
      <c r="A33" s="177" t="s">
        <v>78</v>
      </c>
      <c r="B33" s="174">
        <v>16</v>
      </c>
      <c r="C33" s="178">
        <f>C34-C3-C19-C22-C25-C31-C32</f>
        <v>0</v>
      </c>
      <c r="D33" s="179" t="s">
        <v>222</v>
      </c>
      <c r="E33" s="180"/>
      <c r="F33" s="181" t="s">
        <v>10</v>
      </c>
      <c r="G33" s="155">
        <v>0</v>
      </c>
      <c r="H33" s="182"/>
      <c r="I33" s="183"/>
      <c r="J33" s="184"/>
    </row>
    <row r="34" thickBot="1">
      <c r="A34" s="38" t="s">
        <v>81</v>
      </c>
      <c r="B34" s="185">
        <v>17</v>
      </c>
      <c r="C34" s="186">
        <v>0</v>
      </c>
      <c r="D34" s="179" t="s">
        <v>124</v>
      </c>
      <c r="E34" s="187"/>
      <c r="F34" s="181" t="s">
        <v>10</v>
      </c>
      <c r="G34" s="188">
        <v>5897.3299999999999</v>
      </c>
      <c r="H34" s="189" t="s">
        <v>223</v>
      </c>
      <c r="I34" s="190"/>
      <c r="J34" s="54"/>
    </row>
    <row r="35">
      <c r="A35" s="191" t="s">
        <v>89</v>
      </c>
      <c r="B35" s="192" t="s">
        <v>224</v>
      </c>
      <c r="C35" s="193">
        <f>C36+C38+C39</f>
        <v>0</v>
      </c>
      <c r="D35" s="194" t="s">
        <v>224</v>
      </c>
      <c r="E35" s="195"/>
      <c r="F35" s="196"/>
      <c r="G35" s="197">
        <f>G36+G38+G39</f>
        <v>537.50999999999999</v>
      </c>
      <c r="H35" s="194" t="s">
        <v>224</v>
      </c>
      <c r="I35" s="198"/>
      <c r="J35" s="154" t="s">
        <v>10</v>
      </c>
    </row>
    <row r="36">
      <c r="A36" s="199" t="s">
        <v>93</v>
      </c>
      <c r="B36" s="200" t="s">
        <v>225</v>
      </c>
      <c r="C36" s="201">
        <v>0</v>
      </c>
      <c r="D36" s="162">
        <v>23009212</v>
      </c>
      <c r="E36" s="163">
        <v>23310732</v>
      </c>
      <c r="F36" s="202"/>
      <c r="G36" s="197">
        <v>147.78</v>
      </c>
      <c r="H36" s="203">
        <v>57102212</v>
      </c>
      <c r="I36" s="204">
        <v>57103732</v>
      </c>
      <c r="J36" s="154" t="s">
        <v>10</v>
      </c>
    </row>
    <row r="37">
      <c r="A37" s="199" t="s">
        <v>95</v>
      </c>
      <c r="B37" s="200"/>
      <c r="C37" s="201"/>
      <c r="D37" s="205"/>
      <c r="E37" s="206"/>
      <c r="F37" s="207"/>
      <c r="G37" s="197"/>
      <c r="H37" s="164"/>
      <c r="I37" s="165"/>
      <c r="J37" s="208"/>
    </row>
    <row r="38">
      <c r="A38" s="199" t="s">
        <v>96</v>
      </c>
      <c r="B38" s="200" t="s">
        <v>226</v>
      </c>
      <c r="C38" s="201">
        <v>0</v>
      </c>
      <c r="D38" s="162">
        <v>22009211</v>
      </c>
      <c r="E38" s="163">
        <v>22010211</v>
      </c>
      <c r="F38" s="202"/>
      <c r="G38" s="197">
        <v>0</v>
      </c>
      <c r="H38" s="164"/>
      <c r="I38" s="165"/>
      <c r="J38" s="208"/>
    </row>
    <row r="39">
      <c r="A39" s="209" t="s">
        <v>97</v>
      </c>
      <c r="B39" s="200" t="s">
        <v>227</v>
      </c>
      <c r="C39" s="201">
        <v>0</v>
      </c>
      <c r="D39" s="162">
        <v>24010746</v>
      </c>
      <c r="E39" s="206"/>
      <c r="F39" s="207"/>
      <c r="G39" s="197">
        <v>389.73000000000002</v>
      </c>
      <c r="H39" s="164">
        <v>57301746</v>
      </c>
      <c r="I39" s="165"/>
      <c r="J39" s="154" t="s">
        <v>10</v>
      </c>
    </row>
    <row r="40">
      <c r="A40" s="209" t="s">
        <v>98</v>
      </c>
      <c r="B40" s="200" t="s">
        <v>12</v>
      </c>
      <c r="C40" s="201">
        <v>0</v>
      </c>
      <c r="D40" s="162">
        <v>22412730</v>
      </c>
      <c r="E40" s="163">
        <v>22415303</v>
      </c>
      <c r="F40" s="202"/>
      <c r="G40" s="197">
        <v>1119.6700000000001</v>
      </c>
      <c r="H40" s="164">
        <v>57104732</v>
      </c>
      <c r="I40" s="165"/>
      <c r="J40" s="154" t="s">
        <v>10</v>
      </c>
    </row>
    <row r="41">
      <c r="A41" s="209" t="s">
        <v>100</v>
      </c>
      <c r="B41" s="200" t="s">
        <v>15</v>
      </c>
      <c r="C41" s="201">
        <v>0</v>
      </c>
      <c r="D41" s="162">
        <v>27014731</v>
      </c>
      <c r="E41" s="163"/>
      <c r="F41" s="202"/>
      <c r="G41" s="197">
        <v>409.25</v>
      </c>
      <c r="H41" s="164">
        <v>57513731</v>
      </c>
      <c r="I41" s="165"/>
      <c r="J41" s="154" t="s">
        <v>10</v>
      </c>
    </row>
    <row r="42">
      <c r="A42" s="209" t="s">
        <v>101</v>
      </c>
      <c r="B42" s="200"/>
      <c r="C42" s="201"/>
      <c r="D42" s="162"/>
      <c r="E42" s="163"/>
      <c r="F42" s="202"/>
      <c r="G42" s="197"/>
      <c r="H42" s="164"/>
      <c r="I42" s="165"/>
      <c r="J42" s="175"/>
    </row>
    <row r="43">
      <c r="A43" s="209" t="s">
        <v>102</v>
      </c>
      <c r="B43" s="200" t="s">
        <v>27</v>
      </c>
      <c r="C43" s="201">
        <v>0</v>
      </c>
      <c r="D43" s="162">
        <v>27016731</v>
      </c>
      <c r="E43" s="163"/>
      <c r="F43" s="202"/>
      <c r="G43" s="197">
        <v>1557.3900000000001</v>
      </c>
      <c r="H43" s="164">
        <v>57512731</v>
      </c>
      <c r="I43" s="165"/>
      <c r="J43" s="154" t="s">
        <v>10</v>
      </c>
    </row>
    <row r="44">
      <c r="A44" s="210" t="s">
        <v>103</v>
      </c>
      <c r="B44" s="200" t="s">
        <v>47</v>
      </c>
      <c r="C44" s="201">
        <v>0</v>
      </c>
      <c r="D44" s="162">
        <v>27001739</v>
      </c>
      <c r="E44" s="163"/>
      <c r="F44" s="202"/>
      <c r="G44" s="197"/>
      <c r="H44" s="164"/>
      <c r="I44" s="165"/>
      <c r="J44" s="175"/>
    </row>
    <row r="45">
      <c r="A45" s="211" t="s">
        <v>104</v>
      </c>
      <c r="B45" s="200" t="s">
        <v>49</v>
      </c>
      <c r="C45" s="201">
        <v>0</v>
      </c>
      <c r="D45" s="162">
        <v>27010213</v>
      </c>
      <c r="E45" s="163">
        <v>27012213</v>
      </c>
      <c r="F45" s="202"/>
      <c r="G45" s="197"/>
      <c r="H45" s="164"/>
      <c r="I45" s="165"/>
      <c r="J45" s="154"/>
    </row>
    <row r="46">
      <c r="A46" s="212" t="s">
        <v>105</v>
      </c>
      <c r="B46" s="200" t="s">
        <v>54</v>
      </c>
      <c r="C46" s="213">
        <f>C48-C35-C40-C41-C43-C44-C45</f>
        <v>0</v>
      </c>
      <c r="D46" s="214" t="s">
        <v>228</v>
      </c>
      <c r="E46" s="215"/>
      <c r="F46" s="216"/>
      <c r="G46" s="213">
        <v>125.76000000000001</v>
      </c>
      <c r="H46" s="164">
        <v>57115743</v>
      </c>
      <c r="I46" s="165">
        <v>57213700</v>
      </c>
      <c r="J46" s="154" t="s">
        <v>10</v>
      </c>
    </row>
    <row r="47" thickBot="1">
      <c r="A47" s="217"/>
      <c r="B47" s="218"/>
      <c r="C47" s="219"/>
      <c r="D47" s="220"/>
      <c r="E47" s="221"/>
      <c r="F47" s="222"/>
      <c r="G47" s="219"/>
      <c r="H47" s="182">
        <v>57502213</v>
      </c>
      <c r="I47" s="183">
        <v>57508701</v>
      </c>
      <c r="J47" s="181" t="s">
        <v>10</v>
      </c>
    </row>
    <row r="48" thickBot="1">
      <c r="A48" s="51" t="s">
        <v>108</v>
      </c>
      <c r="B48" s="223" t="s">
        <v>60</v>
      </c>
      <c r="C48" s="224">
        <f>C54-C53</f>
        <v>0</v>
      </c>
      <c r="D48" s="225" t="s">
        <v>229</v>
      </c>
      <c r="E48" s="226"/>
      <c r="F48" s="227"/>
      <c r="G48" s="188">
        <v>3768.1799999999998</v>
      </c>
      <c r="H48" s="228" t="s">
        <v>154</v>
      </c>
      <c r="I48" s="229"/>
      <c r="J48" s="181" t="s">
        <v>10</v>
      </c>
    </row>
    <row r="49">
      <c r="A49" s="31" t="s">
        <v>112</v>
      </c>
      <c r="B49" s="230"/>
      <c r="C49" s="144"/>
      <c r="D49" s="231"/>
      <c r="E49" s="232"/>
      <c r="F49" s="207"/>
      <c r="G49" s="233"/>
    </row>
    <row r="50">
      <c r="A50" s="14" t="s">
        <v>113</v>
      </c>
      <c r="B50" s="234"/>
      <c r="C50" s="144">
        <v>0</v>
      </c>
      <c r="D50" s="162">
        <v>21065000</v>
      </c>
      <c r="E50" s="235"/>
      <c r="F50" s="202"/>
      <c r="G50" s="233"/>
    </row>
    <row r="51">
      <c r="A51" s="14" t="s">
        <v>114</v>
      </c>
      <c r="B51" s="234"/>
      <c r="C51" s="144">
        <v>0</v>
      </c>
      <c r="D51" s="162">
        <v>21071000</v>
      </c>
      <c r="E51" s="235"/>
      <c r="F51" s="202"/>
      <c r="G51" s="233"/>
    </row>
    <row r="52" thickBot="1">
      <c r="A52" s="14" t="s">
        <v>115</v>
      </c>
      <c r="B52" s="234"/>
      <c r="C52" s="144"/>
      <c r="D52" s="162"/>
      <c r="E52" s="235"/>
      <c r="F52" s="202"/>
      <c r="G52" s="233"/>
    </row>
    <row r="53" thickBot="1">
      <c r="A53" s="51" t="s">
        <v>118</v>
      </c>
      <c r="B53" s="223"/>
      <c r="C53" s="193">
        <f>C50+C51</f>
        <v>0</v>
      </c>
      <c r="D53" s="236">
        <v>21065000</v>
      </c>
      <c r="E53" s="237">
        <v>21071000</v>
      </c>
      <c r="F53" s="238"/>
      <c r="G53" s="239"/>
    </row>
    <row r="54" thickBot="1">
      <c r="A54" s="60" t="s">
        <v>122</v>
      </c>
      <c r="B54" s="60"/>
      <c r="C54" s="240">
        <f>C34</f>
        <v>0</v>
      </c>
      <c r="D54" s="225" t="s">
        <v>84</v>
      </c>
      <c r="E54" s="226"/>
      <c r="F54" s="241"/>
      <c r="G54" s="242"/>
    </row>
  </sheetData>
  <mergeCells count="36">
    <mergeCell ref="D10:E10"/>
    <mergeCell ref="H10:I10"/>
    <mergeCell ref="A1:A2"/>
    <mergeCell ref="B1:B2"/>
    <mergeCell ref="C1:C2"/>
    <mergeCell ref="D1:E2"/>
    <mergeCell ref="F1:F2"/>
    <mergeCell ref="G1:G2"/>
    <mergeCell ref="H1:I2"/>
    <mergeCell ref="J1:J2"/>
    <mergeCell ref="D3:E9"/>
    <mergeCell ref="F3:F9"/>
    <mergeCell ref="H3:I9"/>
    <mergeCell ref="D34:E34"/>
    <mergeCell ref="H34:I34"/>
    <mergeCell ref="D15:D17"/>
    <mergeCell ref="E15:E17"/>
    <mergeCell ref="F15:F17"/>
    <mergeCell ref="H15:H17"/>
    <mergeCell ref="I15:I17"/>
    <mergeCell ref="D19:E19"/>
    <mergeCell ref="D20:E20"/>
    <mergeCell ref="D25:E25"/>
    <mergeCell ref="H25:I25"/>
    <mergeCell ref="D31:E31"/>
    <mergeCell ref="D33:E33"/>
    <mergeCell ref="A46:A47"/>
    <mergeCell ref="B46:B47"/>
    <mergeCell ref="C46:C47"/>
    <mergeCell ref="D46:E47"/>
    <mergeCell ref="G46:G47"/>
    <mergeCell ref="D48:E48"/>
    <mergeCell ref="H48:I48"/>
    <mergeCell ref="D54:E54"/>
    <mergeCell ref="D35:E35"/>
    <mergeCell ref="H35:I35"/>
  </mergeCells>
  <pageSetup paperSize="9" orientation="portrait"/>
  <legacyDrawing r:id="rId1"/>
</worksheet>
</file>

<file path=docProps/app.xml><?xml version="1.0" encoding="utf-8"?>
<Properties xmlns="http://schemas.openxmlformats.org/officeDocument/2006/extended-properties">
  <Application>Microsoft Excel</Application>
  <Company>Hewlett-Packard Company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Anlan Yu</dc:creator>
  <cp:lastModifiedBy>Anlan Yu</cp:lastModifiedBy>
  <cp:lastPrinted>2015-11-30T09:38:56Z</cp:lastPrinted>
  <dcterms:created xsi:type="dcterms:W3CDTF">2015-11-04T14:28:57Z</dcterms:created>
  <dcterms:modified xsi:type="dcterms:W3CDTF">2015-12-04T09:05:59Z</dcterms:modified>
</cp:coreProperties>
</file>