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195" windowHeight="11010" activeTab="2"/>
  </bookViews>
  <sheets>
    <sheet name="Assets and Liabilities" sheetId="1" r:id="rId1"/>
    <sheet name="Ertrag und Aufwand" sheetId="2" r:id="rId2"/>
    <sheet name="Interest received and paid" sheetId="3" r:id="rId3"/>
  </sheets>
  <calcPr calcId="145621"/>
</workbook>
</file>

<file path=xl/calcChain.xml><?xml version="1.0" encoding="utf-8"?>
<calcChain xmlns="http://schemas.openxmlformats.org/spreadsheetml/2006/main">
  <c r="C25" i="3" l="1"/>
  <c r="G25" i="3" l="1"/>
  <c r="E24" i="1"/>
  <c r="E35" i="1"/>
  <c r="E5" i="1"/>
  <c r="E10" i="1"/>
  <c r="E9" i="1"/>
  <c r="E2" i="1" s="1"/>
  <c r="E32" i="1" s="1"/>
  <c r="E52" i="1"/>
  <c r="E53" i="1"/>
  <c r="E47" i="1"/>
  <c r="E46" i="1" s="1"/>
  <c r="C54" i="3"/>
  <c r="C53" i="3"/>
  <c r="C48" i="3"/>
  <c r="C46" i="3" s="1"/>
  <c r="G35" i="3"/>
  <c r="C35" i="3"/>
  <c r="C33" i="3"/>
  <c r="G11" i="3"/>
  <c r="C11" i="3"/>
  <c r="C10" i="3"/>
  <c r="C44" i="2"/>
  <c r="C48" i="2" s="1"/>
  <c r="C39" i="2"/>
  <c r="C38" i="2"/>
  <c r="C30" i="2"/>
  <c r="C28" i="2"/>
  <c r="C17" i="2"/>
  <c r="C8" i="2"/>
  <c r="C5" i="2"/>
  <c r="C4" i="2" s="1"/>
  <c r="C56" i="2" s="1"/>
  <c r="C58" i="2" s="1"/>
  <c r="D53" i="1"/>
  <c r="D52" i="1"/>
  <c r="D47" i="1"/>
  <c r="D46" i="1" s="1"/>
  <c r="D35" i="1"/>
  <c r="D24" i="1"/>
  <c r="D10" i="1"/>
  <c r="D9" i="1"/>
  <c r="D2" i="1" s="1"/>
  <c r="D32" i="1" s="1"/>
  <c r="D5" i="1"/>
</calcChain>
</file>

<file path=xl/comments1.xml><?xml version="1.0" encoding="utf-8"?>
<comments xmlns="http://schemas.openxmlformats.org/spreadsheetml/2006/main">
  <authors>
    <author>Author</author>
  </authors>
  <commentList>
    <comment ref="G32" authorId="0">
      <text>
        <r>
          <rPr>
            <sz val="9"/>
            <color indexed="81"/>
            <rFont val="Tahoma"/>
          </rPr>
          <t xml:space="preserve">央行负利率-0.2%
</t>
        </r>
      </text>
    </comment>
    <comment ref="G33" authorId="0">
      <text>
        <r>
          <rPr>
            <b/>
            <sz val="9"/>
            <color indexed="81"/>
            <rFont val="Tahoma"/>
          </rPr>
          <t>央行负利率-0.2%</t>
        </r>
      </text>
    </comment>
  </commentList>
</comments>
</file>

<file path=xl/sharedStrings.xml><?xml version="1.0" encoding="utf-8"?>
<sst xmlns="http://schemas.openxmlformats.org/spreadsheetml/2006/main" count="395" uniqueCount="233">
  <si>
    <t>项目</t>
  </si>
  <si>
    <t>行号</t>
  </si>
  <si>
    <t>计算方法</t>
  </si>
  <si>
    <t>月末余额</t>
  </si>
  <si>
    <t>Referenz</t>
  </si>
  <si>
    <t>各项贷款</t>
  </si>
  <si>
    <t>a</t>
  </si>
  <si>
    <t>b+c+d+e</t>
  </si>
  <si>
    <t>13251131+12432195 + 13410141+15405171+12432195 + 13410141+15405171+15057323+15070366+15081368+13072305+15039305+13803188</t>
  </si>
  <si>
    <t>balance*-1</t>
  </si>
  <si>
    <t>银团贷款</t>
  </si>
  <si>
    <t>b</t>
  </si>
  <si>
    <t xml:space="preserve">  其中：牵头类</t>
  </si>
  <si>
    <t>双边贷款</t>
  </si>
  <si>
    <t>c</t>
  </si>
  <si>
    <t>c1+c2+c3</t>
  </si>
  <si>
    <t>12432195 + 13410141+15405171</t>
  </si>
  <si>
    <t xml:space="preserve">  其中：内保外贷</t>
  </si>
  <si>
    <t>c1</t>
  </si>
  <si>
    <t>c1+c2</t>
  </si>
  <si>
    <t>12432195 + 13410141</t>
  </si>
  <si>
    <t xml:space="preserve">        内保内贷</t>
  </si>
  <si>
    <t>c2</t>
  </si>
  <si>
    <t xml:space="preserve">        非内保类</t>
  </si>
  <si>
    <t>c3</t>
  </si>
  <si>
    <t>贸易融资</t>
  </si>
  <si>
    <t>d</t>
  </si>
  <si>
    <t>d=d1a+d1b+d1c+d1d</t>
  </si>
  <si>
    <t>15057323+15070366+15081368+13072305+15039305</t>
  </si>
  <si>
    <t xml:space="preserve">  联动类贸易融资</t>
  </si>
  <si>
    <t>d1</t>
  </si>
  <si>
    <t xml:space="preserve">  其中： 委托付款</t>
  </si>
  <si>
    <t>d1a</t>
  </si>
  <si>
    <t xml:space="preserve">       远期信用证买方付息贴现</t>
  </si>
  <si>
    <t>d1b</t>
  </si>
  <si>
    <t xml:space="preserve">       出口应收账款风险参与</t>
  </si>
  <si>
    <t>d1c</t>
  </si>
  <si>
    <t xml:space="preserve">       福费廷</t>
  </si>
  <si>
    <t>d1d1</t>
  </si>
  <si>
    <t>d1d</t>
  </si>
  <si>
    <t>13072305+15039305-Accrued Interest Analysis (FORFTDL-Assets- No CCB)</t>
  </si>
  <si>
    <t xml:space="preserve">       票据保付贴现</t>
  </si>
  <si>
    <t xml:space="preserve">  非联动贸易融资</t>
  </si>
  <si>
    <t>d2/d1d2</t>
  </si>
  <si>
    <t>Accrued Interest Analysis (FORFTDL-Assets- No CCB)</t>
  </si>
  <si>
    <t>个人贷款</t>
  </si>
  <si>
    <t>e</t>
  </si>
  <si>
    <t>债券投资</t>
  </si>
  <si>
    <t>f</t>
  </si>
  <si>
    <t>14002703+14101703+14000702</t>
  </si>
  <si>
    <t xml:space="preserve">     其中：满足流动性需求</t>
  </si>
  <si>
    <t xml:space="preserve">           其他债券投资</t>
  </si>
  <si>
    <t>同业拆出</t>
  </si>
  <si>
    <t>g</t>
  </si>
  <si>
    <t>12401720+13011303</t>
  </si>
  <si>
    <t xml:space="preserve"> 其中：海外代付</t>
  </si>
  <si>
    <t>g1</t>
  </si>
  <si>
    <t xml:space="preserve">       拆放境内同业人民币</t>
  </si>
  <si>
    <t>系统及关联方拆出</t>
  </si>
  <si>
    <t>h</t>
  </si>
  <si>
    <t>15009168+15002721+15007700+15001721</t>
  </si>
  <si>
    <t>h1</t>
  </si>
  <si>
    <t xml:space="preserve">       海外分行之间拆出</t>
  </si>
  <si>
    <t>h2</t>
  </si>
  <si>
    <t>15002721+15007700+15001721</t>
  </si>
  <si>
    <t xml:space="preserve">       与海外子行之间拆出</t>
  </si>
  <si>
    <t xml:space="preserve">       拆放境内分行人民币</t>
  </si>
  <si>
    <t>h3</t>
  </si>
  <si>
    <t>15006700+15006701</t>
  </si>
  <si>
    <t xml:space="preserve">       境外筹资转贷款</t>
  </si>
  <si>
    <t>固定资产</t>
  </si>
  <si>
    <t>i</t>
  </si>
  <si>
    <t>subtotal 19000 to 199999/ 19109000+19111000+19350000+19351000+19360000+19361000+19410000+19411000+19510000+19511000+19524000+19525000+19530000+19531000+19532000+19540000</t>
  </si>
  <si>
    <t>系统内清算沉淀资金运用</t>
  </si>
  <si>
    <t>j</t>
  </si>
  <si>
    <t>27010213+27012213</t>
  </si>
  <si>
    <t>其他资产</t>
  </si>
  <si>
    <t>k</t>
  </si>
  <si>
    <t>l-b-c-d-e-f-g-h-i-j</t>
  </si>
  <si>
    <t>总资产</t>
  </si>
  <si>
    <t>l</t>
  </si>
  <si>
    <t>a+f+g+h+i+j+k</t>
  </si>
  <si>
    <t>Total Assets*-1</t>
  </si>
  <si>
    <t>am Ende des 218 Reports</t>
  </si>
  <si>
    <t>管理口径资产（剔除系统内清算沉淀资金）</t>
  </si>
  <si>
    <t>l-j</t>
  </si>
  <si>
    <r>
      <t>Total Assets*-1-</t>
    </r>
    <r>
      <rPr>
        <sz val="11"/>
        <rFont val="Calibri"/>
      </rPr>
      <t>27010213-27012213</t>
    </r>
  </si>
  <si>
    <t>全口径存款</t>
  </si>
  <si>
    <t>2+3+4+5</t>
  </si>
  <si>
    <t>2+4+5</t>
  </si>
  <si>
    <t>23009212+23310732+22010211+24010746</t>
  </si>
  <si>
    <t>其中：对公类存款*</t>
  </si>
  <si>
    <t>23009212+23310732</t>
  </si>
  <si>
    <t xml:space="preserve">  个人存款</t>
  </si>
  <si>
    <t xml:space="preserve">   同业存款*</t>
  </si>
  <si>
    <t xml:space="preserve">            发行存款证等</t>
  </si>
  <si>
    <t>同业拆入</t>
  </si>
  <si>
    <t>22412730+22415303</t>
  </si>
  <si>
    <t>总行拆入</t>
  </si>
  <si>
    <t xml:space="preserve">     其中：人民币账户融资</t>
  </si>
  <si>
    <t>系统及关联方拆入</t>
  </si>
  <si>
    <t>27016731+27013731</t>
  </si>
  <si>
    <t>营运资金</t>
  </si>
  <si>
    <t>系统内清算沉淀资金</t>
  </si>
  <si>
    <t>其他负债</t>
  </si>
  <si>
    <t>I-14-16-2-4-5-6-7-8-9-10</t>
  </si>
  <si>
    <t>Total Assets*-1-Total Net Income-21071000-21065000-23009212-23310732-22010211-24010746-22412730-22415303-27014731-27016731-27001739-27010213-27012213</t>
  </si>
  <si>
    <t>总负债</t>
  </si>
  <si>
    <t>1+6+7+8+9+10+11</t>
  </si>
  <si>
    <t>I-14-16</t>
  </si>
  <si>
    <t>Total Assets*-1-Total Net Income-21071000-21065000</t>
  </si>
  <si>
    <t>股本</t>
  </si>
  <si>
    <t>资本公积</t>
  </si>
  <si>
    <t>盈余公积</t>
  </si>
  <si>
    <t>未分配利润</t>
  </si>
  <si>
    <r>
      <t>21071000+</t>
    </r>
    <r>
      <rPr>
        <b/>
        <sz val="11"/>
        <rFont val="Calibri"/>
      </rPr>
      <t>Total Net Income</t>
    </r>
  </si>
  <si>
    <t>am Ende des Reports</t>
  </si>
  <si>
    <t>所有者权益</t>
  </si>
  <si>
    <t>13+14+15+16</t>
  </si>
  <si>
    <t>14+16</t>
  </si>
  <si>
    <r>
      <t>21065000+21071000+</t>
    </r>
    <r>
      <rPr>
        <b/>
        <sz val="11"/>
        <rFont val="Calibri"/>
      </rPr>
      <t>Total Net Income</t>
    </r>
  </si>
  <si>
    <t>负债及所有者权益合计</t>
  </si>
  <si>
    <t>12+17</t>
  </si>
  <si>
    <t>Total Assets</t>
  </si>
  <si>
    <t>附二 其他资产 央行存款</t>
  </si>
  <si>
    <t>11310700*-1+27010213+27012213</t>
  </si>
  <si>
    <t>附三 其他负债 客户质押资金</t>
  </si>
  <si>
    <t>附三 其他负债 海外存放</t>
  </si>
  <si>
    <t>财务口径</t>
  </si>
  <si>
    <t>管理口径</t>
  </si>
  <si>
    <t>Y-T-D Total von 218</t>
  </si>
  <si>
    <t>Referenz Nr.</t>
  </si>
  <si>
    <t>调整后
金额</t>
  </si>
  <si>
    <t>主营业务收入</t>
  </si>
  <si>
    <t>1=2+26+27</t>
  </si>
  <si>
    <t>Referenz Nr. 2+26+27</t>
  </si>
  <si>
    <t>净利息收入</t>
  </si>
  <si>
    <t>2=3-15</t>
  </si>
  <si>
    <t>subtotal 51000 to 51999+ subtotal 52000 to 52999-subtotal 57000 to 57999</t>
  </si>
  <si>
    <t>利息收入</t>
  </si>
  <si>
    <t>3=sum(4,8:14)</t>
  </si>
  <si>
    <t>subtotal 51000 to 51999+ subtotal 52000 to 52999</t>
  </si>
  <si>
    <t>4=sum(5:7)</t>
  </si>
  <si>
    <t>非贴现对公</t>
  </si>
  <si>
    <t>贴现</t>
  </si>
  <si>
    <t>存央行存款</t>
  </si>
  <si>
    <t>存放同业</t>
  </si>
  <si>
    <t>拆放同业</t>
  </si>
  <si>
    <t>买入返售</t>
  </si>
  <si>
    <t>总行清算沉淀资金收入</t>
  </si>
  <si>
    <t>其他</t>
  </si>
  <si>
    <t>利息支出</t>
  </si>
  <si>
    <t>15=sum(16,19:25)</t>
  </si>
  <si>
    <t>subtotal 57000 to 57999</t>
  </si>
  <si>
    <t>一般性存款</t>
  </si>
  <si>
    <t>16=17+18</t>
  </si>
  <si>
    <t>对公存款</t>
  </si>
  <si>
    <t>个人存款</t>
  </si>
  <si>
    <t>同业存款</t>
  </si>
  <si>
    <t>拆入资金</t>
  </si>
  <si>
    <t>卖出回购</t>
  </si>
  <si>
    <t>向央行借款</t>
  </si>
  <si>
    <t>金融债券</t>
  </si>
  <si>
    <t>总行清算沉淀资金支出</t>
  </si>
  <si>
    <t>中间业务净收入</t>
  </si>
  <si>
    <t>subtotal 53000 to 53999+58111746+58113000</t>
  </si>
  <si>
    <t>其他非利息收入</t>
  </si>
  <si>
    <t>27=sum(28:34)</t>
  </si>
  <si>
    <t>subtotal 55000 to 55999+ subtotal 56000 to 56999+ 59001000</t>
  </si>
  <si>
    <t>股息收入</t>
  </si>
  <si>
    <t>股权投资买卖损益</t>
  </si>
  <si>
    <t>交易性证券净收益</t>
  </si>
  <si>
    <t>汇兑损益</t>
  </si>
  <si>
    <t>subtotal 55000 to 55999+ subtotal 56000 to 56999</t>
  </si>
  <si>
    <t>债券价差净收益</t>
  </si>
  <si>
    <t>55112706+55116703</t>
  </si>
  <si>
    <t>其他营业收入</t>
  </si>
  <si>
    <t>营业外收入</t>
  </si>
  <si>
    <t>经营费用</t>
  </si>
  <si>
    <t>35=36+40</t>
  </si>
  <si>
    <t>Referenz Nr. 36+40</t>
  </si>
  <si>
    <t>员工费用</t>
  </si>
  <si>
    <t xml:space="preserve">         工资</t>
  </si>
  <si>
    <t xml:space="preserve">         福利费</t>
  </si>
  <si>
    <t xml:space="preserve">         绩效工资</t>
  </si>
  <si>
    <t>dem Monat entsprechend ( für Nov. Ist es 11 )</t>
  </si>
  <si>
    <t>非员工费用</t>
  </si>
  <si>
    <t>40=41+45</t>
  </si>
  <si>
    <t>subtotal 73000 to 73999+ subtotal 74000 to 74999+ subtotal 75000 to 75999+ subtotal 76000 to 76999+ subtotal 77000 to 77999+ subtotal 78000 to 78999+ 79100000</t>
  </si>
  <si>
    <t xml:space="preserve">     1.折旧摊销及营业相关税金</t>
  </si>
  <si>
    <t>41=42+43+44</t>
  </si>
  <si>
    <t xml:space="preserve">       其中： 折旧</t>
  </si>
  <si>
    <t xml:space="preserve">              摊销</t>
  </si>
  <si>
    <t>营业相关税金支出</t>
  </si>
  <si>
    <t xml:space="preserve">     2.业务管理费</t>
  </si>
  <si>
    <t>Referenz Nr. 40-41</t>
  </si>
  <si>
    <t xml:space="preserve">       其中：一次性专项费用</t>
  </si>
  <si>
    <t xml:space="preserve">       其中： 招待类费用</t>
  </si>
  <si>
    <t xml:space="preserve">              业务用车类费用</t>
  </si>
  <si>
    <t xml:space="preserve">              广告费</t>
  </si>
  <si>
    <t>减值损失支出</t>
  </si>
  <si>
    <t>49=50+51</t>
  </si>
  <si>
    <t>一般准备金支出</t>
  </si>
  <si>
    <t>特别准备金支出</t>
  </si>
  <si>
    <t>税前利润</t>
  </si>
  <si>
    <t>52=1-35-49</t>
  </si>
  <si>
    <t>Referenz Nr. 35-39</t>
  </si>
  <si>
    <t>所得税</t>
  </si>
  <si>
    <t>净利润</t>
  </si>
  <si>
    <t>54=52-53</t>
  </si>
  <si>
    <t>Referenz Nr. 52-54</t>
  </si>
  <si>
    <t>平均余额*</t>
  </si>
  <si>
    <t>Y-T-D Total von 222</t>
  </si>
  <si>
    <t>Additional Information</t>
  </si>
  <si>
    <t>利息收入或支出*</t>
  </si>
  <si>
    <t>13251131+13410141+13803188+13072305+15039305+15057323+15070366+15081368+12432195+15405171+13500141+13600141</t>
  </si>
  <si>
    <t>51002188+51111368+51122323+51202171+51300131+51601141+51111305+52119305+51128366</t>
  </si>
  <si>
    <t>12432195+13410141+15405171+13500141+13600141</t>
  </si>
  <si>
    <t xml:space="preserve">        非内保外贷类</t>
  </si>
  <si>
    <t>2=3+4+5+6+7</t>
  </si>
  <si>
    <t>subtotal 14000 to 14999</t>
  </si>
  <si>
    <t>10=11+12</t>
  </si>
  <si>
    <t>52403700+51101721+51102721</t>
  </si>
  <si>
    <t>subtotal 19000 to 19529 + subtotal 19530 to19999</t>
  </si>
  <si>
    <t>16=17-2-8-9-10-14-15</t>
  </si>
  <si>
    <t>subtotal 51000 to 51999 + subtotal 52000 to 52999</t>
  </si>
  <si>
    <t>a=a1+a2+a3</t>
  </si>
  <si>
    <t>a1</t>
  </si>
  <si>
    <t>a2</t>
  </si>
  <si>
    <t>a3</t>
  </si>
  <si>
    <t>g=h-a-b-c-d-e-f</t>
  </si>
  <si>
    <r>
      <t>Total Assets</t>
    </r>
    <r>
      <rPr>
        <sz val="9"/>
        <rFont val="宋体"/>
      </rPr>
      <t>*-1</t>
    </r>
    <r>
      <rPr>
        <sz val="9"/>
        <rFont val="宋体"/>
        <charset val="134"/>
      </rPr>
      <t>-21065000-21071000</t>
    </r>
  </si>
  <si>
    <t>h=h1+h2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</si>
</sst>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"/>
    <numFmt numFmtId="165" formatCode="_([$€-2]* #,##0.00_);_([$€-2]* \(#,##0.00\);_([$€-2]* &quot;-&quot;??_)"/>
    <numFmt numFmtId="166" formatCode="_ * #,##0.00_ ;_ * \-#,##0.00_ ;_ * &quot;-&quot;??_ ;_ @_ "/>
  </numFmts>
  <fonts count="37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0"/>
      <name val="Calibri"/>
      <scheme val="minor"/>
    </font>
    <font>
      <sz val="9"/>
      <color theme="1"/>
      <name val="宋体"/>
      <charset val="134"/>
    </font>
    <font>
      <b/>
      <sz val="10"/>
      <color theme="1"/>
      <name val="宋体"/>
      <charset val="134"/>
    </font>
    <font>
      <b/>
      <sz val="11"/>
      <color theme="1"/>
      <name val="Calibri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1"/>
      <color rgb="FFFF0000"/>
      <name val="Calibri"/>
      <family val="3"/>
      <charset val="134"/>
    </font>
    <font>
      <b/>
      <sz val="10"/>
      <color rgb="FFFF0000"/>
      <name val="宋体"/>
      <charset val="134"/>
    </font>
    <font>
      <sz val="11"/>
      <color rgb="FFFF0000"/>
      <name val="Calibri"/>
      <scheme val="minor"/>
    </font>
    <font>
      <sz val="11"/>
      <name val="宋体"/>
      <charset val="134"/>
    </font>
    <font>
      <sz val="11"/>
      <color rgb="FFFF0000"/>
      <name val="Calibri"/>
      <family val="3"/>
      <charset val="134"/>
      <scheme val="minor"/>
    </font>
    <font>
      <sz val="10"/>
      <name val="Tahoma"/>
    </font>
    <font>
      <b/>
      <sz val="11"/>
      <name val="Calibri"/>
      <scheme val="minor"/>
    </font>
    <font>
      <b/>
      <sz val="9"/>
      <color theme="1"/>
      <name val="宋体"/>
      <charset val="134"/>
    </font>
    <font>
      <b/>
      <sz val="10"/>
      <name val="Tahoma"/>
    </font>
    <font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9"/>
      <color rgb="FFFF0000"/>
      <name val="Cambria"/>
      <family val="1"/>
      <scheme val="major"/>
    </font>
    <font>
      <sz val="9"/>
      <color rgb="FFFF0000"/>
      <name val="Cambria"/>
      <family val="1"/>
      <scheme val="major"/>
    </font>
    <font>
      <sz val="9"/>
      <color theme="1"/>
      <name val="宋体"/>
    </font>
    <font>
      <sz val="11"/>
      <color theme="1"/>
      <name val="宋体"/>
      <charset val="134"/>
    </font>
    <font>
      <b/>
      <sz val="10"/>
      <name val="宋体"/>
    </font>
    <font>
      <sz val="9"/>
      <name val="Calibri"/>
      <scheme val="minor"/>
    </font>
    <font>
      <b/>
      <sz val="10"/>
      <color rgb="FFFF0000"/>
      <name val="宋体"/>
    </font>
    <font>
      <sz val="9"/>
      <name val="宋体"/>
    </font>
    <font>
      <sz val="9"/>
      <color rgb="FFFF0000"/>
      <name val="宋体"/>
      <charset val="134"/>
    </font>
    <font>
      <sz val="11"/>
      <name val="Calibri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b/>
      <sz val="11"/>
      <name val="Calibri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30" fillId="0" borderId="0"/>
    <xf numFmtId="9" fontId="33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  <protection locked="0"/>
    </xf>
    <xf numFmtId="166" fontId="31" fillId="0" borderId="0" applyFont="0" applyFill="0" applyBorder="0" applyAlignment="0" applyProtection="0">
      <alignment vertical="center"/>
    </xf>
    <xf numFmtId="0" fontId="32" fillId="0" borderId="0"/>
  </cellStyleXfs>
  <cellXfs count="256">
    <xf numFmtId="0" fontId="0" fillId="0" borderId="0" xfId="0"/>
    <xf numFmtId="0" fontId="1" fillId="0" borderId="0" xfId="0" applyFont="1" applyFill="1"/>
    <xf numFmtId="3" fontId="2" fillId="0" borderId="0" xfId="0" applyNumberFormat="1" applyFont="1" applyFill="1"/>
    <xf numFmtId="4" fontId="2" fillId="0" borderId="0" xfId="0" applyNumberFormat="1" applyFont="1" applyFill="1"/>
    <xf numFmtId="0" fontId="3" fillId="2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0" fontId="6" fillId="0" borderId="2" xfId="0" applyFont="1" applyFill="1" applyBorder="1" applyAlignment="1" applyProtection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4" xfId="1" applyFont="1" applyFill="1" applyBorder="1" applyAlignment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left" vertical="center"/>
    </xf>
    <xf numFmtId="1" fontId="7" fillId="0" borderId="3" xfId="0" applyNumberFormat="1" applyFont="1" applyFill="1" applyBorder="1" applyAlignment="1">
      <alignment horizontal="center" vertical="center"/>
    </xf>
    <xf numFmtId="4" fontId="8" fillId="0" borderId="3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7" fillId="0" borderId="2" xfId="0" applyFont="1" applyFill="1" applyBorder="1" applyAlignment="1" applyProtection="1">
      <alignment horizontal="left" vertical="center"/>
    </xf>
    <xf numFmtId="0" fontId="1" fillId="0" borderId="3" xfId="0" applyFont="1" applyFill="1" applyBorder="1"/>
    <xf numFmtId="0" fontId="1" fillId="0" borderId="0" xfId="0" applyFont="1" applyFill="1" applyBorder="1"/>
    <xf numFmtId="0" fontId="7" fillId="0" borderId="5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>
      <alignment vertical="center"/>
    </xf>
    <xf numFmtId="10" fontId="7" fillId="0" borderId="3" xfId="2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7" fillId="0" borderId="7" xfId="0" applyFont="1" applyFill="1" applyBorder="1" applyAlignment="1" applyProtection="1">
      <alignment vertical="center"/>
    </xf>
    <xf numFmtId="0" fontId="7" fillId="0" borderId="5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13" fillId="0" borderId="4" xfId="0" applyFont="1" applyFill="1" applyBorder="1"/>
    <xf numFmtId="164" fontId="14" fillId="0" borderId="0" xfId="0" applyNumberFormat="1" applyFont="1" applyFill="1" applyBorder="1" applyAlignment="1">
      <alignment horizontal="center" vertical="top" wrapText="1"/>
    </xf>
    <xf numFmtId="164" fontId="14" fillId="0" borderId="4" xfId="0" applyNumberFormat="1" applyFont="1" applyFill="1" applyBorder="1" applyAlignment="1">
      <alignment horizontal="left" vertical="top" wrapText="1"/>
    </xf>
    <xf numFmtId="0" fontId="7" fillId="0" borderId="7" xfId="0" applyFont="1" applyFill="1" applyBorder="1" applyAlignment="1" applyProtection="1">
      <alignment horizontal="left" vertical="center"/>
    </xf>
    <xf numFmtId="164" fontId="14" fillId="0" borderId="8" xfId="0" applyNumberFormat="1" applyFont="1" applyFill="1" applyBorder="1" applyAlignment="1">
      <alignment horizontal="left" vertical="top" wrapText="1"/>
    </xf>
    <xf numFmtId="0" fontId="6" fillId="0" borderId="9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3" fontId="8" fillId="0" borderId="11" xfId="0" applyNumberFormat="1" applyFont="1" applyFill="1" applyBorder="1" applyAlignment="1">
      <alignment vertical="center"/>
    </xf>
    <xf numFmtId="4" fontId="8" fillId="0" borderId="12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5" fillId="0" borderId="13" xfId="0" applyFont="1" applyFill="1" applyBorder="1"/>
    <xf numFmtId="164" fontId="14" fillId="0" borderId="13" xfId="0" applyNumberFormat="1" applyFont="1" applyFill="1" applyBorder="1" applyAlignment="1">
      <alignment horizontal="left" vertical="top" wrapText="1"/>
    </xf>
    <xf numFmtId="0" fontId="16" fillId="2" borderId="9" xfId="3" applyNumberFormat="1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left" vertical="center"/>
    </xf>
    <xf numFmtId="164" fontId="14" fillId="0" borderId="15" xfId="0" applyNumberFormat="1" applyFont="1" applyFill="1" applyBorder="1" applyAlignment="1">
      <alignment horizontal="left" vertical="top" wrapText="1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6" fillId="0" borderId="17" xfId="0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" fillId="0" borderId="13" xfId="0" applyFont="1" applyFill="1" applyBorder="1"/>
    <xf numFmtId="0" fontId="1" fillId="0" borderId="15" xfId="0" applyFont="1" applyFill="1" applyBorder="1"/>
    <xf numFmtId="0" fontId="1" fillId="0" borderId="4" xfId="0" applyFont="1" applyFill="1" applyBorder="1"/>
    <xf numFmtId="3" fontId="8" fillId="0" borderId="3" xfId="0" applyNumberFormat="1" applyFont="1" applyFill="1" applyBorder="1" applyAlignment="1">
      <alignment horizontal="center" vertical="center"/>
    </xf>
    <xf numFmtId="4" fontId="8" fillId="0" borderId="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7" xfId="0" applyFont="1" applyFill="1" applyBorder="1"/>
    <xf numFmtId="0" fontId="6" fillId="0" borderId="19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3" fontId="8" fillId="0" borderId="21" xfId="0" applyNumberFormat="1" applyFont="1" applyFill="1" applyBorder="1" applyAlignment="1">
      <alignment vertical="center"/>
    </xf>
    <xf numFmtId="0" fontId="15" fillId="0" borderId="17" xfId="0" applyFont="1" applyFill="1" applyBorder="1"/>
    <xf numFmtId="0" fontId="9" fillId="0" borderId="8" xfId="1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horizontal="left"/>
    </xf>
    <xf numFmtId="0" fontId="18" fillId="2" borderId="23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9" fillId="0" borderId="25" xfId="5" applyFont="1" applyFill="1" applyBorder="1" applyProtection="1">
      <alignment vertical="center"/>
      <protection locked="0"/>
    </xf>
    <xf numFmtId="0" fontId="19" fillId="0" borderId="37" xfId="0" applyFont="1" applyFill="1" applyBorder="1" applyAlignment="1">
      <alignment horizontal="center" vertical="center"/>
    </xf>
    <xf numFmtId="3" fontId="19" fillId="0" borderId="38" xfId="6" applyNumberFormat="1" applyFont="1" applyFill="1" applyBorder="1" applyAlignment="1">
      <alignment horizontal="right" vertical="center"/>
    </xf>
    <xf numFmtId="0" fontId="9" fillId="0" borderId="15" xfId="1" applyFont="1" applyFill="1" applyBorder="1" applyAlignment="1" applyProtection="1">
      <alignment vertical="center"/>
      <protection locked="0"/>
    </xf>
    <xf numFmtId="0" fontId="19" fillId="0" borderId="40" xfId="5" applyFont="1" applyFill="1" applyBorder="1" applyProtection="1">
      <alignment vertical="center"/>
      <protection locked="0"/>
    </xf>
    <xf numFmtId="0" fontId="19" fillId="0" borderId="41" xfId="0" applyFont="1" applyFill="1" applyBorder="1" applyAlignment="1">
      <alignment horizontal="center" vertical="center"/>
    </xf>
    <xf numFmtId="3" fontId="19" fillId="0" borderId="42" xfId="6" applyNumberFormat="1" applyFont="1" applyFill="1" applyBorder="1" applyAlignment="1">
      <alignment horizontal="right" vertical="center"/>
    </xf>
    <xf numFmtId="0" fontId="19" fillId="0" borderId="27" xfId="5" applyFont="1" applyFill="1" applyBorder="1" applyAlignment="1" applyProtection="1">
      <alignment horizontal="left" vertical="center" indent="1"/>
      <protection locked="0"/>
    </xf>
    <xf numFmtId="3" fontId="19" fillId="0" borderId="43" xfId="6" applyNumberFormat="1" applyFont="1" applyFill="1" applyBorder="1" applyAlignment="1">
      <alignment horizontal="right" vertical="center"/>
    </xf>
    <xf numFmtId="0" fontId="20" fillId="0" borderId="27" xfId="5" applyFont="1" applyFill="1" applyBorder="1" applyAlignment="1" applyProtection="1">
      <alignment horizontal="left" vertical="center" indent="2"/>
      <protection locked="0"/>
    </xf>
    <xf numFmtId="0" fontId="20" fillId="0" borderId="41" xfId="0" applyFont="1" applyFill="1" applyBorder="1" applyAlignment="1">
      <alignment horizontal="center" vertical="center"/>
    </xf>
    <xf numFmtId="3" fontId="20" fillId="0" borderId="43" xfId="6" applyNumberFormat="1" applyFont="1" applyFill="1" applyBorder="1" applyAlignment="1">
      <alignment horizontal="right" vertical="center"/>
    </xf>
    <xf numFmtId="0" fontId="20" fillId="0" borderId="27" xfId="5" applyFont="1" applyFill="1" applyBorder="1" applyAlignment="1" applyProtection="1">
      <alignment horizontal="left" vertical="center" indent="3"/>
      <protection locked="0"/>
    </xf>
    <xf numFmtId="0" fontId="1" fillId="0" borderId="0" xfId="0" applyFont="1" applyFill="1" applyAlignment="1">
      <alignment horizontal="right"/>
    </xf>
    <xf numFmtId="0" fontId="21" fillId="0" borderId="27" xfId="5" applyFont="1" applyFill="1" applyBorder="1" applyAlignment="1" applyProtection="1">
      <alignment horizontal="left" vertical="center" indent="1"/>
      <protection locked="0"/>
    </xf>
    <xf numFmtId="0" fontId="22" fillId="0" borderId="27" xfId="5" applyFont="1" applyFill="1" applyBorder="1" applyAlignment="1" applyProtection="1">
      <alignment horizontal="left" vertical="center" indent="2"/>
      <protection locked="0"/>
    </xf>
    <xf numFmtId="0" fontId="19" fillId="0" borderId="27" xfId="5" applyFont="1" applyFill="1" applyBorder="1" applyProtection="1">
      <alignment vertical="center"/>
      <protection locked="0"/>
    </xf>
    <xf numFmtId="0" fontId="15" fillId="0" borderId="39" xfId="0" applyFont="1" applyFill="1" applyBorder="1" applyAlignment="1"/>
    <xf numFmtId="0" fontId="15" fillId="0" borderId="0" xfId="0" applyFont="1" applyFill="1" applyBorder="1" applyAlignment="1"/>
    <xf numFmtId="0" fontId="15" fillId="0" borderId="0" xfId="0" applyFont="1" applyFill="1" applyAlignment="1"/>
    <xf numFmtId="0" fontId="20" fillId="0" borderId="27" xfId="5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Alignment="1">
      <alignment wrapText="1"/>
    </xf>
    <xf numFmtId="165" fontId="3" fillId="2" borderId="44" xfId="7" applyNumberFormat="1" applyFont="1" applyFill="1" applyBorder="1" applyAlignment="1">
      <alignment horizontal="left" vertical="center" wrapText="1"/>
    </xf>
    <xf numFmtId="0" fontId="20" fillId="0" borderId="27" xfId="5" applyFont="1" applyFill="1" applyBorder="1" applyProtection="1">
      <alignment vertical="center"/>
      <protection locked="0"/>
    </xf>
    <xf numFmtId="0" fontId="19" fillId="0" borderId="32" xfId="5" applyFont="1" applyFill="1" applyBorder="1" applyProtection="1">
      <alignment vertical="center"/>
      <protection locked="0"/>
    </xf>
    <xf numFmtId="0" fontId="19" fillId="0" borderId="33" xfId="0" applyFont="1" applyFill="1" applyBorder="1" applyAlignment="1">
      <alignment horizontal="center" vertical="center"/>
    </xf>
    <xf numFmtId="3" fontId="19" fillId="0" borderId="45" xfId="6" applyNumberFormat="1" applyFont="1" applyFill="1" applyBorder="1" applyAlignment="1">
      <alignment horizontal="right" vertical="center"/>
    </xf>
    <xf numFmtId="0" fontId="1" fillId="0" borderId="35" xfId="0" applyFont="1" applyFill="1" applyBorder="1"/>
    <xf numFmtId="0" fontId="6" fillId="0" borderId="51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</xf>
    <xf numFmtId="3" fontId="25" fillId="0" borderId="52" xfId="0" applyNumberFormat="1" applyFont="1" applyFill="1" applyBorder="1" applyAlignment="1">
      <alignment horizontal="right" vertical="center"/>
    </xf>
    <xf numFmtId="3" fontId="25" fillId="0" borderId="53" xfId="0" applyNumberFormat="1" applyFont="1" applyFill="1" applyBorder="1" applyAlignment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4" xfId="1" applyFont="1" applyFill="1" applyBorder="1" applyAlignment="1" applyProtection="1">
      <alignment horizontal="center" vertical="center"/>
      <protection locked="0"/>
    </xf>
    <xf numFmtId="3" fontId="25" fillId="0" borderId="3" xfId="0" applyNumberFormat="1" applyFont="1" applyFill="1" applyBorder="1" applyAlignment="1">
      <alignment vertical="center"/>
    </xf>
    <xf numFmtId="1" fontId="7" fillId="0" borderId="30" xfId="0" applyNumberFormat="1" applyFont="1" applyFill="1" applyBorder="1" applyAlignment="1">
      <alignment vertical="center" wrapText="1"/>
    </xf>
    <xf numFmtId="1" fontId="7" fillId="0" borderId="31" xfId="0" applyNumberFormat="1" applyFont="1" applyFill="1" applyBorder="1" applyAlignment="1">
      <alignment vertical="center" wrapText="1"/>
    </xf>
    <xf numFmtId="0" fontId="26" fillId="0" borderId="30" xfId="0" applyFont="1" applyFill="1" applyBorder="1" applyAlignment="1">
      <alignment vertical="center" wrapText="1"/>
    </xf>
    <xf numFmtId="0" fontId="26" fillId="0" borderId="31" xfId="0" applyFont="1" applyFill="1" applyBorder="1" applyAlignment="1">
      <alignment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1" fontId="7" fillId="0" borderId="3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0" fontId="1" fillId="0" borderId="30" xfId="0" applyFont="1" applyFill="1" applyBorder="1"/>
    <xf numFmtId="0" fontId="1" fillId="0" borderId="31" xfId="0" applyFont="1" applyFill="1" applyBorder="1"/>
    <xf numFmtId="3" fontId="27" fillId="2" borderId="52" xfId="0" applyNumberFormat="1" applyFont="1" applyFill="1" applyBorder="1" applyAlignment="1">
      <alignment horizontal="right" vertical="center"/>
    </xf>
    <xf numFmtId="3" fontId="27" fillId="2" borderId="3" xfId="0" applyNumberFormat="1" applyFont="1" applyFill="1" applyBorder="1" applyAlignment="1">
      <alignment vertical="center"/>
    </xf>
    <xf numFmtId="1" fontId="28" fillId="0" borderId="30" xfId="0" applyNumberFormat="1" applyFont="1" applyFill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7" fillId="0" borderId="16" xfId="0" applyFont="1" applyFill="1" applyBorder="1" applyAlignment="1" applyProtection="1">
      <alignment horizontal="center" vertical="center"/>
    </xf>
    <xf numFmtId="1" fontId="29" fillId="0" borderId="4" xfId="0" applyNumberFormat="1" applyFont="1" applyFill="1" applyBorder="1" applyAlignment="1">
      <alignment vertical="center"/>
    </xf>
    <xf numFmtId="0" fontId="3" fillId="2" borderId="7" xfId="0" applyFont="1" applyFill="1" applyBorder="1" applyAlignment="1" applyProtection="1">
      <alignment horizontal="left" vertical="center"/>
    </xf>
    <xf numFmtId="3" fontId="25" fillId="0" borderId="21" xfId="0" applyNumberFormat="1" applyFont="1" applyFill="1" applyBorder="1" applyAlignment="1">
      <alignment horizontal="right" vertical="center"/>
    </xf>
    <xf numFmtId="0" fontId="9" fillId="0" borderId="8" xfId="1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/>
    <xf numFmtId="0" fontId="1" fillId="0" borderId="36" xfId="0" applyFont="1" applyFill="1" applyBorder="1"/>
    <xf numFmtId="0" fontId="1" fillId="0" borderId="8" xfId="0" applyFont="1" applyFill="1" applyBorder="1"/>
    <xf numFmtId="0" fontId="6" fillId="0" borderId="12" xfId="0" applyFont="1" applyFill="1" applyBorder="1" applyAlignment="1" applyProtection="1">
      <alignment horizontal="center" vertical="center"/>
    </xf>
    <xf numFmtId="3" fontId="25" fillId="0" borderId="11" xfId="0" applyNumberFormat="1" applyFont="1" applyFill="1" applyBorder="1" applyAlignment="1">
      <alignment horizontal="right" vertical="center"/>
    </xf>
    <xf numFmtId="3" fontId="25" fillId="0" borderId="12" xfId="0" applyNumberFormat="1" applyFont="1" applyFill="1" applyBorder="1" applyAlignment="1">
      <alignment vertical="center"/>
    </xf>
    <xf numFmtId="0" fontId="7" fillId="0" borderId="54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3" fontId="25" fillId="0" borderId="25" xfId="0" applyNumberFormat="1" applyFont="1" applyFill="1" applyBorder="1" applyAlignment="1">
      <alignment horizontal="right" vertical="center"/>
    </xf>
    <xf numFmtId="1" fontId="7" fillId="0" borderId="15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vertical="center"/>
    </xf>
    <xf numFmtId="0" fontId="7" fillId="0" borderId="55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3" fontId="25" fillId="0" borderId="0" xfId="0" applyNumberFormat="1" applyFont="1" applyFill="1" applyBorder="1" applyAlignment="1">
      <alignment horizontal="right" vertical="center"/>
    </xf>
    <xf numFmtId="1" fontId="7" fillId="0" borderId="4" xfId="0" applyNumberFormat="1" applyFont="1" applyFill="1" applyBorder="1" applyAlignment="1">
      <alignment vertical="center"/>
    </xf>
    <xf numFmtId="1" fontId="1" fillId="0" borderId="30" xfId="0" applyNumberFormat="1" applyFont="1" applyFill="1" applyBorder="1" applyAlignment="1">
      <alignment vertical="center"/>
    </xf>
    <xf numFmtId="1" fontId="1" fillId="0" borderId="31" xfId="0" applyNumberFormat="1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vertical="center"/>
    </xf>
    <xf numFmtId="1" fontId="12" fillId="0" borderId="4" xfId="0" applyNumberFormat="1" applyFont="1" applyFill="1" applyBorder="1" applyAlignment="1">
      <alignment vertical="center"/>
    </xf>
    <xf numFmtId="0" fontId="11" fillId="0" borderId="31" xfId="0" applyFont="1" applyFill="1" applyBorder="1"/>
    <xf numFmtId="0" fontId="7" fillId="0" borderId="55" xfId="0" applyFont="1" applyFill="1" applyBorder="1" applyAlignment="1" applyProtection="1">
      <alignment horizontal="left" vertical="center"/>
    </xf>
    <xf numFmtId="0" fontId="7" fillId="0" borderId="30" xfId="0" applyFont="1" applyFill="1" applyBorder="1" applyAlignment="1" applyProtection="1">
      <alignment horizontal="left" vertical="center"/>
    </xf>
    <xf numFmtId="0" fontId="3" fillId="2" borderId="55" xfId="0" applyFont="1" applyFill="1" applyBorder="1" applyAlignment="1" applyProtection="1">
      <alignment horizontal="left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3" fontId="25" fillId="0" borderId="12" xfId="0" applyNumberFormat="1" applyFont="1" applyFill="1" applyBorder="1" applyAlignment="1">
      <alignment horizontal="right" vertical="center"/>
    </xf>
    <xf numFmtId="1" fontId="7" fillId="0" borderId="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" fontId="12" fillId="0" borderId="24" xfId="0" applyNumberFormat="1" applyFont="1" applyFill="1" applyBorder="1" applyAlignment="1">
      <alignment vertical="center"/>
    </xf>
    <xf numFmtId="1" fontId="12" fillId="0" borderId="26" xfId="0" applyNumberFormat="1" applyFont="1" applyFill="1" applyBorder="1" applyAlignment="1">
      <alignment vertical="center"/>
    </xf>
    <xf numFmtId="3" fontId="25" fillId="0" borderId="16" xfId="0" applyNumberFormat="1" applyFont="1" applyFill="1" applyBorder="1" applyAlignment="1">
      <alignment vertical="center"/>
    </xf>
    <xf numFmtId="0" fontId="7" fillId="0" borderId="0" xfId="0" applyFont="1" applyFill="1" applyBorder="1" applyAlignment="1" applyProtection="1">
      <alignment horizontal="left" vertical="center"/>
    </xf>
    <xf numFmtId="1" fontId="7" fillId="0" borderId="31" xfId="0" applyNumberFormat="1" applyFont="1" applyFill="1" applyBorder="1" applyAlignment="1">
      <alignment vertical="center"/>
    </xf>
    <xf numFmtId="1" fontId="7" fillId="0" borderId="24" xfId="0" applyNumberFormat="1" applyFont="1" applyFill="1" applyBorder="1" applyAlignment="1">
      <alignment vertical="center"/>
    </xf>
    <xf numFmtId="1" fontId="7" fillId="0" borderId="26" xfId="0" applyNumberFormat="1" applyFont="1" applyFill="1" applyBorder="1" applyAlignment="1">
      <alignment vertical="center"/>
    </xf>
    <xf numFmtId="1" fontId="7" fillId="0" borderId="15" xfId="0" applyNumberFormat="1" applyFont="1" applyFill="1" applyBorder="1" applyAlignment="1">
      <alignment vertical="center"/>
    </xf>
    <xf numFmtId="3" fontId="25" fillId="0" borderId="58" xfId="0" applyNumberFormat="1" applyFont="1" applyFill="1" applyBorder="1" applyAlignment="1">
      <alignment vertical="center"/>
    </xf>
    <xf numFmtId="3" fontId="25" fillId="0" borderId="17" xfId="0" applyNumberFormat="1" applyFont="1" applyFill="1" applyBorder="1" applyAlignment="1">
      <alignment horizontal="right" vertical="center"/>
    </xf>
    <xf numFmtId="1" fontId="7" fillId="0" borderId="13" xfId="0" applyNumberFormat="1" applyFont="1" applyFill="1" applyBorder="1" applyAlignment="1">
      <alignment horizontal="center" vertical="center"/>
    </xf>
    <xf numFmtId="3" fontId="25" fillId="0" borderId="57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3" fontId="10" fillId="0" borderId="3" xfId="0" applyNumberFormat="1" applyFont="1" applyFill="1" applyBorder="1" applyAlignment="1">
      <alignment horizontal="right" vertical="center"/>
    </xf>
    <xf numFmtId="0" fontId="1" fillId="0" borderId="3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39" xfId="0" applyFont="1" applyFill="1" applyBorder="1" applyAlignment="1">
      <alignment horizontal="left" wrapText="1"/>
    </xf>
    <xf numFmtId="0" fontId="15" fillId="0" borderId="0" xfId="0" applyFont="1" applyFill="1" applyAlignment="1">
      <alignment horizontal="left" wrapText="1"/>
    </xf>
    <xf numFmtId="0" fontId="15" fillId="0" borderId="39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14" fontId="0" fillId="2" borderId="15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32" xfId="4" applyFont="1" applyFill="1" applyBorder="1" applyAlignment="1">
      <alignment horizontal="center" vertical="center"/>
    </xf>
    <xf numFmtId="0" fontId="18" fillId="2" borderId="28" xfId="4" applyFont="1" applyFill="1" applyBorder="1" applyAlignment="1">
      <alignment horizontal="center" vertical="center"/>
    </xf>
    <xf numFmtId="0" fontId="18" fillId="2" borderId="33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 wrapText="1"/>
    </xf>
    <xf numFmtId="0" fontId="18" fillId="2" borderId="34" xfId="4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7" fillId="0" borderId="30" xfId="0" applyNumberFormat="1" applyFont="1" applyFill="1" applyBorder="1" applyAlignment="1">
      <alignment horizontal="center" vertical="center" wrapText="1"/>
    </xf>
    <xf numFmtId="1" fontId="7" fillId="0" borderId="31" xfId="0" applyNumberFormat="1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1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14" fontId="0" fillId="2" borderId="15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9" fillId="0" borderId="15" xfId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 applyProtection="1">
      <alignment horizontal="center" vertical="center"/>
      <protection locked="0"/>
    </xf>
    <xf numFmtId="1" fontId="7" fillId="0" borderId="19" xfId="0" applyNumberFormat="1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wrapText="1"/>
    </xf>
    <xf numFmtId="0" fontId="1" fillId="0" borderId="26" xfId="0" applyFont="1" applyFill="1" applyBorder="1" applyAlignment="1">
      <alignment horizontal="center" wrapText="1"/>
    </xf>
    <xf numFmtId="1" fontId="7" fillId="0" borderId="3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>
      <alignment horizontal="right" vertical="center"/>
    </xf>
    <xf numFmtId="1" fontId="28" fillId="0" borderId="3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3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1" fontId="7" fillId="0" borderId="30" xfId="0" applyNumberFormat="1" applyFont="1" applyFill="1" applyBorder="1" applyAlignment="1">
      <alignment vertical="center" wrapText="1"/>
    </xf>
    <xf numFmtId="1" fontId="7" fillId="0" borderId="31" xfId="0" applyNumberFormat="1" applyFont="1" applyFill="1" applyBorder="1" applyAlignment="1">
      <alignment vertical="center" wrapText="1"/>
    </xf>
    <xf numFmtId="1" fontId="7" fillId="0" borderId="35" xfId="0" applyNumberFormat="1" applyFont="1" applyFill="1" applyBorder="1" applyAlignment="1">
      <alignment horizontal="center" vertical="center"/>
    </xf>
    <xf numFmtId="0" fontId="7" fillId="0" borderId="56" xfId="0" applyFont="1" applyFill="1" applyBorder="1" applyAlignment="1" applyProtection="1">
      <alignment horizontal="left" vertical="center"/>
    </xf>
    <xf numFmtId="0" fontId="7" fillId="0" borderId="19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3" fontId="25" fillId="0" borderId="4" xfId="0" applyNumberFormat="1" applyFont="1" applyFill="1" applyBorder="1" applyAlignment="1">
      <alignment horizontal="right" vertical="center"/>
    </xf>
    <xf numFmtId="3" fontId="25" fillId="0" borderId="8" xfId="0" applyNumberFormat="1" applyFont="1" applyFill="1" applyBorder="1" applyAlignment="1">
      <alignment horizontal="right" vertical="center"/>
    </xf>
    <xf numFmtId="1" fontId="12" fillId="0" borderId="3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2" fillId="0" borderId="19" xfId="0" applyNumberFormat="1" applyFont="1" applyFill="1" applyBorder="1" applyAlignment="1">
      <alignment horizontal="center" vertical="center"/>
    </xf>
    <xf numFmtId="1" fontId="12" fillId="0" borderId="35" xfId="0" applyNumberFormat="1" applyFont="1" applyFill="1" applyBorder="1" applyAlignment="1">
      <alignment horizontal="center" vertical="center"/>
    </xf>
    <xf numFmtId="1" fontId="7" fillId="0" borderId="17" xfId="0" applyNumberFormat="1" applyFont="1" applyFill="1" applyBorder="1" applyAlignment="1">
      <alignment horizontal="center" vertical="center"/>
    </xf>
    <xf numFmtId="1" fontId="7" fillId="0" borderId="5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center" wrapText="1"/>
    </xf>
    <xf numFmtId="1" fontId="7" fillId="0" borderId="25" xfId="0" applyNumberFormat="1" applyFont="1" applyFill="1" applyBorder="1" applyAlignment="1">
      <alignment horizontal="center" vertical="center" wrapText="1"/>
    </xf>
  </cellXfs>
  <cellStyles count="8">
    <cellStyle name="Normal" xfId="0" builtinId="0"/>
    <cellStyle name="Normal 5" xfId="7"/>
    <cellStyle name="Normal_Sheet1" xfId="1"/>
    <cellStyle name="Percent" xfId="2" builtinId="5"/>
    <cellStyle name="千位分隔 4" xfId="6"/>
    <cellStyle name="常规 14" xfId="4"/>
    <cellStyle name="常规 15" xfId="3"/>
    <cellStyle name="常规 18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F25" sqref="F25"/>
    </sheetView>
  </sheetViews>
  <sheetFormatPr defaultRowHeight="15"/>
  <cols>
    <col min="1" max="1" width="29.85546875" style="1" customWidth="1"/>
    <col min="2" max="2" width="9.140625" style="1" hidden="1" customWidth="1"/>
    <col min="3" max="3" width="13.42578125" style="1" hidden="1" customWidth="1"/>
    <col min="4" max="4" width="12.28515625" style="2" customWidth="1"/>
    <col min="5" max="5" width="25.85546875" style="3" customWidth="1"/>
    <col min="6" max="6" width="22.140625" style="1" customWidth="1"/>
    <col min="7" max="7" width="74.5703125" style="1" customWidth="1"/>
    <col min="8" max="8" width="22.85546875" style="1" customWidth="1"/>
    <col min="9" max="16384" width="9.140625" style="1"/>
  </cols>
  <sheetData>
    <row r="1" spans="1:8" ht="27" customHeight="1">
      <c r="A1" s="4" t="s">
        <v>0</v>
      </c>
      <c r="B1" s="4" t="s">
        <v>1</v>
      </c>
      <c r="C1" s="4" t="s">
        <v>2</v>
      </c>
      <c r="D1" s="5" t="s">
        <v>3</v>
      </c>
      <c r="E1" s="6" t="s">
        <v>3</v>
      </c>
      <c r="F1" s="7" t="s">
        <v>4</v>
      </c>
      <c r="G1" s="8">
        <v>42551</v>
      </c>
      <c r="H1" s="9">
        <v>42459</v>
      </c>
    </row>
    <row r="2" spans="1:8" ht="37.5" customHeight="1">
      <c r="A2" s="10" t="s">
        <v>5</v>
      </c>
      <c r="B2" s="11" t="s">
        <v>6</v>
      </c>
      <c r="C2" s="11" t="s">
        <v>7</v>
      </c>
      <c r="D2" s="12">
        <f>D3+D9+D5+D17</f>
        <v>85226.06</v>
      </c>
      <c r="E2" s="12">
        <f>E3+E9+E5+E17</f>
        <v>852260627.25999999</v>
      </c>
      <c r="F2" s="13" t="s">
        <v>7</v>
      </c>
      <c r="G2" s="14" t="s">
        <v>8</v>
      </c>
      <c r="H2" s="15" t="s">
        <v>9</v>
      </c>
    </row>
    <row r="3" spans="1:8">
      <c r="A3" s="16" t="s">
        <v>10</v>
      </c>
      <c r="B3" s="11" t="s">
        <v>11</v>
      </c>
      <c r="C3" s="17"/>
      <c r="D3" s="12">
        <v>34538.379999999997</v>
      </c>
      <c r="E3" s="18">
        <v>345383773.30000001</v>
      </c>
      <c r="F3" s="19" t="s">
        <v>11</v>
      </c>
      <c r="G3" s="20">
        <v>13251131</v>
      </c>
      <c r="H3" s="15" t="s">
        <v>9</v>
      </c>
    </row>
    <row r="4" spans="1:8">
      <c r="A4" s="21" t="s">
        <v>12</v>
      </c>
      <c r="B4" s="11"/>
      <c r="C4" s="11"/>
      <c r="D4" s="12"/>
      <c r="E4" s="18"/>
      <c r="F4" s="22"/>
      <c r="G4" s="23"/>
      <c r="H4" s="15"/>
    </row>
    <row r="5" spans="1:8">
      <c r="A5" s="24" t="s">
        <v>13</v>
      </c>
      <c r="B5" s="11" t="s">
        <v>14</v>
      </c>
      <c r="C5" s="11" t="s">
        <v>15</v>
      </c>
      <c r="D5" s="12">
        <f>D6+D7+D8</f>
        <v>27197.97</v>
      </c>
      <c r="E5" s="12">
        <f>E6+E7+E8</f>
        <v>271979683.31</v>
      </c>
      <c r="F5" s="19" t="s">
        <v>14</v>
      </c>
      <c r="G5" s="23" t="s">
        <v>16</v>
      </c>
      <c r="H5" s="15" t="s">
        <v>9</v>
      </c>
    </row>
    <row r="6" spans="1:8">
      <c r="A6" s="24" t="s">
        <v>17</v>
      </c>
      <c r="B6" s="11" t="s">
        <v>18</v>
      </c>
      <c r="C6" s="11"/>
      <c r="D6" s="168">
        <v>16111.97</v>
      </c>
      <c r="E6" s="168">
        <v>161119668.80000001</v>
      </c>
      <c r="F6" s="166" t="s">
        <v>19</v>
      </c>
      <c r="G6" s="167" t="s">
        <v>20</v>
      </c>
      <c r="H6" s="15" t="s">
        <v>9</v>
      </c>
    </row>
    <row r="7" spans="1:8">
      <c r="A7" s="25" t="s">
        <v>21</v>
      </c>
      <c r="B7" s="11" t="s">
        <v>22</v>
      </c>
      <c r="C7" s="11"/>
      <c r="D7" s="168"/>
      <c r="E7" s="168"/>
      <c r="F7" s="166"/>
      <c r="G7" s="167"/>
      <c r="H7" s="15" t="s">
        <v>9</v>
      </c>
    </row>
    <row r="8" spans="1:8">
      <c r="A8" s="24" t="s">
        <v>23</v>
      </c>
      <c r="B8" s="11" t="s">
        <v>24</v>
      </c>
      <c r="C8" s="11"/>
      <c r="D8" s="12">
        <v>11086</v>
      </c>
      <c r="E8" s="18">
        <v>110860014.51000001</v>
      </c>
      <c r="F8" s="19" t="s">
        <v>24</v>
      </c>
      <c r="G8" s="20">
        <v>15405171</v>
      </c>
      <c r="H8" s="15" t="s">
        <v>9</v>
      </c>
    </row>
    <row r="9" spans="1:8">
      <c r="A9" s="16" t="s">
        <v>25</v>
      </c>
      <c r="B9" s="11" t="s">
        <v>26</v>
      </c>
      <c r="C9" s="11"/>
      <c r="D9" s="12">
        <f>D10+D16</f>
        <v>23139.05</v>
      </c>
      <c r="E9" s="12">
        <f>E10+E16</f>
        <v>231390573.84</v>
      </c>
      <c r="F9" s="19" t="s">
        <v>27</v>
      </c>
      <c r="G9" s="23" t="s">
        <v>28</v>
      </c>
      <c r="H9" s="15" t="s">
        <v>9</v>
      </c>
    </row>
    <row r="10" spans="1:8">
      <c r="A10" s="26" t="s">
        <v>29</v>
      </c>
      <c r="B10" s="11" t="s">
        <v>30</v>
      </c>
      <c r="C10" s="11"/>
      <c r="D10" s="12">
        <f>D12+D13+D14+D11</f>
        <v>21469.14</v>
      </c>
      <c r="E10" s="12">
        <f>E12+E13+E14+E11</f>
        <v>214691440.12</v>
      </c>
      <c r="F10" s="22"/>
      <c r="G10" s="23"/>
      <c r="H10" s="15"/>
    </row>
    <row r="11" spans="1:8">
      <c r="A11" s="16" t="s">
        <v>31</v>
      </c>
      <c r="B11" s="11" t="s">
        <v>32</v>
      </c>
      <c r="C11" s="11"/>
      <c r="D11" s="12">
        <v>0</v>
      </c>
      <c r="E11" s="18">
        <v>0</v>
      </c>
      <c r="F11" s="19" t="s">
        <v>32</v>
      </c>
      <c r="G11" s="20">
        <v>15057323</v>
      </c>
      <c r="H11" s="15" t="s">
        <v>9</v>
      </c>
    </row>
    <row r="12" spans="1:8">
      <c r="A12" s="16" t="s">
        <v>33</v>
      </c>
      <c r="B12" s="11" t="s">
        <v>34</v>
      </c>
      <c r="C12" s="11"/>
      <c r="D12" s="12">
        <v>5059.1400000000003</v>
      </c>
      <c r="E12" s="18">
        <v>50591401.530000001</v>
      </c>
      <c r="F12" s="19" t="s">
        <v>34</v>
      </c>
      <c r="G12" s="20">
        <v>15070366</v>
      </c>
      <c r="H12" s="15" t="s">
        <v>9</v>
      </c>
    </row>
    <row r="13" spans="1:8">
      <c r="A13" s="16" t="s">
        <v>35</v>
      </c>
      <c r="B13" s="11" t="s">
        <v>36</v>
      </c>
      <c r="C13" s="11"/>
      <c r="D13" s="12">
        <v>0</v>
      </c>
      <c r="E13" s="18">
        <v>0</v>
      </c>
      <c r="F13" s="19" t="s">
        <v>36</v>
      </c>
      <c r="G13" s="20">
        <v>15081368</v>
      </c>
      <c r="H13" s="15" t="s">
        <v>9</v>
      </c>
    </row>
    <row r="14" spans="1:8">
      <c r="A14" s="16" t="s">
        <v>37</v>
      </c>
      <c r="B14" s="11" t="s">
        <v>38</v>
      </c>
      <c r="C14" s="11"/>
      <c r="D14" s="12">
        <v>16410</v>
      </c>
      <c r="E14" s="18">
        <v>164100038.59</v>
      </c>
      <c r="F14" s="165" t="s">
        <v>39</v>
      </c>
      <c r="G14" s="27" t="s">
        <v>40</v>
      </c>
      <c r="H14" s="15"/>
    </row>
    <row r="15" spans="1:8">
      <c r="A15" s="16" t="s">
        <v>41</v>
      </c>
      <c r="B15" s="11"/>
      <c r="C15" s="17"/>
      <c r="D15" s="12"/>
      <c r="E15" s="18"/>
      <c r="F15" s="165"/>
      <c r="G15" s="27"/>
      <c r="H15" s="15" t="s">
        <v>9</v>
      </c>
    </row>
    <row r="16" spans="1:8">
      <c r="A16" s="26" t="s">
        <v>42</v>
      </c>
      <c r="B16" s="11" t="s">
        <v>43</v>
      </c>
      <c r="C16" s="28"/>
      <c r="D16" s="12">
        <v>1669.9099999999999</v>
      </c>
      <c r="E16" s="18">
        <v>16699133.720000001</v>
      </c>
      <c r="F16" s="165"/>
      <c r="G16" s="27" t="s">
        <v>44</v>
      </c>
      <c r="H16" s="15"/>
    </row>
    <row r="17" spans="1:8">
      <c r="A17" s="16" t="s">
        <v>45</v>
      </c>
      <c r="B17" s="11" t="s">
        <v>46</v>
      </c>
      <c r="C17" s="11"/>
      <c r="D17" s="12">
        <v>350.66</v>
      </c>
      <c r="E17" s="18">
        <v>3506596.81</v>
      </c>
      <c r="F17" s="19" t="s">
        <v>46</v>
      </c>
      <c r="G17" s="20">
        <v>13803188</v>
      </c>
      <c r="H17" s="15" t="s">
        <v>9</v>
      </c>
    </row>
    <row r="18" spans="1:8">
      <c r="A18" s="21" t="s">
        <v>47</v>
      </c>
      <c r="B18" s="11" t="s">
        <v>48</v>
      </c>
      <c r="C18" s="29"/>
      <c r="D18" s="12">
        <v>399.04</v>
      </c>
      <c r="E18" s="18">
        <v>3990360</v>
      </c>
      <c r="F18" s="19" t="s">
        <v>48</v>
      </c>
      <c r="G18" s="23" t="s">
        <v>49</v>
      </c>
      <c r="H18" s="15" t="s">
        <v>9</v>
      </c>
    </row>
    <row r="19" spans="1:8">
      <c r="A19" s="30" t="s">
        <v>50</v>
      </c>
      <c r="B19" s="11"/>
      <c r="C19" s="11"/>
      <c r="D19" s="12">
        <v>399.04</v>
      </c>
      <c r="E19" s="18">
        <v>3990360</v>
      </c>
      <c r="F19" s="22"/>
      <c r="G19" s="23" t="s">
        <v>49</v>
      </c>
      <c r="H19" s="15" t="s">
        <v>9</v>
      </c>
    </row>
    <row r="20" spans="1:8">
      <c r="A20" s="31" t="s">
        <v>51</v>
      </c>
      <c r="B20" s="11"/>
      <c r="C20" s="11"/>
      <c r="D20" s="12"/>
      <c r="E20" s="18"/>
      <c r="F20" s="22"/>
      <c r="G20" s="23"/>
      <c r="H20" s="15"/>
    </row>
    <row r="21" spans="1:8">
      <c r="A21" s="16" t="s">
        <v>52</v>
      </c>
      <c r="B21" s="11" t="s">
        <v>53</v>
      </c>
      <c r="C21" s="11"/>
      <c r="D21" s="12">
        <v>33057.69</v>
      </c>
      <c r="E21" s="18">
        <v>330576937.47000003</v>
      </c>
      <c r="F21" s="19" t="s">
        <v>53</v>
      </c>
      <c r="G21" s="23" t="s">
        <v>54</v>
      </c>
      <c r="H21" s="15" t="s">
        <v>9</v>
      </c>
    </row>
    <row r="22" spans="1:8">
      <c r="A22" s="16" t="s">
        <v>55</v>
      </c>
      <c r="B22" s="11"/>
      <c r="C22" s="29"/>
      <c r="D22" s="12">
        <v>238.46</v>
      </c>
      <c r="E22" s="18">
        <v>2384594.62</v>
      </c>
      <c r="F22" s="19" t="s">
        <v>56</v>
      </c>
      <c r="G22" s="20">
        <v>13011303</v>
      </c>
      <c r="H22" s="15" t="s">
        <v>9</v>
      </c>
    </row>
    <row r="23" spans="1:8">
      <c r="A23" s="26" t="s">
        <v>57</v>
      </c>
      <c r="B23" s="11"/>
      <c r="C23" s="29"/>
      <c r="D23" s="12"/>
      <c r="E23" s="18"/>
      <c r="F23" s="22"/>
      <c r="G23" s="23"/>
      <c r="H23" s="15"/>
    </row>
    <row r="24" spans="1:8">
      <c r="A24" s="21" t="s">
        <v>58</v>
      </c>
      <c r="B24" s="11" t="s">
        <v>59</v>
      </c>
      <c r="C24" s="11"/>
      <c r="D24" s="12">
        <f>D25+D26+D28</f>
        <v>49102.03</v>
      </c>
      <c r="E24" s="12">
        <f>E25+E26</f>
        <v>489965299.56999993</v>
      </c>
      <c r="F24" s="19" t="s">
        <v>232</v>
      </c>
      <c r="G24" s="23" t="s">
        <v>60</v>
      </c>
      <c r="H24" s="15" t="s">
        <v>9</v>
      </c>
    </row>
    <row r="25" spans="1:8">
      <c r="A25" s="31" t="s">
        <v>55</v>
      </c>
      <c r="B25" s="11"/>
      <c r="C25" s="29"/>
      <c r="D25" s="12">
        <v>15911.48</v>
      </c>
      <c r="E25" s="18">
        <v>159114753.97</v>
      </c>
      <c r="F25" s="19" t="s">
        <v>61</v>
      </c>
      <c r="G25" s="20">
        <v>15009168</v>
      </c>
      <c r="H25" s="15" t="s">
        <v>9</v>
      </c>
    </row>
    <row r="26" spans="1:8">
      <c r="A26" s="31" t="s">
        <v>62</v>
      </c>
      <c r="B26" s="11"/>
      <c r="C26" s="29"/>
      <c r="D26" s="12">
        <v>33085.049999999996</v>
      </c>
      <c r="E26" s="18">
        <v>330850545.59999996</v>
      </c>
      <c r="F26" s="19" t="s">
        <v>63</v>
      </c>
      <c r="G26" s="23" t="s">
        <v>64</v>
      </c>
      <c r="H26" s="15" t="s">
        <v>9</v>
      </c>
    </row>
    <row r="27" spans="1:8">
      <c r="A27" s="31" t="s">
        <v>65</v>
      </c>
      <c r="B27" s="11"/>
      <c r="C27" s="29"/>
      <c r="D27" s="12"/>
      <c r="E27" s="18"/>
      <c r="F27" s="19"/>
      <c r="G27" s="23"/>
      <c r="H27" s="15"/>
    </row>
    <row r="28" spans="1:8">
      <c r="A28" s="26" t="s">
        <v>66</v>
      </c>
      <c r="B28" s="11"/>
      <c r="C28" s="29"/>
      <c r="D28" s="12">
        <v>105.5</v>
      </c>
      <c r="E28" s="18">
        <v>1054977.57</v>
      </c>
      <c r="F28" s="19" t="s">
        <v>67</v>
      </c>
      <c r="G28" s="23" t="s">
        <v>68</v>
      </c>
      <c r="H28" s="15" t="s">
        <v>9</v>
      </c>
    </row>
    <row r="29" spans="1:8">
      <c r="A29" s="32" t="s">
        <v>69</v>
      </c>
      <c r="B29" s="11"/>
      <c r="C29" s="29"/>
      <c r="D29" s="12"/>
      <c r="E29" s="18"/>
      <c r="F29" s="22"/>
      <c r="G29" s="23"/>
      <c r="H29" s="33"/>
    </row>
    <row r="30" spans="1:8" ht="40.5" customHeight="1">
      <c r="A30" s="31" t="s">
        <v>70</v>
      </c>
      <c r="B30" s="11" t="s">
        <v>71</v>
      </c>
      <c r="C30" s="11"/>
      <c r="D30" s="12">
        <v>3191.05</v>
      </c>
      <c r="E30" s="18">
        <v>31910481.109999999</v>
      </c>
      <c r="F30" s="19" t="s">
        <v>71</v>
      </c>
      <c r="G30" s="34" t="s">
        <v>72</v>
      </c>
      <c r="H30" s="15" t="s">
        <v>9</v>
      </c>
    </row>
    <row r="31" spans="1:8">
      <c r="A31" s="32" t="s">
        <v>73</v>
      </c>
      <c r="B31" s="11" t="s">
        <v>74</v>
      </c>
      <c r="C31" s="11"/>
      <c r="D31" s="12">
        <v>43696.460000000006</v>
      </c>
      <c r="E31" s="18">
        <v>436964639.21000004</v>
      </c>
      <c r="F31" s="19" t="s">
        <v>74</v>
      </c>
      <c r="G31" s="23" t="s">
        <v>75</v>
      </c>
      <c r="H31" s="35"/>
    </row>
    <row r="32" spans="1:8" ht="15.75" thickBot="1">
      <c r="A32" s="36" t="s">
        <v>76</v>
      </c>
      <c r="B32" s="11" t="s">
        <v>77</v>
      </c>
      <c r="C32" s="11"/>
      <c r="D32" s="12">
        <f>D33-D2-D18-D21-D24-D30-D31</f>
        <v>211333.98000000004</v>
      </c>
      <c r="E32" s="12">
        <f>E33-E2-E18-E21-E24-E30-E31</f>
        <v>2114394802.1299996</v>
      </c>
      <c r="F32" s="19" t="s">
        <v>78</v>
      </c>
      <c r="G32" s="23"/>
      <c r="H32" s="37"/>
    </row>
    <row r="33" spans="1:8" ht="17.25" customHeight="1" thickBot="1">
      <c r="A33" s="38" t="s">
        <v>79</v>
      </c>
      <c r="B33" s="39" t="s">
        <v>80</v>
      </c>
      <c r="C33" s="39" t="s">
        <v>81</v>
      </c>
      <c r="D33" s="40">
        <v>426006.31</v>
      </c>
      <c r="E33" s="41">
        <v>4260063146.75</v>
      </c>
      <c r="F33" s="42" t="s">
        <v>80</v>
      </c>
      <c r="G33" s="43" t="s">
        <v>82</v>
      </c>
      <c r="H33" s="44" t="s">
        <v>83</v>
      </c>
    </row>
    <row r="34" spans="1:8" ht="15.75" thickBot="1">
      <c r="A34" s="45" t="s">
        <v>84</v>
      </c>
      <c r="B34" s="39"/>
      <c r="C34" s="39"/>
      <c r="D34" s="40">
        <v>382309.85</v>
      </c>
      <c r="E34" s="41">
        <v>3823098507.54</v>
      </c>
      <c r="F34" s="42" t="s">
        <v>85</v>
      </c>
      <c r="G34" s="43" t="s">
        <v>86</v>
      </c>
      <c r="H34" s="44"/>
    </row>
    <row r="35" spans="1:8">
      <c r="A35" s="46" t="s">
        <v>87</v>
      </c>
      <c r="B35" s="11">
        <v>1</v>
      </c>
      <c r="C35" s="11" t="s">
        <v>88</v>
      </c>
      <c r="D35" s="12">
        <f>D36+D38+D39</f>
        <v>33782.65</v>
      </c>
      <c r="E35" s="12">
        <f>E36+E38+E39</f>
        <v>337826479.88</v>
      </c>
      <c r="F35" s="19" t="s">
        <v>89</v>
      </c>
      <c r="G35" s="23" t="s">
        <v>90</v>
      </c>
      <c r="H35" s="47"/>
    </row>
    <row r="36" spans="1:8">
      <c r="A36" s="48" t="s">
        <v>91</v>
      </c>
      <c r="B36" s="11">
        <v>2</v>
      </c>
      <c r="C36" s="11"/>
      <c r="D36" s="12">
        <v>954.18</v>
      </c>
      <c r="E36" s="18">
        <v>9541827.0600000005</v>
      </c>
      <c r="F36" s="13">
        <v>2</v>
      </c>
      <c r="G36" s="20" t="s">
        <v>92</v>
      </c>
      <c r="H36" s="35"/>
    </row>
    <row r="37" spans="1:8">
      <c r="A37" s="48" t="s">
        <v>93</v>
      </c>
      <c r="B37" s="49">
        <v>3</v>
      </c>
      <c r="C37" s="11"/>
      <c r="D37" s="12"/>
      <c r="E37" s="18"/>
      <c r="F37" s="22"/>
      <c r="G37" s="23"/>
      <c r="H37" s="35"/>
    </row>
    <row r="38" spans="1:8">
      <c r="A38" s="48" t="s">
        <v>94</v>
      </c>
      <c r="B38" s="49">
        <v>4</v>
      </c>
      <c r="C38" s="11"/>
      <c r="D38" s="12">
        <v>32828.47</v>
      </c>
      <c r="E38" s="18">
        <v>328284652.81999999</v>
      </c>
      <c r="F38" s="13">
        <v>4</v>
      </c>
      <c r="G38" s="20">
        <v>22010211</v>
      </c>
      <c r="H38" s="35"/>
    </row>
    <row r="39" spans="1:8">
      <c r="A39" s="16" t="s">
        <v>95</v>
      </c>
      <c r="B39" s="49">
        <v>5</v>
      </c>
      <c r="C39" s="11"/>
      <c r="D39" s="12">
        <v>0</v>
      </c>
      <c r="E39" s="18">
        <v>0</v>
      </c>
      <c r="F39" s="19">
        <v>5</v>
      </c>
      <c r="G39" s="20">
        <v>24010746</v>
      </c>
      <c r="H39" s="35"/>
    </row>
    <row r="40" spans="1:8">
      <c r="A40" s="16" t="s">
        <v>96</v>
      </c>
      <c r="B40" s="49">
        <v>6</v>
      </c>
      <c r="C40" s="11"/>
      <c r="D40" s="12">
        <v>71251.069999999992</v>
      </c>
      <c r="E40" s="18">
        <v>712510678</v>
      </c>
      <c r="F40" s="13">
        <v>6</v>
      </c>
      <c r="G40" s="20" t="s">
        <v>97</v>
      </c>
      <c r="H40" s="35"/>
    </row>
    <row r="41" spans="1:8">
      <c r="A41" s="16" t="s">
        <v>98</v>
      </c>
      <c r="B41" s="11">
        <v>7</v>
      </c>
      <c r="C41" s="11"/>
      <c r="D41" s="12">
        <v>185024.48</v>
      </c>
      <c r="E41" s="18">
        <v>1850244804.8699999</v>
      </c>
      <c r="F41" s="13">
        <v>7</v>
      </c>
      <c r="G41" s="20">
        <v>27014731</v>
      </c>
      <c r="H41" s="35"/>
    </row>
    <row r="42" spans="1:8">
      <c r="A42" s="16" t="s">
        <v>99</v>
      </c>
      <c r="B42" s="11"/>
      <c r="C42" s="11"/>
      <c r="D42" s="12"/>
      <c r="E42" s="18"/>
      <c r="F42" s="22"/>
      <c r="G42" s="23"/>
      <c r="H42" s="50"/>
    </row>
    <row r="43" spans="1:8">
      <c r="A43" s="16" t="s">
        <v>100</v>
      </c>
      <c r="B43" s="11">
        <v>8</v>
      </c>
      <c r="C43" s="11"/>
      <c r="D43" s="12">
        <v>51582.400000000001</v>
      </c>
      <c r="E43" s="18">
        <v>515824042.36000001</v>
      </c>
      <c r="F43" s="13">
        <v>8</v>
      </c>
      <c r="G43" s="20" t="s">
        <v>101</v>
      </c>
      <c r="H43" s="35"/>
    </row>
    <row r="44" spans="1:8">
      <c r="A44" s="21" t="s">
        <v>102</v>
      </c>
      <c r="B44" s="11">
        <v>9</v>
      </c>
      <c r="C44" s="11"/>
      <c r="D44" s="12">
        <v>7390</v>
      </c>
      <c r="E44" s="18">
        <v>73900000</v>
      </c>
      <c r="F44" s="13">
        <v>9</v>
      </c>
      <c r="G44" s="20">
        <v>27001739</v>
      </c>
      <c r="H44" s="35"/>
    </row>
    <row r="45" spans="1:8">
      <c r="A45" s="26" t="s">
        <v>103</v>
      </c>
      <c r="B45" s="11">
        <v>10</v>
      </c>
      <c r="C45" s="11"/>
      <c r="D45" s="12">
        <v>43696.460000000006</v>
      </c>
      <c r="E45" s="18">
        <v>436964639.21000004</v>
      </c>
      <c r="F45" s="13">
        <v>10</v>
      </c>
      <c r="G45" s="23" t="s">
        <v>75</v>
      </c>
      <c r="H45" s="35"/>
    </row>
    <row r="46" spans="1:8" ht="33" customHeight="1" thickBot="1">
      <c r="A46" s="36" t="s">
        <v>104</v>
      </c>
      <c r="B46" s="11">
        <v>11</v>
      </c>
      <c r="C46" s="11"/>
      <c r="D46" s="12">
        <f>D47-D35-D40-D41-D43-D44-D45</f>
        <v>28492.989999999947</v>
      </c>
      <c r="E46" s="12">
        <f>E47-E35-E40-E41-E43-E44-E45</f>
        <v>284929876.71999991</v>
      </c>
      <c r="F46" s="19" t="s">
        <v>105</v>
      </c>
      <c r="G46" s="51" t="s">
        <v>106</v>
      </c>
      <c r="H46" s="37"/>
    </row>
    <row r="47" spans="1:8" ht="15.75" thickBot="1">
      <c r="A47" s="52" t="s">
        <v>107</v>
      </c>
      <c r="B47" s="53">
        <v>12</v>
      </c>
      <c r="C47" s="54" t="s">
        <v>108</v>
      </c>
      <c r="D47" s="40">
        <f>D53-D52</f>
        <v>421220.05</v>
      </c>
      <c r="E47" s="40">
        <f>E53-E52</f>
        <v>4212200521.04</v>
      </c>
      <c r="F47" s="42" t="s">
        <v>109</v>
      </c>
      <c r="G47" s="55" t="s">
        <v>110</v>
      </c>
      <c r="H47" s="55"/>
    </row>
    <row r="48" spans="1:8">
      <c r="A48" s="31" t="s">
        <v>111</v>
      </c>
      <c r="B48" s="11">
        <v>13</v>
      </c>
      <c r="C48" s="11"/>
      <c r="D48" s="12"/>
      <c r="E48" s="18"/>
      <c r="F48" s="22"/>
      <c r="G48" s="23"/>
      <c r="H48" s="56"/>
    </row>
    <row r="49" spans="1:8">
      <c r="A49" s="16" t="s">
        <v>112</v>
      </c>
      <c r="B49" s="11">
        <v>14</v>
      </c>
      <c r="C49" s="11"/>
      <c r="D49" s="12">
        <v>5.39</v>
      </c>
      <c r="E49" s="18">
        <v>53912.41</v>
      </c>
      <c r="F49" s="13">
        <v>14</v>
      </c>
      <c r="G49" s="20">
        <v>21065000</v>
      </c>
      <c r="H49" s="57"/>
    </row>
    <row r="50" spans="1:8">
      <c r="A50" s="16" t="s">
        <v>113</v>
      </c>
      <c r="B50" s="11">
        <v>15</v>
      </c>
      <c r="C50" s="11"/>
      <c r="D50" s="58"/>
      <c r="E50" s="59"/>
      <c r="F50" s="22"/>
      <c r="G50" s="23"/>
      <c r="H50" s="57"/>
    </row>
    <row r="51" spans="1:8" ht="15.75" thickBot="1">
      <c r="A51" s="16" t="s">
        <v>114</v>
      </c>
      <c r="B51" s="11">
        <v>16</v>
      </c>
      <c r="C51" s="11"/>
      <c r="D51" s="58">
        <v>4780.87</v>
      </c>
      <c r="E51" s="59">
        <v>47808713.300000004</v>
      </c>
      <c r="F51" s="13">
        <v>16</v>
      </c>
      <c r="G51" s="23" t="s">
        <v>115</v>
      </c>
      <c r="H51" s="35" t="s">
        <v>116</v>
      </c>
    </row>
    <row r="52" spans="1:8" ht="15.75" thickBot="1">
      <c r="A52" s="52" t="s">
        <v>117</v>
      </c>
      <c r="B52" s="53">
        <v>17</v>
      </c>
      <c r="C52" s="54" t="s">
        <v>118</v>
      </c>
      <c r="D52" s="40">
        <f>D51+D49</f>
        <v>4786.26</v>
      </c>
      <c r="E52" s="40">
        <f>E51+E49</f>
        <v>47862625.710000001</v>
      </c>
      <c r="F52" s="60" t="s">
        <v>119</v>
      </c>
      <c r="G52" s="61" t="s">
        <v>120</v>
      </c>
      <c r="H52" s="55"/>
    </row>
    <row r="53" spans="1:8" ht="15.75" thickBot="1">
      <c r="A53" s="62" t="s">
        <v>121</v>
      </c>
      <c r="B53" s="53">
        <v>18</v>
      </c>
      <c r="C53" s="63" t="s">
        <v>122</v>
      </c>
      <c r="D53" s="64">
        <f>D33</f>
        <v>426006.31</v>
      </c>
      <c r="E53" s="64">
        <f>E33</f>
        <v>4260063146.75</v>
      </c>
      <c r="F53" s="42" t="s">
        <v>80</v>
      </c>
      <c r="G53" s="65" t="s">
        <v>123</v>
      </c>
      <c r="H53" s="66" t="s">
        <v>9</v>
      </c>
    </row>
    <row r="54" spans="1:8" ht="15.75" thickBot="1"/>
    <row r="55" spans="1:8" ht="15.75" thickBot="1">
      <c r="A55" s="55" t="s">
        <v>124</v>
      </c>
      <c r="D55" s="2">
        <v>207182.16999999998</v>
      </c>
      <c r="E55" s="3">
        <v>2071821670.2199998</v>
      </c>
      <c r="F55" s="55"/>
      <c r="G55" s="55" t="s">
        <v>125</v>
      </c>
    </row>
    <row r="56" spans="1:8" ht="15.75" thickBot="1">
      <c r="A56" s="55" t="s">
        <v>126</v>
      </c>
      <c r="D56" s="2">
        <v>8350</v>
      </c>
      <c r="E56" s="3">
        <v>83500000</v>
      </c>
      <c r="F56" s="55"/>
      <c r="G56" s="67">
        <v>23309743</v>
      </c>
    </row>
    <row r="57" spans="1:8" ht="15.75" thickBot="1">
      <c r="A57" s="55" t="s">
        <v>127</v>
      </c>
      <c r="D57" s="2">
        <v>17996.939999999999</v>
      </c>
      <c r="E57" s="3">
        <v>179969405.19999999</v>
      </c>
      <c r="F57" s="55"/>
      <c r="G57" s="67">
        <v>27005701</v>
      </c>
    </row>
  </sheetData>
  <mergeCells count="5">
    <mergeCell ref="F14:F16"/>
    <mergeCell ref="F6:F7"/>
    <mergeCell ref="G6:G7"/>
    <mergeCell ref="D6:D7"/>
    <mergeCell ref="E6:E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C4" sqref="C4"/>
    </sheetView>
  </sheetViews>
  <sheetFormatPr defaultRowHeight="15"/>
  <cols>
    <col min="1" max="1" width="24.5703125" style="1" customWidth="1"/>
    <col min="2" max="2" width="15.85546875" style="1" bestFit="1" customWidth="1"/>
    <col min="3" max="3" width="10.42578125" style="1" customWidth="1"/>
    <col min="4" max="4" width="54.140625" style="1" bestFit="1" customWidth="1"/>
    <col min="5" max="11" width="9" style="1" bestFit="1" customWidth="1"/>
    <col min="12" max="12" width="21.7109375" style="1" bestFit="1" customWidth="1"/>
    <col min="13" max="16384" width="9.140625" style="1"/>
  </cols>
  <sheetData>
    <row r="1" spans="1:12" ht="15.75" thickBot="1">
      <c r="A1" s="183" t="s">
        <v>0</v>
      </c>
      <c r="B1" s="68" t="s">
        <v>128</v>
      </c>
      <c r="C1" s="69" t="s">
        <v>129</v>
      </c>
      <c r="D1" s="190" t="s">
        <v>130</v>
      </c>
      <c r="E1" s="191"/>
      <c r="F1" s="191"/>
      <c r="G1" s="191"/>
      <c r="H1" s="191"/>
      <c r="I1" s="191"/>
      <c r="J1" s="191"/>
      <c r="K1" s="192"/>
      <c r="L1" s="180">
        <v>42551</v>
      </c>
    </row>
    <row r="2" spans="1:12" ht="15" customHeight="1">
      <c r="A2" s="184"/>
      <c r="B2" s="186" t="s">
        <v>131</v>
      </c>
      <c r="C2" s="188" t="s">
        <v>132</v>
      </c>
      <c r="D2" s="193"/>
      <c r="E2" s="194"/>
      <c r="F2" s="194"/>
      <c r="G2" s="194"/>
      <c r="H2" s="194"/>
      <c r="I2" s="194"/>
      <c r="J2" s="194"/>
      <c r="K2" s="195"/>
      <c r="L2" s="181"/>
    </row>
    <row r="3" spans="1:12" ht="15.75" thickBot="1">
      <c r="A3" s="185"/>
      <c r="B3" s="187"/>
      <c r="C3" s="189"/>
      <c r="D3" s="196"/>
      <c r="E3" s="197"/>
      <c r="F3" s="197"/>
      <c r="G3" s="197"/>
      <c r="H3" s="197"/>
      <c r="I3" s="197"/>
      <c r="J3" s="197"/>
      <c r="K3" s="198"/>
      <c r="L3" s="182"/>
    </row>
    <row r="4" spans="1:12">
      <c r="A4" s="70" t="s">
        <v>133</v>
      </c>
      <c r="B4" s="71" t="s">
        <v>134</v>
      </c>
      <c r="C4" s="72">
        <f>C5+C29+C30</f>
        <v>1377.1000000000001</v>
      </c>
      <c r="D4" s="169" t="s">
        <v>135</v>
      </c>
      <c r="E4" s="170"/>
      <c r="L4" s="73"/>
    </row>
    <row r="5" spans="1:12">
      <c r="A5" s="74" t="s">
        <v>136</v>
      </c>
      <c r="B5" s="75" t="s">
        <v>137</v>
      </c>
      <c r="C5" s="76">
        <f>C6-C18</f>
        <v>176.06000000000017</v>
      </c>
      <c r="D5" s="173" t="s">
        <v>138</v>
      </c>
      <c r="E5" s="174"/>
      <c r="F5" s="174"/>
      <c r="G5" s="174"/>
      <c r="H5" s="174"/>
      <c r="I5" s="174"/>
      <c r="J5" s="174"/>
      <c r="K5" s="174"/>
      <c r="L5" s="15"/>
    </row>
    <row r="6" spans="1:12">
      <c r="A6" s="77" t="s">
        <v>139</v>
      </c>
      <c r="B6" s="75" t="s">
        <v>140</v>
      </c>
      <c r="C6" s="78">
        <v>1297.6400000000001</v>
      </c>
      <c r="D6" s="173" t="s">
        <v>141</v>
      </c>
      <c r="E6" s="174"/>
      <c r="F6" s="174"/>
      <c r="G6" s="174"/>
      <c r="H6" s="174"/>
      <c r="I6" s="174"/>
      <c r="J6" s="174"/>
      <c r="K6" s="174"/>
      <c r="L6" s="15"/>
    </row>
    <row r="7" spans="1:12">
      <c r="A7" s="79" t="s">
        <v>5</v>
      </c>
      <c r="B7" s="80" t="s">
        <v>142</v>
      </c>
      <c r="C7" s="81">
        <v>927.95</v>
      </c>
      <c r="D7" s="1">
        <v>51111305</v>
      </c>
      <c r="E7" s="1">
        <v>51122323</v>
      </c>
      <c r="F7" s="1">
        <v>51128366</v>
      </c>
      <c r="G7" s="1">
        <v>51202171</v>
      </c>
      <c r="H7" s="1">
        <v>51300131</v>
      </c>
      <c r="I7" s="1">
        <v>51601141</v>
      </c>
      <c r="J7" s="1">
        <v>52119305</v>
      </c>
      <c r="K7" s="1">
        <v>51002188</v>
      </c>
      <c r="L7" s="15"/>
    </row>
    <row r="8" spans="1:12">
      <c r="A8" s="82" t="s">
        <v>143</v>
      </c>
      <c r="B8" s="80">
        <v>5</v>
      </c>
      <c r="C8" s="81">
        <f>C7-C9-C10</f>
        <v>711.33</v>
      </c>
      <c r="D8" s="1">
        <v>51111368</v>
      </c>
      <c r="E8" s="1">
        <v>51122323</v>
      </c>
      <c r="F8" s="1">
        <v>51128366</v>
      </c>
      <c r="G8" s="1">
        <v>51202171</v>
      </c>
      <c r="H8" s="1">
        <v>51300131</v>
      </c>
      <c r="I8" s="1">
        <v>51601141</v>
      </c>
      <c r="L8" s="15"/>
    </row>
    <row r="9" spans="1:12">
      <c r="A9" s="82" t="s">
        <v>144</v>
      </c>
      <c r="B9" s="80">
        <v>6</v>
      </c>
      <c r="C9" s="81">
        <v>213.6</v>
      </c>
      <c r="D9" s="1">
        <v>51111305</v>
      </c>
      <c r="E9" s="1">
        <v>52119305</v>
      </c>
      <c r="L9" s="15"/>
    </row>
    <row r="10" spans="1:12">
      <c r="A10" s="82" t="s">
        <v>45</v>
      </c>
      <c r="B10" s="80">
        <v>7</v>
      </c>
      <c r="C10" s="81">
        <v>3.02</v>
      </c>
      <c r="D10" s="83">
        <v>51002188</v>
      </c>
      <c r="L10" s="15"/>
    </row>
    <row r="11" spans="1:12">
      <c r="A11" s="79" t="s">
        <v>145</v>
      </c>
      <c r="B11" s="80">
        <v>8</v>
      </c>
      <c r="C11" s="81">
        <v>331.86</v>
      </c>
      <c r="D11" s="1">
        <v>52401700</v>
      </c>
      <c r="L11" s="15"/>
    </row>
    <row r="12" spans="1:12">
      <c r="A12" s="79" t="s">
        <v>47</v>
      </c>
      <c r="B12" s="80">
        <v>9</v>
      </c>
      <c r="C12" s="81">
        <v>3.85</v>
      </c>
      <c r="D12" s="1">
        <v>52634706</v>
      </c>
      <c r="E12" s="1">
        <v>52661703</v>
      </c>
      <c r="L12" s="15"/>
    </row>
    <row r="13" spans="1:12">
      <c r="A13" s="79" t="s">
        <v>146</v>
      </c>
      <c r="B13" s="80">
        <v>10</v>
      </c>
      <c r="C13" s="81">
        <v>128.16</v>
      </c>
      <c r="D13" s="1">
        <v>51224700</v>
      </c>
      <c r="E13" s="1">
        <v>52403700</v>
      </c>
      <c r="L13" s="15"/>
    </row>
    <row r="14" spans="1:12">
      <c r="A14" s="79" t="s">
        <v>147</v>
      </c>
      <c r="B14" s="80">
        <v>11</v>
      </c>
      <c r="C14" s="81">
        <v>138.10000000000002</v>
      </c>
      <c r="D14" s="1">
        <v>51102721</v>
      </c>
      <c r="E14" s="1">
        <v>52565720</v>
      </c>
      <c r="L14" s="15"/>
    </row>
    <row r="15" spans="1:12">
      <c r="A15" s="79" t="s">
        <v>148</v>
      </c>
      <c r="B15" s="80">
        <v>12</v>
      </c>
      <c r="C15" s="81"/>
      <c r="L15" s="15"/>
    </row>
    <row r="16" spans="1:12">
      <c r="A16" s="79" t="s">
        <v>149</v>
      </c>
      <c r="B16" s="80">
        <v>13</v>
      </c>
      <c r="C16" s="81">
        <v>0</v>
      </c>
      <c r="L16" s="15"/>
    </row>
    <row r="17" spans="1:13">
      <c r="A17" s="79" t="s">
        <v>150</v>
      </c>
      <c r="B17" s="80">
        <v>14</v>
      </c>
      <c r="C17" s="81">
        <f>C6-C7-C11-C12-C13-C14</f>
        <v>-232.27999999999997</v>
      </c>
      <c r="D17" s="1">
        <v>51102213</v>
      </c>
      <c r="E17" s="1">
        <v>51105168</v>
      </c>
      <c r="F17" s="1">
        <v>51124701</v>
      </c>
      <c r="G17" s="1">
        <v>52107303</v>
      </c>
      <c r="H17" s="1">
        <v>52401700</v>
      </c>
      <c r="I17" s="1">
        <v>52201212</v>
      </c>
      <c r="L17" s="15"/>
    </row>
    <row r="18" spans="1:13">
      <c r="A18" s="84" t="s">
        <v>151</v>
      </c>
      <c r="B18" s="75" t="s">
        <v>152</v>
      </c>
      <c r="C18" s="78">
        <v>1121.58</v>
      </c>
      <c r="D18" s="173" t="s">
        <v>153</v>
      </c>
      <c r="E18" s="174"/>
      <c r="F18" s="174"/>
      <c r="G18" s="174"/>
      <c r="H18" s="174"/>
      <c r="I18" s="174"/>
      <c r="J18" s="174"/>
      <c r="K18" s="174"/>
      <c r="L18" s="15" t="s">
        <v>9</v>
      </c>
      <c r="M18" s="1">
        <v>1</v>
      </c>
    </row>
    <row r="19" spans="1:13">
      <c r="A19" s="79" t="s">
        <v>154</v>
      </c>
      <c r="B19" s="80" t="s">
        <v>155</v>
      </c>
      <c r="C19" s="81">
        <v>5.52</v>
      </c>
      <c r="D19" s="1">
        <v>57102212</v>
      </c>
      <c r="E19" s="1">
        <v>57103732</v>
      </c>
      <c r="L19" s="15" t="s">
        <v>9</v>
      </c>
    </row>
    <row r="20" spans="1:13">
      <c r="A20" s="82" t="s">
        <v>156</v>
      </c>
      <c r="B20" s="80">
        <v>17</v>
      </c>
      <c r="C20" s="81">
        <v>5.52</v>
      </c>
      <c r="D20" s="1">
        <v>57102212</v>
      </c>
      <c r="E20" s="1">
        <v>57103732</v>
      </c>
      <c r="L20" s="15" t="s">
        <v>9</v>
      </c>
    </row>
    <row r="21" spans="1:13">
      <c r="A21" s="82" t="s">
        <v>157</v>
      </c>
      <c r="B21" s="80">
        <v>18</v>
      </c>
      <c r="C21" s="81"/>
      <c r="L21" s="15"/>
    </row>
    <row r="22" spans="1:13">
      <c r="A22" s="79" t="s">
        <v>158</v>
      </c>
      <c r="B22" s="80">
        <v>19</v>
      </c>
      <c r="C22" s="81">
        <v>0</v>
      </c>
      <c r="L22" s="15"/>
    </row>
    <row r="23" spans="1:13">
      <c r="A23" s="79" t="s">
        <v>159</v>
      </c>
      <c r="B23" s="80">
        <v>20</v>
      </c>
      <c r="C23" s="81">
        <v>117.26</v>
      </c>
      <c r="D23" s="1">
        <v>57104732</v>
      </c>
      <c r="E23" s="1">
        <v>57211730</v>
      </c>
      <c r="L23" s="15" t="s">
        <v>9</v>
      </c>
    </row>
    <row r="24" spans="1:13">
      <c r="A24" s="79" t="s">
        <v>160</v>
      </c>
      <c r="B24" s="80">
        <v>21</v>
      </c>
      <c r="C24" s="81"/>
      <c r="L24" s="15"/>
    </row>
    <row r="25" spans="1:13">
      <c r="A25" s="79" t="s">
        <v>161</v>
      </c>
      <c r="B25" s="80">
        <v>22</v>
      </c>
      <c r="C25" s="81"/>
      <c r="L25" s="15"/>
    </row>
    <row r="26" spans="1:13">
      <c r="A26" s="79" t="s">
        <v>162</v>
      </c>
      <c r="B26" s="80">
        <v>23</v>
      </c>
      <c r="C26" s="81"/>
      <c r="L26" s="15"/>
    </row>
    <row r="27" spans="1:13">
      <c r="A27" s="85" t="s">
        <v>163</v>
      </c>
      <c r="B27" s="80">
        <v>24</v>
      </c>
      <c r="C27" s="81"/>
      <c r="L27" s="15"/>
    </row>
    <row r="28" spans="1:13">
      <c r="A28" s="79" t="s">
        <v>150</v>
      </c>
      <c r="B28" s="80">
        <v>25</v>
      </c>
      <c r="C28" s="81">
        <f>C18-C19-C22-C23</f>
        <v>998.8</v>
      </c>
      <c r="D28" s="1">
        <v>57115743</v>
      </c>
      <c r="E28" s="1">
        <v>57213700</v>
      </c>
      <c r="F28" s="1">
        <v>57301746</v>
      </c>
      <c r="G28" s="1">
        <v>57502213</v>
      </c>
      <c r="H28" s="1">
        <v>57508701</v>
      </c>
      <c r="I28" s="1">
        <v>57512731</v>
      </c>
      <c r="J28" s="1">
        <v>57513731</v>
      </c>
      <c r="L28" s="15" t="s">
        <v>9</v>
      </c>
      <c r="M28" s="23">
        <v>1</v>
      </c>
    </row>
    <row r="29" spans="1:13">
      <c r="A29" s="86" t="s">
        <v>164</v>
      </c>
      <c r="B29" s="75">
        <v>26</v>
      </c>
      <c r="C29" s="78">
        <v>297.30999999999995</v>
      </c>
      <c r="D29" s="173" t="s">
        <v>165</v>
      </c>
      <c r="E29" s="174"/>
      <c r="F29" s="174"/>
      <c r="G29" s="174"/>
      <c r="H29" s="174"/>
      <c r="I29" s="174"/>
      <c r="J29" s="174"/>
      <c r="K29" s="174"/>
      <c r="L29" s="15"/>
    </row>
    <row r="30" spans="1:13">
      <c r="A30" s="86" t="s">
        <v>166</v>
      </c>
      <c r="B30" s="75" t="s">
        <v>167</v>
      </c>
      <c r="C30" s="78">
        <f>C34+C36</f>
        <v>903.73</v>
      </c>
      <c r="D30" s="87" t="s">
        <v>168</v>
      </c>
      <c r="E30" s="88"/>
      <c r="F30" s="88"/>
      <c r="G30" s="88"/>
      <c r="H30" s="88"/>
      <c r="I30" s="88"/>
      <c r="J30" s="89"/>
      <c r="K30" s="89"/>
      <c r="L30" s="15"/>
    </row>
    <row r="31" spans="1:13">
      <c r="A31" s="90" t="s">
        <v>169</v>
      </c>
      <c r="B31" s="80">
        <v>28</v>
      </c>
      <c r="C31" s="81"/>
      <c r="L31" s="33"/>
    </row>
    <row r="32" spans="1:13">
      <c r="A32" s="90" t="s">
        <v>170</v>
      </c>
      <c r="B32" s="80">
        <v>29</v>
      </c>
      <c r="C32" s="81"/>
      <c r="L32" s="15"/>
    </row>
    <row r="33" spans="1:16">
      <c r="A33" s="90" t="s">
        <v>171</v>
      </c>
      <c r="B33" s="80">
        <v>30</v>
      </c>
      <c r="C33" s="81"/>
      <c r="L33" s="15"/>
    </row>
    <row r="34" spans="1:16">
      <c r="A34" s="90" t="s">
        <v>172</v>
      </c>
      <c r="B34" s="80">
        <v>31</v>
      </c>
      <c r="C34" s="81">
        <v>897.73</v>
      </c>
      <c r="D34" s="173" t="s">
        <v>173</v>
      </c>
      <c r="E34" s="174"/>
      <c r="F34" s="174"/>
      <c r="G34" s="174"/>
      <c r="H34" s="174"/>
      <c r="I34" s="174"/>
      <c r="J34" s="174"/>
      <c r="K34" s="174"/>
      <c r="L34" s="15"/>
    </row>
    <row r="35" spans="1:16">
      <c r="A35" s="90" t="s">
        <v>174</v>
      </c>
      <c r="B35" s="80">
        <v>32</v>
      </c>
      <c r="C35" s="81">
        <v>10.15</v>
      </c>
      <c r="D35" s="1" t="s">
        <v>175</v>
      </c>
      <c r="L35" s="15"/>
    </row>
    <row r="36" spans="1:16">
      <c r="A36" s="90" t="s">
        <v>176</v>
      </c>
      <c r="B36" s="80">
        <v>33</v>
      </c>
      <c r="C36" s="81">
        <v>6</v>
      </c>
      <c r="D36" s="1">
        <v>59001000</v>
      </c>
      <c r="L36" s="15"/>
    </row>
    <row r="37" spans="1:16">
      <c r="A37" s="90" t="s">
        <v>177</v>
      </c>
      <c r="B37" s="80">
        <v>34</v>
      </c>
      <c r="C37" s="81"/>
      <c r="L37" s="15"/>
    </row>
    <row r="38" spans="1:16" ht="16.5" customHeight="1">
      <c r="A38" s="86" t="s">
        <v>178</v>
      </c>
      <c r="B38" s="75" t="s">
        <v>179</v>
      </c>
      <c r="C38" s="78">
        <f>C39+C43</f>
        <v>345.42</v>
      </c>
      <c r="D38" s="169" t="s">
        <v>180</v>
      </c>
      <c r="E38" s="170"/>
      <c r="I38" s="177"/>
      <c r="J38" s="178"/>
      <c r="K38" s="178"/>
      <c r="L38" s="15" t="s">
        <v>9</v>
      </c>
      <c r="M38" s="91"/>
      <c r="N38" s="91"/>
      <c r="O38" s="91"/>
      <c r="P38" s="91"/>
    </row>
    <row r="39" spans="1:16">
      <c r="A39" s="84" t="s">
        <v>181</v>
      </c>
      <c r="B39" s="75">
        <v>36</v>
      </c>
      <c r="C39" s="78">
        <f>C40+C41+C42-C42</f>
        <v>227.51999999999998</v>
      </c>
      <c r="D39" s="1">
        <v>71110000</v>
      </c>
      <c r="E39" s="1">
        <v>71162000</v>
      </c>
      <c r="F39" s="1">
        <v>71183000</v>
      </c>
      <c r="G39" s="1">
        <v>71190000</v>
      </c>
      <c r="H39" s="1">
        <v>71990000</v>
      </c>
      <c r="L39" s="15" t="s">
        <v>9</v>
      </c>
      <c r="M39" s="1">
        <v>1</v>
      </c>
    </row>
    <row r="40" spans="1:16">
      <c r="A40" s="92" t="s">
        <v>182</v>
      </c>
      <c r="B40" s="80">
        <v>37</v>
      </c>
      <c r="C40" s="81">
        <v>205.7</v>
      </c>
      <c r="D40" s="1">
        <v>71110000</v>
      </c>
      <c r="L40" s="15" t="s">
        <v>9</v>
      </c>
      <c r="M40" s="1">
        <v>2</v>
      </c>
    </row>
    <row r="41" spans="1:16">
      <c r="A41" s="92" t="s">
        <v>183</v>
      </c>
      <c r="B41" s="80">
        <v>38</v>
      </c>
      <c r="C41" s="81">
        <v>21.82</v>
      </c>
      <c r="D41" s="1">
        <v>71162000</v>
      </c>
      <c r="E41" s="1">
        <v>71183000</v>
      </c>
      <c r="F41" s="1">
        <v>71190000</v>
      </c>
      <c r="G41" s="1">
        <v>71990000</v>
      </c>
      <c r="L41" s="15" t="s">
        <v>9</v>
      </c>
      <c r="M41" s="1">
        <v>2</v>
      </c>
    </row>
    <row r="42" spans="1:16">
      <c r="A42" s="92" t="s">
        <v>184</v>
      </c>
      <c r="B42" s="80">
        <v>39</v>
      </c>
      <c r="C42" s="81">
        <v>6</v>
      </c>
      <c r="D42" s="169" t="s">
        <v>185</v>
      </c>
      <c r="E42" s="179"/>
      <c r="F42" s="179"/>
      <c r="G42" s="179"/>
      <c r="H42" s="179"/>
      <c r="L42" s="15" t="s">
        <v>9</v>
      </c>
      <c r="M42" s="1">
        <v>2</v>
      </c>
    </row>
    <row r="43" spans="1:16" ht="30" customHeight="1">
      <c r="A43" s="77" t="s">
        <v>186</v>
      </c>
      <c r="B43" s="75" t="s">
        <v>187</v>
      </c>
      <c r="C43" s="78">
        <v>117.90000000000002</v>
      </c>
      <c r="D43" s="175" t="s">
        <v>188</v>
      </c>
      <c r="E43" s="176"/>
      <c r="F43" s="176"/>
      <c r="G43" s="176"/>
      <c r="H43" s="176"/>
      <c r="I43" s="176"/>
      <c r="J43" s="176"/>
      <c r="K43" s="176"/>
      <c r="L43" s="15" t="s">
        <v>9</v>
      </c>
    </row>
    <row r="44" spans="1:16" ht="22.5">
      <c r="A44" s="92" t="s">
        <v>189</v>
      </c>
      <c r="B44" s="80" t="s">
        <v>190</v>
      </c>
      <c r="C44" s="81">
        <f>C45+C46+C47</f>
        <v>13.809999999999999</v>
      </c>
      <c r="D44" s="1">
        <v>72320000</v>
      </c>
      <c r="E44" s="1">
        <v>73220000</v>
      </c>
      <c r="F44" s="1">
        <v>73233000</v>
      </c>
      <c r="G44" s="1">
        <v>73260000</v>
      </c>
      <c r="H44" s="1">
        <v>73235000</v>
      </c>
      <c r="I44" s="1">
        <v>72250000</v>
      </c>
      <c r="J44" s="1">
        <v>72260000</v>
      </c>
      <c r="L44" s="15" t="s">
        <v>9</v>
      </c>
      <c r="M44" s="1">
        <v>2</v>
      </c>
    </row>
    <row r="45" spans="1:16">
      <c r="A45" s="92" t="s">
        <v>191</v>
      </c>
      <c r="B45" s="80">
        <v>42</v>
      </c>
      <c r="C45" s="81">
        <v>4.59</v>
      </c>
      <c r="D45" s="1">
        <v>72320000</v>
      </c>
      <c r="E45" s="1">
        <v>73220000</v>
      </c>
      <c r="F45" s="1">
        <v>73233000</v>
      </c>
      <c r="G45" s="1">
        <v>73260000</v>
      </c>
      <c r="L45" s="15" t="s">
        <v>9</v>
      </c>
      <c r="M45" s="1">
        <v>2</v>
      </c>
    </row>
    <row r="46" spans="1:16">
      <c r="A46" s="92" t="s">
        <v>192</v>
      </c>
      <c r="B46" s="80">
        <v>43</v>
      </c>
      <c r="C46" s="81">
        <v>3.52</v>
      </c>
      <c r="D46" s="1">
        <v>73235000</v>
      </c>
      <c r="L46" s="15" t="s">
        <v>9</v>
      </c>
      <c r="M46" s="1">
        <v>2</v>
      </c>
    </row>
    <row r="47" spans="1:16" ht="15.75" customHeight="1">
      <c r="A47" s="92" t="s">
        <v>193</v>
      </c>
      <c r="B47" s="80">
        <v>44</v>
      </c>
      <c r="C47" s="81">
        <v>5.6999999999999993</v>
      </c>
      <c r="D47" s="1">
        <v>72250000</v>
      </c>
      <c r="E47" s="1">
        <v>72260000</v>
      </c>
      <c r="L47" s="15" t="s">
        <v>9</v>
      </c>
      <c r="M47" s="1">
        <v>2</v>
      </c>
    </row>
    <row r="48" spans="1:16">
      <c r="A48" s="92" t="s">
        <v>194</v>
      </c>
      <c r="B48" s="80">
        <v>45</v>
      </c>
      <c r="C48" s="81">
        <f>C43-C44</f>
        <v>104.09000000000002</v>
      </c>
      <c r="D48" s="169" t="s">
        <v>195</v>
      </c>
      <c r="E48" s="170"/>
      <c r="L48" s="15" t="s">
        <v>9</v>
      </c>
      <c r="M48" s="1">
        <v>2</v>
      </c>
    </row>
    <row r="49" spans="1:13">
      <c r="A49" s="92" t="s">
        <v>196</v>
      </c>
      <c r="B49" s="80"/>
      <c r="C49" s="81">
        <v>11.82</v>
      </c>
      <c r="L49" s="15"/>
      <c r="M49" s="1">
        <v>2</v>
      </c>
    </row>
    <row r="50" spans="1:13">
      <c r="A50" s="92" t="s">
        <v>197</v>
      </c>
      <c r="B50" s="80">
        <v>46</v>
      </c>
      <c r="C50" s="81">
        <v>1.3900000000000001</v>
      </c>
      <c r="D50" s="1">
        <v>76200000</v>
      </c>
      <c r="E50" s="1">
        <v>76300000</v>
      </c>
      <c r="L50" s="15" t="s">
        <v>9</v>
      </c>
      <c r="M50" s="1">
        <v>2</v>
      </c>
    </row>
    <row r="51" spans="1:13" ht="22.5">
      <c r="A51" s="92" t="s">
        <v>198</v>
      </c>
      <c r="B51" s="80">
        <v>47</v>
      </c>
      <c r="C51" s="81">
        <v>0.54</v>
      </c>
      <c r="D51" s="1">
        <v>73170000</v>
      </c>
      <c r="E51" s="1">
        <v>78114000</v>
      </c>
      <c r="L51" s="15" t="s">
        <v>9</v>
      </c>
      <c r="M51" s="1">
        <v>2</v>
      </c>
    </row>
    <row r="52" spans="1:13">
      <c r="A52" s="92" t="s">
        <v>199</v>
      </c>
      <c r="B52" s="80">
        <v>48</v>
      </c>
      <c r="C52" s="81">
        <v>0.56999999999999995</v>
      </c>
      <c r="D52" s="1">
        <v>78101000</v>
      </c>
      <c r="E52" s="1">
        <v>78102000</v>
      </c>
      <c r="L52" s="15" t="s">
        <v>9</v>
      </c>
      <c r="M52" s="1">
        <v>2</v>
      </c>
    </row>
    <row r="53" spans="1:13">
      <c r="A53" s="86" t="s">
        <v>200</v>
      </c>
      <c r="B53" s="75" t="s">
        <v>201</v>
      </c>
      <c r="C53" s="78">
        <v>0</v>
      </c>
      <c r="L53" s="15"/>
    </row>
    <row r="54" spans="1:13">
      <c r="A54" s="90" t="s">
        <v>202</v>
      </c>
      <c r="B54" s="80">
        <v>50</v>
      </c>
      <c r="C54" s="81">
        <v>0</v>
      </c>
      <c r="L54" s="15"/>
    </row>
    <row r="55" spans="1:13">
      <c r="A55" s="90" t="s">
        <v>203</v>
      </c>
      <c r="B55" s="80">
        <v>51</v>
      </c>
      <c r="C55" s="81"/>
      <c r="L55" s="15"/>
    </row>
    <row r="56" spans="1:13">
      <c r="A56" s="86" t="s">
        <v>204</v>
      </c>
      <c r="B56" s="75" t="s">
        <v>205</v>
      </c>
      <c r="C56" s="78">
        <f>C4-C38-C42</f>
        <v>1025.68</v>
      </c>
      <c r="D56" s="169" t="s">
        <v>206</v>
      </c>
      <c r="E56" s="170"/>
      <c r="L56" s="15" t="s">
        <v>9</v>
      </c>
    </row>
    <row r="57" spans="1:13">
      <c r="A57" s="93" t="s">
        <v>207</v>
      </c>
      <c r="B57" s="80">
        <v>53</v>
      </c>
      <c r="C57" s="81">
        <v>197.49</v>
      </c>
      <c r="D57" s="1">
        <v>89001000</v>
      </c>
      <c r="E57" s="1">
        <v>89002000</v>
      </c>
      <c r="L57" s="15" t="s">
        <v>9</v>
      </c>
    </row>
    <row r="58" spans="1:13" ht="15.75" thickBot="1">
      <c r="A58" s="94" t="s">
        <v>208</v>
      </c>
      <c r="B58" s="95" t="s">
        <v>209</v>
      </c>
      <c r="C58" s="96">
        <f>C56-C57</f>
        <v>828.19</v>
      </c>
      <c r="D58" s="171" t="s">
        <v>210</v>
      </c>
      <c r="E58" s="172"/>
      <c r="F58" s="97"/>
      <c r="G58" s="97"/>
      <c r="H58" s="97"/>
      <c r="I58" s="97"/>
      <c r="J58" s="97"/>
      <c r="K58" s="97"/>
      <c r="L58" s="66" t="s">
        <v>9</v>
      </c>
    </row>
  </sheetData>
  <mergeCells count="18">
    <mergeCell ref="L1:L3"/>
    <mergeCell ref="A1:A3"/>
    <mergeCell ref="B2:B3"/>
    <mergeCell ref="C2:C3"/>
    <mergeCell ref="D1:K3"/>
    <mergeCell ref="D56:E56"/>
    <mergeCell ref="D58:E58"/>
    <mergeCell ref="D4:E4"/>
    <mergeCell ref="D5:K5"/>
    <mergeCell ref="D43:K43"/>
    <mergeCell ref="I38:K38"/>
    <mergeCell ref="D48:E48"/>
    <mergeCell ref="D38:E38"/>
    <mergeCell ref="D42:H42"/>
    <mergeCell ref="D6:K6"/>
    <mergeCell ref="D34:K34"/>
    <mergeCell ref="D18:K18"/>
    <mergeCell ref="D29:K29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abSelected="1" topLeftCell="A13" workbookViewId="0">
      <selection activeCell="C26" sqref="C26"/>
    </sheetView>
  </sheetViews>
  <sheetFormatPr defaultRowHeight="15"/>
  <cols>
    <col min="1" max="1" width="26.42578125" style="1" bestFit="1" customWidth="1"/>
    <col min="2" max="2" width="11.28515625" style="1" bestFit="1" customWidth="1"/>
    <col min="3" max="3" width="11.28515625" style="1" customWidth="1"/>
    <col min="4" max="4" width="7.85546875" style="1" bestFit="1" customWidth="1"/>
    <col min="5" max="5" width="20.85546875" style="1" customWidth="1"/>
    <col min="6" max="6" width="21.7109375" style="1" bestFit="1" customWidth="1"/>
    <col min="7" max="7" width="14" style="1" bestFit="1" customWidth="1"/>
    <col min="8" max="9" width="9" style="1" bestFit="1" customWidth="1"/>
    <col min="10" max="10" width="21.7109375" style="1" bestFit="1" customWidth="1"/>
    <col min="11" max="16384" width="9.140625" style="1"/>
  </cols>
  <sheetData>
    <row r="1" spans="1:10">
      <c r="A1" s="213" t="s">
        <v>0</v>
      </c>
      <c r="B1" s="215" t="s">
        <v>131</v>
      </c>
      <c r="C1" s="199" t="s">
        <v>211</v>
      </c>
      <c r="D1" s="201" t="s">
        <v>212</v>
      </c>
      <c r="E1" s="202"/>
      <c r="F1" s="219" t="s">
        <v>213</v>
      </c>
      <c r="G1" s="199" t="s">
        <v>214</v>
      </c>
      <c r="H1" s="201" t="s">
        <v>130</v>
      </c>
      <c r="I1" s="202"/>
      <c r="J1" s="221">
        <v>42551</v>
      </c>
    </row>
    <row r="2" spans="1:10" ht="15.75" thickBot="1">
      <c r="A2" s="214"/>
      <c r="B2" s="216"/>
      <c r="C2" s="200"/>
      <c r="D2" s="217"/>
      <c r="E2" s="218"/>
      <c r="F2" s="220"/>
      <c r="G2" s="200"/>
      <c r="H2" s="203"/>
      <c r="I2" s="204"/>
      <c r="J2" s="222"/>
    </row>
    <row r="3" spans="1:10" ht="45.75" customHeight="1">
      <c r="A3" s="98" t="s">
        <v>5</v>
      </c>
      <c r="B3" s="99">
        <v>1</v>
      </c>
      <c r="C3" s="100">
        <v>101967.86</v>
      </c>
      <c r="D3" s="205" t="s">
        <v>215</v>
      </c>
      <c r="E3" s="206"/>
      <c r="F3" s="223" t="s">
        <v>9</v>
      </c>
      <c r="G3" s="101">
        <v>927.95</v>
      </c>
      <c r="H3" s="209" t="s">
        <v>216</v>
      </c>
      <c r="I3" s="210"/>
      <c r="J3" s="56"/>
    </row>
    <row r="4" spans="1:10">
      <c r="A4" s="16" t="s">
        <v>10</v>
      </c>
      <c r="B4" s="102"/>
      <c r="C4" s="100">
        <v>30781.5</v>
      </c>
      <c r="D4" s="207">
        <v>13251131</v>
      </c>
      <c r="E4" s="208"/>
      <c r="F4" s="224"/>
      <c r="G4" s="104">
        <v>214.16</v>
      </c>
      <c r="H4" s="211">
        <v>51300131</v>
      </c>
      <c r="I4" s="212"/>
      <c r="J4" s="57"/>
    </row>
    <row r="5" spans="1:10">
      <c r="A5" s="21" t="s">
        <v>12</v>
      </c>
      <c r="B5" s="102"/>
      <c r="C5" s="100"/>
      <c r="D5" s="105"/>
      <c r="E5" s="106"/>
      <c r="F5" s="224"/>
      <c r="G5" s="104"/>
      <c r="H5" s="107"/>
      <c r="I5" s="108"/>
      <c r="J5" s="57"/>
    </row>
    <row r="6" spans="1:10" ht="21" customHeight="1">
      <c r="A6" s="24" t="s">
        <v>13</v>
      </c>
      <c r="B6" s="109"/>
      <c r="C6" s="100">
        <v>35456.78</v>
      </c>
      <c r="D6" s="207" t="s">
        <v>217</v>
      </c>
      <c r="E6" s="208"/>
      <c r="F6" s="224"/>
      <c r="G6" s="104">
        <v>394.29</v>
      </c>
      <c r="H6" s="211">
        <v>51601141</v>
      </c>
      <c r="I6" s="212"/>
      <c r="J6" s="57"/>
    </row>
    <row r="7" spans="1:10">
      <c r="A7" s="24" t="s">
        <v>17</v>
      </c>
      <c r="B7" s="109"/>
      <c r="C7" s="100"/>
      <c r="D7" s="105"/>
      <c r="E7" s="106"/>
      <c r="F7" s="224"/>
      <c r="G7" s="104"/>
      <c r="H7" s="107"/>
      <c r="I7" s="108"/>
      <c r="J7" s="57"/>
    </row>
    <row r="8" spans="1:10">
      <c r="A8" s="25" t="s">
        <v>21</v>
      </c>
      <c r="B8" s="109"/>
      <c r="C8" s="100"/>
      <c r="D8" s="105"/>
      <c r="E8" s="106"/>
      <c r="F8" s="224"/>
      <c r="G8" s="104"/>
      <c r="H8" s="107"/>
      <c r="I8" s="108"/>
      <c r="J8" s="57"/>
    </row>
    <row r="9" spans="1:10">
      <c r="A9" s="24" t="s">
        <v>218</v>
      </c>
      <c r="B9" s="109"/>
      <c r="C9" s="100"/>
      <c r="D9" s="105"/>
      <c r="E9" s="106"/>
      <c r="F9" s="224"/>
      <c r="G9" s="104"/>
      <c r="H9" s="107"/>
      <c r="I9" s="108"/>
      <c r="J9" s="57"/>
    </row>
    <row r="10" spans="1:10">
      <c r="A10" s="16" t="s">
        <v>25</v>
      </c>
      <c r="B10" s="102">
        <v>2</v>
      </c>
      <c r="C10" s="100">
        <f>C11+C17</f>
        <v>35369.800000000003</v>
      </c>
      <c r="D10" s="235" t="s">
        <v>219</v>
      </c>
      <c r="E10" s="237"/>
      <c r="F10" s="103" t="s">
        <v>9</v>
      </c>
      <c r="G10" s="104">
        <v>2187.06</v>
      </c>
      <c r="H10" s="235" t="s">
        <v>219</v>
      </c>
      <c r="I10" s="237"/>
      <c r="J10" s="57"/>
    </row>
    <row r="11" spans="1:10">
      <c r="A11" s="26" t="s">
        <v>29</v>
      </c>
      <c r="B11" s="102"/>
      <c r="C11" s="100">
        <f>C13+C14+C15+C12</f>
        <v>35369.800000000003</v>
      </c>
      <c r="D11" s="110"/>
      <c r="E11" s="111"/>
      <c r="F11" s="103"/>
      <c r="G11" s="104">
        <f>G12+G13+G14+G15</f>
        <v>281.28999999999996</v>
      </c>
      <c r="H11" s="112"/>
      <c r="I11" s="113"/>
      <c r="J11" s="57"/>
    </row>
    <row r="12" spans="1:10">
      <c r="A12" s="16" t="s">
        <v>31</v>
      </c>
      <c r="B12" s="102">
        <v>3</v>
      </c>
      <c r="C12" s="100">
        <v>326.94</v>
      </c>
      <c r="D12" s="110">
        <v>15057323</v>
      </c>
      <c r="E12" s="111"/>
      <c r="F12" s="103" t="s">
        <v>9</v>
      </c>
      <c r="G12" s="104">
        <v>1.87</v>
      </c>
      <c r="H12" s="112">
        <v>51122323</v>
      </c>
      <c r="I12" s="113"/>
      <c r="J12" s="57"/>
    </row>
    <row r="13" spans="1:10">
      <c r="A13" s="16" t="s">
        <v>33</v>
      </c>
      <c r="B13" s="102">
        <v>4</v>
      </c>
      <c r="C13" s="100">
        <v>9605.92</v>
      </c>
      <c r="D13" s="110">
        <v>15070366</v>
      </c>
      <c r="E13" s="111"/>
      <c r="F13" s="103" t="s">
        <v>9</v>
      </c>
      <c r="G13" s="104">
        <v>52.13</v>
      </c>
      <c r="H13" s="112">
        <v>51128366</v>
      </c>
      <c r="I13" s="113"/>
      <c r="J13" s="57"/>
    </row>
    <row r="14" spans="1:10">
      <c r="A14" s="16" t="s">
        <v>35</v>
      </c>
      <c r="B14" s="102">
        <v>5</v>
      </c>
      <c r="C14" s="100">
        <v>540.34</v>
      </c>
      <c r="D14" s="110">
        <v>15081368</v>
      </c>
      <c r="E14" s="111"/>
      <c r="F14" s="103" t="s">
        <v>9</v>
      </c>
      <c r="G14" s="104">
        <v>13.69</v>
      </c>
      <c r="H14" s="112">
        <v>51111368</v>
      </c>
      <c r="I14" s="113"/>
      <c r="J14" s="57"/>
    </row>
    <row r="15" spans="1:10">
      <c r="A15" s="16" t="s">
        <v>37</v>
      </c>
      <c r="B15" s="102">
        <v>6</v>
      </c>
      <c r="C15" s="114">
        <v>24896.6</v>
      </c>
      <c r="D15" s="229">
        <v>13072305</v>
      </c>
      <c r="E15" s="230">
        <v>15039305</v>
      </c>
      <c r="F15" s="224" t="s">
        <v>9</v>
      </c>
      <c r="G15" s="115">
        <v>213.6</v>
      </c>
      <c r="H15" s="231">
        <v>51111305</v>
      </c>
      <c r="I15" s="232">
        <v>52119305</v>
      </c>
      <c r="J15" s="57"/>
    </row>
    <row r="16" spans="1:10">
      <c r="A16" s="16" t="s">
        <v>41</v>
      </c>
      <c r="B16" s="102"/>
      <c r="C16" s="114"/>
      <c r="D16" s="229"/>
      <c r="E16" s="230"/>
      <c r="F16" s="224"/>
      <c r="G16" s="115"/>
      <c r="H16" s="231"/>
      <c r="I16" s="232"/>
      <c r="J16" s="57"/>
    </row>
    <row r="17" spans="1:10">
      <c r="A17" s="26" t="s">
        <v>42</v>
      </c>
      <c r="B17" s="102">
        <v>7</v>
      </c>
      <c r="C17" s="114"/>
      <c r="D17" s="229"/>
      <c r="E17" s="230"/>
      <c r="F17" s="224"/>
      <c r="G17" s="115"/>
      <c r="H17" s="231"/>
      <c r="I17" s="232"/>
      <c r="J17" s="57"/>
    </row>
    <row r="18" spans="1:10">
      <c r="A18" s="16" t="s">
        <v>45</v>
      </c>
      <c r="B18" s="102"/>
      <c r="C18" s="100">
        <v>359.78</v>
      </c>
      <c r="D18" s="116">
        <v>13803188</v>
      </c>
      <c r="E18" s="117"/>
      <c r="F18" s="103" t="s">
        <v>9</v>
      </c>
      <c r="G18" s="104">
        <v>3.02</v>
      </c>
      <c r="H18" s="112">
        <v>51002188</v>
      </c>
      <c r="I18" s="113"/>
      <c r="J18" s="57"/>
    </row>
    <row r="19" spans="1:10">
      <c r="A19" s="21" t="s">
        <v>47</v>
      </c>
      <c r="B19" s="102">
        <v>8</v>
      </c>
      <c r="C19" s="100">
        <v>5444.01</v>
      </c>
      <c r="D19" s="233" t="s">
        <v>220</v>
      </c>
      <c r="E19" s="234"/>
      <c r="F19" s="103" t="s">
        <v>9</v>
      </c>
      <c r="G19" s="104">
        <v>3.85</v>
      </c>
      <c r="H19" s="112">
        <v>52634706</v>
      </c>
      <c r="I19" s="113">
        <v>52661703</v>
      </c>
      <c r="J19" s="57"/>
    </row>
    <row r="20" spans="1:10">
      <c r="A20" s="30" t="s">
        <v>50</v>
      </c>
      <c r="B20" s="102"/>
      <c r="C20" s="100">
        <v>5444.01</v>
      </c>
      <c r="D20" s="233" t="s">
        <v>220</v>
      </c>
      <c r="E20" s="234"/>
      <c r="F20" s="103" t="s">
        <v>9</v>
      </c>
      <c r="G20" s="104">
        <v>3.85</v>
      </c>
      <c r="H20" s="112">
        <v>52634706</v>
      </c>
      <c r="I20" s="113">
        <v>52661703</v>
      </c>
      <c r="J20" s="57"/>
    </row>
    <row r="21" spans="1:10">
      <c r="A21" s="31" t="s">
        <v>51</v>
      </c>
      <c r="B21" s="118"/>
      <c r="C21" s="100"/>
      <c r="D21" s="116"/>
      <c r="E21" s="117"/>
      <c r="F21" s="103"/>
      <c r="G21" s="104"/>
      <c r="H21" s="112"/>
      <c r="I21" s="113"/>
      <c r="J21" s="57"/>
    </row>
    <row r="22" spans="1:10">
      <c r="A22" s="16" t="s">
        <v>52</v>
      </c>
      <c r="B22" s="118">
        <v>9</v>
      </c>
      <c r="C22" s="100">
        <v>23735.94</v>
      </c>
      <c r="D22" s="116">
        <v>12401720</v>
      </c>
      <c r="E22" s="117">
        <v>13011303</v>
      </c>
      <c r="F22" s="103" t="s">
        <v>9</v>
      </c>
      <c r="G22" s="104">
        <v>138.60000000000002</v>
      </c>
      <c r="H22" s="112">
        <v>52565720</v>
      </c>
      <c r="I22" s="113">
        <v>52107303</v>
      </c>
      <c r="J22" s="57"/>
    </row>
    <row r="23" spans="1:10">
      <c r="A23" s="16" t="s">
        <v>55</v>
      </c>
      <c r="B23" s="118"/>
      <c r="C23" s="100">
        <v>87.98</v>
      </c>
      <c r="D23" s="116">
        <v>13011303</v>
      </c>
      <c r="E23" s="117"/>
      <c r="F23" s="103" t="s">
        <v>9</v>
      </c>
      <c r="G23" s="104">
        <v>0.5</v>
      </c>
      <c r="H23" s="112">
        <v>52107303</v>
      </c>
      <c r="I23" s="113"/>
      <c r="J23" s="57"/>
    </row>
    <row r="24" spans="1:10">
      <c r="A24" s="26" t="s">
        <v>57</v>
      </c>
      <c r="B24" s="118"/>
      <c r="C24" s="100"/>
      <c r="D24" s="110"/>
      <c r="E24" s="111"/>
      <c r="F24" s="119"/>
      <c r="G24" s="104"/>
      <c r="H24" s="112"/>
      <c r="I24" s="113"/>
      <c r="J24" s="57"/>
    </row>
    <row r="25" spans="1:10">
      <c r="A25" s="21" t="s">
        <v>58</v>
      </c>
      <c r="B25" s="118">
        <v>10</v>
      </c>
      <c r="C25" s="100">
        <f>C26+C27</f>
        <v>28442.440000000002</v>
      </c>
      <c r="D25" s="235" t="s">
        <v>221</v>
      </c>
      <c r="E25" s="236"/>
      <c r="F25" s="103" t="s">
        <v>9</v>
      </c>
      <c r="G25" s="104">
        <f>G26+G27</f>
        <v>337.37</v>
      </c>
      <c r="H25" s="235" t="s">
        <v>221</v>
      </c>
      <c r="I25" s="237"/>
      <c r="J25" s="57"/>
    </row>
    <row r="26" spans="1:10">
      <c r="A26" s="31" t="s">
        <v>55</v>
      </c>
      <c r="B26" s="118">
        <v>11</v>
      </c>
      <c r="C26" s="100">
        <v>13548.27</v>
      </c>
      <c r="D26" s="110">
        <v>15009168</v>
      </c>
      <c r="E26" s="111"/>
      <c r="F26" s="103" t="s">
        <v>9</v>
      </c>
      <c r="G26" s="104">
        <v>141.94999999999999</v>
      </c>
      <c r="H26" s="112">
        <v>51105168</v>
      </c>
      <c r="I26" s="113"/>
      <c r="J26" s="57"/>
    </row>
    <row r="27" spans="1:10">
      <c r="A27" s="31" t="s">
        <v>62</v>
      </c>
      <c r="B27" s="118">
        <v>12</v>
      </c>
      <c r="C27" s="100">
        <v>14894.17</v>
      </c>
      <c r="D27" s="110">
        <v>15002721</v>
      </c>
      <c r="E27" s="111">
        <v>15007700</v>
      </c>
      <c r="F27" s="103" t="s">
        <v>9</v>
      </c>
      <c r="G27" s="104">
        <v>195.42</v>
      </c>
      <c r="H27" s="112">
        <v>51224700</v>
      </c>
      <c r="I27" s="113" t="s">
        <v>222</v>
      </c>
      <c r="J27" s="57"/>
    </row>
    <row r="28" spans="1:10">
      <c r="A28" s="31" t="s">
        <v>65</v>
      </c>
      <c r="B28" s="118"/>
      <c r="C28" s="100"/>
      <c r="D28" s="110"/>
      <c r="E28" s="111"/>
      <c r="F28" s="119"/>
      <c r="G28" s="104"/>
      <c r="H28" s="112"/>
      <c r="I28" s="113"/>
      <c r="J28" s="57"/>
    </row>
    <row r="29" spans="1:10">
      <c r="A29" s="16" t="s">
        <v>66</v>
      </c>
      <c r="B29" s="118">
        <v>13</v>
      </c>
      <c r="C29" s="100">
        <v>127.63</v>
      </c>
      <c r="D29" s="110">
        <v>15006700</v>
      </c>
      <c r="E29" s="111">
        <v>15006701</v>
      </c>
      <c r="F29" s="103" t="s">
        <v>9</v>
      </c>
      <c r="G29" s="104">
        <v>0</v>
      </c>
      <c r="H29" s="112">
        <v>51124701</v>
      </c>
      <c r="I29" s="113"/>
      <c r="J29" s="57"/>
    </row>
    <row r="30" spans="1:10">
      <c r="A30" s="32" t="s">
        <v>69</v>
      </c>
      <c r="B30" s="118"/>
      <c r="C30" s="100"/>
      <c r="D30" s="110"/>
      <c r="E30" s="111"/>
      <c r="F30" s="119"/>
      <c r="G30" s="104"/>
      <c r="H30" s="112"/>
      <c r="I30" s="113"/>
      <c r="J30" s="57"/>
    </row>
    <row r="31" spans="1:10">
      <c r="A31" s="32" t="s">
        <v>70</v>
      </c>
      <c r="B31" s="118">
        <v>14</v>
      </c>
      <c r="C31" s="100">
        <v>3055.87</v>
      </c>
      <c r="D31" s="238" t="s">
        <v>223</v>
      </c>
      <c r="E31" s="239"/>
      <c r="F31" s="103" t="s">
        <v>9</v>
      </c>
      <c r="G31" s="104"/>
      <c r="H31" s="112"/>
      <c r="I31" s="113"/>
      <c r="J31" s="57"/>
    </row>
    <row r="32" spans="1:10">
      <c r="A32" s="31" t="s">
        <v>73</v>
      </c>
      <c r="B32" s="118">
        <v>15</v>
      </c>
      <c r="C32" s="100">
        <v>77234.600000000006</v>
      </c>
      <c r="D32" s="110">
        <v>27010213</v>
      </c>
      <c r="E32" s="111">
        <v>27012213</v>
      </c>
      <c r="F32" s="103" t="s">
        <v>9</v>
      </c>
      <c r="G32" s="104">
        <v>0</v>
      </c>
      <c r="H32" s="112"/>
      <c r="I32" s="113"/>
      <c r="J32" s="57"/>
    </row>
    <row r="33" spans="1:10" ht="15.75" thickBot="1">
      <c r="A33" s="120" t="s">
        <v>76</v>
      </c>
      <c r="B33" s="118">
        <v>16</v>
      </c>
      <c r="C33" s="121">
        <f>C34-C3-C19-C22-C25-C31-C32</f>
        <v>2094734.3900000001</v>
      </c>
      <c r="D33" s="225" t="s">
        <v>224</v>
      </c>
      <c r="E33" s="240"/>
      <c r="F33" s="122" t="s">
        <v>9</v>
      </c>
      <c r="G33" s="104">
        <v>0</v>
      </c>
      <c r="H33" s="123"/>
      <c r="I33" s="124"/>
      <c r="J33" s="125"/>
    </row>
    <row r="34" spans="1:10" ht="15.75" thickBot="1">
      <c r="A34" s="38" t="s">
        <v>79</v>
      </c>
      <c r="B34" s="126">
        <v>17</v>
      </c>
      <c r="C34" s="127">
        <v>2334615.11</v>
      </c>
      <c r="D34" s="225" t="s">
        <v>123</v>
      </c>
      <c r="E34" s="226"/>
      <c r="F34" s="122" t="s">
        <v>9</v>
      </c>
      <c r="G34" s="128">
        <v>1009.82</v>
      </c>
      <c r="H34" s="227" t="s">
        <v>225</v>
      </c>
      <c r="I34" s="228"/>
      <c r="J34" s="55"/>
    </row>
    <row r="35" spans="1:10">
      <c r="A35" s="129" t="s">
        <v>87</v>
      </c>
      <c r="B35" s="130" t="s">
        <v>226</v>
      </c>
      <c r="C35" s="131">
        <f>C36+C38+C39</f>
        <v>34182.19</v>
      </c>
      <c r="D35" s="205" t="s">
        <v>226</v>
      </c>
      <c r="E35" s="255"/>
      <c r="F35" s="132"/>
      <c r="G35" s="133">
        <f>G36+G38+G39</f>
        <v>292.02</v>
      </c>
      <c r="H35" s="205" t="s">
        <v>226</v>
      </c>
      <c r="I35" s="206"/>
      <c r="J35" s="103" t="s">
        <v>9</v>
      </c>
    </row>
    <row r="36" spans="1:10">
      <c r="A36" s="134" t="s">
        <v>91</v>
      </c>
      <c r="B36" s="135" t="s">
        <v>227</v>
      </c>
      <c r="C36" s="136">
        <v>11958.3</v>
      </c>
      <c r="D36" s="110">
        <v>23009212</v>
      </c>
      <c r="E36" s="111">
        <v>23310732</v>
      </c>
      <c r="F36" s="137"/>
      <c r="G36" s="133">
        <v>5.52</v>
      </c>
      <c r="H36" s="138">
        <v>57102212</v>
      </c>
      <c r="I36" s="139">
        <v>57103732</v>
      </c>
      <c r="J36" s="103" t="s">
        <v>9</v>
      </c>
    </row>
    <row r="37" spans="1:10">
      <c r="A37" s="134" t="s">
        <v>93</v>
      </c>
      <c r="B37" s="135"/>
      <c r="C37" s="136"/>
      <c r="D37" s="140"/>
      <c r="E37" s="141"/>
      <c r="F37" s="142"/>
      <c r="G37" s="133"/>
      <c r="H37" s="112"/>
      <c r="I37" s="113"/>
      <c r="J37" s="143"/>
    </row>
    <row r="38" spans="1:10">
      <c r="A38" s="134" t="s">
        <v>94</v>
      </c>
      <c r="B38" s="135" t="s">
        <v>228</v>
      </c>
      <c r="C38" s="136">
        <v>5484.82</v>
      </c>
      <c r="D38" s="110">
        <v>22009211</v>
      </c>
      <c r="E38" s="111">
        <v>22010211</v>
      </c>
      <c r="F38" s="137"/>
      <c r="G38" s="133">
        <v>0</v>
      </c>
      <c r="H38" s="112"/>
      <c r="I38" s="113"/>
      <c r="J38" s="143"/>
    </row>
    <row r="39" spans="1:10">
      <c r="A39" s="144" t="s">
        <v>95</v>
      </c>
      <c r="B39" s="135" t="s">
        <v>229</v>
      </c>
      <c r="C39" s="136">
        <v>16739.07</v>
      </c>
      <c r="D39" s="110">
        <v>24010746</v>
      </c>
      <c r="E39" s="141"/>
      <c r="F39" s="142"/>
      <c r="G39" s="133">
        <v>286.5</v>
      </c>
      <c r="H39" s="112">
        <v>57301746</v>
      </c>
      <c r="I39" s="113"/>
      <c r="J39" s="103" t="s">
        <v>9</v>
      </c>
    </row>
    <row r="40" spans="1:10">
      <c r="A40" s="144" t="s">
        <v>96</v>
      </c>
      <c r="B40" s="135" t="s">
        <v>11</v>
      </c>
      <c r="C40" s="136">
        <v>34898.85</v>
      </c>
      <c r="D40" s="110">
        <v>22412730</v>
      </c>
      <c r="E40" s="111">
        <v>22415303</v>
      </c>
      <c r="F40" s="137"/>
      <c r="G40" s="133">
        <v>117.26</v>
      </c>
      <c r="H40" s="112">
        <v>57104732</v>
      </c>
      <c r="I40" s="113"/>
      <c r="J40" s="103" t="s">
        <v>9</v>
      </c>
    </row>
    <row r="41" spans="1:10">
      <c r="A41" s="144" t="s">
        <v>98</v>
      </c>
      <c r="B41" s="135" t="s">
        <v>14</v>
      </c>
      <c r="C41" s="136">
        <v>131842.79</v>
      </c>
      <c r="D41" s="110">
        <v>27014731</v>
      </c>
      <c r="E41" s="111"/>
      <c r="F41" s="137"/>
      <c r="G41" s="133">
        <v>262.13</v>
      </c>
      <c r="H41" s="112">
        <v>57513731</v>
      </c>
      <c r="I41" s="113"/>
      <c r="J41" s="103" t="s">
        <v>9</v>
      </c>
    </row>
    <row r="42" spans="1:10">
      <c r="A42" s="144" t="s">
        <v>99</v>
      </c>
      <c r="B42" s="135"/>
      <c r="C42" s="136"/>
      <c r="D42" s="110"/>
      <c r="E42" s="111"/>
      <c r="F42" s="137"/>
      <c r="G42" s="133"/>
      <c r="H42" s="112"/>
      <c r="I42" s="113"/>
      <c r="J42" s="119"/>
    </row>
    <row r="43" spans="1:10">
      <c r="A43" s="144" t="s">
        <v>100</v>
      </c>
      <c r="B43" s="135" t="s">
        <v>26</v>
      </c>
      <c r="C43" s="136">
        <v>56203.78</v>
      </c>
      <c r="D43" s="110">
        <v>27016731</v>
      </c>
      <c r="E43" s="111">
        <v>27013731</v>
      </c>
      <c r="F43" s="137"/>
      <c r="G43" s="133">
        <v>271.44</v>
      </c>
      <c r="H43" s="112">
        <v>57512731</v>
      </c>
      <c r="I43" s="113">
        <v>57511731</v>
      </c>
      <c r="J43" s="103" t="s">
        <v>9</v>
      </c>
    </row>
    <row r="44" spans="1:10">
      <c r="A44" s="145" t="s">
        <v>102</v>
      </c>
      <c r="B44" s="135" t="s">
        <v>46</v>
      </c>
      <c r="C44" s="136">
        <v>7390</v>
      </c>
      <c r="D44" s="110">
        <v>27001739</v>
      </c>
      <c r="E44" s="111"/>
      <c r="F44" s="137"/>
      <c r="G44" s="133"/>
      <c r="H44" s="112"/>
      <c r="I44" s="113"/>
      <c r="J44" s="119"/>
    </row>
    <row r="45" spans="1:10">
      <c r="A45" s="146" t="s">
        <v>103</v>
      </c>
      <c r="B45" s="135" t="s">
        <v>48</v>
      </c>
      <c r="C45" s="136">
        <v>77234.600000000006</v>
      </c>
      <c r="D45" s="110">
        <v>27010213</v>
      </c>
      <c r="E45" s="111">
        <v>27012213</v>
      </c>
      <c r="F45" s="137"/>
      <c r="G45" s="133"/>
      <c r="H45" s="112"/>
      <c r="I45" s="113"/>
      <c r="J45" s="103"/>
    </row>
    <row r="46" spans="1:10">
      <c r="A46" s="241" t="s">
        <v>104</v>
      </c>
      <c r="B46" s="243" t="s">
        <v>53</v>
      </c>
      <c r="C46" s="245">
        <f>C48-C35-C40-C41-C43-C44-C45</f>
        <v>1988558.5299999996</v>
      </c>
      <c r="D46" s="247" t="s">
        <v>230</v>
      </c>
      <c r="E46" s="248"/>
      <c r="F46" s="147"/>
      <c r="G46" s="245">
        <v>178.11</v>
      </c>
      <c r="H46" s="112">
        <v>57115743</v>
      </c>
      <c r="I46" s="113">
        <v>57213700</v>
      </c>
      <c r="J46" s="103" t="s">
        <v>9</v>
      </c>
    </row>
    <row r="47" spans="1:10" ht="15.75" thickBot="1">
      <c r="A47" s="242"/>
      <c r="B47" s="244"/>
      <c r="C47" s="246"/>
      <c r="D47" s="249"/>
      <c r="E47" s="250"/>
      <c r="F47" s="148"/>
      <c r="G47" s="246"/>
      <c r="H47" s="123">
        <v>57502213</v>
      </c>
      <c r="I47" s="124">
        <v>57508701</v>
      </c>
      <c r="J47" s="122" t="s">
        <v>9</v>
      </c>
    </row>
    <row r="48" spans="1:10" ht="15.75" thickBot="1">
      <c r="A48" s="52" t="s">
        <v>107</v>
      </c>
      <c r="B48" s="149" t="s">
        <v>59</v>
      </c>
      <c r="C48" s="150">
        <f>C54-C53</f>
        <v>2330310.7399999998</v>
      </c>
      <c r="D48" s="251" t="s">
        <v>231</v>
      </c>
      <c r="E48" s="252"/>
      <c r="F48" s="151"/>
      <c r="G48" s="128">
        <v>1121.58</v>
      </c>
      <c r="H48" s="253" t="s">
        <v>153</v>
      </c>
      <c r="I48" s="254"/>
      <c r="J48" s="122" t="s">
        <v>9</v>
      </c>
    </row>
    <row r="49" spans="1:7">
      <c r="A49" s="31" t="s">
        <v>111</v>
      </c>
      <c r="B49" s="152"/>
      <c r="C49" s="100"/>
      <c r="D49" s="153"/>
      <c r="E49" s="154"/>
      <c r="F49" s="142"/>
      <c r="G49" s="155"/>
    </row>
    <row r="50" spans="1:7">
      <c r="A50" s="16" t="s">
        <v>112</v>
      </c>
      <c r="B50" s="156"/>
      <c r="C50" s="100">
        <v>5.39</v>
      </c>
      <c r="D50" s="110">
        <v>21065000</v>
      </c>
      <c r="E50" s="157"/>
      <c r="F50" s="137"/>
      <c r="G50" s="155"/>
    </row>
    <row r="51" spans="1:7">
      <c r="A51" s="16" t="s">
        <v>113</v>
      </c>
      <c r="B51" s="156"/>
      <c r="C51" s="100">
        <v>4298.9799999999996</v>
      </c>
      <c r="D51" s="110">
        <v>21071000</v>
      </c>
      <c r="E51" s="157"/>
      <c r="F51" s="137"/>
      <c r="G51" s="155"/>
    </row>
    <row r="52" spans="1:7" ht="15.75" thickBot="1">
      <c r="A52" s="16" t="s">
        <v>114</v>
      </c>
      <c r="B52" s="156"/>
      <c r="C52" s="100"/>
      <c r="D52" s="110"/>
      <c r="E52" s="157"/>
      <c r="F52" s="137"/>
      <c r="G52" s="155"/>
    </row>
    <row r="53" spans="1:7" ht="15.75" thickBot="1">
      <c r="A53" s="52" t="s">
        <v>117</v>
      </c>
      <c r="B53" s="149"/>
      <c r="C53" s="131">
        <f>C50+C51</f>
        <v>4304.37</v>
      </c>
      <c r="D53" s="158">
        <v>21065000</v>
      </c>
      <c r="E53" s="159">
        <v>21071000</v>
      </c>
      <c r="F53" s="160"/>
      <c r="G53" s="161"/>
    </row>
    <row r="54" spans="1:7" ht="15.75" thickBot="1">
      <c r="A54" s="62" t="s">
        <v>121</v>
      </c>
      <c r="B54" s="62"/>
      <c r="C54" s="162">
        <f>C34</f>
        <v>2334615.11</v>
      </c>
      <c r="D54" s="251" t="s">
        <v>82</v>
      </c>
      <c r="E54" s="252"/>
      <c r="F54" s="163"/>
      <c r="G54" s="164"/>
    </row>
  </sheetData>
  <mergeCells count="40">
    <mergeCell ref="G46:G47"/>
    <mergeCell ref="D48:E48"/>
    <mergeCell ref="H48:I48"/>
    <mergeCell ref="D54:E54"/>
    <mergeCell ref="D35:E35"/>
    <mergeCell ref="H35:I35"/>
    <mergeCell ref="D33:E33"/>
    <mergeCell ref="A46:A47"/>
    <mergeCell ref="B46:B47"/>
    <mergeCell ref="C46:C47"/>
    <mergeCell ref="D46:E47"/>
    <mergeCell ref="J1:J2"/>
    <mergeCell ref="F3:F9"/>
    <mergeCell ref="D34:E34"/>
    <mergeCell ref="H34:I34"/>
    <mergeCell ref="D15:D17"/>
    <mergeCell ref="E15:E17"/>
    <mergeCell ref="F15:F17"/>
    <mergeCell ref="H15:H17"/>
    <mergeCell ref="I15:I17"/>
    <mergeCell ref="D19:E19"/>
    <mergeCell ref="D20:E20"/>
    <mergeCell ref="D25:E25"/>
    <mergeCell ref="H25:I25"/>
    <mergeCell ref="D31:E31"/>
    <mergeCell ref="D10:E10"/>
    <mergeCell ref="H10:I10"/>
    <mergeCell ref="A1:A2"/>
    <mergeCell ref="B1:B2"/>
    <mergeCell ref="C1:C2"/>
    <mergeCell ref="D1:E2"/>
    <mergeCell ref="F1:F2"/>
    <mergeCell ref="G1:G2"/>
    <mergeCell ref="H1:I2"/>
    <mergeCell ref="D3:E3"/>
    <mergeCell ref="D4:E4"/>
    <mergeCell ref="D6:E6"/>
    <mergeCell ref="H3:I3"/>
    <mergeCell ref="H4:I4"/>
    <mergeCell ref="H6:I6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 and Liabilities</vt:lpstr>
      <vt:lpstr>Ertrag und Aufwand</vt:lpstr>
      <vt:lpstr>Interest received and paid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Anlan Yu</dc:creator>
  <cp:lastModifiedBy>Paschalis Papas</cp:lastModifiedBy>
  <cp:lastPrinted>2015-11-30T09:38:56Z</cp:lastPrinted>
  <dcterms:created xsi:type="dcterms:W3CDTF">2015-11-04T14:28:57Z</dcterms:created>
  <dcterms:modified xsi:type="dcterms:W3CDTF">2016-08-22T13:23:39Z</dcterms:modified>
</cp:coreProperties>
</file>