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<sst xmlns="http://schemas.openxmlformats.org/spreadsheetml/2006/main" count="48" uniqueCount="30">
  <si>
    <t>B(mT)</t>
  </si>
  <si>
    <t>i(A)</t>
  </si>
  <si>
    <t>d(cm)</t>
  </si>
  <si>
    <t>(USANDO MICROMETRO)</t>
  </si>
  <si>
    <t>eB(mT)</t>
  </si>
  <si>
    <t>ei(A)</t>
  </si>
  <si>
    <t>ed(cm)</t>
  </si>
  <si>
    <t>m(g)</t>
  </si>
  <si>
    <t>mi</t>
  </si>
  <si>
    <t>mf</t>
  </si>
  <si>
    <t xml:space="preserve">Fundo de escala </t>
  </si>
  <si>
    <t>6 mT</t>
  </si>
  <si>
    <t>Bloquinho</t>
  </si>
  <si>
    <t>3.000(5)cm</t>
  </si>
  <si>
    <t>Espessura sonda</t>
  </si>
  <si>
    <t>0.535 cm</t>
  </si>
  <si>
    <t>B0</t>
  </si>
  <si>
    <t>L</t>
  </si>
  <si>
    <t>eB0</t>
  </si>
  <si>
    <t>eL</t>
  </si>
  <si>
    <t>V</t>
  </si>
  <si>
    <t>I</t>
  </si>
  <si>
    <t>m1(kg)</t>
  </si>
  <si>
    <t>em1(kg)</t>
  </si>
  <si>
    <t>m2(Kg)</t>
  </si>
  <si>
    <t>em2(kg)</t>
  </si>
  <si>
    <t>B2(mT)</t>
  </si>
  <si>
    <t>eB2(mT)</t>
  </si>
  <si>
    <t>z(cm)</t>
  </si>
  <si>
    <t>ez(cm)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</si>
</sst>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1" numFmtId="165" xfId="0" applyFont="1" applyNumberFormat="1"/>
    <xf borderId="0" fillId="0" fontId="1" numFmtId="1" xfId="0" applyFont="1" applyNumberFormat="1"/>
    <xf borderId="0" fillId="0" fontId="1" numFmtId="164" xfId="0" applyFont="1" applyNumberFormat="1"/>
    <xf borderId="0" fillId="0" fontId="1" numFmtId="0" xfId="0" applyFont="1"/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8" fontId="1" numFmtId="0" xfId="0" applyFill="1" applyFont="1"/>
    <xf borderId="0" fillId="8" fontId="1" numFmtId="2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8" fontId="1" numFmtId="1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1" xfId="0" applyAlignment="1" applyFont="1" applyNumberFormat="1">
      <alignment readingOrder="0"/>
    </xf>
    <xf borderId="0" fillId="6" fontId="1" numFmtId="164" xfId="0" applyFont="1" applyNumberFormat="1"/>
    <xf borderId="0" fillId="9" fontId="1" numFmtId="0" xfId="0" applyFill="1" applyFont="1"/>
    <xf borderId="0" fillId="9" fontId="1" numFmtId="2" xfId="0" applyAlignment="1" applyFont="1" applyNumberFormat="1">
      <alignment readingOrder="0"/>
    </xf>
    <xf borderId="0" fillId="9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-353.0</v>
      </c>
      <c r="D1" s="2"/>
      <c r="E1" s="3"/>
      <c r="F1" s="1" t="s">
        <v>1</v>
      </c>
      <c r="G1" s="1">
        <v>3.0</v>
      </c>
      <c r="H1" s="1" t="s">
        <v>2</v>
      </c>
      <c r="I1" s="4">
        <f>(3+0.21)/10</f>
        <v>0.321</v>
      </c>
      <c r="J1" s="1" t="s">
        <v>3</v>
      </c>
    </row>
    <row r="2">
      <c r="A2" s="1" t="s">
        <v>4</v>
      </c>
      <c r="B2" s="5">
        <f>B1*2/100-1</f>
        <v>-8.06</v>
      </c>
      <c r="D2" s="6"/>
      <c r="E2" s="3"/>
      <c r="F2" s="1" t="s">
        <v>5</v>
      </c>
      <c r="G2" s="6">
        <f>G1*2/100+0.05</f>
        <v>0.11</v>
      </c>
      <c r="H2" s="1" t="s">
        <v>6</v>
      </c>
      <c r="I2" s="7">
        <f>0.01/20</f>
        <v>0.0005</v>
      </c>
    </row>
    <row r="3">
      <c r="A3" s="8" t="s">
        <v>1</v>
      </c>
      <c r="B3" s="8" t="s">
        <v>7</v>
      </c>
      <c r="E3" s="3"/>
      <c r="F3" s="9" t="s">
        <v>0</v>
      </c>
      <c r="G3" s="9" t="s">
        <v>7</v>
      </c>
      <c r="J3" s="1" t="s">
        <v>8</v>
      </c>
      <c r="K3" s="1" t="s">
        <v>9</v>
      </c>
    </row>
    <row r="4">
      <c r="A4" s="10">
        <v>0.25</v>
      </c>
      <c r="B4" s="10">
        <v>-0.11</v>
      </c>
      <c r="E4" s="3"/>
      <c r="F4" s="11">
        <v>379.0</v>
      </c>
      <c r="G4" s="11">
        <v>0.0</v>
      </c>
      <c r="J4" s="1">
        <v>0.0</v>
      </c>
      <c r="K4" s="1">
        <v>-0.21</v>
      </c>
    </row>
    <row r="5">
      <c r="A5" s="10">
        <v>0.49</v>
      </c>
      <c r="B5" s="10">
        <v>-0.23</v>
      </c>
      <c r="E5" s="3"/>
      <c r="F5" s="11">
        <v>360.0</v>
      </c>
      <c r="G5" s="11">
        <v>-0.35</v>
      </c>
    </row>
    <row r="6">
      <c r="A6" s="10">
        <v>0.75</v>
      </c>
      <c r="B6" s="10">
        <v>-0.33</v>
      </c>
      <c r="E6" s="3"/>
      <c r="F6" s="11">
        <v>339.0</v>
      </c>
      <c r="G6" s="11">
        <v>-0.69</v>
      </c>
    </row>
    <row r="7">
      <c r="A7" s="10">
        <v>0.99</v>
      </c>
      <c r="B7" s="10">
        <v>-0.46</v>
      </c>
      <c r="E7" s="3"/>
      <c r="F7" s="11">
        <v>320.0</v>
      </c>
      <c r="G7" s="11">
        <v>-0.94</v>
      </c>
    </row>
    <row r="8">
      <c r="A8" s="10">
        <v>1.25</v>
      </c>
      <c r="B8" s="10">
        <v>-0.58</v>
      </c>
      <c r="E8" s="3"/>
      <c r="F8" s="11">
        <v>284.0</v>
      </c>
      <c r="G8" s="11">
        <v>-1.49</v>
      </c>
      <c r="I8" s="1" t="s">
        <v>10</v>
      </c>
      <c r="J8" s="1" t="s">
        <v>11</v>
      </c>
    </row>
    <row r="9">
      <c r="A9" s="10">
        <v>1.5</v>
      </c>
      <c r="B9" s="10">
        <v>-0.71</v>
      </c>
      <c r="E9" s="3"/>
      <c r="F9" s="11">
        <v>257.0</v>
      </c>
      <c r="G9" s="11">
        <v>-1.84</v>
      </c>
      <c r="I9" s="1" t="s">
        <v>12</v>
      </c>
      <c r="J9" s="1" t="s">
        <v>13</v>
      </c>
    </row>
    <row r="10">
      <c r="A10" s="10">
        <v>1.75</v>
      </c>
      <c r="B10" s="10">
        <v>-0.91</v>
      </c>
      <c r="E10" s="3"/>
      <c r="F10" s="11">
        <v>228.0</v>
      </c>
      <c r="G10" s="11">
        <v>-2.19</v>
      </c>
      <c r="I10" s="1" t="s">
        <v>14</v>
      </c>
      <c r="J10" s="1" t="s">
        <v>15</v>
      </c>
    </row>
    <row r="11">
      <c r="A11" s="10">
        <v>1.99</v>
      </c>
      <c r="B11" s="10">
        <v>-1.01</v>
      </c>
      <c r="E11" s="3"/>
      <c r="F11" s="11">
        <v>192.0</v>
      </c>
      <c r="G11" s="11">
        <v>-2.65</v>
      </c>
    </row>
    <row r="12">
      <c r="A12" s="10">
        <v>2.24</v>
      </c>
      <c r="B12" s="10">
        <v>-1.14</v>
      </c>
      <c r="E12" s="3"/>
      <c r="F12" s="11">
        <v>171.0</v>
      </c>
      <c r="G12" s="11">
        <v>-2.93</v>
      </c>
    </row>
    <row r="13">
      <c r="A13" s="10">
        <v>2.5</v>
      </c>
      <c r="B13" s="10">
        <v>-1.29</v>
      </c>
      <c r="E13" s="3"/>
      <c r="F13" s="11">
        <v>149.0</v>
      </c>
      <c r="G13" s="11">
        <v>-3.18</v>
      </c>
    </row>
    <row r="14">
      <c r="A14" s="12">
        <v>2.75</v>
      </c>
      <c r="B14" s="12">
        <v>-1.39</v>
      </c>
      <c r="C14" s="12"/>
      <c r="D14" s="12"/>
      <c r="E14" s="12"/>
      <c r="F14" s="12">
        <v>106.0</v>
      </c>
      <c r="G14" s="12">
        <v>-3.61</v>
      </c>
    </row>
    <row r="15">
      <c r="A15" s="12">
        <v>2.99</v>
      </c>
      <c r="B15" s="12">
        <v>-1.52</v>
      </c>
      <c r="C15" s="12"/>
      <c r="D15" s="12"/>
      <c r="E15" s="12"/>
      <c r="F15" s="12">
        <v>79.0</v>
      </c>
      <c r="G15" s="12">
        <v>-3.83</v>
      </c>
    </row>
    <row r="16">
      <c r="A16" s="12"/>
      <c r="B16" s="12"/>
      <c r="C16" s="12"/>
      <c r="D16" s="12"/>
      <c r="E16" s="12"/>
      <c r="F16" s="12"/>
      <c r="G16" s="12"/>
    </row>
    <row r="17">
      <c r="A17" s="1" t="s">
        <v>1</v>
      </c>
      <c r="B17" s="1" t="s">
        <v>7</v>
      </c>
    </row>
    <row r="18">
      <c r="A18" s="1">
        <v>3.12</v>
      </c>
      <c r="B18" s="1">
        <v>4.48</v>
      </c>
    </row>
    <row r="19">
      <c r="A19" s="1">
        <v>2.12</v>
      </c>
      <c r="B19" s="1">
        <v>3.21</v>
      </c>
      <c r="G19" s="1" t="s">
        <v>1</v>
      </c>
      <c r="H19" s="1">
        <v>3.0</v>
      </c>
    </row>
    <row r="20">
      <c r="A20" s="1">
        <v>1.21</v>
      </c>
      <c r="B20" s="1">
        <v>1.57</v>
      </c>
      <c r="G20" s="1" t="s">
        <v>5</v>
      </c>
    </row>
    <row r="21">
      <c r="A21" s="1">
        <v>0.0</v>
      </c>
      <c r="B21" s="1">
        <v>0.71</v>
      </c>
      <c r="G21" s="9" t="s">
        <v>0</v>
      </c>
      <c r="H21" s="9" t="s">
        <v>7</v>
      </c>
    </row>
    <row r="22">
      <c r="G22" s="11">
        <v>380.0</v>
      </c>
      <c r="H22" s="11">
        <v>2.13</v>
      </c>
    </row>
    <row r="23">
      <c r="A23" s="1" t="s">
        <v>16</v>
      </c>
      <c r="C23" s="1" t="s">
        <v>17</v>
      </c>
      <c r="G23" s="11">
        <v>358.0</v>
      </c>
      <c r="H23" s="11">
        <v>1.58</v>
      </c>
    </row>
    <row r="24">
      <c r="A24" s="1" t="s">
        <v>18</v>
      </c>
      <c r="C24" s="1" t="s">
        <v>19</v>
      </c>
      <c r="D24" s="6" t="str">
        <f>D2</f>
        <v/>
      </c>
      <c r="G24" s="11">
        <v>340.0</v>
      </c>
      <c r="H24" s="11">
        <v>1.28</v>
      </c>
    </row>
    <row r="25">
      <c r="A25" s="1" t="s">
        <v>1</v>
      </c>
      <c r="B25" s="1" t="s">
        <v>7</v>
      </c>
      <c r="G25" s="11">
        <v>319.0</v>
      </c>
      <c r="H25" s="11">
        <v>0.8</v>
      </c>
    </row>
    <row r="26">
      <c r="A26" s="10">
        <v>1.02</v>
      </c>
      <c r="B26" s="10">
        <v>0.81</v>
      </c>
      <c r="G26" s="11">
        <v>299.0</v>
      </c>
      <c r="H26" s="11">
        <v>0.45</v>
      </c>
    </row>
    <row r="27">
      <c r="A27" s="10">
        <v>1.25</v>
      </c>
      <c r="B27" s="10">
        <v>0.8</v>
      </c>
      <c r="G27" s="11">
        <v>259.0</v>
      </c>
      <c r="H27" s="11">
        <v>-0.17</v>
      </c>
    </row>
    <row r="28">
      <c r="A28" s="10">
        <v>1.5</v>
      </c>
      <c r="B28" s="10">
        <v>0.8</v>
      </c>
      <c r="G28" s="11">
        <v>231.0</v>
      </c>
      <c r="H28" s="11">
        <v>-0.64</v>
      </c>
    </row>
    <row r="29">
      <c r="A29" s="10">
        <v>1.75</v>
      </c>
      <c r="B29" s="10">
        <v>0.8</v>
      </c>
      <c r="G29" s="11">
        <v>208.0</v>
      </c>
      <c r="H29" s="11">
        <v>-1.39</v>
      </c>
    </row>
    <row r="30">
      <c r="A30" s="10">
        <v>2.01</v>
      </c>
      <c r="B30" s="10">
        <v>1.47</v>
      </c>
      <c r="G30" s="11">
        <v>188.0</v>
      </c>
      <c r="H30" s="11">
        <v>-1.33</v>
      </c>
    </row>
    <row r="31">
      <c r="A31" s="10">
        <v>2.25</v>
      </c>
      <c r="B31" s="10">
        <v>1.44</v>
      </c>
      <c r="G31" s="11">
        <v>158.0</v>
      </c>
      <c r="H31" s="11">
        <v>-1.48</v>
      </c>
    </row>
    <row r="32">
      <c r="A32" s="10">
        <v>2.5</v>
      </c>
      <c r="B32" s="10">
        <v>2.74</v>
      </c>
      <c r="G32" s="12">
        <v>111.0</v>
      </c>
      <c r="H32" s="12">
        <v>-2.49</v>
      </c>
    </row>
    <row r="33">
      <c r="A33" s="10">
        <v>2.75</v>
      </c>
      <c r="B33" s="10">
        <v>2.7</v>
      </c>
      <c r="G33" s="12">
        <v>77.0</v>
      </c>
      <c r="H33" s="12">
        <v>-3.05</v>
      </c>
    </row>
    <row r="34">
      <c r="A34" s="10">
        <v>3.12</v>
      </c>
      <c r="B34" s="10">
        <v>4.48</v>
      </c>
    </row>
    <row r="39">
      <c r="A39" s="1" t="s">
        <v>20</v>
      </c>
      <c r="B39" s="1" t="s">
        <v>21</v>
      </c>
    </row>
    <row r="40">
      <c r="A40" s="1">
        <v>0.195</v>
      </c>
      <c r="B40" s="1">
        <v>3.13</v>
      </c>
    </row>
    <row r="41">
      <c r="A41" s="1">
        <v>0.184</v>
      </c>
      <c r="B41" s="1">
        <v>3.0</v>
      </c>
    </row>
    <row r="42">
      <c r="A42" s="1">
        <v>0.151</v>
      </c>
      <c r="B42" s="1">
        <v>2.52</v>
      </c>
    </row>
    <row r="43">
      <c r="A43" s="1">
        <v>0.118</v>
      </c>
      <c r="B43" s="1">
        <v>2.02</v>
      </c>
    </row>
    <row r="44">
      <c r="A44" s="1">
        <v>0.086</v>
      </c>
      <c r="B44" s="1">
        <v>1.49</v>
      </c>
    </row>
    <row r="45">
      <c r="A45" s="1">
        <v>0.062</v>
      </c>
      <c r="B45" s="1">
        <v>1.08</v>
      </c>
    </row>
    <row r="46">
      <c r="A46" s="1">
        <v>0.028</v>
      </c>
      <c r="B46" s="1">
        <v>0.5</v>
      </c>
    </row>
    <row r="47">
      <c r="A47" s="1">
        <v>0.0</v>
      </c>
      <c r="B47" s="1">
        <v>0.0</v>
      </c>
    </row>
    <row r="50">
      <c r="A50" s="1" t="s">
        <v>0</v>
      </c>
      <c r="B50" s="1">
        <v>381.0</v>
      </c>
    </row>
    <row r="51">
      <c r="A51" s="8" t="s">
        <v>1</v>
      </c>
      <c r="B51" s="8" t="s">
        <v>7</v>
      </c>
    </row>
    <row r="52">
      <c r="A52" s="10">
        <v>0.25</v>
      </c>
      <c r="B52" s="10">
        <v>0.13</v>
      </c>
    </row>
    <row r="53">
      <c r="A53" s="10">
        <v>0.51</v>
      </c>
      <c r="B53" s="10">
        <v>0.3</v>
      </c>
    </row>
    <row r="54">
      <c r="A54" s="10">
        <v>0.75</v>
      </c>
      <c r="B54" s="10">
        <v>0.43</v>
      </c>
    </row>
    <row r="55">
      <c r="A55" s="10">
        <v>1.0</v>
      </c>
      <c r="B55" s="10">
        <v>0.6</v>
      </c>
    </row>
    <row r="56">
      <c r="A56" s="10">
        <v>1.25</v>
      </c>
      <c r="B56" s="10">
        <v>0.77</v>
      </c>
    </row>
    <row r="57">
      <c r="A57" s="10">
        <v>1.51</v>
      </c>
      <c r="B57" s="10">
        <v>0.95</v>
      </c>
    </row>
    <row r="58">
      <c r="A58" s="10">
        <v>1.75</v>
      </c>
      <c r="B58" s="10">
        <v>1.14</v>
      </c>
    </row>
    <row r="59">
      <c r="A59" s="10">
        <v>2.0</v>
      </c>
      <c r="B59" s="10">
        <v>1.31</v>
      </c>
    </row>
    <row r="60">
      <c r="A60" s="10">
        <v>2.25</v>
      </c>
      <c r="B60" s="10">
        <v>1.5</v>
      </c>
    </row>
    <row r="61">
      <c r="A61" s="10">
        <v>2.49</v>
      </c>
      <c r="B61" s="10">
        <v>1.69</v>
      </c>
    </row>
    <row r="62">
      <c r="A62" s="12">
        <v>2.75</v>
      </c>
      <c r="B62" s="12">
        <v>1.93</v>
      </c>
    </row>
    <row r="63">
      <c r="A63" s="12">
        <v>3.01</v>
      </c>
      <c r="B63" s="12"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3" t="s">
        <v>5</v>
      </c>
      <c r="C1" s="13" t="s">
        <v>22</v>
      </c>
      <c r="D1" s="13" t="s">
        <v>23</v>
      </c>
      <c r="E1" s="13" t="s">
        <v>0</v>
      </c>
      <c r="F1" s="13" t="s">
        <v>4</v>
      </c>
      <c r="G1" s="13" t="s">
        <v>24</v>
      </c>
      <c r="H1" s="13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>
      <c r="A2" s="15">
        <f>'Página1'!A4</f>
        <v>0.25</v>
      </c>
      <c r="B2" s="16">
        <f t="shared" ref="B2:B13" si="1">A2*2/100+0.05</f>
        <v>0.055</v>
      </c>
      <c r="C2" s="15">
        <f>'Página1'!B4/1000-0.03/1000</f>
        <v>-0.00014</v>
      </c>
      <c r="D2" s="17">
        <f t="shared" ref="D2:D13" si="2">0.01/1000</f>
        <v>0.00001</v>
      </c>
      <c r="E2" s="15">
        <f>'Página1'!F4</f>
        <v>379</v>
      </c>
      <c r="F2" s="18">
        <f t="shared" ref="F2:F13" si="3">E2*2/100+1</f>
        <v>8.58</v>
      </c>
      <c r="G2" s="15">
        <f>'Página1'!G4/1000+5/1000</f>
        <v>0.005</v>
      </c>
      <c r="H2" s="17">
        <f t="shared" ref="H2:H13" si="4">0.01/1000</f>
        <v>0.00001</v>
      </c>
      <c r="I2" s="19">
        <v>363.0</v>
      </c>
      <c r="J2" s="20">
        <f t="shared" ref="J2:J13" si="5">I2*2/100+1</f>
        <v>8.26</v>
      </c>
      <c r="K2" s="19">
        <v>0.0</v>
      </c>
      <c r="L2" s="21">
        <f t="shared" ref="L2:L12" si="6">0.53/2</f>
        <v>0.265</v>
      </c>
    </row>
    <row r="3">
      <c r="A3" s="15">
        <f>'Página1'!A5</f>
        <v>0.49</v>
      </c>
      <c r="B3" s="16">
        <f t="shared" si="1"/>
        <v>0.0598</v>
      </c>
      <c r="C3" s="15">
        <f>'Página1'!B5/1000-0.03/1000</f>
        <v>-0.00026</v>
      </c>
      <c r="D3" s="17">
        <f t="shared" si="2"/>
        <v>0.00001</v>
      </c>
      <c r="E3" s="15">
        <f>'Página1'!F5</f>
        <v>360</v>
      </c>
      <c r="F3" s="18">
        <f t="shared" si="3"/>
        <v>8.2</v>
      </c>
      <c r="G3" s="15">
        <f>'Página1'!G5/1000+5/1000</f>
        <v>0.00465</v>
      </c>
      <c r="H3" s="17">
        <f t="shared" si="4"/>
        <v>0.00001</v>
      </c>
      <c r="I3" s="19">
        <v>369.0</v>
      </c>
      <c r="J3" s="20">
        <f t="shared" si="5"/>
        <v>8.38</v>
      </c>
      <c r="K3" s="19">
        <v>0.5</v>
      </c>
      <c r="L3" s="21">
        <f t="shared" si="6"/>
        <v>0.265</v>
      </c>
    </row>
    <row r="4">
      <c r="A4" s="15">
        <f>'Página1'!A6</f>
        <v>0.75</v>
      </c>
      <c r="B4" s="16">
        <f t="shared" si="1"/>
        <v>0.065</v>
      </c>
      <c r="C4" s="15">
        <f>'Página1'!B6/1000-0.03/1000</f>
        <v>-0.00036</v>
      </c>
      <c r="D4" s="17">
        <f t="shared" si="2"/>
        <v>0.00001</v>
      </c>
      <c r="E4" s="15">
        <f>'Página1'!F6</f>
        <v>339</v>
      </c>
      <c r="F4" s="18">
        <f t="shared" si="3"/>
        <v>7.78</v>
      </c>
      <c r="G4" s="15">
        <f>'Página1'!G6/1000+5/1000</f>
        <v>0.00431</v>
      </c>
      <c r="H4" s="17">
        <f t="shared" si="4"/>
        <v>0.00001</v>
      </c>
      <c r="I4" s="19">
        <v>372.0</v>
      </c>
      <c r="J4" s="20">
        <f t="shared" si="5"/>
        <v>8.44</v>
      </c>
      <c r="K4" s="19">
        <v>1.0</v>
      </c>
      <c r="L4" s="21">
        <f t="shared" si="6"/>
        <v>0.265</v>
      </c>
    </row>
    <row r="5">
      <c r="A5" s="15">
        <f>'Página1'!A7</f>
        <v>0.99</v>
      </c>
      <c r="B5" s="16">
        <f t="shared" si="1"/>
        <v>0.0698</v>
      </c>
      <c r="C5" s="15">
        <f>'Página1'!B7/1000-0.03/1000</f>
        <v>-0.00049</v>
      </c>
      <c r="D5" s="17">
        <f t="shared" si="2"/>
        <v>0.00001</v>
      </c>
      <c r="E5" s="15">
        <f>'Página1'!F7</f>
        <v>320</v>
      </c>
      <c r="F5" s="18">
        <f t="shared" si="3"/>
        <v>7.4</v>
      </c>
      <c r="G5" s="15">
        <f>'Página1'!G7/1000+5/1000</f>
        <v>0.00406</v>
      </c>
      <c r="H5" s="17">
        <f t="shared" si="4"/>
        <v>0.00001</v>
      </c>
      <c r="I5" s="19">
        <v>300.0</v>
      </c>
      <c r="J5" s="20">
        <f t="shared" si="5"/>
        <v>7</v>
      </c>
      <c r="K5" s="19">
        <v>1.5</v>
      </c>
      <c r="L5" s="21">
        <f t="shared" si="6"/>
        <v>0.265</v>
      </c>
    </row>
    <row r="6">
      <c r="A6" s="15">
        <f>'Página1'!A8</f>
        <v>1.25</v>
      </c>
      <c r="B6" s="16">
        <f t="shared" si="1"/>
        <v>0.075</v>
      </c>
      <c r="C6" s="15">
        <f>'Página1'!B8/1000-0.03/1000</f>
        <v>-0.00061</v>
      </c>
      <c r="D6" s="17">
        <f t="shared" si="2"/>
        <v>0.00001</v>
      </c>
      <c r="E6" s="15">
        <f>'Página1'!F8</f>
        <v>284</v>
      </c>
      <c r="F6" s="18">
        <f t="shared" si="3"/>
        <v>6.68</v>
      </c>
      <c r="G6" s="15">
        <f>'Página1'!G8/1000+5/1000</f>
        <v>0.00351</v>
      </c>
      <c r="H6" s="17">
        <f t="shared" si="4"/>
        <v>0.00001</v>
      </c>
      <c r="I6" s="19">
        <v>104.0</v>
      </c>
      <c r="J6" s="20">
        <f t="shared" si="5"/>
        <v>3.08</v>
      </c>
      <c r="K6" s="19">
        <v>2.0</v>
      </c>
      <c r="L6" s="21">
        <f t="shared" si="6"/>
        <v>0.265</v>
      </c>
    </row>
    <row r="7">
      <c r="A7" s="15">
        <f>'Página1'!A9</f>
        <v>1.5</v>
      </c>
      <c r="B7" s="16">
        <f t="shared" si="1"/>
        <v>0.08</v>
      </c>
      <c r="C7" s="15">
        <f>'Página1'!B9/1000-0.03/1000</f>
        <v>-0.00074</v>
      </c>
      <c r="D7" s="17">
        <f t="shared" si="2"/>
        <v>0.00001</v>
      </c>
      <c r="E7" s="15">
        <f>'Página1'!F9</f>
        <v>257</v>
      </c>
      <c r="F7" s="18">
        <f t="shared" si="3"/>
        <v>6.14</v>
      </c>
      <c r="G7" s="15">
        <f>'Página1'!G9/1000+5/1000</f>
        <v>0.00316</v>
      </c>
      <c r="H7" s="17">
        <f t="shared" si="4"/>
        <v>0.00001</v>
      </c>
      <c r="I7" s="19">
        <v>60.0</v>
      </c>
      <c r="J7" s="20">
        <f t="shared" si="5"/>
        <v>2.2</v>
      </c>
      <c r="K7" s="19">
        <v>2.5</v>
      </c>
      <c r="L7" s="21">
        <f t="shared" si="6"/>
        <v>0.265</v>
      </c>
    </row>
    <row r="8">
      <c r="A8" s="15">
        <f>'Página1'!A10</f>
        <v>1.75</v>
      </c>
      <c r="B8" s="16">
        <f t="shared" si="1"/>
        <v>0.085</v>
      </c>
      <c r="C8" s="15">
        <f>'Página1'!B10/1000-0.03/1000</f>
        <v>-0.00094</v>
      </c>
      <c r="D8" s="17">
        <f t="shared" si="2"/>
        <v>0.00001</v>
      </c>
      <c r="E8" s="15">
        <f>'Página1'!F10</f>
        <v>228</v>
      </c>
      <c r="F8" s="18">
        <f t="shared" si="3"/>
        <v>5.56</v>
      </c>
      <c r="G8" s="15">
        <f>'Página1'!G10/1000+5/1000</f>
        <v>0.00281</v>
      </c>
      <c r="H8" s="17">
        <f t="shared" si="4"/>
        <v>0.00001</v>
      </c>
      <c r="I8" s="19">
        <v>40.0</v>
      </c>
      <c r="J8" s="20">
        <f t="shared" si="5"/>
        <v>1.8</v>
      </c>
      <c r="K8" s="19">
        <v>3.0</v>
      </c>
      <c r="L8" s="21">
        <f t="shared" si="6"/>
        <v>0.265</v>
      </c>
    </row>
    <row r="9">
      <c r="A9" s="15">
        <f>'Página1'!A11</f>
        <v>1.99</v>
      </c>
      <c r="B9" s="16">
        <f t="shared" si="1"/>
        <v>0.0898</v>
      </c>
      <c r="C9" s="15">
        <f>'Página1'!B11/1000-0.03/1000</f>
        <v>-0.00104</v>
      </c>
      <c r="D9" s="17">
        <f t="shared" si="2"/>
        <v>0.00001</v>
      </c>
      <c r="E9" s="15">
        <f>'Página1'!F11</f>
        <v>192</v>
      </c>
      <c r="F9" s="18">
        <f t="shared" si="3"/>
        <v>4.84</v>
      </c>
      <c r="G9" s="15">
        <f>'Página1'!G11/1000+5/1000</f>
        <v>0.00235</v>
      </c>
      <c r="H9" s="17">
        <f t="shared" si="4"/>
        <v>0.00001</v>
      </c>
      <c r="I9" s="19">
        <v>29.0</v>
      </c>
      <c r="J9" s="20">
        <f t="shared" si="5"/>
        <v>1.58</v>
      </c>
      <c r="K9" s="19">
        <v>3.5</v>
      </c>
      <c r="L9" s="21">
        <f t="shared" si="6"/>
        <v>0.265</v>
      </c>
    </row>
    <row r="10">
      <c r="A10" s="15">
        <f>'Página1'!A12</f>
        <v>2.24</v>
      </c>
      <c r="B10" s="16">
        <f t="shared" si="1"/>
        <v>0.0948</v>
      </c>
      <c r="C10" s="15">
        <f>'Página1'!B12/1000-0.03/1000</f>
        <v>-0.00117</v>
      </c>
      <c r="D10" s="17">
        <f t="shared" si="2"/>
        <v>0.00001</v>
      </c>
      <c r="E10" s="15">
        <f>'Página1'!F12</f>
        <v>171</v>
      </c>
      <c r="F10" s="18">
        <f t="shared" si="3"/>
        <v>4.42</v>
      </c>
      <c r="G10" s="15">
        <f>'Página1'!G12/1000+5/1000</f>
        <v>0.00207</v>
      </c>
      <c r="H10" s="17">
        <f t="shared" si="4"/>
        <v>0.00001</v>
      </c>
      <c r="I10" s="19">
        <v>20.0</v>
      </c>
      <c r="J10" s="20">
        <f t="shared" si="5"/>
        <v>1.4</v>
      </c>
      <c r="K10" s="19">
        <v>4.0</v>
      </c>
      <c r="L10" s="21">
        <f t="shared" si="6"/>
        <v>0.265</v>
      </c>
    </row>
    <row r="11">
      <c r="A11" s="15">
        <f>'Página1'!A13</f>
        <v>2.5</v>
      </c>
      <c r="B11" s="16">
        <f t="shared" si="1"/>
        <v>0.1</v>
      </c>
      <c r="C11" s="15">
        <f>'Página1'!B13/1000-0.03/1000</f>
        <v>-0.00132</v>
      </c>
      <c r="D11" s="17">
        <f t="shared" si="2"/>
        <v>0.00001</v>
      </c>
      <c r="E11" s="15">
        <f>'Página1'!F13</f>
        <v>149</v>
      </c>
      <c r="F11" s="18">
        <f t="shared" si="3"/>
        <v>3.98</v>
      </c>
      <c r="G11" s="15">
        <f>'Página1'!G13/1000+5/1000</f>
        <v>0.00182</v>
      </c>
      <c r="H11" s="17">
        <f t="shared" si="4"/>
        <v>0.00001</v>
      </c>
      <c r="I11" s="19">
        <v>16.0</v>
      </c>
      <c r="J11" s="20">
        <f t="shared" si="5"/>
        <v>1.32</v>
      </c>
      <c r="K11" s="19">
        <v>4.5</v>
      </c>
      <c r="L11" s="21">
        <f t="shared" si="6"/>
        <v>0.265</v>
      </c>
    </row>
    <row r="12">
      <c r="A12" s="15">
        <f>'Página1'!A14</f>
        <v>2.75</v>
      </c>
      <c r="B12" s="16">
        <f t="shared" si="1"/>
        <v>0.105</v>
      </c>
      <c r="C12" s="15">
        <f>'Página1'!B14/1000-0.03/1000</f>
        <v>-0.00142</v>
      </c>
      <c r="D12" s="17">
        <f t="shared" si="2"/>
        <v>0.00001</v>
      </c>
      <c r="E12" s="15">
        <f>'Página1'!F14</f>
        <v>106</v>
      </c>
      <c r="F12" s="18">
        <f t="shared" si="3"/>
        <v>3.12</v>
      </c>
      <c r="G12" s="15">
        <f>'Página1'!G14/1000+5/1000</f>
        <v>0.00139</v>
      </c>
      <c r="H12" s="17">
        <f t="shared" si="4"/>
        <v>0.00001</v>
      </c>
      <c r="I12" s="19">
        <v>12.0</v>
      </c>
      <c r="J12" s="20">
        <f t="shared" si="5"/>
        <v>1.24</v>
      </c>
      <c r="K12" s="19">
        <v>5.0</v>
      </c>
      <c r="L12" s="21">
        <f t="shared" si="6"/>
        <v>0.265</v>
      </c>
    </row>
    <row r="13">
      <c r="A13" s="17">
        <v>0.0</v>
      </c>
      <c r="B13" s="16">
        <f t="shared" si="1"/>
        <v>0.05</v>
      </c>
      <c r="C13" s="17">
        <v>0.0</v>
      </c>
      <c r="D13" s="17">
        <f t="shared" si="2"/>
        <v>0.00001</v>
      </c>
      <c r="E13" s="15">
        <f>'Página1'!F15</f>
        <v>79</v>
      </c>
      <c r="F13" s="18">
        <f t="shared" si="3"/>
        <v>2.58</v>
      </c>
      <c r="G13" s="15">
        <f>'Página1'!G15/1000+5/1000</f>
        <v>0.00117</v>
      </c>
      <c r="H13" s="17">
        <f t="shared" si="4"/>
        <v>0.00001</v>
      </c>
      <c r="I13" s="19">
        <v>12.0</v>
      </c>
      <c r="J13" s="20">
        <f t="shared" si="5"/>
        <v>1.24</v>
      </c>
      <c r="K13" s="19">
        <v>5.0</v>
      </c>
      <c r="L13" s="19">
        <v>0.3</v>
      </c>
    </row>
    <row r="14">
      <c r="A14" s="22"/>
      <c r="B14" s="23"/>
      <c r="C14" s="22"/>
      <c r="D14" s="22"/>
      <c r="E14" s="24"/>
      <c r="F14" s="24"/>
      <c r="G14" s="22"/>
      <c r="H14" s="24"/>
    </row>
  </sheetData>
  <drawing r:id="rId1"/>
</worksheet>
</file>