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upeapril-my.sharepoint.com/personal/francoislouis_zannettini_april_com/Documents/Bureau/travail/Dashboard/ARCHIVE/Detectify/"/>
    </mc:Choice>
  </mc:AlternateContent>
  <xr:revisionPtr revIDLastSave="48" documentId="13_ncr:1_{7249B936-582B-43FE-BE47-64278FFA3408}" xr6:coauthVersionLast="47" xr6:coauthVersionMax="47" xr10:uidLastSave="{890D425D-9255-40F5-8334-81AE99FEFBF1}"/>
  <bookViews>
    <workbookView xWindow="28680" yWindow="-120" windowWidth="29040" windowHeight="15840" xr2:uid="{00000000-000D-0000-FFFF-FFFF00000000}"/>
  </bookViews>
  <sheets>
    <sheet name="Sécurité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5" l="1"/>
  <c r="D55" i="15" s="1"/>
  <c r="F54" i="15" l="1"/>
  <c r="D54" i="15" s="1"/>
  <c r="D27" i="15" l="1"/>
  <c r="D26" i="15" l="1"/>
  <c r="F53" i="15"/>
  <c r="D53" i="15" s="1"/>
  <c r="F52" i="15" l="1"/>
  <c r="D52" i="15" s="1"/>
  <c r="D25" i="15"/>
  <c r="F50" i="15" l="1"/>
  <c r="D50" i="15" s="1"/>
  <c r="D23" i="15"/>
  <c r="D22" i="15" l="1"/>
  <c r="D21" i="15"/>
  <c r="F48" i="15"/>
  <c r="D48" i="15" s="1"/>
  <c r="D20" i="15" l="1"/>
  <c r="F47" i="15" l="1"/>
  <c r="D47" i="15" s="1"/>
  <c r="F49" i="15" l="1"/>
  <c r="D49" i="15" s="1"/>
  <c r="F46" i="15" l="1"/>
  <c r="D46" i="15" s="1"/>
  <c r="D18" i="15"/>
  <c r="D19" i="15"/>
  <c r="F45" i="15" l="1"/>
  <c r="L43" i="15"/>
  <c r="F43" i="15"/>
  <c r="D43" i="15" s="1"/>
  <c r="L41" i="15"/>
  <c r="D41" i="15"/>
  <c r="L40" i="15"/>
  <c r="D40" i="15"/>
  <c r="L39" i="15"/>
  <c r="G39" i="15"/>
  <c r="D39" i="15"/>
  <c r="L38" i="15"/>
  <c r="G38" i="15"/>
  <c r="D38" i="15"/>
  <c r="L37" i="15"/>
  <c r="G37" i="15"/>
  <c r="D37" i="15"/>
  <c r="L36" i="15"/>
  <c r="G36" i="15"/>
  <c r="D36" i="15"/>
  <c r="L35" i="15"/>
  <c r="G35" i="15"/>
  <c r="D35" i="15"/>
  <c r="L34" i="15"/>
  <c r="G34" i="15"/>
  <c r="D34" i="15"/>
  <c r="D17" i="15" l="1"/>
  <c r="D45" i="15" l="1"/>
  <c r="M10" i="15" l="1"/>
  <c r="N16" i="15" l="1"/>
  <c r="N15" i="15"/>
  <c r="N14" i="15"/>
  <c r="N13" i="15"/>
  <c r="N12" i="15"/>
  <c r="N11" i="15"/>
  <c r="N10" i="15"/>
  <c r="N43" i="15" l="1"/>
  <c r="M43" i="15"/>
  <c r="L45" i="15"/>
  <c r="N42" i="15"/>
  <c r="M42" i="15"/>
  <c r="N41" i="15"/>
  <c r="M41" i="15"/>
  <c r="N40" i="15"/>
  <c r="M40" i="15"/>
  <c r="N39" i="15"/>
  <c r="M39" i="15"/>
  <c r="N38" i="15"/>
  <c r="M38" i="15"/>
  <c r="N37" i="15"/>
  <c r="M37" i="15"/>
  <c r="N36" i="15"/>
  <c r="M36" i="15"/>
  <c r="N35" i="15"/>
  <c r="M35" i="15"/>
  <c r="M16" i="15"/>
  <c r="M15" i="15"/>
  <c r="M14" i="15"/>
  <c r="M13" i="15"/>
  <c r="M12" i="15"/>
  <c r="M11" i="15"/>
  <c r="J17" i="15" l="1"/>
</calcChain>
</file>

<file path=xl/sharedStrings.xml><?xml version="1.0" encoding="utf-8"?>
<sst xmlns="http://schemas.openxmlformats.org/spreadsheetml/2006/main" count="42" uniqueCount="20">
  <si>
    <t>Nb</t>
  </si>
  <si>
    <t>N</t>
  </si>
  <si>
    <t>YTD (cumul)</t>
  </si>
  <si>
    <t>YTD</t>
  </si>
  <si>
    <t>2.</t>
  </si>
  <si>
    <t>Mois</t>
  </si>
  <si>
    <t>N/A</t>
  </si>
  <si>
    <t>Target 2023</t>
  </si>
  <si>
    <t>Vs. Target 2023</t>
  </si>
  <si>
    <t>Sécurité</t>
  </si>
  <si>
    <t>Pour affichage courbes / à masquer</t>
  </si>
  <si>
    <t>Total</t>
  </si>
  <si>
    <t>Majeur</t>
  </si>
  <si>
    <t>Critique</t>
  </si>
  <si>
    <t>M-13</t>
  </si>
  <si>
    <t>N1</t>
  </si>
  <si>
    <t>N2</t>
  </si>
  <si>
    <t>N2 Stock</t>
  </si>
  <si>
    <t>N2 Entrées</t>
  </si>
  <si>
    <t>Target 2023 (N1)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</si>
</sst>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0.0%"/>
    <numFmt numFmtId="166" formatCode="#,##0;\(#,##0\);\-"/>
    <numFmt numFmtId="167" formatCode="[$-40C]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0"/>
      <name val="Arial Black"/>
      <family val="2"/>
    </font>
    <font>
      <b/>
      <sz val="14"/>
      <color theme="6" tint="-0.499984740745262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33">
    <xf numFmtId="0" fontId="0" fillId="0" borderId="0" xfId="0"/>
    <xf numFmtId="0" fontId="0" fillId="3" borderId="2" xfId="0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wrapText="1"/>
    </xf>
    <xf numFmtId="0" fontId="2" fillId="0" borderId="0" xfId="0" applyFont="1"/>
    <xf numFmtId="0" fontId="7" fillId="0" borderId="0" xfId="0" applyFont="1" applyAlignment="1">
      <alignment horizontal="center"/>
    </xf>
    <xf numFmtId="165" fontId="3" fillId="4" borderId="2" xfId="1" applyNumberFormat="1" applyFont="1" applyFill="1" applyBorder="1" applyAlignment="1">
      <alignment horizontal="right" vertical="top"/>
    </xf>
    <xf numFmtId="0" fontId="6" fillId="5" borderId="0" xfId="0" applyFont="1" applyFill="1"/>
    <xf numFmtId="0" fontId="2" fillId="5" borderId="0" xfId="0" applyFont="1" applyFill="1"/>
    <xf numFmtId="166" fontId="0" fillId="2" borderId="2" xfId="0" applyNumberFormat="1" applyFill="1" applyBorder="1" applyAlignment="1">
      <alignment horizontal="right" vertical="top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3" borderId="2" xfId="0" applyNumberFormat="1" applyFill="1" applyBorder="1" applyAlignment="1">
      <alignment horizontal="center" vertical="top"/>
    </xf>
    <xf numFmtId="4" fontId="0" fillId="3" borderId="2" xfId="0" applyNumberFormat="1" applyFill="1" applyBorder="1" applyAlignment="1">
      <alignment horizontal="center" vertical="top"/>
    </xf>
    <xf numFmtId="165" fontId="3" fillId="4" borderId="2" xfId="1" applyNumberFormat="1" applyFont="1" applyFill="1" applyBorder="1" applyAlignment="1">
      <alignment horizontal="center" vertical="top"/>
    </xf>
    <xf numFmtId="166" fontId="0" fillId="2" borderId="2" xfId="0" applyNumberFormat="1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4" fontId="0" fillId="6" borderId="2" xfId="0" applyNumberForma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3" fontId="0" fillId="0" borderId="2" xfId="0" applyNumberFormat="1" applyBorder="1" applyAlignment="1">
      <alignment horizontal="center" vertical="top"/>
    </xf>
    <xf numFmtId="3" fontId="0" fillId="0" borderId="0" xfId="0" applyNumberFormat="1" applyAlignment="1">
      <alignment horizontal="center" vertical="top"/>
    </xf>
    <xf numFmtId="166" fontId="0" fillId="0" borderId="2" xfId="0" applyNumberFormat="1" applyBorder="1" applyAlignment="1">
      <alignment horizontal="center" vertical="top"/>
    </xf>
    <xf numFmtId="166" fontId="0" fillId="0" borderId="0" xfId="0" applyNumberFormat="1" applyAlignment="1">
      <alignment horizontal="center" vertical="top"/>
    </xf>
    <xf numFmtId="3" fontId="0" fillId="8" borderId="2" xfId="0" applyNumberFormat="1" applyFill="1" applyBorder="1" applyAlignment="1">
      <alignment horizontal="center" vertical="top"/>
    </xf>
    <xf numFmtId="17" fontId="0" fillId="6" borderId="2" xfId="0" applyNumberFormat="1" applyFill="1" applyBorder="1" applyAlignment="1">
      <alignment horizontal="left" vertical="top" wrapText="1"/>
    </xf>
    <xf numFmtId="167" fontId="0" fillId="6" borderId="2" xfId="0" applyNumberFormat="1" applyFill="1" applyBorder="1" applyAlignment="1">
      <alignment horizontal="left" vertical="top" wrapText="1"/>
    </xf>
  </cellXfs>
  <cellStyles count="5">
    <cellStyle name="Milliers 2" xfId="2" xr:uid="{00000000-0005-0000-0000-000000000000}"/>
    <cellStyle name="Normal" xfId="0" builtinId="0"/>
    <cellStyle name="Normal 2" xfId="3" xr:uid="{00000000-0005-0000-0000-000002000000}"/>
    <cellStyle name="Pourcentage" xfId="1" builtinId="5"/>
    <cellStyle name="Pourcentage 2" xfId="4" xr:uid="{00000000-0005-0000-0000-000004000000}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D9D9D9"/>
      <color rgb="FFF79646"/>
      <color rgb="FFE46C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3.627951045367956E-2"/>
          <c:y val="7.9206147533352783E-2"/>
          <c:w val="0.84846477875955817"/>
          <c:h val="0.552767007693874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Sécurité!$E$4</c:f>
              <c:strCache>
                <c:ptCount val="1"/>
                <c:pt idx="0">
                  <c:v>Majeur</c:v>
                </c:pt>
              </c:strCache>
            </c:strRef>
          </c:tx>
          <c:spPr>
            <a:solidFill>
              <a:srgbClr val="E46C0A"/>
            </a:solidFill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Sécurité!$C$5:$C$28</c15:sqref>
                  </c15:fullRef>
                </c:ext>
              </c:extLst>
              <c:f>Sécurité!$C$16:$C$28</c:f>
              <c:numCache>
                <c:formatCode>[$-40C]mmm\-yy;@</c:formatCode>
                <c:ptCount val="13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Sécurité!$E$5:$E$28</c15:sqref>
                  </c15:fullRef>
                </c:ext>
              </c:extLst>
              <c:f>Sécurité!$E$16:$E$28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4AE-475D-BCFD-44ADFF799292}"/>
            </c:ext>
          </c:extLst>
        </c:ser>
        <c:ser>
          <c:idx val="1"/>
          <c:order val="1"/>
          <c:tx>
            <c:strRef>
              <c:f>Sécurité!$F$4</c:f>
              <c:strCache>
                <c:ptCount val="1"/>
                <c:pt idx="0">
                  <c:v>Critique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Sécurité!$C$5:$C$28</c15:sqref>
                  </c15:fullRef>
                </c:ext>
              </c:extLst>
              <c:f>Sécurité!$C$16:$C$28</c:f>
              <c:numCache>
                <c:formatCode>[$-40C]mmm\-yy;@</c:formatCode>
                <c:ptCount val="13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Sécurité!$F$5:$F$28</c15:sqref>
                  </c15:fullRef>
                </c:ext>
              </c:extLst>
              <c:f>Sécurité!$F$16:$F$28</c:f>
              <c:numCache>
                <c:formatCode>#,##0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AE-475D-BCFD-44ADFF799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466624"/>
        <c:axId val="31468160"/>
      </c:barChart>
      <c:dateAx>
        <c:axId val="31466624"/>
        <c:scaling>
          <c:orientation val="minMax"/>
        </c:scaling>
        <c:delete val="0"/>
        <c:axPos val="b"/>
        <c:numFmt formatCode="[$-40C]mmm\-yy;@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fr-FR"/>
          </a:p>
        </c:txPr>
        <c:crossAx val="31468160"/>
        <c:crosses val="autoZero"/>
        <c:auto val="1"/>
        <c:lblOffset val="100"/>
        <c:baseTimeUnit val="months"/>
      </c:dateAx>
      <c:valAx>
        <c:axId val="31468160"/>
        <c:scaling>
          <c:orientation val="minMax"/>
          <c:max val="3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fr-FR"/>
          </a:p>
        </c:txPr>
        <c:crossAx val="31466624"/>
        <c:crosses val="autoZero"/>
        <c:crossBetween val="between"/>
        <c:majorUnit val="1"/>
      </c:valAx>
      <c:spPr>
        <a:noFill/>
      </c:spPr>
    </c:plotArea>
    <c:legend>
      <c:legendPos val="r"/>
      <c:overlay val="0"/>
    </c:legend>
    <c:plotVisOnly val="0"/>
    <c:dispBlanksAs val="gap"/>
    <c:showDLblsOverMax val="0"/>
  </c:chart>
  <c:spPr>
    <a:noFill/>
    <a:ln>
      <a:solidFill>
        <a:srgbClr val="D9D9D9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416828498361964E-2"/>
          <c:y val="3.8215173584971729E-2"/>
          <c:w val="0.74277548369889479"/>
          <c:h val="0.8082353288748052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Sécurité!$G$31</c:f>
              <c:strCache>
                <c:ptCount val="1"/>
                <c:pt idx="0">
                  <c:v>N2 Stock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3.3250199108475764E-3"/>
                  <c:y val="-9.660865583128324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ECB-41AD-AC70-266CE1CE3F57}"/>
                </c:ext>
              </c:extLst>
            </c:dLbl>
            <c:dLbl>
              <c:idx val="8"/>
              <c:layout>
                <c:manualLayout>
                  <c:x val="0"/>
                  <c:y val="-9.660865583128324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BB-4B07-B721-F148E4CA9D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Sécurité!$C$32:$C$55</c15:sqref>
                  </c15:fullRef>
                </c:ext>
              </c:extLst>
              <c:f>Sécurité!$C$43:$C$55</c:f>
              <c:numCache>
                <c:formatCode>mmm\-yy</c:formatCode>
                <c:ptCount val="13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Sécurité!$G$32:$G$55</c15:sqref>
                  </c15:fullRef>
                </c:ext>
              </c:extLst>
              <c:f>Sécurité!$G$43:$G$55</c:f>
              <c:numCache>
                <c:formatCode>#,##0</c:formatCode>
                <c:ptCount val="13"/>
                <c:pt idx="0">
                  <c:v>11</c:v>
                </c:pt>
                <c:pt idx="1">
                  <c:v>11</c:v>
                </c:pt>
                <c:pt idx="2">
                  <c:v>10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  <c:pt idx="12">
                  <c:v>11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Sécurité!$G$42</c15:sqref>
                  <c15:dLbl>
                    <c:idx val="-1"/>
                    <c:layout>
                      <c:manualLayout>
                        <c:x val="-1.2188221129718221E-16"/>
                        <c:y val="-1.8381645218036841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A163-4EBD-9BBE-219F4BF67D4E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D910-42E9-B2FC-3B5ACC5FAC9A}"/>
            </c:ext>
          </c:extLst>
        </c:ser>
        <c:ser>
          <c:idx val="2"/>
          <c:order val="2"/>
          <c:tx>
            <c:strRef>
              <c:f>Sécurité!$H$31</c:f>
              <c:strCache>
                <c:ptCount val="1"/>
                <c:pt idx="0">
                  <c:v>N2 Entrées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62D-4F52-A144-72CC4EC16D3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CB-41AD-AC70-266CE1CE3F57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8C-4507-A876-237ADD2DE4C5}"/>
                </c:ext>
              </c:extLst>
            </c:dLbl>
            <c:dLbl>
              <c:idx val="8"/>
              <c:layout>
                <c:manualLayout>
                  <c:x val="-9.9750597325428507E-3"/>
                  <c:y val="-9.660865583128324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BB-4B07-B721-F148E4CA9DAB}"/>
                </c:ext>
              </c:extLst>
            </c:dLbl>
            <c:dLbl>
              <c:idx val="12"/>
              <c:layout>
                <c:manualLayout>
                  <c:x val="-1.6625099554237882E-3"/>
                  <c:y val="-9.660865583128324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89C-4E4F-94C6-F90706FB5F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Sécurité!$C$32:$C$55</c15:sqref>
                  </c15:fullRef>
                </c:ext>
              </c:extLst>
              <c:f>Sécurité!$C$43:$C$55</c:f>
              <c:numCache>
                <c:formatCode>mmm\-yy</c:formatCode>
                <c:ptCount val="13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Sécurité!$H$32:$H$55</c15:sqref>
                  </c15:fullRef>
                </c:ext>
              </c:extLst>
              <c:f>Sécurité!$H$43:$H$55</c:f>
              <c:numCache>
                <c:formatCode>#,##0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0-42E9-B2FC-3B5ACC5FAC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527930736"/>
        <c:axId val="527929096"/>
      </c:barChart>
      <c:barChart>
        <c:barDir val="col"/>
        <c:grouping val="clustered"/>
        <c:varyColors val="0"/>
        <c:ser>
          <c:idx val="0"/>
          <c:order val="0"/>
          <c:tx>
            <c:strRef>
              <c:f>Sécurité!$E$31</c:f>
              <c:strCache>
                <c:ptCount val="1"/>
                <c:pt idx="0">
                  <c:v>N1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4958444185699858E-2"/>
                  <c:y val="-7.352658087214683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FB8-47ED-8C75-39186DFEFA14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62D-4F52-A144-72CC4EC16D3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ECB-41AD-AC70-266CE1CE3F57}"/>
                </c:ext>
              </c:extLst>
            </c:dLbl>
            <c:dLbl>
              <c:idx val="7"/>
              <c:layout>
                <c:manualLayout>
                  <c:x val="-4.9875298662713646E-3"/>
                  <c:y val="-8.14197684312798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78C-4507-A876-237ADD2DE4C5}"/>
                </c:ext>
              </c:extLst>
            </c:dLbl>
            <c:dLbl>
              <c:idx val="8"/>
              <c:layout>
                <c:manualLayout>
                  <c:x val="-4.9875298662713646E-3"/>
                  <c:y val="-2.89825967493849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BB-4B07-B721-F148E4CA9D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Sécurité!$C$32:$C$49</c15:sqref>
                  </c15:fullRef>
                </c:ext>
              </c:extLst>
              <c:f>Sécurité!$C$43:$C$49</c:f>
              <c:numCache>
                <c:formatCode>mmm\-yy</c:formatCode>
                <c:ptCount val="7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Sécurité!$E$32:$E$55</c15:sqref>
                  </c15:fullRef>
                </c:ext>
              </c:extLst>
              <c:f>Sécurité!$E$43:$E$55</c:f>
              <c:numCache>
                <c:formatCode>#,##0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10-42E9-B2FC-3B5ACC5FAC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7916632"/>
        <c:axId val="527915976"/>
      </c:barChart>
      <c:lineChart>
        <c:grouping val="standard"/>
        <c:varyColors val="0"/>
        <c:ser>
          <c:idx val="5"/>
          <c:order val="5"/>
          <c:tx>
            <c:strRef>
              <c:f>Sécurité!$N$31</c:f>
              <c:strCache>
                <c:ptCount val="1"/>
                <c:pt idx="0">
                  <c:v>N2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Sécurité!$C$32:$C$45</c15:sqref>
                  </c15:fullRef>
                </c:ext>
              </c:extLst>
              <c:f>Sécurité!$C$43:$C$45</c:f>
              <c:numCache>
                <c:formatCode>mmm\-yy</c:formatCode>
                <c:ptCount val="3"/>
                <c:pt idx="0">
                  <c:v>43862</c:v>
                </c:pt>
                <c:pt idx="1">
                  <c:v>43891</c:v>
                </c:pt>
                <c:pt idx="2">
                  <c:v>43922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44044</c:v>
                </c:pt>
                <c:pt idx="7">
                  <c:v>44075</c:v>
                </c:pt>
                <c:pt idx="8">
                  <c:v>44105</c:v>
                </c:pt>
                <c:pt idx="9">
                  <c:v>44136</c:v>
                </c:pt>
                <c:pt idx="10">
                  <c:v>2020</c:v>
                </c:pt>
                <c:pt idx="11">
                  <c:v>44197</c:v>
                </c:pt>
                <c:pt idx="12">
                  <c:v>44228</c:v>
                </c:pt>
                <c:pt idx="13">
                  <c:v>44256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Sécurité!$N$32:$N$43</c15:sqref>
                  </c15:fullRef>
                </c:ext>
              </c:extLst>
              <c:f>Sécurité!$N$43</c:f>
            </c:numRef>
          </c:val>
          <c:smooth val="0"/>
          <c:extLst>
            <c:ext xmlns:c16="http://schemas.microsoft.com/office/drawing/2014/chart" uri="{C3380CC4-5D6E-409C-BE32-E72D297353CC}">
              <c16:uniqueId val="{00000003-D910-42E9-B2FC-3B5ACC5FAC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7930736"/>
        <c:axId val="527929096"/>
      </c:lineChart>
      <c:lineChart>
        <c:grouping val="standard"/>
        <c:varyColors val="0"/>
        <c:ser>
          <c:idx val="4"/>
          <c:order val="4"/>
          <c:tx>
            <c:strRef>
              <c:f>Sécurité!$M$31</c:f>
              <c:strCache>
                <c:ptCount val="1"/>
                <c:pt idx="0">
                  <c:v>N1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Sécurité!$C$32:$C$45</c15:sqref>
                  </c15:fullRef>
                </c:ext>
              </c:extLst>
              <c:f>Sécurité!$C$43:$C$45</c:f>
              <c:numCache>
                <c:formatCode>mmm\-yy</c:formatCode>
                <c:ptCount val="3"/>
                <c:pt idx="0">
                  <c:v>43862</c:v>
                </c:pt>
                <c:pt idx="1">
                  <c:v>43891</c:v>
                </c:pt>
                <c:pt idx="2">
                  <c:v>43922</c:v>
                </c:pt>
                <c:pt idx="3">
                  <c:v>43952</c:v>
                </c:pt>
                <c:pt idx="4">
                  <c:v>43983</c:v>
                </c:pt>
                <c:pt idx="5">
                  <c:v>44013</c:v>
                </c:pt>
                <c:pt idx="6">
                  <c:v>44044</c:v>
                </c:pt>
                <c:pt idx="7">
                  <c:v>44075</c:v>
                </c:pt>
                <c:pt idx="8">
                  <c:v>44105</c:v>
                </c:pt>
                <c:pt idx="9">
                  <c:v>44136</c:v>
                </c:pt>
                <c:pt idx="10">
                  <c:v>2020</c:v>
                </c:pt>
                <c:pt idx="11">
                  <c:v>44197</c:v>
                </c:pt>
                <c:pt idx="12">
                  <c:v>44228</c:v>
                </c:pt>
                <c:pt idx="13">
                  <c:v>44256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Sécurité!$M$32:$M$43</c15:sqref>
                  </c15:fullRef>
                </c:ext>
              </c:extLst>
              <c:f>Sécurité!$M$43</c:f>
            </c:numRef>
          </c:val>
          <c:smooth val="0"/>
          <c:extLst>
            <c:ext xmlns:c16="http://schemas.microsoft.com/office/drawing/2014/chart" uri="{C3380CC4-5D6E-409C-BE32-E72D297353CC}">
              <c16:uniqueId val="{00000005-D910-42E9-B2FC-3B5ACC5FAC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7916632"/>
        <c:axId val="52791597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Sécurité!$K$31</c15:sqref>
                        </c15:formulaRef>
                      </c:ext>
                    </c:extLst>
                    <c:strCache>
                      <c:ptCount val="1"/>
                      <c:pt idx="0">
                        <c:v>Target 2023 (N1)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Sécurité!$C$32:$C$45</c15:sqref>
                        </c15:fullRef>
                        <c15:formulaRef>
                          <c15:sqref>Sécurité!$C$43:$C$45</c15:sqref>
                        </c15:formulaRef>
                      </c:ext>
                    </c:extLst>
                    <c:numCache>
                      <c:formatCode>mmm\-yy</c:formatCode>
                      <c:ptCount val="3"/>
                      <c:pt idx="0">
                        <c:v>44197</c:v>
                      </c:pt>
                      <c:pt idx="1">
                        <c:v>44228</c:v>
                      </c:pt>
                      <c:pt idx="2">
                        <c:v>44256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Sécurité!$K$32:$K$45</c15:sqref>
                        </c15:fullRef>
                        <c15:formulaRef>
                          <c15:sqref>Sécurité!$K$43:$K$45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910-42E9-B2FC-3B5ACC5FAC9A}"/>
                  </c:ext>
                </c:extLst>
              </c15:ser>
            </c15:filteredLineSeries>
          </c:ext>
        </c:extLst>
      </c:lineChart>
      <c:dateAx>
        <c:axId val="5279307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868686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929096"/>
        <c:crosses val="autoZero"/>
        <c:auto val="1"/>
        <c:lblOffset val="100"/>
        <c:baseTimeUnit val="months"/>
      </c:dateAx>
      <c:valAx>
        <c:axId val="5279290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930736"/>
        <c:crosses val="autoZero"/>
        <c:crossBetween val="between"/>
      </c:valAx>
      <c:valAx>
        <c:axId val="527915976"/>
        <c:scaling>
          <c:orientation val="minMax"/>
          <c:max val="3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868686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916632"/>
        <c:crosses val="max"/>
        <c:crossBetween val="between"/>
      </c:valAx>
      <c:catAx>
        <c:axId val="52791663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52791597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427224</xdr:colOff>
      <xdr:row>2</xdr:row>
      <xdr:rowOff>155201</xdr:rowOff>
    </xdr:from>
    <xdr:to>
      <xdr:col>24</xdr:col>
      <xdr:colOff>273844</xdr:colOff>
      <xdr:row>17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4814A94-C1FC-469A-80C5-49D4C6CD2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559126</xdr:colOff>
      <xdr:row>15</xdr:row>
      <xdr:rowOff>79376</xdr:rowOff>
    </xdr:from>
    <xdr:to>
      <xdr:col>24</xdr:col>
      <xdr:colOff>288863</xdr:colOff>
      <xdr:row>17</xdr:row>
      <xdr:rowOff>101789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9294CF8E-C421-4773-ABA1-7C4ADC91F1B8}"/>
            </a:ext>
          </a:extLst>
        </xdr:cNvPr>
        <xdr:cNvSpPr txBox="1"/>
      </xdr:nvSpPr>
      <xdr:spPr>
        <a:xfrm>
          <a:off x="17090293" y="4852459"/>
          <a:ext cx="2015737" cy="424580"/>
        </a:xfrm>
        <a:prstGeom prst="rect">
          <a:avLst/>
        </a:prstGeom>
        <a:noFill/>
        <a:ln w="19050" cmpd="sng">
          <a:solidFill>
            <a:srgbClr val="FF0000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pPr marL="0" indent="0"/>
          <a:r>
            <a:rPr lang="fr-FR" sz="800"/>
            <a:t>Norme 2022:</a:t>
          </a:r>
          <a:r>
            <a:rPr lang="fr-FR" sz="800" baseline="0"/>
            <a:t> &lt;</a:t>
          </a:r>
          <a:r>
            <a:rPr lang="fr-FR" sz="800"/>
            <a:t>10 incidents</a:t>
          </a:r>
          <a:r>
            <a:rPr lang="fr-FR" sz="800" baseline="0"/>
            <a:t> critiques et majeurs sur l'année</a:t>
          </a:r>
          <a:endParaRPr lang="fr-FR" sz="800" i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337342</xdr:colOff>
      <xdr:row>30</xdr:row>
      <xdr:rowOff>0</xdr:rowOff>
    </xdr:from>
    <xdr:to>
      <xdr:col>24</xdr:col>
      <xdr:colOff>527844</xdr:colOff>
      <xdr:row>48</xdr:row>
      <xdr:rowOff>127001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9C1E6B7-487E-4373-86E9-DE10F8B58D10}"/>
            </a:ext>
            <a:ext uri="{147F2762-F138-4A5C-976F-8EAC2B608ADB}">
              <a16:predDERef xmlns:a16="http://schemas.microsoft.com/office/drawing/2014/main" pred="{9294CF8E-C421-4773-ABA1-7C4ADC91F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342899</xdr:colOff>
      <xdr:row>45</xdr:row>
      <xdr:rowOff>47625</xdr:rowOff>
    </xdr:from>
    <xdr:to>
      <xdr:col>24</xdr:col>
      <xdr:colOff>538708</xdr:colOff>
      <xdr:row>48</xdr:row>
      <xdr:rowOff>127000</xdr:rowOff>
    </xdr:to>
    <xdr:sp macro="" textlink="">
      <xdr:nvSpPr>
        <xdr:cNvPr id="5" name="ZoneTexte 2">
          <a:extLst>
            <a:ext uri="{FF2B5EF4-FFF2-40B4-BE49-F238E27FC236}">
              <a16:creationId xmlns:a16="http://schemas.microsoft.com/office/drawing/2014/main" id="{1B258E43-9E38-4315-BD32-A57227BBB70E}"/>
            </a:ext>
          </a:extLst>
        </xdr:cNvPr>
        <xdr:cNvSpPr txBox="1"/>
      </xdr:nvSpPr>
      <xdr:spPr>
        <a:xfrm>
          <a:off x="18383249" y="15487650"/>
          <a:ext cx="957809" cy="679450"/>
        </a:xfrm>
        <a:prstGeom prst="rect">
          <a:avLst/>
        </a:prstGeom>
        <a:noFill/>
        <a:ln w="19050" cmpd="sng">
          <a:solidFill>
            <a:srgbClr val="FF0000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tIns="0" bIns="0" rtlCol="0" anchor="ctr" anchorCtr="0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r>
            <a:rPr lang="fr-FR" sz="800"/>
            <a:t>Cible 2022:</a:t>
          </a:r>
          <a:r>
            <a:rPr lang="fr-FR" sz="800" baseline="0"/>
            <a:t> </a:t>
          </a:r>
          <a:r>
            <a:rPr lang="fr-FR" sz="800"/>
            <a:t>0 N1&gt;1</a:t>
          </a:r>
          <a:r>
            <a:rPr lang="fr-FR" sz="800" baseline="0"/>
            <a:t> semaine</a:t>
          </a:r>
        </a:p>
        <a:p>
          <a:pPr marL="0" indent="0"/>
          <a:r>
            <a:rPr lang="fr-FR" sz="800"/>
            <a:t>&lt;15 N2 sur</a:t>
          </a:r>
          <a:r>
            <a:rPr lang="fr-FR" sz="800" baseline="0"/>
            <a:t> toute l'année</a:t>
          </a:r>
          <a:endParaRPr lang="fr-FR" sz="800" i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4C0A-DEE7-4617-99D7-B30983A35809}">
  <sheetPr>
    <tabColor theme="0" tint="-4.9989318521683403E-2"/>
  </sheetPr>
  <dimension ref="A1:Z56"/>
  <sheetViews>
    <sheetView showGridLines="0" tabSelected="1" topLeftCell="A11" zoomScale="85" zoomScaleNormal="85" workbookViewId="0">
      <selection activeCell="O22" sqref="O22"/>
    </sheetView>
  </sheetViews>
  <sheetFormatPr baseColWidth="10" defaultColWidth="11.42578125" defaultRowHeight="15" x14ac:dyDescent="0.25"/>
  <cols>
    <col min="1" max="1" width="7.85546875" customWidth="1"/>
    <col min="2" max="2" width="15" bestFit="1" customWidth="1"/>
    <col min="3" max="3" width="13.85546875" customWidth="1"/>
    <col min="4" max="4" width="11.42578125" style="11" customWidth="1"/>
    <col min="5" max="5" width="41.7109375" style="11" customWidth="1"/>
    <col min="6" max="8" width="11.42578125" style="11" customWidth="1"/>
    <col min="9" max="9" width="12.42578125" style="11" customWidth="1"/>
    <col min="10" max="10" width="12" style="11" customWidth="1"/>
    <col min="11" max="11" width="11.5703125" style="11" customWidth="1"/>
    <col min="12" max="12" width="10.140625" style="11" customWidth="1"/>
    <col min="13" max="14" width="10.140625" style="11" hidden="1" customWidth="1"/>
    <col min="15" max="16" width="10.140625" style="11" customWidth="1"/>
  </cols>
  <sheetData>
    <row r="1" spans="2:26" ht="18" customHeight="1" x14ac:dyDescent="0.3">
      <c r="B1" s="7" t="s">
        <v>9</v>
      </c>
      <c r="C1" s="8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8"/>
      <c r="R1" s="8"/>
      <c r="S1" s="8"/>
      <c r="T1" s="8"/>
      <c r="U1" s="8"/>
      <c r="V1" s="8"/>
      <c r="W1" s="8"/>
      <c r="X1" s="8"/>
      <c r="Y1" s="8"/>
      <c r="Z1" s="8"/>
    </row>
    <row r="3" spans="2:26" ht="15.75" thickBot="1" x14ac:dyDescent="0.3">
      <c r="K3" s="21"/>
      <c r="M3" s="22" t="s">
        <v>10</v>
      </c>
      <c r="N3" s="23"/>
    </row>
    <row r="4" spans="2:26" ht="30.75" thickBot="1" x14ac:dyDescent="0.3">
      <c r="B4" s="18" t="s">
        <v>0</v>
      </c>
      <c r="C4" s="18" t="s">
        <v>5</v>
      </c>
      <c r="D4" s="19" t="s">
        <v>11</v>
      </c>
      <c r="E4" s="19" t="s">
        <v>12</v>
      </c>
      <c r="F4" s="19" t="s">
        <v>13</v>
      </c>
      <c r="G4" s="19" t="s">
        <v>14</v>
      </c>
      <c r="H4" s="19" t="s">
        <v>2</v>
      </c>
      <c r="I4" s="19" t="s">
        <v>7</v>
      </c>
      <c r="J4" s="19" t="s">
        <v>8</v>
      </c>
      <c r="K4" s="24"/>
      <c r="L4" s="24"/>
      <c r="M4" s="19" t="s">
        <v>12</v>
      </c>
      <c r="N4" s="19" t="s">
        <v>13</v>
      </c>
      <c r="O4" s="25"/>
      <c r="P4" s="25"/>
    </row>
    <row r="5" spans="2:26" ht="15.75" thickBot="1" x14ac:dyDescent="0.3">
      <c r="B5" s="1">
        <v>2020</v>
      </c>
      <c r="C5" s="32">
        <v>43862</v>
      </c>
      <c r="D5" s="16"/>
      <c r="E5" s="16"/>
      <c r="F5" s="16"/>
      <c r="G5" s="16"/>
      <c r="H5" s="16"/>
      <c r="I5" s="17">
        <v>2</v>
      </c>
      <c r="J5" s="14"/>
      <c r="K5" s="26"/>
      <c r="L5" s="26"/>
      <c r="M5" s="16"/>
      <c r="N5" s="16"/>
      <c r="O5" s="27"/>
      <c r="P5" s="27"/>
    </row>
    <row r="6" spans="2:26" ht="15.75" thickBot="1" x14ac:dyDescent="0.3">
      <c r="B6" s="2">
        <v>2020</v>
      </c>
      <c r="C6" s="32">
        <v>43891</v>
      </c>
      <c r="D6" s="16"/>
      <c r="E6" s="16"/>
      <c r="F6" s="16"/>
      <c r="G6" s="16"/>
      <c r="H6" s="16"/>
      <c r="I6" s="17">
        <v>2</v>
      </c>
      <c r="J6" s="14"/>
      <c r="K6" s="26"/>
      <c r="L6" s="26"/>
      <c r="M6" s="16"/>
      <c r="N6" s="16"/>
      <c r="O6" s="27"/>
      <c r="P6" s="27"/>
    </row>
    <row r="7" spans="2:26" ht="15.75" thickBot="1" x14ac:dyDescent="0.3">
      <c r="B7" s="2">
        <v>2020</v>
      </c>
      <c r="C7" s="32">
        <v>43922</v>
      </c>
      <c r="D7" s="16"/>
      <c r="E7" s="16"/>
      <c r="F7" s="16"/>
      <c r="G7" s="16"/>
      <c r="H7" s="16"/>
      <c r="I7" s="17">
        <v>2</v>
      </c>
      <c r="J7" s="14"/>
      <c r="K7" s="26"/>
      <c r="L7" s="26"/>
      <c r="M7" s="16"/>
      <c r="N7" s="16"/>
      <c r="O7" s="27"/>
      <c r="P7" s="27"/>
    </row>
    <row r="8" spans="2:26" ht="15.75" thickBot="1" x14ac:dyDescent="0.3">
      <c r="B8" s="2">
        <v>2020</v>
      </c>
      <c r="C8" s="32">
        <v>43952</v>
      </c>
      <c r="D8" s="16"/>
      <c r="E8" s="16"/>
      <c r="F8" s="16"/>
      <c r="G8" s="16"/>
      <c r="H8" s="16"/>
      <c r="I8" s="17">
        <v>2</v>
      </c>
      <c r="J8" s="14"/>
      <c r="K8" s="26"/>
      <c r="L8" s="26"/>
      <c r="M8" s="16"/>
      <c r="N8" s="16"/>
      <c r="O8" s="27"/>
      <c r="P8" s="27"/>
    </row>
    <row r="9" spans="2:26" ht="15.75" thickBot="1" x14ac:dyDescent="0.3">
      <c r="B9" s="2">
        <v>2020</v>
      </c>
      <c r="C9" s="32">
        <v>43983</v>
      </c>
      <c r="D9" s="16">
        <v>2</v>
      </c>
      <c r="E9" s="16">
        <v>1</v>
      </c>
      <c r="F9" s="16">
        <v>1</v>
      </c>
      <c r="G9" s="16"/>
      <c r="H9" s="16">
        <v>2</v>
      </c>
      <c r="I9" s="17">
        <v>2</v>
      </c>
      <c r="J9" s="14">
        <v>0</v>
      </c>
      <c r="K9" s="26"/>
      <c r="L9" s="26"/>
      <c r="M9" s="16"/>
      <c r="N9" s="16"/>
      <c r="O9" s="27"/>
      <c r="P9" s="27"/>
    </row>
    <row r="10" spans="2:26" ht="15.75" thickBot="1" x14ac:dyDescent="0.3">
      <c r="B10" s="2">
        <v>2020</v>
      </c>
      <c r="C10" s="32">
        <v>44013</v>
      </c>
      <c r="D10" s="12">
        <v>2</v>
      </c>
      <c r="E10" s="12">
        <v>0</v>
      </c>
      <c r="F10" s="12">
        <v>2</v>
      </c>
      <c r="G10" s="16"/>
      <c r="H10" s="12">
        <v>4</v>
      </c>
      <c r="I10" s="13">
        <v>2</v>
      </c>
      <c r="J10" s="14">
        <v>1</v>
      </c>
      <c r="K10" s="26"/>
      <c r="L10" s="26"/>
      <c r="M10" s="12">
        <f t="shared" ref="M10:N15" si="0">E10</f>
        <v>0</v>
      </c>
      <c r="N10" s="12">
        <f t="shared" si="0"/>
        <v>2</v>
      </c>
      <c r="O10" s="27"/>
      <c r="P10" s="27"/>
    </row>
    <row r="11" spans="2:26" ht="15.75" thickBot="1" x14ac:dyDescent="0.3">
      <c r="B11" s="2">
        <v>2020</v>
      </c>
      <c r="C11" s="32">
        <v>44044</v>
      </c>
      <c r="D11" s="12">
        <v>1</v>
      </c>
      <c r="E11" s="12">
        <v>1</v>
      </c>
      <c r="F11" s="12">
        <v>0</v>
      </c>
      <c r="G11" s="16"/>
      <c r="H11" s="12">
        <v>5</v>
      </c>
      <c r="I11" s="13">
        <v>2</v>
      </c>
      <c r="J11" s="14">
        <v>1.5</v>
      </c>
      <c r="K11" s="26"/>
      <c r="L11" s="26"/>
      <c r="M11" s="12">
        <f t="shared" si="0"/>
        <v>1</v>
      </c>
      <c r="N11" s="12">
        <f t="shared" si="0"/>
        <v>0</v>
      </c>
      <c r="O11" s="27"/>
      <c r="P11" s="27"/>
    </row>
    <row r="12" spans="2:26" ht="15.75" thickBot="1" x14ac:dyDescent="0.3">
      <c r="B12" s="2">
        <v>2020</v>
      </c>
      <c r="C12" s="32">
        <v>44075</v>
      </c>
      <c r="D12" s="12">
        <v>0</v>
      </c>
      <c r="E12" s="12">
        <v>0</v>
      </c>
      <c r="F12" s="12">
        <v>0</v>
      </c>
      <c r="G12" s="16"/>
      <c r="H12" s="12">
        <v>5</v>
      </c>
      <c r="I12" s="13">
        <v>2</v>
      </c>
      <c r="J12" s="14">
        <v>1.5</v>
      </c>
      <c r="K12" s="26"/>
      <c r="L12" s="26"/>
      <c r="M12" s="12">
        <f t="shared" si="0"/>
        <v>0</v>
      </c>
      <c r="N12" s="12">
        <f t="shared" si="0"/>
        <v>0</v>
      </c>
      <c r="O12" s="27"/>
      <c r="P12" s="27"/>
    </row>
    <row r="13" spans="2:26" ht="15.75" thickBot="1" x14ac:dyDescent="0.3">
      <c r="B13" s="2">
        <v>2020</v>
      </c>
      <c r="C13" s="32">
        <v>44105</v>
      </c>
      <c r="D13" s="12">
        <v>1</v>
      </c>
      <c r="E13" s="12">
        <v>1</v>
      </c>
      <c r="F13" s="12">
        <v>0</v>
      </c>
      <c r="G13" s="16"/>
      <c r="H13" s="12">
        <v>6</v>
      </c>
      <c r="I13" s="13">
        <v>2</v>
      </c>
      <c r="J13" s="14">
        <v>2</v>
      </c>
      <c r="K13" s="26"/>
      <c r="L13" s="26"/>
      <c r="M13" s="12">
        <f t="shared" si="0"/>
        <v>1</v>
      </c>
      <c r="N13" s="12">
        <f t="shared" si="0"/>
        <v>0</v>
      </c>
      <c r="O13" s="27"/>
      <c r="P13" s="27"/>
    </row>
    <row r="14" spans="2:26" ht="15.75" thickBot="1" x14ac:dyDescent="0.3">
      <c r="B14" s="2">
        <v>2020</v>
      </c>
      <c r="C14" s="32">
        <v>44136</v>
      </c>
      <c r="D14" s="12">
        <v>0</v>
      </c>
      <c r="E14" s="12">
        <v>0</v>
      </c>
      <c r="F14" s="12">
        <v>0</v>
      </c>
      <c r="G14" s="16"/>
      <c r="H14" s="12">
        <v>6</v>
      </c>
      <c r="I14" s="13">
        <v>2</v>
      </c>
      <c r="J14" s="14">
        <v>2</v>
      </c>
      <c r="K14" s="26"/>
      <c r="L14" s="26"/>
      <c r="M14" s="12">
        <f t="shared" si="0"/>
        <v>0</v>
      </c>
      <c r="N14" s="12">
        <f t="shared" si="0"/>
        <v>0</v>
      </c>
      <c r="O14" s="27"/>
      <c r="P14" s="27"/>
    </row>
    <row r="15" spans="2:26" ht="15.75" thickBot="1" x14ac:dyDescent="0.3">
      <c r="B15" s="2">
        <v>2020</v>
      </c>
      <c r="C15" s="32">
        <v>44166</v>
      </c>
      <c r="D15" s="12">
        <v>0</v>
      </c>
      <c r="E15" s="12">
        <v>0</v>
      </c>
      <c r="F15" s="12">
        <v>0</v>
      </c>
      <c r="G15" s="16"/>
      <c r="H15" s="12">
        <v>6</v>
      </c>
      <c r="I15" s="13">
        <v>2</v>
      </c>
      <c r="J15" s="14">
        <v>2</v>
      </c>
      <c r="K15" s="26"/>
      <c r="L15" s="26"/>
      <c r="M15" s="12">
        <f t="shared" si="0"/>
        <v>0</v>
      </c>
      <c r="N15" s="12">
        <f t="shared" si="0"/>
        <v>0</v>
      </c>
      <c r="O15" s="27"/>
      <c r="P15" s="27"/>
    </row>
    <row r="16" spans="2:26" ht="15.75" thickBot="1" x14ac:dyDescent="0.3">
      <c r="B16" s="2">
        <v>2021</v>
      </c>
      <c r="C16" s="32">
        <v>44197</v>
      </c>
      <c r="D16" s="12">
        <v>1</v>
      </c>
      <c r="E16" s="12">
        <v>0</v>
      </c>
      <c r="F16" s="12">
        <v>1</v>
      </c>
      <c r="G16" s="16"/>
      <c r="H16" s="12">
        <v>1</v>
      </c>
      <c r="I16" s="13">
        <v>2</v>
      </c>
      <c r="J16" s="14">
        <v>-0.5</v>
      </c>
      <c r="K16" s="26"/>
      <c r="L16" s="26"/>
      <c r="M16" s="12">
        <f>E17</f>
        <v>0</v>
      </c>
      <c r="N16" s="12">
        <f>F17</f>
        <v>0</v>
      </c>
      <c r="O16" s="27"/>
      <c r="P16" s="27"/>
    </row>
    <row r="17" spans="1:26" ht="15.75" thickBot="1" x14ac:dyDescent="0.3">
      <c r="B17" s="2">
        <v>2021</v>
      </c>
      <c r="C17" s="32">
        <v>44228</v>
      </c>
      <c r="D17" s="12">
        <f>SUM(E17:F17)</f>
        <v>0</v>
      </c>
      <c r="E17" s="12">
        <v>0</v>
      </c>
      <c r="F17" s="12">
        <v>0</v>
      </c>
      <c r="G17" s="16"/>
      <c r="H17" s="12">
        <v>1</v>
      </c>
      <c r="I17" s="13">
        <v>2</v>
      </c>
      <c r="J17" s="14">
        <f t="shared" ref="J17" si="1">(H17-I17)/I17</f>
        <v>-0.5</v>
      </c>
      <c r="K17" s="28"/>
      <c r="L17" s="28"/>
      <c r="M17" s="15"/>
      <c r="N17" s="15"/>
      <c r="O17" s="29"/>
      <c r="P17" s="29"/>
    </row>
    <row r="18" spans="1:26" ht="15.75" thickBot="1" x14ac:dyDescent="0.3">
      <c r="B18" s="2">
        <v>2021</v>
      </c>
      <c r="C18" s="32">
        <v>44256</v>
      </c>
      <c r="D18" s="12">
        <f t="shared" ref="D18:D19" si="2">SUM(E18:F18)</f>
        <v>0</v>
      </c>
      <c r="E18" s="12">
        <v>0</v>
      </c>
      <c r="F18" s="12">
        <v>0</v>
      </c>
      <c r="G18" s="16"/>
      <c r="H18" s="12">
        <v>1</v>
      </c>
      <c r="I18" s="13">
        <v>2</v>
      </c>
      <c r="J18" s="14"/>
    </row>
    <row r="19" spans="1:26" ht="15.75" thickBot="1" x14ac:dyDescent="0.3">
      <c r="B19" s="2">
        <v>2021</v>
      </c>
      <c r="C19" s="32">
        <v>44287</v>
      </c>
      <c r="D19" s="12">
        <f t="shared" si="2"/>
        <v>0</v>
      </c>
      <c r="E19" s="12">
        <v>0</v>
      </c>
      <c r="F19" s="12">
        <v>0</v>
      </c>
      <c r="G19" s="16"/>
      <c r="H19" s="12">
        <v>1</v>
      </c>
      <c r="I19" s="13">
        <v>2</v>
      </c>
      <c r="J19" s="14"/>
    </row>
    <row r="20" spans="1:26" ht="15.75" thickBot="1" x14ac:dyDescent="0.3">
      <c r="B20" s="2">
        <v>2021</v>
      </c>
      <c r="C20" s="32">
        <v>44317</v>
      </c>
      <c r="D20" s="12">
        <f t="shared" ref="D20" si="3">SUM(E20:F20)</f>
        <v>1</v>
      </c>
      <c r="E20" s="12">
        <v>0</v>
      </c>
      <c r="F20" s="12">
        <v>1</v>
      </c>
      <c r="G20" s="16"/>
      <c r="H20" s="12">
        <v>1</v>
      </c>
      <c r="I20" s="13">
        <v>2</v>
      </c>
      <c r="J20" s="14"/>
    </row>
    <row r="21" spans="1:26" ht="15.75" thickBot="1" x14ac:dyDescent="0.3">
      <c r="B21" s="2">
        <v>2021</v>
      </c>
      <c r="C21" s="32">
        <v>44348</v>
      </c>
      <c r="D21" s="12">
        <f t="shared" ref="D21" si="4">SUM(E21:F21)</f>
        <v>0</v>
      </c>
      <c r="E21" s="12">
        <v>0</v>
      </c>
      <c r="F21" s="12">
        <v>0</v>
      </c>
      <c r="G21" s="16"/>
      <c r="H21" s="12">
        <v>1</v>
      </c>
      <c r="I21" s="13">
        <v>2</v>
      </c>
      <c r="J21" s="14"/>
    </row>
    <row r="22" spans="1:26" ht="15.75" thickBot="1" x14ac:dyDescent="0.3">
      <c r="B22" s="2">
        <v>2021</v>
      </c>
      <c r="C22" s="32">
        <v>44378</v>
      </c>
      <c r="D22" s="12">
        <f t="shared" ref="D22" si="5">SUM(E22:F22)</f>
        <v>1</v>
      </c>
      <c r="E22" s="12">
        <v>0</v>
      </c>
      <c r="F22" s="12">
        <v>1</v>
      </c>
      <c r="G22" s="16"/>
      <c r="H22" s="12">
        <v>1</v>
      </c>
      <c r="I22" s="13">
        <v>2</v>
      </c>
      <c r="J22" s="14"/>
    </row>
    <row r="23" spans="1:26" ht="15.75" thickBot="1" x14ac:dyDescent="0.3">
      <c r="B23" s="2">
        <v>2021</v>
      </c>
      <c r="C23" s="32">
        <v>44409</v>
      </c>
      <c r="D23" s="12">
        <f t="shared" ref="D23" si="6">SUM(E23:F23)</f>
        <v>0</v>
      </c>
      <c r="E23" s="12">
        <v>0</v>
      </c>
      <c r="F23" s="12">
        <v>0</v>
      </c>
      <c r="G23" s="16"/>
      <c r="H23" s="12">
        <v>1</v>
      </c>
      <c r="I23" s="13">
        <v>2</v>
      </c>
      <c r="J23" s="14"/>
    </row>
    <row r="24" spans="1:26" ht="15.75" thickBot="1" x14ac:dyDescent="0.3">
      <c r="B24" s="2">
        <v>2021</v>
      </c>
      <c r="C24" s="32">
        <v>44440</v>
      </c>
      <c r="D24" s="12">
        <v>0</v>
      </c>
      <c r="E24" s="12">
        <v>0</v>
      </c>
      <c r="F24" s="12">
        <v>0</v>
      </c>
      <c r="G24" s="16"/>
      <c r="H24" s="12">
        <v>1</v>
      </c>
      <c r="I24" s="13">
        <v>2</v>
      </c>
      <c r="J24" s="14"/>
    </row>
    <row r="25" spans="1:26" ht="15.75" thickBot="1" x14ac:dyDescent="0.3">
      <c r="B25" s="2">
        <v>2021</v>
      </c>
      <c r="C25" s="32">
        <v>44470</v>
      </c>
      <c r="D25" s="12">
        <f t="shared" ref="D25:D27" si="7">SUM(E25:F25)</f>
        <v>0</v>
      </c>
      <c r="E25" s="12">
        <v>0</v>
      </c>
      <c r="F25" s="12">
        <v>0</v>
      </c>
      <c r="G25" s="16"/>
      <c r="H25" s="12">
        <v>1</v>
      </c>
      <c r="I25" s="13">
        <v>2</v>
      </c>
      <c r="J25" s="14"/>
    </row>
    <row r="26" spans="1:26" ht="15.75" thickBot="1" x14ac:dyDescent="0.3">
      <c r="B26" s="2">
        <v>2021</v>
      </c>
      <c r="C26" s="32">
        <v>44501</v>
      </c>
      <c r="D26" s="12">
        <f t="shared" si="7"/>
        <v>1</v>
      </c>
      <c r="E26" s="12">
        <v>0</v>
      </c>
      <c r="F26" s="12">
        <v>1</v>
      </c>
      <c r="G26" s="16"/>
      <c r="H26" s="12">
        <v>1</v>
      </c>
      <c r="I26" s="13">
        <v>2</v>
      </c>
      <c r="J26" s="14"/>
    </row>
    <row r="27" spans="1:26" ht="15.75" thickBot="1" x14ac:dyDescent="0.3">
      <c r="B27" s="2">
        <v>2021</v>
      </c>
      <c r="C27" s="32">
        <v>44531</v>
      </c>
      <c r="D27" s="12">
        <f t="shared" si="7"/>
        <v>0</v>
      </c>
      <c r="E27" s="12">
        <v>0</v>
      </c>
      <c r="F27" s="12">
        <v>0</v>
      </c>
      <c r="G27" s="16"/>
      <c r="H27" s="12">
        <v>1</v>
      </c>
      <c r="I27" s="13">
        <v>2</v>
      </c>
      <c r="J27" s="14"/>
    </row>
    <row r="28" spans="1:26" ht="15.75" thickBot="1" x14ac:dyDescent="0.3">
      <c r="B28" s="2">
        <v>2022</v>
      </c>
      <c r="C28" s="32">
        <v>44562</v>
      </c>
      <c r="D28" s="12">
        <v>0</v>
      </c>
      <c r="E28" s="12">
        <v>0</v>
      </c>
      <c r="F28" s="12">
        <v>0</v>
      </c>
      <c r="G28" s="16"/>
      <c r="H28" s="12">
        <v>1</v>
      </c>
      <c r="I28" s="13">
        <v>2</v>
      </c>
      <c r="J28" s="14"/>
    </row>
    <row r="29" spans="1:26" ht="15.75" thickBot="1" x14ac:dyDescent="0.3">
      <c r="B29" s="3" t="s">
        <v>3</v>
      </c>
      <c r="C29" s="3" t="s">
        <v>3</v>
      </c>
      <c r="D29" s="15"/>
      <c r="E29" s="15"/>
      <c r="F29" s="15"/>
      <c r="G29" s="15"/>
      <c r="H29" s="15"/>
      <c r="I29" s="15"/>
      <c r="J29" s="15"/>
    </row>
    <row r="30" spans="1:26" s="4" customFormat="1" ht="19.5" thickBot="1" x14ac:dyDescent="0.35">
      <c r="A30" s="5" t="s">
        <v>4</v>
      </c>
      <c r="B30"/>
      <c r="C3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/>
      <c r="R30"/>
      <c r="S30"/>
      <c r="T30"/>
      <c r="U30"/>
      <c r="V30"/>
      <c r="W30"/>
      <c r="X30"/>
      <c r="Y30"/>
      <c r="Z30"/>
    </row>
    <row r="31" spans="1:26" ht="30.75" thickBot="1" x14ac:dyDescent="0.3">
      <c r="B31" s="18" t="s">
        <v>0</v>
      </c>
      <c r="C31" s="18" t="s">
        <v>5</v>
      </c>
      <c r="D31" s="19" t="s">
        <v>1</v>
      </c>
      <c r="E31" s="19" t="s">
        <v>15</v>
      </c>
      <c r="F31" s="19" t="s">
        <v>16</v>
      </c>
      <c r="G31" s="19" t="s">
        <v>17</v>
      </c>
      <c r="H31" s="19" t="s">
        <v>18</v>
      </c>
      <c r="I31" s="19" t="s">
        <v>14</v>
      </c>
      <c r="J31" s="19" t="s">
        <v>2</v>
      </c>
      <c r="K31" s="19" t="s">
        <v>19</v>
      </c>
      <c r="L31" s="20" t="s">
        <v>8</v>
      </c>
      <c r="M31" s="19" t="s">
        <v>15</v>
      </c>
      <c r="N31" s="19" t="s">
        <v>16</v>
      </c>
      <c r="O31"/>
      <c r="P31"/>
    </row>
    <row r="32" spans="1:26" ht="15.75" thickBot="1" x14ac:dyDescent="0.3">
      <c r="B32" s="2">
        <v>2020</v>
      </c>
      <c r="C32" s="31">
        <v>43862</v>
      </c>
      <c r="D32" s="16"/>
      <c r="E32" s="16"/>
      <c r="F32" s="16"/>
      <c r="G32" s="16"/>
      <c r="H32" s="16"/>
      <c r="I32" s="16"/>
      <c r="J32" s="16"/>
      <c r="K32" s="16">
        <v>0</v>
      </c>
      <c r="L32" s="6"/>
      <c r="M32" s="16"/>
      <c r="N32" s="16"/>
      <c r="O32"/>
      <c r="P32"/>
    </row>
    <row r="33" spans="2:16" ht="15.75" thickBot="1" x14ac:dyDescent="0.3">
      <c r="B33" s="2">
        <v>2020</v>
      </c>
      <c r="C33" s="31">
        <v>43891</v>
      </c>
      <c r="D33" s="16"/>
      <c r="E33" s="16"/>
      <c r="F33" s="16"/>
      <c r="G33" s="16"/>
      <c r="H33" s="16"/>
      <c r="I33" s="16"/>
      <c r="J33" s="16"/>
      <c r="K33" s="16">
        <v>0</v>
      </c>
      <c r="L33" s="6"/>
      <c r="M33" s="16"/>
      <c r="N33" s="16"/>
      <c r="O33"/>
      <c r="P33"/>
    </row>
    <row r="34" spans="2:16" ht="15.75" thickBot="1" x14ac:dyDescent="0.3">
      <c r="B34" s="2">
        <v>2020</v>
      </c>
      <c r="C34" s="31">
        <v>43922</v>
      </c>
      <c r="D34" s="12">
        <f t="shared" ref="D34:D41" si="8">E34+F34</f>
        <v>278</v>
      </c>
      <c r="E34" s="12">
        <v>7</v>
      </c>
      <c r="F34" s="12">
        <v>271</v>
      </c>
      <c r="G34" s="12">
        <f>F34-H34</f>
        <v>271</v>
      </c>
      <c r="H34" s="12"/>
      <c r="I34" s="16"/>
      <c r="J34" s="16" t="s">
        <v>6</v>
      </c>
      <c r="K34" s="12">
        <v>0</v>
      </c>
      <c r="L34" s="6" t="e">
        <f t="shared" ref="L34:L41" si="9">(E34-K34)/K34</f>
        <v>#DIV/0!</v>
      </c>
      <c r="M34" s="16"/>
      <c r="N34" s="16"/>
      <c r="O34"/>
      <c r="P34"/>
    </row>
    <row r="35" spans="2:16" ht="15.75" thickBot="1" x14ac:dyDescent="0.3">
      <c r="B35" s="2">
        <v>2020</v>
      </c>
      <c r="C35" s="31">
        <v>43952</v>
      </c>
      <c r="D35" s="12">
        <f t="shared" si="8"/>
        <v>266</v>
      </c>
      <c r="E35" s="12">
        <v>1</v>
      </c>
      <c r="F35" s="12">
        <v>265</v>
      </c>
      <c r="G35" s="12">
        <f t="shared" ref="G35:G39" si="10">F35-H35</f>
        <v>265</v>
      </c>
      <c r="H35" s="12"/>
      <c r="I35" s="16"/>
      <c r="J35" s="16" t="s">
        <v>6</v>
      </c>
      <c r="K35" s="12">
        <v>0</v>
      </c>
      <c r="L35" s="6" t="e">
        <f t="shared" si="9"/>
        <v>#DIV/0!</v>
      </c>
      <c r="M35" s="12">
        <f>E35</f>
        <v>1</v>
      </c>
      <c r="N35" s="12">
        <f>F35</f>
        <v>265</v>
      </c>
      <c r="O35"/>
      <c r="P35"/>
    </row>
    <row r="36" spans="2:16" ht="15.75" thickBot="1" x14ac:dyDescent="0.3">
      <c r="B36" s="2">
        <v>2020</v>
      </c>
      <c r="C36" s="31">
        <v>43983</v>
      </c>
      <c r="D36" s="12">
        <f t="shared" si="8"/>
        <v>200</v>
      </c>
      <c r="E36" s="12">
        <v>0</v>
      </c>
      <c r="F36" s="12">
        <v>200</v>
      </c>
      <c r="G36" s="12">
        <f t="shared" si="10"/>
        <v>200</v>
      </c>
      <c r="H36" s="12"/>
      <c r="I36" s="16"/>
      <c r="J36" s="16" t="s">
        <v>6</v>
      </c>
      <c r="K36" s="12">
        <v>0</v>
      </c>
      <c r="L36" s="6" t="e">
        <f t="shared" si="9"/>
        <v>#DIV/0!</v>
      </c>
      <c r="M36" s="12">
        <f t="shared" ref="M36:N42" si="11">E36</f>
        <v>0</v>
      </c>
      <c r="N36" s="12">
        <f t="shared" si="11"/>
        <v>200</v>
      </c>
      <c r="O36"/>
      <c r="P36"/>
    </row>
    <row r="37" spans="2:16" ht="15.75" thickBot="1" x14ac:dyDescent="0.3">
      <c r="B37" s="2">
        <v>2020</v>
      </c>
      <c r="C37" s="31">
        <v>44013</v>
      </c>
      <c r="D37" s="12">
        <f t="shared" si="8"/>
        <v>169</v>
      </c>
      <c r="E37" s="12">
        <v>0</v>
      </c>
      <c r="F37" s="12">
        <v>169</v>
      </c>
      <c r="G37" s="12">
        <f t="shared" si="10"/>
        <v>169</v>
      </c>
      <c r="H37" s="12"/>
      <c r="I37" s="16"/>
      <c r="J37" s="16" t="s">
        <v>6</v>
      </c>
      <c r="K37" s="12">
        <v>0</v>
      </c>
      <c r="L37" s="6" t="e">
        <f t="shared" si="9"/>
        <v>#DIV/0!</v>
      </c>
      <c r="M37" s="12">
        <f t="shared" si="11"/>
        <v>0</v>
      </c>
      <c r="N37" s="12">
        <f t="shared" si="11"/>
        <v>169</v>
      </c>
      <c r="O37"/>
      <c r="P37"/>
    </row>
    <row r="38" spans="2:16" ht="15.75" thickBot="1" x14ac:dyDescent="0.3">
      <c r="B38" s="2">
        <v>2020</v>
      </c>
      <c r="C38" s="31">
        <v>44044</v>
      </c>
      <c r="D38" s="12">
        <f t="shared" si="8"/>
        <v>129</v>
      </c>
      <c r="E38" s="12">
        <v>0</v>
      </c>
      <c r="F38" s="12">
        <v>129</v>
      </c>
      <c r="G38" s="12">
        <f t="shared" si="10"/>
        <v>129</v>
      </c>
      <c r="H38" s="12"/>
      <c r="I38" s="16"/>
      <c r="J38" s="16" t="s">
        <v>6</v>
      </c>
      <c r="K38" s="12">
        <v>0</v>
      </c>
      <c r="L38" s="6" t="e">
        <f t="shared" si="9"/>
        <v>#DIV/0!</v>
      </c>
      <c r="M38" s="12">
        <f t="shared" si="11"/>
        <v>0</v>
      </c>
      <c r="N38" s="12">
        <f t="shared" si="11"/>
        <v>129</v>
      </c>
      <c r="O38"/>
      <c r="P38"/>
    </row>
    <row r="39" spans="2:16" ht="15.75" thickBot="1" x14ac:dyDescent="0.3">
      <c r="B39" s="2">
        <v>2020</v>
      </c>
      <c r="C39" s="31">
        <v>44075</v>
      </c>
      <c r="D39" s="12">
        <f t="shared" si="8"/>
        <v>112</v>
      </c>
      <c r="E39" s="12">
        <v>0</v>
      </c>
      <c r="F39" s="12">
        <v>112</v>
      </c>
      <c r="G39" s="12">
        <f t="shared" si="10"/>
        <v>112</v>
      </c>
      <c r="H39" s="12"/>
      <c r="I39" s="16"/>
      <c r="J39" s="16" t="s">
        <v>6</v>
      </c>
      <c r="K39" s="12">
        <v>0</v>
      </c>
      <c r="L39" s="6" t="e">
        <f t="shared" si="9"/>
        <v>#DIV/0!</v>
      </c>
      <c r="M39" s="12">
        <f t="shared" si="11"/>
        <v>0</v>
      </c>
      <c r="N39" s="12">
        <f t="shared" si="11"/>
        <v>112</v>
      </c>
      <c r="O39"/>
      <c r="P39"/>
    </row>
    <row r="40" spans="2:16" ht="15.75" thickBot="1" x14ac:dyDescent="0.3">
      <c r="B40" s="2">
        <v>2020</v>
      </c>
      <c r="C40" s="31">
        <v>44105</v>
      </c>
      <c r="D40" s="12">
        <f t="shared" si="8"/>
        <v>80</v>
      </c>
      <c r="E40" s="26">
        <v>0</v>
      </c>
      <c r="F40" s="26">
        <v>80</v>
      </c>
      <c r="G40" s="26">
        <v>70</v>
      </c>
      <c r="H40" s="26">
        <v>10</v>
      </c>
      <c r="I40" s="16"/>
      <c r="J40" s="16" t="s">
        <v>6</v>
      </c>
      <c r="K40" s="12">
        <v>0</v>
      </c>
      <c r="L40" s="6" t="e">
        <f t="shared" si="9"/>
        <v>#DIV/0!</v>
      </c>
      <c r="M40" s="12">
        <f t="shared" si="11"/>
        <v>0</v>
      </c>
      <c r="N40" s="12">
        <f t="shared" si="11"/>
        <v>80</v>
      </c>
      <c r="O40"/>
      <c r="P40"/>
    </row>
    <row r="41" spans="2:16" ht="15.75" thickBot="1" x14ac:dyDescent="0.3">
      <c r="B41" s="2">
        <v>2020</v>
      </c>
      <c r="C41" s="31">
        <v>44136</v>
      </c>
      <c r="D41" s="12">
        <f t="shared" si="8"/>
        <v>45</v>
      </c>
      <c r="E41" s="26">
        <v>2</v>
      </c>
      <c r="F41" s="26">
        <v>43</v>
      </c>
      <c r="G41" s="26">
        <v>40</v>
      </c>
      <c r="H41" s="26">
        <v>3</v>
      </c>
      <c r="I41" s="16"/>
      <c r="J41" s="16" t="s">
        <v>6</v>
      </c>
      <c r="K41" s="12">
        <v>0</v>
      </c>
      <c r="L41" s="6" t="e">
        <f t="shared" si="9"/>
        <v>#DIV/0!</v>
      </c>
      <c r="M41" s="26">
        <f t="shared" si="11"/>
        <v>2</v>
      </c>
      <c r="N41" s="26">
        <f t="shared" si="11"/>
        <v>43</v>
      </c>
      <c r="O41"/>
      <c r="P41"/>
    </row>
    <row r="42" spans="2:16" ht="15.75" thickBot="1" x14ac:dyDescent="0.3">
      <c r="B42" s="2">
        <v>2020</v>
      </c>
      <c r="C42" s="31">
        <v>2020</v>
      </c>
      <c r="D42" s="12">
        <v>278</v>
      </c>
      <c r="E42" s="26">
        <v>10</v>
      </c>
      <c r="F42" s="26">
        <v>268</v>
      </c>
      <c r="G42" s="26">
        <v>268</v>
      </c>
      <c r="H42" s="26"/>
      <c r="I42" s="16"/>
      <c r="J42" s="16" t="s">
        <v>6</v>
      </c>
      <c r="K42" s="12">
        <v>0</v>
      </c>
      <c r="L42" s="6" t="e">
        <v>#DIV/0!</v>
      </c>
      <c r="M42" s="30">
        <f t="shared" si="11"/>
        <v>10</v>
      </c>
      <c r="N42" s="30">
        <f t="shared" si="11"/>
        <v>268</v>
      </c>
      <c r="O42"/>
      <c r="P42"/>
    </row>
    <row r="43" spans="2:16" ht="15.75" thickBot="1" x14ac:dyDescent="0.3">
      <c r="B43" s="2">
        <v>2021</v>
      </c>
      <c r="C43" s="31">
        <v>44197</v>
      </c>
      <c r="D43" s="12">
        <f t="shared" ref="D43" si="12">E43+F43</f>
        <v>14</v>
      </c>
      <c r="E43" s="26">
        <v>0</v>
      </c>
      <c r="F43" s="26">
        <f>SUM(G43:H43)</f>
        <v>14</v>
      </c>
      <c r="G43" s="26">
        <v>11</v>
      </c>
      <c r="H43" s="26">
        <v>3</v>
      </c>
      <c r="I43" s="16"/>
      <c r="J43" s="16" t="s">
        <v>6</v>
      </c>
      <c r="K43" s="12">
        <v>0</v>
      </c>
      <c r="L43" s="6" t="e">
        <f>(E43-K43)/K43</f>
        <v>#DIV/0!</v>
      </c>
      <c r="M43" s="30">
        <f>E45</f>
        <v>0</v>
      </c>
      <c r="N43" s="30">
        <f>F45</f>
        <v>10</v>
      </c>
      <c r="O43"/>
      <c r="P43"/>
    </row>
    <row r="44" spans="2:16" ht="15.75" thickBot="1" x14ac:dyDescent="0.3">
      <c r="B44" s="2">
        <v>2021</v>
      </c>
      <c r="C44" s="31">
        <v>44228</v>
      </c>
      <c r="D44" s="12">
        <v>15</v>
      </c>
      <c r="E44" s="26">
        <v>2</v>
      </c>
      <c r="F44" s="26">
        <v>13</v>
      </c>
      <c r="G44" s="26">
        <v>11</v>
      </c>
      <c r="H44" s="26">
        <v>2</v>
      </c>
      <c r="I44" s="16"/>
      <c r="J44" s="16" t="s">
        <v>6</v>
      </c>
      <c r="K44" s="12">
        <v>0</v>
      </c>
      <c r="L44" s="6" t="e">
        <v>#DIV/0!</v>
      </c>
      <c r="M44" s="15"/>
      <c r="N44" s="15"/>
      <c r="O44"/>
      <c r="P44"/>
    </row>
    <row r="45" spans="2:16" ht="15.75" thickBot="1" x14ac:dyDescent="0.3">
      <c r="B45" s="2">
        <v>2021</v>
      </c>
      <c r="C45" s="31">
        <v>44256</v>
      </c>
      <c r="D45" s="12">
        <f t="shared" ref="D45" si="13">E45+F45</f>
        <v>10</v>
      </c>
      <c r="E45" s="26">
        <v>0</v>
      </c>
      <c r="F45" s="26">
        <f t="shared" ref="F45:F49" si="14">SUM(G45:H45)</f>
        <v>10</v>
      </c>
      <c r="G45" s="26">
        <v>10</v>
      </c>
      <c r="H45" s="26">
        <v>0</v>
      </c>
      <c r="I45" s="16"/>
      <c r="J45" s="16" t="s">
        <v>6</v>
      </c>
      <c r="K45" s="12">
        <v>0</v>
      </c>
      <c r="L45" s="6" t="e">
        <f>(E45-K45)/K45</f>
        <v>#DIV/0!</v>
      </c>
    </row>
    <row r="46" spans="2:16" ht="15.75" thickBot="1" x14ac:dyDescent="0.3">
      <c r="B46" s="2">
        <v>2021</v>
      </c>
      <c r="C46" s="31">
        <v>44287</v>
      </c>
      <c r="D46" s="12">
        <f t="shared" ref="D46:D48" si="15">E46+F46</f>
        <v>7</v>
      </c>
      <c r="E46" s="26">
        <v>0</v>
      </c>
      <c r="F46" s="26">
        <f t="shared" si="14"/>
        <v>7</v>
      </c>
      <c r="G46" s="26">
        <v>5</v>
      </c>
      <c r="H46" s="26">
        <v>2</v>
      </c>
      <c r="I46" s="16"/>
      <c r="J46" s="16"/>
      <c r="K46" s="12"/>
      <c r="L46" s="6"/>
    </row>
    <row r="47" spans="2:16" ht="15.75" thickBot="1" x14ac:dyDescent="0.3">
      <c r="B47" s="2">
        <v>2021</v>
      </c>
      <c r="C47" s="31">
        <v>44317</v>
      </c>
      <c r="D47" s="12">
        <f t="shared" si="15"/>
        <v>7</v>
      </c>
      <c r="E47" s="26">
        <v>0</v>
      </c>
      <c r="F47" s="26">
        <f t="shared" si="14"/>
        <v>7</v>
      </c>
      <c r="G47" s="26">
        <v>3</v>
      </c>
      <c r="H47" s="26">
        <v>4</v>
      </c>
      <c r="I47" s="16"/>
      <c r="J47" s="16"/>
      <c r="K47" s="12"/>
      <c r="L47" s="6"/>
    </row>
    <row r="48" spans="2:16" ht="15.75" thickBot="1" x14ac:dyDescent="0.3">
      <c r="B48" s="2">
        <v>2021</v>
      </c>
      <c r="C48" s="31">
        <v>44348</v>
      </c>
      <c r="D48" s="12">
        <f t="shared" si="15"/>
        <v>5</v>
      </c>
      <c r="E48" s="26">
        <v>0</v>
      </c>
      <c r="F48" s="26">
        <f t="shared" si="14"/>
        <v>5</v>
      </c>
      <c r="G48" s="26">
        <v>5</v>
      </c>
      <c r="H48" s="26">
        <v>0</v>
      </c>
      <c r="I48" s="16"/>
      <c r="J48" s="16"/>
      <c r="K48" s="12"/>
      <c r="L48" s="6"/>
    </row>
    <row r="49" spans="2:12" ht="15.75" thickBot="1" x14ac:dyDescent="0.3">
      <c r="B49" s="2">
        <v>2021</v>
      </c>
      <c r="C49" s="31">
        <v>44378</v>
      </c>
      <c r="D49" s="12">
        <f t="shared" ref="D49:D50" si="16">E49+F49</f>
        <v>5</v>
      </c>
      <c r="E49" s="26">
        <v>0</v>
      </c>
      <c r="F49" s="26">
        <f t="shared" si="14"/>
        <v>5</v>
      </c>
      <c r="G49" s="26">
        <v>5</v>
      </c>
      <c r="H49" s="26">
        <v>0</v>
      </c>
      <c r="I49" s="16"/>
      <c r="J49" s="16"/>
      <c r="K49" s="12"/>
      <c r="L49" s="6"/>
    </row>
    <row r="50" spans="2:12" ht="15.75" thickBot="1" x14ac:dyDescent="0.3">
      <c r="B50" s="2">
        <v>2021</v>
      </c>
      <c r="C50" s="31">
        <v>44409</v>
      </c>
      <c r="D50" s="12">
        <f t="shared" si="16"/>
        <v>6</v>
      </c>
      <c r="E50" s="26">
        <v>1</v>
      </c>
      <c r="F50" s="26">
        <f t="shared" ref="F50" si="17">SUM(G50:H50)</f>
        <v>5</v>
      </c>
      <c r="G50" s="26">
        <v>5</v>
      </c>
      <c r="H50" s="26">
        <v>0</v>
      </c>
      <c r="I50" s="16"/>
      <c r="J50" s="16"/>
      <c r="K50" s="12"/>
      <c r="L50" s="6"/>
    </row>
    <row r="51" spans="2:12" ht="15.75" thickBot="1" x14ac:dyDescent="0.3">
      <c r="B51" s="2">
        <v>2021</v>
      </c>
      <c r="C51" s="31">
        <v>44440</v>
      </c>
      <c r="D51" s="12">
        <v>5</v>
      </c>
      <c r="E51" s="26">
        <v>0</v>
      </c>
      <c r="F51" s="26">
        <v>5</v>
      </c>
      <c r="G51" s="26">
        <v>5</v>
      </c>
      <c r="H51" s="26">
        <v>0</v>
      </c>
      <c r="I51" s="16"/>
      <c r="J51" s="16"/>
      <c r="K51" s="12"/>
      <c r="L51" s="6"/>
    </row>
    <row r="52" spans="2:12" ht="15.75" thickBot="1" x14ac:dyDescent="0.3">
      <c r="B52" s="2">
        <v>2021</v>
      </c>
      <c r="C52" s="31">
        <v>44470</v>
      </c>
      <c r="D52" s="12">
        <f t="shared" ref="D52:D55" si="18">E52+F52</f>
        <v>10</v>
      </c>
      <c r="E52" s="26">
        <v>0</v>
      </c>
      <c r="F52" s="26">
        <f t="shared" ref="F52" si="19">SUM(G52:H52)</f>
        <v>10</v>
      </c>
      <c r="G52" s="26">
        <v>5</v>
      </c>
      <c r="H52" s="26">
        <v>5</v>
      </c>
      <c r="I52" s="16"/>
      <c r="J52" s="16"/>
      <c r="K52" s="12"/>
      <c r="L52" s="6"/>
    </row>
    <row r="53" spans="2:12" ht="15.75" thickBot="1" x14ac:dyDescent="0.3">
      <c r="B53" s="2">
        <v>2021</v>
      </c>
      <c r="C53" s="31">
        <v>44501</v>
      </c>
      <c r="D53" s="12">
        <f t="shared" si="18"/>
        <v>8</v>
      </c>
      <c r="E53" s="26">
        <v>0</v>
      </c>
      <c r="F53" s="26">
        <f t="shared" ref="F53" si="20">SUM(G53:H53)</f>
        <v>8</v>
      </c>
      <c r="G53" s="26">
        <v>7</v>
      </c>
      <c r="H53" s="26">
        <v>1</v>
      </c>
      <c r="I53" s="16"/>
      <c r="J53" s="16"/>
      <c r="K53" s="12"/>
      <c r="L53" s="6"/>
    </row>
    <row r="54" spans="2:12" ht="15.75" thickBot="1" x14ac:dyDescent="0.3">
      <c r="B54" s="2">
        <v>2021</v>
      </c>
      <c r="C54" s="31">
        <v>44531</v>
      </c>
      <c r="D54" s="12">
        <f t="shared" si="18"/>
        <v>13</v>
      </c>
      <c r="E54" s="26">
        <v>1</v>
      </c>
      <c r="F54" s="26">
        <f t="shared" ref="F54" si="21">SUM(G54:H54)</f>
        <v>12</v>
      </c>
      <c r="G54" s="26">
        <v>8</v>
      </c>
      <c r="H54" s="26">
        <v>4</v>
      </c>
      <c r="I54" s="16"/>
      <c r="J54" s="16"/>
      <c r="K54" s="12"/>
      <c r="L54" s="6"/>
    </row>
    <row r="55" spans="2:12" ht="15.75" thickBot="1" x14ac:dyDescent="0.3">
      <c r="B55" s="2">
        <v>2022</v>
      </c>
      <c r="C55" s="31">
        <v>44562</v>
      </c>
      <c r="D55" s="12">
        <f t="shared" si="18"/>
        <v>11</v>
      </c>
      <c r="E55" s="26">
        <v>0</v>
      </c>
      <c r="F55" s="26">
        <f t="shared" ref="F55" si="22">SUM(G55:H55)</f>
        <v>11</v>
      </c>
      <c r="G55" s="26">
        <v>11</v>
      </c>
      <c r="H55" s="26">
        <v>0</v>
      </c>
      <c r="I55" s="16"/>
      <c r="J55" s="16"/>
      <c r="K55" s="12"/>
      <c r="L55" s="6"/>
    </row>
    <row r="56" spans="2:12" ht="15.75" thickBot="1" x14ac:dyDescent="0.3">
      <c r="B56" s="3" t="s">
        <v>3</v>
      </c>
      <c r="C56" s="3"/>
      <c r="D56" s="15"/>
      <c r="E56" s="15"/>
      <c r="F56" s="15"/>
      <c r="G56" s="15"/>
      <c r="H56" s="15"/>
      <c r="I56" s="15"/>
      <c r="J56" s="15"/>
      <c r="K56" s="15"/>
      <c r="L56" s="9"/>
    </row>
  </sheetData>
  <conditionalFormatting sqref="I32:L55">
    <cfRule type="cellIs" dxfId="1" priority="1" operator="lessThan">
      <formula>0</formula>
    </cfRule>
  </conditionalFormatting>
  <conditionalFormatting sqref="J5:J28"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FAD0CB5101341B20B0C5D0D544EB3" ma:contentTypeVersion="4" ma:contentTypeDescription="Crée un document." ma:contentTypeScope="" ma:versionID="558ed86f61efb1c60169eda0572efdc8">
  <xsd:schema xmlns:xsd="http://www.w3.org/2001/XMLSchema" xmlns:xs="http://www.w3.org/2001/XMLSchema" xmlns:p="http://schemas.microsoft.com/office/2006/metadata/properties" xmlns:ns2="4045d2ab-472e-4ccf-ac40-6abb74d68378" xmlns:ns3="06aae9e3-f231-4f8c-83fe-1f556256e829" targetNamespace="http://schemas.microsoft.com/office/2006/metadata/properties" ma:root="true" ma:fieldsID="4e84bec8ac11a41ead48afda1cd2d297" ns2:_="" ns3:_="">
    <xsd:import namespace="4045d2ab-472e-4ccf-ac40-6abb74d68378"/>
    <xsd:import namespace="06aae9e3-f231-4f8c-83fe-1f556256e8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5d2ab-472e-4ccf-ac40-6abb74d68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e9e3-f231-4f8c-83fe-1f556256e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42968C-6E0A-427D-AD1D-1F41C3403B8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6aae9e3-f231-4f8c-83fe-1f556256e829"/>
    <ds:schemaRef ds:uri="4045d2ab-472e-4ccf-ac40-6abb74d6837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A9262C-8059-4383-B09C-A862990285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BED2F4-9DCE-4D8D-9938-DB019389C9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5d2ab-472e-4ccf-ac40-6abb74d68378"/>
    <ds:schemaRef ds:uri="06aae9e3-f231-4f8c-83fe-1f556256e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Sécurité</vt:lpstr>
    </vt:vector>
  </TitlesOfParts>
  <Manager/>
  <Company>April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LEDUC Célia</dc:creator>
  <cp:keywords/>
  <dc:description/>
  <cp:lastModifiedBy>ZANNETTINI Francois Louis</cp:lastModifiedBy>
  <cp:revision/>
  <dcterms:created xsi:type="dcterms:W3CDTF">2020-07-23T08:01:18Z</dcterms:created>
  <dcterms:modified xsi:type="dcterms:W3CDTF">2023-11-28T10:15:55Z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0x010100F64FAD0CB5101341B20B0C5D0D544EB3</vt:lpwstr>
  </property>
</Properties>
</file>