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58" documentId="13_ncr:1_{1D2EB9D4-9CD7-494A-B50A-82CB9E19CE61}" xr6:coauthVersionLast="47" xr6:coauthVersionMax="47" xr10:uidLastSave="{3289CE3B-8DC0-44EE-A2DA-41844AF8FBE3}"/>
  <bookViews>
    <workbookView xWindow="28680" yWindow="-120" windowWidth="29040" windowHeight="15840" xr2:uid="{00000000-000D-0000-FFFF-FFFF00000000}"/>
  </bookViews>
  <sheets>
    <sheet name="Tb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0" l="1"/>
  <c r="L12" i="10"/>
  <c r="L10" i="10"/>
  <c r="J9" i="10"/>
  <c r="L8" i="10" s="1"/>
  <c r="L5" i="10"/>
</calcChain>
</file>

<file path=xl/sharedStrings.xml><?xml version="1.0" encoding="utf-8"?>
<sst xmlns="http://schemas.openxmlformats.org/spreadsheetml/2006/main" count="45" uniqueCount="45">
  <si>
    <t>Sensibilisation sécurité</t>
  </si>
  <si>
    <t>Pilier</t>
  </si>
  <si>
    <t>M-1</t>
  </si>
  <si>
    <t>M</t>
  </si>
  <si>
    <t>Sécurité de l'infrastructure</t>
  </si>
  <si>
    <t>Sécurité des données</t>
  </si>
  <si>
    <t>Identités et gestion des accès</t>
  </si>
  <si>
    <t>Détection &amp; gestion des crises de sécurité</t>
  </si>
  <si>
    <t>Indicateur</t>
  </si>
  <si>
    <t>Proportion entre emails frauduleux et légitimes</t>
  </si>
  <si>
    <t>Suivi du nombre de failles des sites Internet</t>
  </si>
  <si>
    <t xml:space="preserve">Statut de la validation Sécurité des contrats/projets </t>
  </si>
  <si>
    <t>Nombre d’alertes sur les comportements suspects</t>
  </si>
  <si>
    <t>#1</t>
  </si>
  <si>
    <t>#2</t>
  </si>
  <si>
    <t>#3</t>
  </si>
  <si>
    <t>#4</t>
  </si>
  <si>
    <t>#5</t>
  </si>
  <si>
    <t>Commentaires</t>
  </si>
  <si>
    <t>Statut au Mois</t>
  </si>
  <si>
    <t>Tendance</t>
  </si>
  <si>
    <t>Statut sur le hameçonnage</t>
  </si>
  <si>
    <t>Statut sur la formation sécurité</t>
  </si>
  <si>
    <t>Statut sur l’exposition de nos identifiants</t>
  </si>
  <si>
    <t>Cible/Norme</t>
  </si>
  <si>
    <t>&gt;90% de collaborateurs formés</t>
  </si>
  <si>
    <t>&gt;90% de postes de travail mis à jour</t>
  </si>
  <si>
    <t>0 N1&gt;1 semaine
&lt;15 N2 sur toute l'année</t>
  </si>
  <si>
    <t>0 projets rejetés</t>
  </si>
  <si>
    <t>0/mois sauf exceptions validées par la SSI</t>
  </si>
  <si>
    <t>&lt;10 incidents critiques et majeurs sur l'année</t>
  </si>
  <si>
    <t>cible</t>
  </si>
  <si>
    <t>Pourcentage de postes de travail sous Windows version 10 mis à jour par les correctifs de sécurité</t>
  </si>
  <si>
    <t>Cumul du nombre d’incidents critiques et majeurs sur l'année</t>
  </si>
  <si>
    <t>2% de collaborateurs piégés</t>
  </si>
  <si>
    <t>Nombre de comptes collaborateurs Windows avec inactivité &gt; 30j</t>
  </si>
  <si>
    <t>100K-150K messages légitimes/semaine</t>
  </si>
  <si>
    <t>10 alertes avec une activité légitime/semaine</t>
  </si>
  <si>
    <t>tendance stable sur un nombre faible (+-50), voire tendance  négative</t>
  </si>
  <si>
    <t>Nombre d’alertes EDR</t>
  </si>
  <si>
    <r>
      <t xml:space="preserve">0 incident critique </t>
    </r>
    <r>
      <rPr>
        <sz val="13"/>
        <color theme="1"/>
        <rFont val="Calibri"/>
        <family val="2"/>
        <scheme val="minor"/>
      </rPr>
      <t xml:space="preserve">ce mois-ci </t>
    </r>
    <r>
      <rPr>
        <b/>
        <sz val="13"/>
        <color theme="1"/>
        <rFont val="Calibri"/>
        <family val="2"/>
        <scheme val="minor"/>
      </rPr>
      <t xml:space="preserve">
Pas d'alertes critiques</t>
    </r>
    <r>
      <rPr>
        <sz val="13"/>
        <color theme="1"/>
        <rFont val="Calibri"/>
        <family val="2"/>
        <scheme val="minor"/>
      </rPr>
      <t xml:space="preserve"> </t>
    </r>
  </si>
  <si>
    <r>
      <rPr>
        <b/>
        <sz val="13"/>
        <color theme="1"/>
        <rFont val="Calibri"/>
        <family val="2"/>
        <scheme val="minor"/>
      </rPr>
      <t>24%</t>
    </r>
    <r>
      <rPr>
        <sz val="13"/>
        <color theme="1"/>
        <rFont val="Calibri"/>
        <family val="2"/>
        <scheme val="minor"/>
      </rPr>
      <t xml:space="preserve"> de collaborateurs piégés dans le Groupe
</t>
    </r>
    <r>
      <rPr>
        <b/>
        <sz val="13"/>
        <color theme="1"/>
        <rFont val="Calibri"/>
        <family val="2"/>
        <scheme val="minor"/>
      </rPr>
      <t>93%</t>
    </r>
    <r>
      <rPr>
        <sz val="13"/>
        <color theme="1"/>
        <rFont val="Calibri"/>
        <family val="2"/>
        <scheme val="minor"/>
      </rPr>
      <t xml:space="preserve"> de collaborateurs formés
</t>
    </r>
    <r>
      <rPr>
        <b/>
        <sz val="13"/>
        <color theme="1"/>
        <rFont val="Calibri"/>
        <family val="2"/>
        <scheme val="minor"/>
      </rPr>
      <t>10 collaborateurs</t>
    </r>
    <r>
      <rPr>
        <sz val="13"/>
        <color theme="1"/>
        <rFont val="Calibri"/>
        <family val="2"/>
        <scheme val="minor"/>
      </rPr>
      <t xml:space="preserve"> avec des identifiants ayant potentiellement fuité sur les réseaux pirates.</t>
    </r>
  </si>
  <si>
    <r>
      <rPr>
        <b/>
        <sz val="13"/>
        <color theme="1"/>
        <rFont val="Calibri"/>
        <family val="2"/>
        <scheme val="minor"/>
      </rPr>
      <t>95%</t>
    </r>
    <r>
      <rPr>
        <sz val="13"/>
        <color theme="1"/>
        <rFont val="Calibri"/>
        <family val="2"/>
        <scheme val="minor"/>
      </rPr>
      <t xml:space="preserve"> des correctifs ont été installés à fin septembre ; le reste du parc est en cours de mise à jour.</t>
    </r>
  </si>
  <si>
    <r>
      <rPr>
        <b/>
        <sz val="13"/>
        <color theme="1"/>
        <rFont val="Calibri"/>
        <family val="2"/>
        <scheme val="minor"/>
      </rPr>
      <t>0 faille N1
11 failles N2</t>
    </r>
    <r>
      <rPr>
        <sz val="13"/>
        <color theme="1"/>
        <rFont val="Calibri"/>
        <family val="2"/>
        <scheme val="minor"/>
      </rPr>
      <t xml:space="preserve">
</t>
    </r>
    <r>
      <rPr>
        <b/>
        <sz val="13"/>
        <color theme="1"/>
        <rFont val="Calibri"/>
        <family val="2"/>
        <scheme val="minor"/>
      </rPr>
      <t>133 projets métiers validés</t>
    </r>
    <r>
      <rPr>
        <sz val="13"/>
        <color theme="1"/>
        <rFont val="Calibri"/>
        <family val="2"/>
        <scheme val="minor"/>
      </rPr>
      <t xml:space="preserve"> sur des aspects sécurité</t>
    </r>
  </si>
  <si>
    <r>
      <rPr>
        <b/>
        <sz val="13"/>
        <color theme="1"/>
        <rFont val="Calibri"/>
        <family val="2"/>
        <scheme val="minor"/>
      </rPr>
      <t xml:space="preserve">41 comptes ont été inactifs </t>
    </r>
    <r>
      <rPr>
        <sz val="13"/>
        <color theme="1"/>
        <rFont val="Calibri"/>
        <family val="2"/>
        <scheme val="minor"/>
      </rPr>
      <t>au cours du mois de septembre ; ce qui reste un nombre raisonnable.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</si>
</sst>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DC4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C6DA60"/>
        <bgColor indexed="64"/>
      </patternFill>
    </fill>
    <fill>
      <patternFill patternType="solid">
        <fgColor rgb="FFD8E69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2" fillId="0" borderId="1" xfId="0" applyFont="1" applyBorder="1"/>
    <xf numFmtId="0" fontId="0" fillId="0" borderId="2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4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DA60"/>
      <color rgb="FFD8E692"/>
      <color rgb="FFFF3F3F"/>
      <color rgb="FFFF6565"/>
      <color rgb="FF1DC4FF"/>
      <color rgb="FFD0E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424898</xdr:colOff>
      <xdr:row>9</xdr:row>
      <xdr:rowOff>244929</xdr:rowOff>
    </xdr:from>
    <xdr:to>
      <xdr:col>26</xdr:col>
      <xdr:colOff>168741</xdr:colOff>
      <xdr:row>10</xdr:row>
      <xdr:rowOff>557893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9F786C-2B47-4D62-BB74-8A90568B4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142398" y="4816929"/>
          <a:ext cx="968486" cy="99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186122</xdr:colOff>
      <xdr:row>4</xdr:row>
      <xdr:rowOff>421821</xdr:rowOff>
    </xdr:from>
    <xdr:to>
      <xdr:col>11</xdr:col>
      <xdr:colOff>1592035</xdr:colOff>
      <xdr:row>6</xdr:row>
      <xdr:rowOff>147710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DDAF233-379D-49D8-82B9-1D912A2FD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065158" y="1292678"/>
          <a:ext cx="1405913" cy="1018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2199</xdr:colOff>
      <xdr:row>7</xdr:row>
      <xdr:rowOff>489857</xdr:rowOff>
    </xdr:from>
    <xdr:to>
      <xdr:col>18</xdr:col>
      <xdr:colOff>122465</xdr:colOff>
      <xdr:row>8</xdr:row>
      <xdr:rowOff>511728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2D77096-6EB4-4786-8F4C-592F0B78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821128" y="3456214"/>
          <a:ext cx="1344908" cy="974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435427</xdr:colOff>
      <xdr:row>12</xdr:row>
      <xdr:rowOff>314327</xdr:rowOff>
    </xdr:from>
    <xdr:to>
      <xdr:col>11</xdr:col>
      <xdr:colOff>1380797</xdr:colOff>
      <xdr:row>14</xdr:row>
      <xdr:rowOff>295788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A455F3D-817B-447F-95A2-1864D0F5C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4463" y="7022648"/>
          <a:ext cx="945370" cy="974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408213</xdr:colOff>
      <xdr:row>9</xdr:row>
      <xdr:rowOff>27214</xdr:rowOff>
    </xdr:from>
    <xdr:to>
      <xdr:col>11</xdr:col>
      <xdr:colOff>1353583</xdr:colOff>
      <xdr:row>10</xdr:row>
      <xdr:rowOff>321640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FF01D7A-DBD7-498F-B87F-0E7EA5E2F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49" y="4599214"/>
          <a:ext cx="945370" cy="974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421821</xdr:colOff>
      <xdr:row>10</xdr:row>
      <xdr:rowOff>557893</xdr:rowOff>
    </xdr:from>
    <xdr:to>
      <xdr:col>11</xdr:col>
      <xdr:colOff>1367191</xdr:colOff>
      <xdr:row>12</xdr:row>
      <xdr:rowOff>76712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D7C7D7C6-7383-4FAD-8F36-21EE24C1C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0857" y="5810250"/>
          <a:ext cx="945370" cy="974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81643</xdr:colOff>
      <xdr:row>4</xdr:row>
      <xdr:rowOff>122465</xdr:rowOff>
    </xdr:from>
    <xdr:to>
      <xdr:col>10</xdr:col>
      <xdr:colOff>753942</xdr:colOff>
      <xdr:row>5</xdr:row>
      <xdr:rowOff>23139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23B15264-E4CC-40BB-8B9F-2756A9CCA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6582" t="7855" r="49970" b="85425"/>
        <a:stretch/>
      </xdr:blipFill>
      <xdr:spPr>
        <a:xfrm>
          <a:off x="11049000" y="993322"/>
          <a:ext cx="672299" cy="567424"/>
        </a:xfrm>
        <a:prstGeom prst="rect">
          <a:avLst/>
        </a:prstGeom>
      </xdr:spPr>
    </xdr:pic>
    <xdr:clientData/>
  </xdr:twoCellAnchor>
  <xdr:twoCellAnchor editAs="oneCell">
    <xdr:from>
      <xdr:col>17</xdr:col>
      <xdr:colOff>122465</xdr:colOff>
      <xdr:row>10</xdr:row>
      <xdr:rowOff>163286</xdr:rowOff>
    </xdr:from>
    <xdr:to>
      <xdr:col>19</xdr:col>
      <xdr:colOff>47022</xdr:colOff>
      <xdr:row>11</xdr:row>
      <xdr:rowOff>589994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17A1627E-221B-4CC1-B114-137637DC0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3715" y="5415643"/>
          <a:ext cx="1149200" cy="1025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258536</xdr:colOff>
      <xdr:row>11</xdr:row>
      <xdr:rowOff>748394</xdr:rowOff>
    </xdr:from>
    <xdr:to>
      <xdr:col>22</xdr:col>
      <xdr:colOff>183093</xdr:colOff>
      <xdr:row>13</xdr:row>
      <xdr:rowOff>317851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CC7A785A-F215-4E6B-9887-FD149E73C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0" y="6599465"/>
          <a:ext cx="1149200" cy="1025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149678</xdr:colOff>
      <xdr:row>6</xdr:row>
      <xdr:rowOff>123825</xdr:rowOff>
    </xdr:from>
    <xdr:to>
      <xdr:col>16</xdr:col>
      <xdr:colOff>269943</xdr:colOff>
      <xdr:row>7</xdr:row>
      <xdr:rowOff>295375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1E0C348B-DEC0-44CC-941C-8BAA53A6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43964" y="2287361"/>
          <a:ext cx="1344908" cy="974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166007</xdr:colOff>
      <xdr:row>5</xdr:row>
      <xdr:rowOff>587830</xdr:rowOff>
    </xdr:from>
    <xdr:to>
      <xdr:col>20</xdr:col>
      <xdr:colOff>225985</xdr:colOff>
      <xdr:row>6</xdr:row>
      <xdr:rowOff>529325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B9E25F2-1505-4F45-971B-1C058CA59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6582" t="7855" r="49970" b="85425"/>
        <a:stretch/>
      </xdr:blipFill>
      <xdr:spPr>
        <a:xfrm>
          <a:off x="22821900" y="2125437"/>
          <a:ext cx="672299" cy="567424"/>
        </a:xfrm>
        <a:prstGeom prst="rect">
          <a:avLst/>
        </a:prstGeom>
      </xdr:spPr>
    </xdr:pic>
    <xdr:clientData/>
  </xdr:twoCellAnchor>
  <xdr:twoCellAnchor editAs="oneCell">
    <xdr:from>
      <xdr:col>11</xdr:col>
      <xdr:colOff>383720</xdr:colOff>
      <xdr:row>7</xdr:row>
      <xdr:rowOff>247650</xdr:rowOff>
    </xdr:from>
    <xdr:to>
      <xdr:col>11</xdr:col>
      <xdr:colOff>1329090</xdr:colOff>
      <xdr:row>8</xdr:row>
      <xdr:rowOff>269933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BF8D6EC2-B85A-404A-9705-28180D036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2756" y="3214007"/>
          <a:ext cx="945370" cy="974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69E6-C4D5-46CF-9D83-715769219054}">
  <dimension ref="A2:N25"/>
  <sheetViews>
    <sheetView tabSelected="1" topLeftCell="C1" zoomScale="70" zoomScaleNormal="70" workbookViewId="0">
      <selection activeCell="N13" sqref="N13:N15"/>
    </sheetView>
  </sheetViews>
  <sheetFormatPr baseColWidth="10" defaultColWidth="9.140625" defaultRowHeight="15" x14ac:dyDescent="0.25"/>
  <cols>
    <col min="2" max="2" width="48" customWidth="1"/>
    <col min="3" max="3" width="0.140625" customWidth="1"/>
    <col min="4" max="4" width="38.5703125" bestFit="1" customWidth="1"/>
    <col min="5" max="5" width="49.28515625" customWidth="1"/>
    <col min="6" max="6" width="6.7109375" hidden="1" customWidth="1"/>
    <col min="7" max="7" width="12" hidden="1" customWidth="1"/>
    <col min="8" max="8" width="9.5703125" hidden="1" customWidth="1"/>
    <col min="9" max="9" width="27" hidden="1" customWidth="1"/>
    <col min="10" max="10" width="19.140625" bestFit="1" customWidth="1"/>
    <col min="11" max="11" width="13.5703125" bestFit="1" customWidth="1"/>
    <col min="12" max="12" width="28" customWidth="1"/>
    <col min="13" max="13" width="1.28515625" customWidth="1"/>
    <col min="14" max="14" width="86.5703125" bestFit="1" customWidth="1"/>
  </cols>
  <sheetData>
    <row r="2" spans="1:14" x14ac:dyDescent="0.25">
      <c r="A2" s="2"/>
      <c r="B2" s="2"/>
      <c r="C2" s="2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8.75" x14ac:dyDescent="0.25">
      <c r="A3" s="2"/>
      <c r="B3" s="38"/>
      <c r="C3" s="40" t="s">
        <v>1</v>
      </c>
      <c r="D3" s="41"/>
      <c r="E3" s="25" t="s">
        <v>8</v>
      </c>
      <c r="F3" s="44" t="s">
        <v>24</v>
      </c>
      <c r="G3" s="19" t="s">
        <v>31</v>
      </c>
      <c r="H3" s="46" t="s">
        <v>19</v>
      </c>
      <c r="I3" s="47"/>
      <c r="J3" s="48"/>
      <c r="K3" s="25" t="s">
        <v>20</v>
      </c>
      <c r="L3" s="25"/>
      <c r="M3" s="17"/>
      <c r="N3" s="25" t="s">
        <v>18</v>
      </c>
    </row>
    <row r="4" spans="1:14" ht="18.75" x14ac:dyDescent="0.25">
      <c r="A4" s="2"/>
      <c r="B4" s="39"/>
      <c r="C4" s="42"/>
      <c r="D4" s="43"/>
      <c r="E4" s="25"/>
      <c r="F4" s="45"/>
      <c r="G4" s="20"/>
      <c r="H4" s="7" t="s">
        <v>2</v>
      </c>
      <c r="I4" s="7" t="s">
        <v>3</v>
      </c>
      <c r="J4" s="7"/>
      <c r="K4" s="25"/>
      <c r="L4" s="25"/>
      <c r="M4" s="17"/>
      <c r="N4" s="25"/>
    </row>
    <row r="5" spans="1:14" ht="52.5" customHeight="1" x14ac:dyDescent="0.25">
      <c r="A5" s="3"/>
      <c r="B5" s="26"/>
      <c r="C5" s="29" t="s">
        <v>13</v>
      </c>
      <c r="D5" s="32" t="s">
        <v>0</v>
      </c>
      <c r="E5" s="8" t="s">
        <v>21</v>
      </c>
      <c r="F5" s="18" t="s">
        <v>34</v>
      </c>
      <c r="G5" s="21">
        <v>2</v>
      </c>
      <c r="H5" s="21">
        <v>2.7</v>
      </c>
      <c r="I5" s="21">
        <v>2.9</v>
      </c>
      <c r="J5" s="6">
        <v>0</v>
      </c>
      <c r="K5" s="6">
        <v>-1</v>
      </c>
      <c r="L5" s="35">
        <f>SUM(J5:J7)</f>
        <v>2</v>
      </c>
      <c r="M5" s="6"/>
      <c r="N5" s="26" t="s">
        <v>41</v>
      </c>
    </row>
    <row r="6" spans="1:14" ht="48.75" customHeight="1" x14ac:dyDescent="0.25">
      <c r="A6" s="3"/>
      <c r="B6" s="27"/>
      <c r="C6" s="30"/>
      <c r="D6" s="33"/>
      <c r="E6" s="8" t="s">
        <v>22</v>
      </c>
      <c r="F6" s="18" t="s">
        <v>25</v>
      </c>
      <c r="G6" s="21">
        <v>90</v>
      </c>
      <c r="H6" s="21">
        <v>0</v>
      </c>
      <c r="I6" s="21">
        <v>20</v>
      </c>
      <c r="J6" s="6">
        <v>1</v>
      </c>
      <c r="K6" s="6"/>
      <c r="L6" s="36"/>
      <c r="M6" s="17"/>
      <c r="N6" s="27"/>
    </row>
    <row r="7" spans="1:14" s="1" customFormat="1" ht="63" customHeight="1" x14ac:dyDescent="0.25">
      <c r="A7" s="3"/>
      <c r="B7" s="28"/>
      <c r="C7" s="31"/>
      <c r="D7" s="34"/>
      <c r="E7" s="8" t="s">
        <v>23</v>
      </c>
      <c r="F7" s="18" t="s">
        <v>38</v>
      </c>
      <c r="G7" s="21">
        <v>50</v>
      </c>
      <c r="H7" s="21">
        <v>231</v>
      </c>
      <c r="I7" s="21">
        <v>53</v>
      </c>
      <c r="J7" s="6">
        <v>1</v>
      </c>
      <c r="K7" s="6"/>
      <c r="L7" s="37"/>
      <c r="M7" s="6"/>
      <c r="N7" s="28"/>
    </row>
    <row r="8" spans="1:14" s="1" customFormat="1" ht="75" customHeight="1" x14ac:dyDescent="0.25">
      <c r="A8" s="3"/>
      <c r="B8" s="26"/>
      <c r="C8" s="54" t="s">
        <v>14</v>
      </c>
      <c r="D8" s="56" t="s">
        <v>4</v>
      </c>
      <c r="E8" s="9" t="s">
        <v>32</v>
      </c>
      <c r="F8" s="18" t="s">
        <v>26</v>
      </c>
      <c r="G8" s="21">
        <v>90</v>
      </c>
      <c r="H8" s="21">
        <v>83</v>
      </c>
      <c r="I8" s="21">
        <v>81</v>
      </c>
      <c r="J8" s="6">
        <v>1</v>
      </c>
      <c r="K8" s="6"/>
      <c r="L8" s="58">
        <f>SUM(J8:J9)</f>
        <v>2</v>
      </c>
      <c r="M8" s="17"/>
      <c r="N8" s="26" t="s">
        <v>42</v>
      </c>
    </row>
    <row r="9" spans="1:14" s="1" customFormat="1" ht="51.75" customHeight="1" x14ac:dyDescent="0.25">
      <c r="A9" s="3"/>
      <c r="B9" s="28"/>
      <c r="C9" s="55"/>
      <c r="D9" s="57"/>
      <c r="E9" s="9" t="s">
        <v>9</v>
      </c>
      <c r="F9" s="18" t="s">
        <v>36</v>
      </c>
      <c r="G9" s="21">
        <v>15000</v>
      </c>
      <c r="H9" s="21">
        <v>120000</v>
      </c>
      <c r="I9" s="21">
        <v>116000</v>
      </c>
      <c r="J9" s="6">
        <f>IF($I9&lt;150000,1,IF(AND($H9&gt;150000,$H9&lt;200000),0,-1))</f>
        <v>1</v>
      </c>
      <c r="K9" s="6"/>
      <c r="L9" s="59"/>
      <c r="M9" s="6"/>
      <c r="N9" s="28"/>
    </row>
    <row r="10" spans="1:14" s="1" customFormat="1" ht="53.25" customHeight="1" x14ac:dyDescent="0.25">
      <c r="A10" s="3"/>
      <c r="B10" s="26"/>
      <c r="C10" s="49" t="s">
        <v>15</v>
      </c>
      <c r="D10" s="50" t="s">
        <v>5</v>
      </c>
      <c r="E10" s="10" t="s">
        <v>10</v>
      </c>
      <c r="F10" s="18" t="s">
        <v>27</v>
      </c>
      <c r="G10" s="21">
        <v>15</v>
      </c>
      <c r="H10" s="21">
        <v>13</v>
      </c>
      <c r="I10" s="21">
        <v>10</v>
      </c>
      <c r="J10" s="6">
        <v>1</v>
      </c>
      <c r="K10" s="6"/>
      <c r="L10" s="52">
        <f>SUM(J10:J11)</f>
        <v>2</v>
      </c>
      <c r="M10" s="6"/>
      <c r="N10" s="26" t="s">
        <v>43</v>
      </c>
    </row>
    <row r="11" spans="1:14" s="1" customFormat="1" ht="47.25" customHeight="1" x14ac:dyDescent="0.25">
      <c r="A11" s="3"/>
      <c r="B11" s="28"/>
      <c r="C11" s="49"/>
      <c r="D11" s="51"/>
      <c r="E11" s="10" t="s">
        <v>11</v>
      </c>
      <c r="F11" s="18" t="s">
        <v>28</v>
      </c>
      <c r="G11" s="21">
        <v>0</v>
      </c>
      <c r="H11" s="21">
        <v>0</v>
      </c>
      <c r="I11" s="21">
        <v>0</v>
      </c>
      <c r="J11" s="6">
        <v>1</v>
      </c>
      <c r="K11" s="6"/>
      <c r="L11" s="53"/>
      <c r="M11" s="17"/>
      <c r="N11" s="28"/>
    </row>
    <row r="12" spans="1:14" s="1" customFormat="1" ht="67.5" customHeight="1" x14ac:dyDescent="0.25">
      <c r="A12" s="3"/>
      <c r="B12" s="16"/>
      <c r="C12" s="11" t="s">
        <v>16</v>
      </c>
      <c r="D12" s="13" t="s">
        <v>6</v>
      </c>
      <c r="E12" s="12" t="s">
        <v>35</v>
      </c>
      <c r="F12" s="18" t="s">
        <v>29</v>
      </c>
      <c r="G12" s="21">
        <v>0</v>
      </c>
      <c r="H12" s="21">
        <v>158</v>
      </c>
      <c r="I12" s="21">
        <v>184</v>
      </c>
      <c r="J12" s="6">
        <v>1</v>
      </c>
      <c r="K12" s="6"/>
      <c r="L12" s="22">
        <f>J12</f>
        <v>1</v>
      </c>
      <c r="M12" s="6"/>
      <c r="N12" s="15" t="s">
        <v>44</v>
      </c>
    </row>
    <row r="13" spans="1:14" s="1" customFormat="1" ht="47.25" customHeight="1" x14ac:dyDescent="0.25">
      <c r="A13" s="3"/>
      <c r="B13" s="26"/>
      <c r="C13" s="60" t="s">
        <v>17</v>
      </c>
      <c r="D13" s="66" t="s">
        <v>7</v>
      </c>
      <c r="E13" s="14" t="s">
        <v>33</v>
      </c>
      <c r="F13" s="18" t="s">
        <v>30</v>
      </c>
      <c r="G13" s="21">
        <v>10</v>
      </c>
      <c r="H13" s="21">
        <v>0</v>
      </c>
      <c r="I13" s="21">
        <v>0</v>
      </c>
      <c r="J13" s="6">
        <v>1</v>
      </c>
      <c r="K13" s="6"/>
      <c r="L13" s="58">
        <f>SUM(J13:J15)</f>
        <v>3</v>
      </c>
      <c r="M13" s="17"/>
      <c r="N13" s="64" t="s">
        <v>40</v>
      </c>
    </row>
    <row r="14" spans="1:14" s="1" customFormat="1" ht="31.5" x14ac:dyDescent="0.25">
      <c r="A14" s="3"/>
      <c r="B14" s="27"/>
      <c r="C14" s="61"/>
      <c r="D14" s="67"/>
      <c r="E14" s="14" t="s">
        <v>39</v>
      </c>
      <c r="F14" s="18"/>
      <c r="G14" s="21"/>
      <c r="H14" s="21"/>
      <c r="I14" s="21"/>
      <c r="J14" s="6">
        <v>1</v>
      </c>
      <c r="K14" s="6"/>
      <c r="L14" s="63"/>
      <c r="M14" s="17"/>
      <c r="N14" s="65"/>
    </row>
    <row r="15" spans="1:14" s="1" customFormat="1" ht="54" customHeight="1" x14ac:dyDescent="0.25">
      <c r="A15" s="3"/>
      <c r="B15" s="28"/>
      <c r="C15" s="62"/>
      <c r="D15" s="68"/>
      <c r="E15" s="14" t="s">
        <v>12</v>
      </c>
      <c r="F15" s="18" t="s">
        <v>37</v>
      </c>
      <c r="G15" s="21">
        <v>1</v>
      </c>
      <c r="H15" s="21">
        <v>13</v>
      </c>
      <c r="I15" s="21">
        <v>4</v>
      </c>
      <c r="J15" s="6">
        <v>1</v>
      </c>
      <c r="K15" s="6"/>
      <c r="L15" s="59"/>
      <c r="M15" s="6"/>
      <c r="N15" s="28"/>
    </row>
    <row r="16" spans="1:14" s="1" customFormat="1" ht="34.5" customHeight="1" x14ac:dyDescent="0.3">
      <c r="A16" s="3"/>
      <c r="B16" s="2"/>
      <c r="C16" s="7"/>
      <c r="D16" s="5"/>
      <c r="E16" s="4"/>
      <c r="F16" s="4"/>
      <c r="G16" s="4"/>
      <c r="H16" s="2"/>
      <c r="I16" s="2"/>
      <c r="J16" s="2"/>
      <c r="K16" s="2"/>
      <c r="L16" s="2"/>
      <c r="M16" s="6"/>
      <c r="N16" s="2"/>
    </row>
    <row r="17" spans="1:14" s="1" customFormat="1" ht="34.5" customHeight="1" x14ac:dyDescent="0.25">
      <c r="A17" s="3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s="1" customFormat="1" x14ac:dyDescent="0.25">
      <c r="A18" s="3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s="1" customFormat="1" ht="34.5" customHeight="1" x14ac:dyDescent="0.25">
      <c r="A19" s="3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s="1" customFormat="1" ht="34.5" customHeight="1" x14ac:dyDescent="0.25">
      <c r="A20" s="3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s="1" customFormat="1" ht="34.5" customHeight="1" x14ac:dyDescent="0.25">
      <c r="A21" s="3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s="1" customFormat="1" x14ac:dyDescent="0.25">
      <c r="A22" s="3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s="1" customFormat="1" ht="34.5" customHeight="1" x14ac:dyDescent="0.25">
      <c r="A23" s="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s="1" customFormat="1" ht="34.5" customHeight="1" x14ac:dyDescent="0.25">
      <c r="A24" s="3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 s="2"/>
    </row>
  </sheetData>
  <mergeCells count="28">
    <mergeCell ref="B13:B15"/>
    <mergeCell ref="C13:C15"/>
    <mergeCell ref="L13:L15"/>
    <mergeCell ref="N13:N15"/>
    <mergeCell ref="D13:D15"/>
    <mergeCell ref="B8:B9"/>
    <mergeCell ref="C8:C9"/>
    <mergeCell ref="D8:D9"/>
    <mergeCell ref="L8:L9"/>
    <mergeCell ref="N8:N9"/>
    <mergeCell ref="B10:B11"/>
    <mergeCell ref="C10:C11"/>
    <mergeCell ref="D10:D11"/>
    <mergeCell ref="L10:L11"/>
    <mergeCell ref="N10:N11"/>
    <mergeCell ref="L3:L4"/>
    <mergeCell ref="N3:N4"/>
    <mergeCell ref="B5:B7"/>
    <mergeCell ref="C5:C7"/>
    <mergeCell ref="D5:D7"/>
    <mergeCell ref="L5:L7"/>
    <mergeCell ref="N5:N7"/>
    <mergeCell ref="B3:B4"/>
    <mergeCell ref="C3:D4"/>
    <mergeCell ref="E3:E4"/>
    <mergeCell ref="F3:F4"/>
    <mergeCell ref="H3:J3"/>
    <mergeCell ref="K3:K4"/>
  </mergeCells>
  <conditionalFormatting sqref="J5:J15">
    <cfRule type="iconSet" priority="3">
      <iconSet showValue="0">
        <cfvo type="percent" val="0"/>
        <cfvo type="num" val="0"/>
        <cfvo type="num" val="1"/>
      </iconSet>
    </cfRule>
  </conditionalFormatting>
  <conditionalFormatting sqref="K5:K15">
    <cfRule type="iconSet" priority="2">
      <iconSet iconSet="3Arrows" showValue="0">
        <cfvo type="percent" val="0"/>
        <cfvo type="num" val="0"/>
        <cfvo type="num" val="1"/>
      </iconSet>
    </cfRule>
  </conditionalFormatting>
  <conditionalFormatting sqref="L12:L14 L5:L8 L10">
    <cfRule type="iconSet" priority="1">
      <iconSet iconSet="4TrafficLights" showValue="0">
        <cfvo type="percent" val="0"/>
        <cfvo type="num" val="-1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  <ignoredErrors>
    <ignoredError sqref="L10 L13 L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2023-11-28T13:27:05Z</dcterms:modified>
</cp:coreProperties>
</file>