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offence" sheetId="1" r:id="rId4"/>
    <sheet state="visible" name="ranking_workings" sheetId="2" r:id="rId5"/>
    <sheet state="visible" name="detailedoffence_aboriginal" sheetId="3" r:id="rId6"/>
    <sheet state="visible" name="mapping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LKBG2dOq/ztfYtK9Hx8En19JDhw=="/>
    </ext>
  </extLst>
</workbook>
</file>

<file path=xl/sharedStrings.xml><?xml version="1.0" encoding="utf-8"?>
<sst xmlns="http://schemas.openxmlformats.org/spreadsheetml/2006/main" count="5486" uniqueCount="336">
  <si>
    <t>ANZSOC_division</t>
  </si>
  <si>
    <t>ANZSOC_subdivision</t>
  </si>
  <si>
    <t>ANZSOC_group</t>
  </si>
  <si>
    <t>Group</t>
  </si>
  <si>
    <t>Year</t>
  </si>
  <si>
    <t>Finalised</t>
  </si>
  <si>
    <t>Proven</t>
  </si>
  <si>
    <t>Homicide and related offences</t>
  </si>
  <si>
    <t>Murder</t>
  </si>
  <si>
    <t>2016</t>
  </si>
  <si>
    <t>Attempted murder</t>
  </si>
  <si>
    <t>Manslaughter and driving causing death</t>
  </si>
  <si>
    <t>Manslaughter</t>
  </si>
  <si>
    <t>Driving causing death</t>
  </si>
  <si>
    <t>Total</t>
  </si>
  <si>
    <t>Acts intended to cause injury</t>
  </si>
  <si>
    <t>Assault</t>
  </si>
  <si>
    <t>Serious assault resulting in injury</t>
  </si>
  <si>
    <t>Serious assault not resulting in injury</t>
  </si>
  <si>
    <t>Common assault</t>
  </si>
  <si>
    <t>Other acts intended to cause injury</t>
  </si>
  <si>
    <t>Intimidation/stalking</t>
  </si>
  <si>
    <t>Other acts intended to cause injury, other</t>
  </si>
  <si>
    <t>Sexual assault and related offences</t>
  </si>
  <si>
    <t>Sexual assault</t>
  </si>
  <si>
    <t>Aggravated sexual assault</t>
  </si>
  <si>
    <t>Non-aggravated sexual assault</t>
  </si>
  <si>
    <t>Non-assaultive sexual offences</t>
  </si>
  <si>
    <t>Non-assaultive sexual offences against a child</t>
  </si>
  <si>
    <t>Child pornography offences</t>
  </si>
  <si>
    <t>Sexual servitude offences</t>
  </si>
  <si>
    <t>Non-assaultive sexual offences, other</t>
  </si>
  <si>
    <t>Dangerous or negligent acts endangering persons</t>
  </si>
  <si>
    <t>Dangerous or negligent operation of a vehicle</t>
  </si>
  <si>
    <t>Driving under the influence of alcohol or other substance</t>
  </si>
  <si>
    <t>Dangerous or negligent operation (driving) of a vehicle</t>
  </si>
  <si>
    <t>Other dangerous or negligent acts endangering persons</t>
  </si>
  <si>
    <t>Neglect or ill-treatment of persons under care</t>
  </si>
  <si>
    <t>Other dangerous or negligent acts endangering persons, other</t>
  </si>
  <si>
    <t>Abduction, harassment and other offences against the person</t>
  </si>
  <si>
    <t>Abduction and kidnapping</t>
  </si>
  <si>
    <t>Deprivation of liberty/false imprisonment</t>
  </si>
  <si>
    <t>Harassment and threatening behaviour</t>
  </si>
  <si>
    <t>Harassment and private nuisance</t>
  </si>
  <si>
    <t>Threatening behaviour</t>
  </si>
  <si>
    <t>Robbery, extortion and related offences</t>
  </si>
  <si>
    <t>Robbery</t>
  </si>
  <si>
    <t>Aggravated robbery</t>
  </si>
  <si>
    <t>Non-aggravated robbery</t>
  </si>
  <si>
    <t>Blackmail and extortion</t>
  </si>
  <si>
    <t>Unlawful entry with intent/burglary, break and enter</t>
  </si>
  <si>
    <t>Theft and related offences</t>
  </si>
  <si>
    <t>Motor vehicle theft and related offences</t>
  </si>
  <si>
    <t>Theft of a motor vehicle</t>
  </si>
  <si>
    <t>Illegal use of a motor vehicle</t>
  </si>
  <si>
    <t>Theft (except motor vehicles)</t>
  </si>
  <si>
    <t>Theft from a person (excluding by force)</t>
  </si>
  <si>
    <t>Theft of intellectual property</t>
  </si>
  <si>
    <t>Theft from retail premises</t>
  </si>
  <si>
    <t>Theft (except motor vehicles), other</t>
  </si>
  <si>
    <t>Receive or handle proceeds of crime</t>
  </si>
  <si>
    <t>Illegal use of property (except motor vehicles)</t>
  </si>
  <si>
    <t>Fraud, deception and related offences</t>
  </si>
  <si>
    <t>Obtain benefit by deception</t>
  </si>
  <si>
    <t>Forgery and counterfeiting</t>
  </si>
  <si>
    <t>Counterfeiting of currency</t>
  </si>
  <si>
    <t>Forgery of documents</t>
  </si>
  <si>
    <t>Possess equipment to make false/illegal instrument</t>
  </si>
  <si>
    <t>Deceptive business/government practices</t>
  </si>
  <si>
    <t>Fraudulent trade practices</t>
  </si>
  <si>
    <t>Misrepresentation of professional status</t>
  </si>
  <si>
    <t>Illegal non-fraudulent trade practices</t>
  </si>
  <si>
    <t>Other fraud and deception offences</t>
  </si>
  <si>
    <t>Dishonest conversion</t>
  </si>
  <si>
    <t>Other fraud and deception offences, other</t>
  </si>
  <si>
    <t>Illicit drug offences</t>
  </si>
  <si>
    <t>Import or export illicit drugs</t>
  </si>
  <si>
    <t>Import illicit drugs</t>
  </si>
  <si>
    <t>Deal or traffic in illicit drugs</t>
  </si>
  <si>
    <t>Deal or traffic in illicit drugs - commercial quantity</t>
  </si>
  <si>
    <t>Deal or traffic in illicit drugs - non-commercial quantity</t>
  </si>
  <si>
    <t>Manufacture or cultivate illicit drugs</t>
  </si>
  <si>
    <t>Manufacture illicit drugs</t>
  </si>
  <si>
    <t>Cultivate illicit drugs</t>
  </si>
  <si>
    <t>Possess and/or use illicit drugs</t>
  </si>
  <si>
    <t>Possess illicit drugs</t>
  </si>
  <si>
    <t>Use illicit drugs</t>
  </si>
  <si>
    <t>Other illicit drug offences</t>
  </si>
  <si>
    <t>Other illicit drug offences, other</t>
  </si>
  <si>
    <t>Prohibited and regulated weapons and explosives offences</t>
  </si>
  <si>
    <t>Prohibited weapons/explosives offences</t>
  </si>
  <si>
    <t>Sell, possess and/or use prohibited weapons/explosives</t>
  </si>
  <si>
    <t>Prohibited weapons/explosives offences, other</t>
  </si>
  <si>
    <t>Regulated weapons/explosives offences</t>
  </si>
  <si>
    <t>Unlawfully obtain or possess regulated weapons/explosives</t>
  </si>
  <si>
    <t>Misuse of regulated weapons/explosives</t>
  </si>
  <si>
    <t>Deal or traffic regulated weapons/explosives offences</t>
  </si>
  <si>
    <t>Regulated weapons/explosives offences, other</t>
  </si>
  <si>
    <t>Property damage and environmental pollution</t>
  </si>
  <si>
    <t>Property damage</t>
  </si>
  <si>
    <t>Property damage by fire or explosion</t>
  </si>
  <si>
    <t>Graffiti</t>
  </si>
  <si>
    <t>Property damage, other</t>
  </si>
  <si>
    <t>Environmental pollution</t>
  </si>
  <si>
    <t>Air pollution offences</t>
  </si>
  <si>
    <t>Water pollution offences</t>
  </si>
  <si>
    <t>Noise pollution offences</t>
  </si>
  <si>
    <t>Soil pollution offences</t>
  </si>
  <si>
    <t>Environmental pollution, other</t>
  </si>
  <si>
    <t>Public order offences</t>
  </si>
  <si>
    <t>Disorderly conduct</t>
  </si>
  <si>
    <t>Trespass</t>
  </si>
  <si>
    <t>Criminal intent</t>
  </si>
  <si>
    <t>Riot and affray</t>
  </si>
  <si>
    <t>Disorderly conduct, other</t>
  </si>
  <si>
    <t>Regulated public order offences</t>
  </si>
  <si>
    <t>Betting and gambling offences</t>
  </si>
  <si>
    <t>Liquor and tobacco offences</t>
  </si>
  <si>
    <t>Censorship offences</t>
  </si>
  <si>
    <t>Prostitution offences</t>
  </si>
  <si>
    <t>Offences against public order sexual standards</t>
  </si>
  <si>
    <t>Consumption of legal substances in prohibited spaces</t>
  </si>
  <si>
    <t>Regulated public order offences, other</t>
  </si>
  <si>
    <t>Offensive conduct</t>
  </si>
  <si>
    <t>Offensive language</t>
  </si>
  <si>
    <t>Offensive behaviour</t>
  </si>
  <si>
    <t>Cruelty to animals</t>
  </si>
  <si>
    <t>Traffic and vehicle regulatory offences</t>
  </si>
  <si>
    <t>Driver Licence offences</t>
  </si>
  <si>
    <t>Drive while licence disqualified or suspended</t>
  </si>
  <si>
    <t>Drive without a licence</t>
  </si>
  <si>
    <t>Driver licence offences, other</t>
  </si>
  <si>
    <t>Vehicle registration and roadworthiness offences</t>
  </si>
  <si>
    <t>Registration offences</t>
  </si>
  <si>
    <t>Roadworthiness offences</t>
  </si>
  <si>
    <t>Regulatory driving offences</t>
  </si>
  <si>
    <t>Exceed the prescribed content of alcohol</t>
  </si>
  <si>
    <t>Exceed the prescribed content of illicit drugs</t>
  </si>
  <si>
    <t>Regulatory driving offences, other</t>
  </si>
  <si>
    <t>Pedestrian offences</t>
  </si>
  <si>
    <t>Offences against justice procedures, government security and government operations</t>
  </si>
  <si>
    <t>Breach of custodial order offences</t>
  </si>
  <si>
    <t>Escape custody offences</t>
  </si>
  <si>
    <t>Breach of suspended sentence</t>
  </si>
  <si>
    <t>Breach of community-based order</t>
  </si>
  <si>
    <t>Breach of bond - supervision status unknown</t>
  </si>
  <si>
    <t>Breach of community service order</t>
  </si>
  <si>
    <t>Breach of bond - supervised</t>
  </si>
  <si>
    <t>Breach of bond - unsupervised</t>
  </si>
  <si>
    <t>Breach of community-based order, other</t>
  </si>
  <si>
    <t>Breach of violence and non-violence restraining orders</t>
  </si>
  <si>
    <t>Breach of violence order</t>
  </si>
  <si>
    <t>Offences against government operations</t>
  </si>
  <si>
    <t>Resist or hinder government official (excluding police officer, justice official or government security officer)</t>
  </si>
  <si>
    <t>Bribery involving government officials</t>
  </si>
  <si>
    <t>Immigration offences</t>
  </si>
  <si>
    <t>Offences against government operations, other</t>
  </si>
  <si>
    <t>Offences against government security</t>
  </si>
  <si>
    <t>Resist or hinder government officer concerned with government security</t>
  </si>
  <si>
    <t>Offences against government security, other</t>
  </si>
  <si>
    <t>Offences against justice procedures</t>
  </si>
  <si>
    <t>Subvert the course of justice</t>
  </si>
  <si>
    <t>Resist or hinder police officer or justice official</t>
  </si>
  <si>
    <t>Prison regulation offences</t>
  </si>
  <si>
    <t>Offences against justice procedures, other</t>
  </si>
  <si>
    <t>Miscellaneous offences</t>
  </si>
  <si>
    <t>Defamation, libel and privacy offences</t>
  </si>
  <si>
    <t>Offences against privacy</t>
  </si>
  <si>
    <t>Public health and safety offences</t>
  </si>
  <si>
    <t>Sanitation offences</t>
  </si>
  <si>
    <t>Occupational health and safety offences</t>
  </si>
  <si>
    <t>Transport regulation offences</t>
  </si>
  <si>
    <t>Dangerous substances offences</t>
  </si>
  <si>
    <t>Licit drug offences</t>
  </si>
  <si>
    <t>Public health and safety offences, other</t>
  </si>
  <si>
    <t>Commercial/industry/financial regulation</t>
  </si>
  <si>
    <t>Other miscellaneous offences</t>
  </si>
  <si>
    <t>Environmental regulation offences</t>
  </si>
  <si>
    <t>Bribery excluding government officials</t>
  </si>
  <si>
    <t>Quarantine offences</t>
  </si>
  <si>
    <t>Import/export regulations</t>
  </si>
  <si>
    <t>Procure or commit illegal abortion</t>
  </si>
  <si>
    <t>Other miscellaneous offences, other</t>
  </si>
  <si>
    <t>ANZSOC Offence Description</t>
  </si>
  <si>
    <t>OffenceWords</t>
  </si>
  <si>
    <r>
      <rPr>
        <rFont val="Calibri, Arial"/>
        <b/>
        <color rgb="FF000000"/>
        <sz val="11.0"/>
      </rPr>
      <t>Median Sentence Ranking (MSR)</t>
    </r>
    <r>
      <rPr>
        <rFont val="Calibri"/>
        <b/>
        <color rgb="FF000000"/>
        <sz val="11.0"/>
        <vertAlign val="superscript"/>
      </rPr>
      <t>1</t>
    </r>
  </si>
  <si>
    <t>Count</t>
  </si>
  <si>
    <t>Count x MSR</t>
  </si>
  <si>
    <t>SUM of Count</t>
  </si>
  <si>
    <t>SUM of Count x MSR</t>
  </si>
  <si>
    <t>Group MSR</t>
  </si>
  <si>
    <t>0111 Murder</t>
  </si>
  <si>
    <t>Acts causing injury</t>
  </si>
  <si>
    <t>0121 Attempted murder</t>
  </si>
  <si>
    <t>Drugs</t>
  </si>
  <si>
    <t>0131 Manslaughter</t>
  </si>
  <si>
    <t>Fraud</t>
  </si>
  <si>
    <t>0132 Driving causing death</t>
  </si>
  <si>
    <t>Harrassment</t>
  </si>
  <si>
    <t>0211 Serious assault resulting in injury</t>
  </si>
  <si>
    <t>Homicide</t>
  </si>
  <si>
    <t>0212 Serious assault not resulting in injury</t>
  </si>
  <si>
    <t>Procedural</t>
  </si>
  <si>
    <t>0213 Common assault</t>
  </si>
  <si>
    <t>Property | Order | Other</t>
  </si>
  <si>
    <t>0291 Stalking</t>
  </si>
  <si>
    <t>0299 Other acts intended to cause injury, nec</t>
  </si>
  <si>
    <t>Theft</t>
  </si>
  <si>
    <t>0311 Aggravated sexual assault</t>
  </si>
  <si>
    <t>Weapons</t>
  </si>
  <si>
    <t>0312 Non-aggravated sexual assault</t>
  </si>
  <si>
    <t>Grand Total</t>
  </si>
  <si>
    <t>0321 Non-assaultive sexual offences against a child</t>
  </si>
  <si>
    <t>0322 Child pornography offences</t>
  </si>
  <si>
    <t>0323 Sexual servitude offences</t>
  </si>
  <si>
    <t>0329 Non-assaultive sexual offences, nec</t>
  </si>
  <si>
    <t>0411 Driving under the influence of alcohol or other substance</t>
  </si>
  <si>
    <t>0412 Dangerous or negligent operation (driving) of a vehicle</t>
  </si>
  <si>
    <t>0491 Neglect or ill-treatment of persons under care</t>
  </si>
  <si>
    <t>0499 Other dangerous or negligent acts endangering persons, nec</t>
  </si>
  <si>
    <t>0511 Abduction and kidnapping</t>
  </si>
  <si>
    <t>0521 Deprivation of liberty/false imprisonment</t>
  </si>
  <si>
    <t>0531 Harassment and private nuisance</t>
  </si>
  <si>
    <t>0532 Threatening behaviour</t>
  </si>
  <si>
    <t>0611 Aggravated robbery</t>
  </si>
  <si>
    <t>0612 Non-aggravated robbery</t>
  </si>
  <si>
    <t>0621 Blackmail and extortion</t>
  </si>
  <si>
    <t>0711 Unlawful entry with intent/burglary, break and enter</t>
  </si>
  <si>
    <t>0811 Theft of a motor vehicle</t>
  </si>
  <si>
    <t>0812 Illegal use of a motor vehicle</t>
  </si>
  <si>
    <t>0813 Theft of motor vehicle parts or contents</t>
  </si>
  <si>
    <t>0821 Theft from a person (excluding by force)</t>
  </si>
  <si>
    <t>0822 Theft of intellectual property</t>
  </si>
  <si>
    <t>0823 Theft from retail premises</t>
  </si>
  <si>
    <t>0829 Theft (except motor vehicles), nec</t>
  </si>
  <si>
    <t>0831 Receive or handle proceeds of crime</t>
  </si>
  <si>
    <t>0841 Illegal use of property (except motor vehicles)</t>
  </si>
  <si>
    <t>0911 Obtain benefit by deception</t>
  </si>
  <si>
    <t>0921 Counterfeiting of currency</t>
  </si>
  <si>
    <t>0922 Forgery of documents</t>
  </si>
  <si>
    <t>0923 Possess equipment to make false/illegal instrument</t>
  </si>
  <si>
    <t>0931 Fraudulent trade practices</t>
  </si>
  <si>
    <t>0932 Misrepresentation of professional status</t>
  </si>
  <si>
    <t>0933 Illegal non-fraudulent trade practices</t>
  </si>
  <si>
    <t>0991 Dishonest conversion</t>
  </si>
  <si>
    <t>0999 Other fraud and deception offences, nec</t>
  </si>
  <si>
    <t>1011 Import illicit drugs</t>
  </si>
  <si>
    <t>1012 Export illicit drugs</t>
  </si>
  <si>
    <t>1021 Deal or traffic in illicit drugs - commercial quantity</t>
  </si>
  <si>
    <t>1022 Deal or traffic in illicit drugs - non-commercial quantity</t>
  </si>
  <si>
    <t>1031 Manufacture illicit drugs</t>
  </si>
  <si>
    <t>1032 Cultivate illicit drugs</t>
  </si>
  <si>
    <t>1041 Possess illicit drugs</t>
  </si>
  <si>
    <t>1042 Use illicit drugs</t>
  </si>
  <si>
    <t>1099 Other illicit drug offences, nec</t>
  </si>
  <si>
    <t>1111 Import or export prohibited weapons/explosives</t>
  </si>
  <si>
    <t>1112 Sell, possess and/or use prohibited weapons/explosives</t>
  </si>
  <si>
    <t>1119 Prohibited weapons/explosives offences, nec</t>
  </si>
  <si>
    <t>1121 Unlawfully obtain or possess regulated weapons/explosives</t>
  </si>
  <si>
    <t>1122 Misuse of regulated weapons/explosives</t>
  </si>
  <si>
    <t>1123 Deal or traffic regulated weapons/explosives offences</t>
  </si>
  <si>
    <t>1129 Regulated weapons/explosives offences, nec</t>
  </si>
  <si>
    <t>1211 Property damage by fire or explosion</t>
  </si>
  <si>
    <t>1212 Graffiti</t>
  </si>
  <si>
    <t>1219 Property damage, nec</t>
  </si>
  <si>
    <t>1221 Air pollution offences</t>
  </si>
  <si>
    <t>1222 Water pollution offences</t>
  </si>
  <si>
    <t>1223 Noise pollution offences</t>
  </si>
  <si>
    <t>1224 Soil pollution offences</t>
  </si>
  <si>
    <t>1229 Environmental pollution, nec</t>
  </si>
  <si>
    <t>1311 Trespass</t>
  </si>
  <si>
    <t>1312 Criminal intent</t>
  </si>
  <si>
    <t>1313 Riot and affray</t>
  </si>
  <si>
    <t>1319 Disorderly conduct, nec</t>
  </si>
  <si>
    <t>1321 Betting and gambling offences</t>
  </si>
  <si>
    <t>1322 Liquor and tobacco offences</t>
  </si>
  <si>
    <t>1323 Censorship offences</t>
  </si>
  <si>
    <t>1324 Prostitution offences</t>
  </si>
  <si>
    <t>1325 Offences against public order sexual standards</t>
  </si>
  <si>
    <t>1326 Consumption of legal substances in prohibited spaces</t>
  </si>
  <si>
    <t>1329 Regulated public order offences, nec</t>
  </si>
  <si>
    <t>1331 Offensive language</t>
  </si>
  <si>
    <t>1332 Offensive behaviour</t>
  </si>
  <si>
    <t>1333 Vilify or incite hatred on racial, cultural, religious or ethnic grounds</t>
  </si>
  <si>
    <t>1334 Cruelty to animals</t>
  </si>
  <si>
    <t>1411 Drive while licence disqualified or suspended</t>
  </si>
  <si>
    <t>1412 Drive without a licence</t>
  </si>
  <si>
    <t>1419 Driver licence offences, nec</t>
  </si>
  <si>
    <t>1421 Registration offences</t>
  </si>
  <si>
    <t>1422 Roadworthiness offences</t>
  </si>
  <si>
    <t>1431 Exceed the prescribed content of alcohol</t>
  </si>
  <si>
    <t>1432 Exceed the legal speed limit</t>
  </si>
  <si>
    <t>1433 Parking offences</t>
  </si>
  <si>
    <t>1434 Exceed the prescribed content of illicit drugs</t>
  </si>
  <si>
    <t>1439 Regulatory driving offences, nec</t>
  </si>
  <si>
    <t>1441 Pedestrian offences</t>
  </si>
  <si>
    <t>1511 Escape custody offences</t>
  </si>
  <si>
    <t>1512 Breach of home detention</t>
  </si>
  <si>
    <t>1513 Breach of suspended sentence</t>
  </si>
  <si>
    <t>1520 Breach of community-based order not further defined</t>
  </si>
  <si>
    <t>1521 Breach of community service order</t>
  </si>
  <si>
    <t>1522 Breach of parole</t>
  </si>
  <si>
    <t>1523 Breach of bail</t>
  </si>
  <si>
    <t>1524 Breach of bond - supervised</t>
  </si>
  <si>
    <t>1525 Breach of bond - unsupervised</t>
  </si>
  <si>
    <t>1529 Breach of community-based order, nec</t>
  </si>
  <si>
    <t>1531 Breach of violence order</t>
  </si>
  <si>
    <t>1532 Breach of non-violence orders</t>
  </si>
  <si>
    <t>1541 Resist or hinder government official (excluding police officer, justice off</t>
  </si>
  <si>
    <t>1542 Bribery involving government officials</t>
  </si>
  <si>
    <t>1543 Immigration offences</t>
  </si>
  <si>
    <t>1549 Offences against government operations, nec</t>
  </si>
  <si>
    <t>1551 Resist or hinder government officer concerned with government security</t>
  </si>
  <si>
    <t>1559 Offences against government security, nec</t>
  </si>
  <si>
    <t>1561 Subvert the course of justice</t>
  </si>
  <si>
    <t>1562 Resist or hinder police officer or justice official</t>
  </si>
  <si>
    <t>1563 Prison regulation offences</t>
  </si>
  <si>
    <t>1569 Offences against justice procedures, nec</t>
  </si>
  <si>
    <t>1611 Defamation and libel</t>
  </si>
  <si>
    <t>1612 Offences against privacy</t>
  </si>
  <si>
    <t>1621 Sanitation offences</t>
  </si>
  <si>
    <t>1622 Disease prevention offences</t>
  </si>
  <si>
    <t>1623 Occupational health and safety offences</t>
  </si>
  <si>
    <t>1624 Transport regulation offences</t>
  </si>
  <si>
    <t>1625 Dangerous substances offences</t>
  </si>
  <si>
    <t>1626 Licit drug offences</t>
  </si>
  <si>
    <t>1629 Public health and safety offences, nec</t>
  </si>
  <si>
    <t>1631 Commercial/industry/financial regulation</t>
  </si>
  <si>
    <t>1691 Environmental regulation offences</t>
  </si>
  <si>
    <t>1692 Bribery excluding government officials</t>
  </si>
  <si>
    <t>1693 Quarantine offences</t>
  </si>
  <si>
    <t>1694 Import/export regulations</t>
  </si>
  <si>
    <t>1695 Procure or commit illegal abortion</t>
  </si>
  <si>
    <t>1699 Other miscellaneous offences, nec</t>
  </si>
  <si>
    <t>9998 NO DATA PROVIDED</t>
  </si>
  <si>
    <t>9999 INADEQUATE DATA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</si>
</sst>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8.0"/>
      <color rgb="FF000000"/>
      <name val="Courier New"/>
    </font>
    <font>
      <sz val="10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ourier New"/>
    </font>
    <font>
      <sz val="11.0"/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horizontal="left"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shrinkToFit="0" wrapText="1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left" shrinkToFit="0" wrapText="1"/>
    </xf>
    <xf borderId="0" fillId="0" fontId="1" numFmtId="49" xfId="0" applyAlignment="1" applyFont="1" applyNumberForma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49" xfId="0" applyAlignment="1" applyFont="1" applyNumberFormat="1">
      <alignment horizontal="left" vertical="bottom"/>
    </xf>
    <xf borderId="0" fillId="0" fontId="5" numFmtId="0" xfId="0" applyAlignment="1" applyFont="1">
      <alignment horizontal="center" vertical="bottom"/>
    </xf>
    <xf borderId="1" fillId="0" fontId="5" numFmtId="49" xfId="0" applyAlignment="1" applyBorder="1" applyFont="1" applyNumberFormat="1">
      <alignment horizontal="left" vertical="bottom"/>
    </xf>
    <xf borderId="1" fillId="0" fontId="5" numFmtId="0" xfId="0" applyAlignment="1" applyBorder="1" applyFont="1">
      <alignment horizontal="center" vertical="bottom"/>
    </xf>
    <xf borderId="0" fillId="0" fontId="6" numFmtId="49" xfId="0" applyAlignment="1" applyFont="1" applyNumberFormat="1">
      <alignment horizontal="left" shrinkToFit="0" vertical="top" wrapText="1"/>
    </xf>
    <xf borderId="0" fillId="0" fontId="6" numFmtId="0" xfId="0" applyAlignment="1" applyFont="1">
      <alignment horizontal="left"/>
    </xf>
    <xf borderId="0" fillId="0" fontId="6" numFmtId="3" xfId="0" applyAlignment="1" applyFont="1" applyNumberFormat="1">
      <alignment horizontal="right"/>
    </xf>
    <xf borderId="0" fillId="0" fontId="6" numFmtId="49" xfId="0" applyAlignment="1" applyFont="1" applyNumberFormat="1">
      <alignment horizontal="left" shrinkToFit="0" vertical="top" wrapText="1"/>
    </xf>
    <xf borderId="0" fillId="0" fontId="6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6" sheet="ranking_workings"/>
  </cacheSource>
  <cacheFields>
    <cacheField name="ANZSOC Offence Description" numFmtId="49">
      <sharedItems>
        <s v="0111 Murder"/>
        <s v="0121 Attempted murder"/>
        <s v="0131 Manslaughter"/>
        <s v="0132 Driving causing death"/>
        <s v="0211 Serious assault resulting in injury"/>
        <s v="0212 Serious assault not resulting in injury"/>
        <s v="0213 Common assault"/>
        <s v="0291 Stalking"/>
        <s v="0299 Other acts intended to cause injury, nec"/>
        <s v="0311 Aggravated sexual assault"/>
        <s v="0312 Non-aggravated sexual assault"/>
        <s v="0321 Non-assaultive sexual offences against a child"/>
        <s v="0322 Child pornography offences"/>
        <s v="0323 Sexual servitude offences"/>
        <s v="0329 Non-assaultive sexual offences, nec"/>
        <s v="0411 Driving under the influence of alcohol or other substance"/>
        <s v="0412 Dangerous or negligent operation (driving) of a vehicle"/>
        <s v="0491 Neglect or ill-treatment of persons under care"/>
        <s v="0499 Other dangerous or negligent acts endangering persons, nec"/>
        <s v="0511 Abduction and kidnapping"/>
        <s v="0521 Deprivation of liberty/false imprisonment"/>
        <s v="0531 Harassment and private nuisance"/>
        <s v="0532 Threatening behaviour"/>
        <s v="0611 Aggravated robbery"/>
        <s v="0612 Non-aggravated robbery"/>
        <s v="0621 Blackmail and extortion"/>
        <s v="0711 Unlawful entry with intent/burglary, break and enter"/>
        <s v="0811 Theft of a motor vehicle"/>
        <s v="0812 Illegal use of a motor vehicle"/>
        <s v="0813 Theft of motor vehicle parts or contents"/>
        <s v="0821 Theft from a person (excluding by force)"/>
        <s v="0822 Theft of intellectual property"/>
        <s v="0823 Theft from retail premises"/>
        <s v="0829 Theft (except motor vehicles), nec"/>
        <s v="0831 Receive or handle proceeds of crime"/>
        <s v="0841 Illegal use of property (except motor vehicles)"/>
        <s v="0911 Obtain benefit by deception"/>
        <s v="0921 Counterfeiting of currency"/>
        <s v="0922 Forgery of documents"/>
        <s v="0923 Possess equipment to make false/illegal instrument"/>
        <s v="0931 Fraudulent trade practices"/>
        <s v="0932 Misrepresentation of professional status"/>
        <s v="0933 Illegal non-fraudulent trade practices"/>
        <s v="0991 Dishonest conversion"/>
        <s v="0999 Other fraud and deception offences, nec"/>
        <s v="1011 Import illicit drugs"/>
        <s v="1012 Export illicit drugs"/>
        <s v="1021 Deal or traffic in illicit drugs - commercial quantity"/>
        <s v="1022 Deal or traffic in illicit drugs - non-commercial quantity"/>
        <s v="1031 Manufacture illicit drugs"/>
        <s v="1032 Cultivate illicit drugs"/>
        <s v="1041 Possess illicit drugs"/>
        <s v="1042 Use illicit drugs"/>
        <s v="1099 Other illicit drug offences, nec"/>
        <s v="1111 Import or export prohibited weapons/explosives"/>
        <s v="1112 Sell, possess and/or use prohibited weapons/explosives"/>
        <s v="1119 Prohibited weapons/explosives offences, nec"/>
        <s v="1121 Unlawfully obtain or possess regulated weapons/explosives"/>
        <s v="1122 Misuse of regulated weapons/explosives"/>
        <s v="1123 Deal or traffic regulated weapons/explosives offences"/>
        <s v="1129 Regulated weapons/explosives offences, nec"/>
        <s v="1211 Property damage by fire or explosion"/>
        <s v="1212 Graffiti"/>
        <s v="1219 Property damage, nec"/>
        <s v="1221 Air pollution offences"/>
        <s v="1222 Water pollution offences"/>
        <s v="1223 Noise pollution offences"/>
        <s v="1224 Soil pollution offences"/>
        <s v="1229 Environmental pollution, nec"/>
        <s v="1311 Trespass"/>
        <s v="1312 Criminal intent"/>
        <s v="1313 Riot and affray"/>
        <s v="1319 Disorderly conduct, nec"/>
        <s v="1321 Betting and gambling offences"/>
        <s v="1322 Liquor and tobacco offences"/>
        <s v="1323 Censorship offences"/>
        <s v="1324 Prostitution offences"/>
        <s v="1325 Offences against public order sexual standards"/>
        <s v="1326 Consumption of legal substances in prohibited spaces"/>
        <s v="1329 Regulated public order offences, nec"/>
        <s v="1331 Offensive language"/>
        <s v="1332 Offensive behaviour"/>
        <s v="1333 Vilify or incite hatred on racial, cultural, religious or ethnic grounds"/>
        <s v="1334 Cruelty to animals"/>
        <s v="1411 Drive while licence disqualified or suspended"/>
        <s v="1412 Drive without a licence"/>
        <s v="1419 Driver licence offences, nec"/>
        <s v="1421 Registration offences"/>
        <s v="1422 Roadworthiness offences"/>
        <s v="1431 Exceed the prescribed content of alcohol"/>
        <s v="1432 Exceed the legal speed limit"/>
        <s v="1433 Parking offences"/>
        <s v="1434 Exceed the prescribed content of illicit drugs"/>
        <s v="1439 Regulatory driving offences, nec"/>
        <s v="1441 Pedestrian offences"/>
        <s v="1511 Escape custody offences"/>
        <s v="1512 Breach of home detention"/>
        <s v="1513 Breach of suspended sentence"/>
        <s v="1520 Breach of community-based order not further defined"/>
        <s v="1521 Breach of community service order"/>
        <s v="1522 Breach of parole"/>
        <s v="1523 Breach of bail"/>
        <s v="1524 Breach of bond - supervised"/>
        <s v="1525 Breach of bond - unsupervised"/>
        <s v="1529 Breach of community-based order, nec"/>
        <s v="1531 Breach of violence order"/>
        <s v="1532 Breach of non-violence orders"/>
        <s v="1541 Resist or hinder government official (excluding police officer, justice off"/>
        <s v="1542 Bribery involving government officials"/>
        <s v="1543 Immigration offences"/>
        <s v="1549 Offences against government operations, nec"/>
        <s v="1551 Resist or hinder government officer concerned with government security"/>
        <s v="1559 Offences against government security, nec"/>
        <s v="1561 Subvert the course of justice"/>
        <s v="1562 Resist or hinder police officer or justice official"/>
        <s v="1563 Prison regulation offences"/>
        <s v="1569 Offences against justice procedures, nec"/>
        <s v="1611 Defamation and libel"/>
        <s v="1612 Offences against privacy"/>
        <s v="1621 Sanitation offences"/>
        <s v="1622 Disease prevention offences"/>
        <s v="1623 Occupational health and safety offences"/>
        <s v="1624 Transport regulation offences"/>
        <s v="1625 Dangerous substances offences"/>
        <s v="1626 Licit drug offences"/>
        <s v="1629 Public health and safety offences, nec"/>
        <s v="1631 Commercial/industry/financial regulation"/>
        <s v="1691 Environmental regulation offences"/>
        <s v="1692 Bribery excluding government officials"/>
        <s v="1693 Quarantine offences"/>
        <s v="1694 Import/export regulations"/>
        <s v="1695 Procure or commit illegal abortion"/>
        <s v="1699 Other miscellaneous offences, nec"/>
        <s v="9998 NO DATA PROVIDED"/>
        <s v="9999 INADEQUATE DATA PROVIDED"/>
      </sharedItems>
    </cacheField>
    <cacheField name="OffenceWords" numFmtId="0">
      <sharedItems>
        <s v="Murder"/>
        <s v="Attempted murder"/>
        <s v="Manslaughter"/>
        <s v="Driving causing death"/>
        <s v="Serious assault resulting in injury"/>
        <s v="Serious assault not resulting in injury"/>
        <s v="Common assault"/>
        <s v="Stalking"/>
        <s v="Other acts intended to cause injury, nec"/>
        <s v="Aggravated sexual assault"/>
        <s v="Non-aggravated sexual assault"/>
        <s v="Non-assaultive sexual offences against a child"/>
        <s v="Child pornography offences"/>
        <s v="Sexual servitude offences"/>
        <s v="Non-assaultive sexual offences, nec"/>
        <s v="Driving under the influence of alcohol or other substance"/>
        <s v="Dangerous or negligent operation (driving) of a vehicle"/>
        <s v="Neglect or ill-treatment of persons under care"/>
        <s v="Other dangerous or negligent acts endangering persons, nec"/>
        <s v="Abduction and kidnapping"/>
        <s v="Deprivation of liberty/false imprisonment"/>
        <s v="Harassment and private nuisance"/>
        <s v="Threatening behaviour"/>
        <s v="Aggravated robbery"/>
        <s v="Non-aggravated robbery"/>
        <s v="Blackmail and extortion"/>
        <s v="Unlawful entry with intent/burglary, break and enter"/>
        <s v="Theft of a motor vehicle"/>
        <s v="Illegal use of a motor vehicle"/>
        <s v="Theft of motor vehicle parts or contents"/>
        <s v="Theft from a person (excluding by force)"/>
        <s v="Theft of intellectual property"/>
        <s v="Theft from retail premises"/>
        <s v="Theft (except motor vehicles), nec"/>
        <s v="Receive or handle proceeds of crime"/>
        <s v="Illegal use of property (except motor vehicles)"/>
        <s v="Obtain benefit by deception"/>
        <s v="Counterfeiting of currency"/>
        <s v="Forgery of documents"/>
        <s v="Possess equipment to make false/illegal instrument"/>
        <s v="Fraudulent trade practices"/>
        <s v="Misrepresentation of professional status"/>
        <s v="Illegal non-fraudulent trade practices"/>
        <s v="Dishonest conversion"/>
        <s v="Other fraud and deception offences, nec"/>
        <s v="Import illicit drugs"/>
        <s v="Export illicit drugs"/>
        <s v="Deal or traffic in illicit drugs - commercial quantity"/>
        <s v="Deal or traffic in illicit drugs - non-commercial quantity"/>
        <s v="Manufacture illicit drugs"/>
        <s v="Cultivate illicit drugs"/>
        <s v="Possess illicit drugs"/>
        <s v="Use illicit drugs"/>
        <s v="Other illicit drug offences, nec"/>
        <s v="Import or export prohibited weapons/explosives"/>
        <s v="Sell, possess and/or use prohibited weapons/explosives"/>
        <s v="Prohibited weapons/explosives offences, nec"/>
        <s v="Unlawfully obtain or possess regulated weapons/explosives"/>
        <s v="Misuse of regulated weapons/explosives"/>
        <s v="Deal or traffic regulated weapons/explosives offences"/>
        <s v="Regulated weapons/explosives offences, nec"/>
        <s v="Property damage by fire or explosion"/>
        <s v="Graffiti"/>
        <s v="Property damage, nec"/>
        <s v="Air pollution offences"/>
        <s v="Water pollution offences"/>
        <s v="Noise pollution offences"/>
        <s v="Soil pollution offences"/>
        <s v="Environmental pollution, nec"/>
        <s v="Trespass"/>
        <s v="Criminal intent"/>
        <s v="Riot and affray"/>
        <s v="Disorderly conduct, nec"/>
        <s v="Betting and gambling offences"/>
        <s v="Liquor and tobacco offences"/>
        <s v="Censorship offences"/>
        <s v="Prostitution offences"/>
        <s v="Offences against public order sexual standards"/>
        <s v="Consumption of legal substances in prohibited spaces"/>
        <s v="Regulated public order offences, nec"/>
        <s v="Offensive language"/>
        <s v="Offensive behaviour"/>
        <s v="Vilify or incite hatred on racial, cultural, religious or ethnic grounds"/>
        <s v="Cruelty to animals"/>
        <s v="Drive while licence disqualified or suspended"/>
        <s v="Drive without a licence"/>
        <s v="Driver licence offences, nec"/>
        <s v="Registration offences"/>
        <s v="Roadworthiness offences"/>
        <s v="Exceed the prescribed content of alcohol"/>
        <s v="Exceed the legal speed limit"/>
        <s v="Parking offences"/>
        <s v="Exceed the prescribed content of illicit drugs"/>
        <s v="Regulatory driving offences, nec"/>
        <s v="Pedestrian offences"/>
        <s v="Escape custody offences"/>
        <s v="Breach of home detention"/>
        <s v="Breach of suspended sentence"/>
        <s v="Breach of community-based order not further defined"/>
        <s v="Breach of community service order"/>
        <s v="Breach of parole"/>
        <s v="Breach of bail"/>
        <s v="Breach of bond - supervised"/>
        <s v="Breach of bond - unsupervised"/>
        <s v="Breach of community-based order, nec"/>
        <s v="Breach of violence order"/>
        <s v="Breach of non-violence orders"/>
        <s v="Resist or hinder government official (excluding police officer, justice off"/>
        <s v="Bribery involving government officials"/>
        <s v="Immigration offences"/>
        <s v="Offences against government operations, nec"/>
        <s v="Resist or hinder government officer concerned with government security"/>
        <s v="Offences against government security, nec"/>
        <s v="Subvert the course of justice"/>
        <s v="Resist or hinder police officer or justice official"/>
        <s v="Prison regulation offences"/>
        <s v="Offences against justice procedures, nec"/>
        <s v="Defamation and libel"/>
        <s v="Offences against privacy"/>
        <s v="Sanitation offences"/>
        <s v="Disease prevention offences"/>
        <s v="Occupational health and safety offences"/>
        <s v="Transport regulation offences"/>
        <s v="Dangerous substances offences"/>
        <s v="Licit drug offences"/>
        <s v="Public health and safety offences, nec"/>
        <s v="Commercial/industry/financial regulation"/>
        <s v="Environmental regulation offences"/>
        <s v="Bribery excluding government officials"/>
        <s v="Quarantine offences"/>
        <s v="Import/export regulations"/>
        <s v="Procure or commit illegal abortion"/>
        <s v="Other miscellaneous offences, nec"/>
        <s v="NO DATA PROVIDED"/>
        <s v="INADEQUATE DATA PROVIDED"/>
      </sharedItems>
    </cacheField>
    <cacheField name="Group" numFmtId="0">
      <sharedItems>
        <s v="Homicide"/>
        <s v="Acts causing injury"/>
        <s v="NA"/>
        <s v="Sexual assault"/>
        <s v="Harrassment"/>
        <s v="Theft"/>
        <s v="Fraud"/>
        <s v="Drugs"/>
        <s v="Weapons"/>
        <s v="Property | Order | Other"/>
        <s v="Procedural"/>
      </sharedItems>
    </cacheField>
    <cacheField name="Median Sentence Ranking (MSR)1" numFmtId="0">
      <sharedItems containsSemiMixedTypes="0" containsString="0" containsNumber="1" containsInteger="1">
        <n v="1.0"/>
        <n v="2.0"/>
        <n v="3.0"/>
        <n v="31.0"/>
        <n v="51.0"/>
        <n v="59.0"/>
        <n v="87.0"/>
        <n v="56.0"/>
        <n v="52.0"/>
        <n v="10.0"/>
        <n v="25.0"/>
        <n v="9.0"/>
        <n v="16.0"/>
        <n v="17.0"/>
        <n v="33.0"/>
        <n v="76.0"/>
        <n v="84.0"/>
        <n v="109.0"/>
        <n v="82.0"/>
        <n v="8.0"/>
        <n v="28.0"/>
        <n v="50.0"/>
        <n v="65.0"/>
        <n v="26.0"/>
        <n v="37.0"/>
        <n v="54.0"/>
        <n v="38.0"/>
        <n v="21.0"/>
        <n v="47.0"/>
        <n v="45.0"/>
        <n v="46.0"/>
        <n v="108.0"/>
        <n v="113.0"/>
        <n v="93.0"/>
        <n v="53.0"/>
        <n v="85.0"/>
        <n v="35.0"/>
        <n v="22.0"/>
        <n v="23.0"/>
        <n v="15.0"/>
        <n v="67.0"/>
        <n v="69.0"/>
        <n v="112.0"/>
        <n v="48.0"/>
        <n v="83.0"/>
        <n v="4.0"/>
        <n v="5.0"/>
        <n v="6.0"/>
        <n v="32.0"/>
        <n v="7.0"/>
        <n v="73.0"/>
        <n v="127.0"/>
        <n v="123.0"/>
        <n v="106.0"/>
        <n v="80.0"/>
        <n v="81.0"/>
        <n v="79.0"/>
        <n v="96.0"/>
        <n v="117.0"/>
        <n v="62.0"/>
        <n v="125.0"/>
        <n v="36.0"/>
        <n v="131.0"/>
        <n v="94.0"/>
        <n v="91.0"/>
        <n v="66.0"/>
        <n v="90.0"/>
        <n v="71.0"/>
        <n v="92.0"/>
        <n v="128.0"/>
        <n v="44.0"/>
        <n v="55.0"/>
        <n v="97.0"/>
        <n v="126.0"/>
        <n v="115.0"/>
        <n v="101.0"/>
        <n v="122.0"/>
        <n v="78.0"/>
        <n v="133.0"/>
        <n v="129.0"/>
        <n v="116.0"/>
        <n v="118.0"/>
        <n v="99.0"/>
        <n v="64.0"/>
        <n v="103.0"/>
        <n v="98.0"/>
        <n v="110.0"/>
        <n v="119.0"/>
        <n v="111.0"/>
        <n v="86.0"/>
        <n v="105.0"/>
        <n v="132.0"/>
        <n v="124.0"/>
        <n v="104.0"/>
        <n v="130.0"/>
        <n v="57.0"/>
        <n v="14.0"/>
        <n v="13.0"/>
        <n v="24.0"/>
        <n v="30.0"/>
        <n v="39.0"/>
        <n v="40.0"/>
        <n v="34.0"/>
        <n v="43.0"/>
        <n v="49.0"/>
        <n v="60.0"/>
        <n v="61.0"/>
        <n v="102.0"/>
        <n v="29.0"/>
        <n v="20.0"/>
        <n v="68.0"/>
        <n v="12.0"/>
        <n v="11.0"/>
        <n v="27.0"/>
        <n v="88.0"/>
        <n v="77.0"/>
        <n v="95.0"/>
        <n v="41.0"/>
        <n v="42.0"/>
        <n v="72.0"/>
        <n v="107.0"/>
        <n v="63.0"/>
        <n v="121.0"/>
        <n v="114.0"/>
        <n v="120.0"/>
        <n v="100.0"/>
        <n v="70.0"/>
        <n v="74.0"/>
        <n v="18.0"/>
        <n v="58.0"/>
        <n v="19.0"/>
        <n v="75.0"/>
        <n v="89.0"/>
        <n v="134.0"/>
        <n v="135.0"/>
      </sharedItems>
    </cacheField>
    <cacheField name="Count" numFmtId="0">
      <sharedItems containsSemiMixedTypes="0" containsString="0" containsNumber="1" containsInteger="1">
        <n v="197.0"/>
        <n v="70.0"/>
        <n v="131.0"/>
        <n v="368.0"/>
        <n v="33366.0"/>
        <n v="9679.0"/>
        <n v="61338.0"/>
        <n v="0.0"/>
        <n v="4094.0"/>
        <n v="945.0"/>
        <n v="338.0"/>
        <n v="1035.0"/>
        <n v="5114.0"/>
        <n v="17451.0"/>
        <n v="211.0"/>
        <n v="487.0"/>
        <n v="32.0"/>
        <n v="126.0"/>
        <n v="8797.0"/>
        <n v="3317.0"/>
        <n v="799.0"/>
        <n v="74.0"/>
        <n v="898.0"/>
        <n v="6565.0"/>
        <n v="1481.0"/>
        <n v="13.0"/>
        <n v="19123.0"/>
        <n v="27944.0"/>
        <n v="1.0"/>
        <n v="16545.0"/>
        <n v="340.0"/>
        <n v="275.0"/>
        <n v="56.0"/>
        <n v="55.0"/>
        <n v="293.0"/>
        <n v="2.0"/>
        <n v="1200.0"/>
        <n v="506.0"/>
        <n v="1995.0"/>
        <n v="10519.0"/>
        <n v="242.0"/>
        <n v="3946.0"/>
        <n v="87198.0"/>
        <n v="507.0"/>
        <n v="6810.0"/>
        <n v="19959.0"/>
        <n v="3574.0"/>
        <n v="249.0"/>
        <n v="846.0"/>
        <n v="2523.0"/>
        <n v="114.0"/>
        <n v="62.0"/>
        <n v="10.0"/>
        <n v="15947.0"/>
        <n v="7204.0"/>
        <n v="8573.0"/>
        <n v="134.0"/>
        <n v="4243.0"/>
        <n v="15.0"/>
        <n v="991.0"/>
        <n v="53.0"/>
        <n v="4978.0"/>
        <n v="6248.0"/>
        <n v="854.0"/>
        <n v="76445.0"/>
        <n v="28574.0"/>
        <n v="20657.0"/>
        <n v="153.0"/>
        <n v="73061.0"/>
        <n v="38259.0"/>
        <n v="851.0"/>
        <n v="6454.0"/>
        <n v="4877.0"/>
        <n v="42150.0"/>
        <n v="31835.0"/>
        <n v="43248.0"/>
        <n v="36.0"/>
        <n v="43.0"/>
        <n v="9.0"/>
        <n v="696.0"/>
        <n v="27305.0"/>
        <n v="1771.0"/>
        <n v="47.0"/>
        <n v="95.0"/>
        <n v="280.0"/>
        <n v="7.0"/>
        <n v="6130.0"/>
        <n v="2019.0"/>
        <n v="671.0"/>
        <n v="35.0"/>
        <n v="8.0"/>
        <n v="223.0"/>
      </sharedItems>
    </cacheField>
    <cacheField name="Count x MSR" numFmtId="0">
      <sharedItems containsSemiMixedTypes="0" containsString="0" containsNumber="1" containsInteger="1">
        <n v="197.0"/>
        <n v="140.0"/>
        <n v="393.0"/>
        <n v="11408.0"/>
        <n v="1701666.0"/>
        <n v="571061.0"/>
        <n v="5336406.0"/>
        <n v="0.0"/>
        <n v="40940.0"/>
        <n v="23625.0"/>
        <n v="3042.0"/>
        <n v="16560.0"/>
        <n v="388664.0"/>
        <n v="1465884.0"/>
        <n v="22999.0"/>
        <n v="3896.0"/>
        <n v="896.0"/>
        <n v="6300.0"/>
        <n v="571805.0"/>
        <n v="86242.0"/>
        <n v="29563.0"/>
        <n v="3996.0"/>
        <n v="18858.0"/>
        <n v="308555.0"/>
        <n v="68126.0"/>
        <n v="1404.0"/>
        <n v="2160899.0"/>
        <n v="1481032.0"/>
        <n v="85.0"/>
        <n v="579075.0"/>
        <n v="7480.0"/>
        <n v="6325.0"/>
        <n v="840.0"/>
        <n v="3685.0"/>
        <n v="20217.0"/>
        <n v="224.0"/>
        <n v="57600.0"/>
        <n v="2024.0"/>
        <n v="11970.0"/>
        <n v="336608.0"/>
        <n v="1694.0"/>
        <n v="288058.0"/>
        <n v="1.1074146E7"/>
        <n v="62361.0"/>
        <n v="551610.0"/>
        <n v="1916064.0"/>
        <n v="418158.0"/>
        <n v="15438.0"/>
        <n v="30456.0"/>
        <n v="330513.0"/>
        <n v="91.0"/>
        <n v="7524.0"/>
        <n v="5580.0"/>
        <n v="710.0"/>
        <n v="2041216.0"/>
        <n v="316976.0"/>
        <n v="471515.0"/>
        <n v="16884.0"/>
        <n v="487945.0"/>
        <n v="1515.0"/>
        <n v="1220.0"/>
        <n v="77298.0"/>
        <n v="7049.0"/>
        <n v="577448.0"/>
        <n v="737264.0"/>
        <n v="54656.0"/>
        <n v="7873835.0"/>
        <n v="2800252.0"/>
        <n v="2458183.0"/>
        <n v="16983.0"/>
        <n v="6283246.0"/>
        <n v="4744116.0"/>
        <n v="130.0"/>
        <n v="48507.0"/>
        <n v="83902.0"/>
        <n v="146310.0"/>
        <n v="1433100.0"/>
        <n v="1368905.0"/>
        <n v="2594880.0"/>
        <n v="1044.0"/>
        <n v="860.0"/>
        <n v="108.0"/>
        <n v="18792.0"/>
        <n v="2402840.0"/>
        <n v="136367.0"/>
        <n v="1974.0"/>
        <n v="6840.0"/>
        <n v="17640.0"/>
        <n v="5687.0"/>
        <n v="798.0"/>
        <n v="735600.0"/>
        <n v="141330.0"/>
        <n v="49654.0"/>
        <n v="630.0"/>
        <n v="464.0"/>
        <n v="4237.0"/>
        <n v="1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nking_workings" cacheId="0" dataCaption="" compact="0" compactData="0">
  <location ref="H1:J12" firstHeaderRow="0" firstDataRow="2" firstDataCol="0"/>
  <pivotFields>
    <pivotField name="ANZSOC Offence Descrip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Offence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Group" axis="axisRow" compact="0" outline="0" multipleItemSelectionAllowed="1" showAll="0" sortType="ascending">
      <items>
        <item x="1"/>
        <item x="7"/>
        <item x="6"/>
        <item x="4"/>
        <item x="0"/>
        <item h="1" x="2"/>
        <item x="10"/>
        <item x="9"/>
        <item x="3"/>
        <item x="5"/>
        <item x="8"/>
        <item t="default"/>
      </items>
    </pivotField>
    <pivotField name="Median Sentence Ranking (MSR)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ount x MS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2"/>
  </rowFields>
  <colFields>
    <field x="-2"/>
  </colFields>
  <dataFields>
    <dataField name="SUM of Count" fld="4" baseField="0"/>
    <dataField name="SUM of Count x MSR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6.83" defaultRowHeight="15.0"/>
  <cols>
    <col customWidth="1" min="1" max="3" width="40.67"/>
    <col customWidth="1" min="4" max="4" width="37.5"/>
    <col customWidth="1" min="5" max="5" width="10.17"/>
    <col customWidth="1" min="6" max="7" width="12.17"/>
    <col customWidth="1" min="8" max="27" width="11.5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7</v>
      </c>
      <c r="B2" s="4" t="s">
        <v>8</v>
      </c>
      <c r="C2" s="4" t="s">
        <v>8</v>
      </c>
      <c r="D2" s="4" t="str">
        <f>vlookup(A2,mapping!A:B,2,false)</f>
        <v>Homicide</v>
      </c>
      <c r="E2" s="4" t="s">
        <v>9</v>
      </c>
      <c r="F2" s="5">
        <v>76.0</v>
      </c>
      <c r="G2" s="5">
        <v>56.0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4" t="s">
        <v>7</v>
      </c>
      <c r="B3" s="4" t="s">
        <v>10</v>
      </c>
      <c r="C3" s="4" t="s">
        <v>10</v>
      </c>
      <c r="D3" s="4" t="str">
        <f>vlookup(A3,mapping!A:B,2,false)</f>
        <v>Homicide</v>
      </c>
      <c r="E3" s="4" t="s">
        <v>9</v>
      </c>
      <c r="F3" s="5">
        <v>47.0</v>
      </c>
      <c r="G3" s="5">
        <v>21.0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4" t="s">
        <v>7</v>
      </c>
      <c r="B4" s="4" t="s">
        <v>11</v>
      </c>
      <c r="C4" s="4" t="s">
        <v>12</v>
      </c>
      <c r="D4" s="4" t="str">
        <f>vlookup(A4,mapping!A:B,2,false)</f>
        <v>Homicide</v>
      </c>
      <c r="E4" s="4" t="s">
        <v>9</v>
      </c>
      <c r="F4" s="5">
        <v>29.0</v>
      </c>
      <c r="G4" s="5">
        <v>22.0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4" t="s">
        <v>7</v>
      </c>
      <c r="B5" s="4" t="s">
        <v>11</v>
      </c>
      <c r="C5" s="4" t="s">
        <v>13</v>
      </c>
      <c r="D5" s="4" t="str">
        <f>vlookup(A5,mapping!A:B,2,false)</f>
        <v>Homicide</v>
      </c>
      <c r="E5" s="4" t="s">
        <v>9</v>
      </c>
      <c r="F5" s="5">
        <v>66.0</v>
      </c>
      <c r="G5" s="5">
        <v>52.0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4" t="s">
        <v>7</v>
      </c>
      <c r="B6" s="4" t="s">
        <v>11</v>
      </c>
      <c r="C6" s="4" t="s">
        <v>14</v>
      </c>
      <c r="D6" s="4" t="str">
        <f>vlookup(A6,mapping!A:B,2,false)</f>
        <v>Homicide</v>
      </c>
      <c r="E6" s="4" t="s">
        <v>9</v>
      </c>
      <c r="F6" s="5">
        <v>94.0</v>
      </c>
      <c r="G6" s="5">
        <v>74.0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4" t="s">
        <v>7</v>
      </c>
      <c r="B7" s="6" t="s">
        <v>14</v>
      </c>
      <c r="C7" s="6" t="s">
        <v>14</v>
      </c>
      <c r="D7" s="4" t="str">
        <f>vlookup(A7,mapping!A:B,2,false)</f>
        <v>Homicide</v>
      </c>
      <c r="E7" s="4" t="s">
        <v>9</v>
      </c>
      <c r="F7" s="5">
        <v>196.0</v>
      </c>
      <c r="G7" s="5">
        <v>144.0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4" t="s">
        <v>15</v>
      </c>
      <c r="B8" s="4" t="s">
        <v>16</v>
      </c>
      <c r="C8" s="4" t="s">
        <v>17</v>
      </c>
      <c r="D8" s="4" t="str">
        <f>vlookup(A8,mapping!A:B,2,false)</f>
        <v>Acts causing injury</v>
      </c>
      <c r="E8" s="4" t="s">
        <v>9</v>
      </c>
      <c r="F8" s="5">
        <v>10270.0</v>
      </c>
      <c r="G8" s="5">
        <v>6488.0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4" t="s">
        <v>15</v>
      </c>
      <c r="B9" s="4" t="s">
        <v>16</v>
      </c>
      <c r="C9" s="4" t="s">
        <v>18</v>
      </c>
      <c r="D9" s="4" t="str">
        <f>vlookup(A9,mapping!A:B,2,false)</f>
        <v>Acts causing injury</v>
      </c>
      <c r="E9" s="4" t="s">
        <v>9</v>
      </c>
      <c r="F9" s="5">
        <v>2565.0</v>
      </c>
      <c r="G9" s="5">
        <v>1970.0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4" t="s">
        <v>15</v>
      </c>
      <c r="B10" s="4" t="s">
        <v>16</v>
      </c>
      <c r="C10" s="4" t="s">
        <v>19</v>
      </c>
      <c r="D10" s="4" t="str">
        <f>vlookup(A10,mapping!A:B,2,false)</f>
        <v>Acts causing injury</v>
      </c>
      <c r="E10" s="4" t="s">
        <v>9</v>
      </c>
      <c r="F10" s="5">
        <v>18267.0</v>
      </c>
      <c r="G10" s="5">
        <v>11936.0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4" t="s">
        <v>15</v>
      </c>
      <c r="B11" s="4" t="s">
        <v>16</v>
      </c>
      <c r="C11" s="4" t="s">
        <v>14</v>
      </c>
      <c r="D11" s="4" t="str">
        <f>vlookup(A11,mapping!A:B,2,false)</f>
        <v>Acts causing injury</v>
      </c>
      <c r="E11" s="4" t="s">
        <v>9</v>
      </c>
      <c r="F11" s="5">
        <v>26207.0</v>
      </c>
      <c r="G11" s="5">
        <v>18786.0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4" t="s">
        <v>15</v>
      </c>
      <c r="B12" s="4" t="s">
        <v>20</v>
      </c>
      <c r="C12" s="4" t="s">
        <v>21</v>
      </c>
      <c r="D12" s="4" t="str">
        <f>vlookup(A12,mapping!A:B,2,false)</f>
        <v>Acts causing injury</v>
      </c>
      <c r="E12" s="4" t="s">
        <v>9</v>
      </c>
      <c r="F12" s="5">
        <v>10090.0</v>
      </c>
      <c r="G12" s="5">
        <v>6914.0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4" t="s">
        <v>15</v>
      </c>
      <c r="B13" s="4" t="s">
        <v>20</v>
      </c>
      <c r="C13" s="4" t="s">
        <v>22</v>
      </c>
      <c r="D13" s="4" t="str">
        <f>vlookup(A13,mapping!A:B,2,false)</f>
        <v>Acts causing injury</v>
      </c>
      <c r="E13" s="4" t="s">
        <v>9</v>
      </c>
      <c r="F13" s="5">
        <v>106.0</v>
      </c>
      <c r="G13" s="5">
        <v>75.0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4" t="s">
        <v>15</v>
      </c>
      <c r="B14" s="4" t="s">
        <v>20</v>
      </c>
      <c r="C14" s="4" t="s">
        <v>14</v>
      </c>
      <c r="D14" s="4" t="str">
        <f>vlookup(A14,mapping!A:B,2,false)</f>
        <v>Acts causing injury</v>
      </c>
      <c r="E14" s="4" t="s">
        <v>9</v>
      </c>
      <c r="F14" s="5">
        <v>10180.0</v>
      </c>
      <c r="G14" s="5">
        <v>6980.0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4" t="s">
        <v>15</v>
      </c>
      <c r="B15" s="6" t="s">
        <v>14</v>
      </c>
      <c r="C15" s="6" t="s">
        <v>14</v>
      </c>
      <c r="D15" s="4" t="str">
        <f>vlookup(A15,mapping!A:B,2,false)</f>
        <v>Acts causing injury</v>
      </c>
      <c r="E15" s="4" t="s">
        <v>9</v>
      </c>
      <c r="F15" s="5">
        <v>31358.0</v>
      </c>
      <c r="G15" s="5">
        <v>22945.0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4" t="s">
        <v>23</v>
      </c>
      <c r="B16" s="4" t="s">
        <v>24</v>
      </c>
      <c r="C16" s="4" t="s">
        <v>25</v>
      </c>
      <c r="D16" s="4" t="str">
        <f>vlookup(A16,mapping!A:B,2,false)</f>
        <v>Sexual assault</v>
      </c>
      <c r="E16" s="4" t="s">
        <v>9</v>
      </c>
      <c r="F16" s="5">
        <v>1548.0</v>
      </c>
      <c r="G16" s="5">
        <v>892.0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4" t="s">
        <v>23</v>
      </c>
      <c r="B17" s="4" t="s">
        <v>24</v>
      </c>
      <c r="C17" s="4" t="s">
        <v>26</v>
      </c>
      <c r="D17" s="4" t="str">
        <f>vlookup(A17,mapping!A:B,2,false)</f>
        <v>Sexual assault</v>
      </c>
      <c r="E17" s="4" t="s">
        <v>9</v>
      </c>
      <c r="F17" s="5">
        <v>185.0</v>
      </c>
      <c r="G17" s="5">
        <v>99.0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4" t="s">
        <v>23</v>
      </c>
      <c r="B18" s="4" t="s">
        <v>24</v>
      </c>
      <c r="C18" s="4" t="s">
        <v>14</v>
      </c>
      <c r="D18" s="4" t="str">
        <f>vlookup(A18,mapping!A:B,2,false)</f>
        <v>Sexual assault</v>
      </c>
      <c r="E18" s="4" t="s">
        <v>9</v>
      </c>
      <c r="F18" s="5">
        <v>1680.0</v>
      </c>
      <c r="G18" s="5">
        <v>972.0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4" t="s">
        <v>23</v>
      </c>
      <c r="B19" s="4" t="s">
        <v>27</v>
      </c>
      <c r="C19" s="4" t="s">
        <v>28</v>
      </c>
      <c r="D19" s="4" t="str">
        <f>vlookup(A19,mapping!A:B,2,false)</f>
        <v>Sexual assault</v>
      </c>
      <c r="E19" s="4" t="s">
        <v>9</v>
      </c>
      <c r="F19" s="5">
        <v>87.0</v>
      </c>
      <c r="G19" s="5">
        <v>75.0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4" t="s">
        <v>23</v>
      </c>
      <c r="B20" s="4" t="s">
        <v>27</v>
      </c>
      <c r="C20" s="4" t="s">
        <v>29</v>
      </c>
      <c r="D20" s="4" t="str">
        <f>vlookup(A20,mapping!A:B,2,false)</f>
        <v>Sexual assault</v>
      </c>
      <c r="E20" s="4" t="s">
        <v>9</v>
      </c>
      <c r="F20" s="5">
        <v>236.0</v>
      </c>
      <c r="G20" s="5">
        <v>197.0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4" t="s">
        <v>23</v>
      </c>
      <c r="B21" s="4" t="s">
        <v>27</v>
      </c>
      <c r="C21" s="4" t="s">
        <v>30</v>
      </c>
      <c r="D21" s="4" t="str">
        <f>vlookup(A21,mapping!A:B,2,false)</f>
        <v>Sexual assault</v>
      </c>
      <c r="E21" s="4" t="s">
        <v>9</v>
      </c>
      <c r="F21" s="5">
        <v>0.0</v>
      </c>
      <c r="G21" s="5">
        <v>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4" t="s">
        <v>23</v>
      </c>
      <c r="B22" s="4" t="s">
        <v>27</v>
      </c>
      <c r="C22" s="4" t="s">
        <v>31</v>
      </c>
      <c r="D22" s="4" t="str">
        <f>vlookup(A22,mapping!A:B,2,false)</f>
        <v>Sexual assault</v>
      </c>
      <c r="E22" s="4" t="s">
        <v>9</v>
      </c>
      <c r="F22" s="5">
        <v>118.0</v>
      </c>
      <c r="G22" s="5">
        <v>93.0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4" t="s">
        <v>23</v>
      </c>
      <c r="B23" s="4" t="s">
        <v>27</v>
      </c>
      <c r="C23" s="4" t="s">
        <v>14</v>
      </c>
      <c r="D23" s="4" t="str">
        <f>vlookup(A23,mapping!A:B,2,false)</f>
        <v>Sexual assault</v>
      </c>
      <c r="E23" s="4" t="s">
        <v>9</v>
      </c>
      <c r="F23" s="5">
        <v>395.0</v>
      </c>
      <c r="G23" s="5">
        <v>335.0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4" t="s">
        <v>23</v>
      </c>
      <c r="B24" s="6" t="s">
        <v>14</v>
      </c>
      <c r="C24" s="6" t="s">
        <v>14</v>
      </c>
      <c r="D24" s="4" t="str">
        <f>vlookup(A24,mapping!A:B,2,false)</f>
        <v>Sexual assault</v>
      </c>
      <c r="E24" s="4" t="s">
        <v>9</v>
      </c>
      <c r="F24" s="5">
        <v>2000.0</v>
      </c>
      <c r="G24" s="5">
        <v>1256.0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4" t="s">
        <v>32</v>
      </c>
      <c r="B25" s="4" t="s">
        <v>33</v>
      </c>
      <c r="C25" s="4" t="s">
        <v>34</v>
      </c>
      <c r="D25" s="4" t="str">
        <f>vlookup(A25,mapping!A:B,2,false)</f>
        <v>Acts causing injury</v>
      </c>
      <c r="E25" s="4" t="s">
        <v>9</v>
      </c>
      <c r="F25" s="5">
        <v>1322.0</v>
      </c>
      <c r="G25" s="5">
        <v>1196.0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4" t="s">
        <v>32</v>
      </c>
      <c r="B26" s="4" t="s">
        <v>33</v>
      </c>
      <c r="C26" s="4" t="s">
        <v>35</v>
      </c>
      <c r="D26" s="4" t="str">
        <f>vlookup(A26,mapping!A:B,2,false)</f>
        <v>Acts causing injury</v>
      </c>
      <c r="E26" s="4" t="s">
        <v>9</v>
      </c>
      <c r="F26" s="5">
        <v>3922.0</v>
      </c>
      <c r="G26" s="5">
        <v>3342.0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4" t="s">
        <v>32</v>
      </c>
      <c r="B27" s="4" t="s">
        <v>33</v>
      </c>
      <c r="C27" s="4" t="s">
        <v>14</v>
      </c>
      <c r="D27" s="4" t="str">
        <f>vlookup(A27,mapping!A:B,2,false)</f>
        <v>Acts causing injury</v>
      </c>
      <c r="E27" s="4" t="s">
        <v>9</v>
      </c>
      <c r="F27" s="5">
        <v>4977.0</v>
      </c>
      <c r="G27" s="5">
        <v>4336.0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4" t="s">
        <v>32</v>
      </c>
      <c r="B28" s="4" t="s">
        <v>36</v>
      </c>
      <c r="C28" s="4" t="s">
        <v>37</v>
      </c>
      <c r="D28" s="4" t="str">
        <f>vlookup(A28,mapping!A:B,2,false)</f>
        <v>Acts causing injury</v>
      </c>
      <c r="E28" s="4" t="s">
        <v>9</v>
      </c>
      <c r="F28" s="5">
        <v>50.0</v>
      </c>
      <c r="G28" s="5">
        <v>39.0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4" t="s">
        <v>32</v>
      </c>
      <c r="B29" s="4" t="s">
        <v>36</v>
      </c>
      <c r="C29" s="4" t="s">
        <v>38</v>
      </c>
      <c r="D29" s="4" t="str">
        <f>vlookup(A29,mapping!A:B,2,false)</f>
        <v>Acts causing injury</v>
      </c>
      <c r="E29" s="4" t="s">
        <v>9</v>
      </c>
      <c r="F29" s="5">
        <v>36.0</v>
      </c>
      <c r="G29" s="5">
        <v>14.0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4" t="s">
        <v>32</v>
      </c>
      <c r="B30" s="4" t="s">
        <v>36</v>
      </c>
      <c r="C30" s="4" t="s">
        <v>14</v>
      </c>
      <c r="D30" s="4" t="str">
        <f>vlookup(A30,mapping!A:B,2,false)</f>
        <v>Acts causing injury</v>
      </c>
      <c r="E30" s="4" t="s">
        <v>9</v>
      </c>
      <c r="F30" s="5">
        <v>86.0</v>
      </c>
      <c r="G30" s="5">
        <v>53.0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4" t="s">
        <v>32</v>
      </c>
      <c r="B31" s="6" t="s">
        <v>14</v>
      </c>
      <c r="C31" s="6" t="s">
        <v>14</v>
      </c>
      <c r="D31" s="4" t="str">
        <f>vlookup(A31,mapping!A:B,2,false)</f>
        <v>Acts causing injury</v>
      </c>
      <c r="E31" s="4" t="s">
        <v>9</v>
      </c>
      <c r="F31" s="5">
        <v>5062.0</v>
      </c>
      <c r="G31" s="5">
        <v>4388.0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4" t="s">
        <v>39</v>
      </c>
      <c r="B32" s="4" t="s">
        <v>40</v>
      </c>
      <c r="C32" s="4" t="s">
        <v>40</v>
      </c>
      <c r="D32" s="4" t="str">
        <f>vlookup(A32,mapping!A:B,2,false)</f>
        <v>Harrassment</v>
      </c>
      <c r="E32" s="4" t="s">
        <v>9</v>
      </c>
      <c r="F32" s="5">
        <v>159.0</v>
      </c>
      <c r="G32" s="5">
        <v>109.0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4" t="s">
        <v>39</v>
      </c>
      <c r="B33" s="4" t="s">
        <v>41</v>
      </c>
      <c r="C33" s="4" t="s">
        <v>41</v>
      </c>
      <c r="D33" s="4" t="str">
        <f>vlookup(A33,mapping!A:B,2,false)</f>
        <v>Harrassment</v>
      </c>
      <c r="E33" s="4" t="s">
        <v>9</v>
      </c>
      <c r="F33" s="5">
        <v>8.0</v>
      </c>
      <c r="G33" s="5">
        <v>3.0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4" t="s">
        <v>39</v>
      </c>
      <c r="B34" s="4" t="s">
        <v>42</v>
      </c>
      <c r="C34" s="4" t="s">
        <v>43</v>
      </c>
      <c r="D34" s="4" t="str">
        <f>vlookup(A34,mapping!A:B,2,false)</f>
        <v>Harrassment</v>
      </c>
      <c r="E34" s="4" t="s">
        <v>9</v>
      </c>
      <c r="F34" s="5">
        <v>29.0</v>
      </c>
      <c r="G34" s="5">
        <v>17.0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4" t="s">
        <v>39</v>
      </c>
      <c r="B35" s="4" t="s">
        <v>42</v>
      </c>
      <c r="C35" s="4" t="s">
        <v>44</v>
      </c>
      <c r="D35" s="4" t="str">
        <f>vlookup(A35,mapping!A:B,2,false)</f>
        <v>Harrassment</v>
      </c>
      <c r="E35" s="4" t="s">
        <v>9</v>
      </c>
      <c r="F35" s="5">
        <v>2344.0</v>
      </c>
      <c r="G35" s="5">
        <v>1739.0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4" t="s">
        <v>39</v>
      </c>
      <c r="B36" s="4" t="s">
        <v>42</v>
      </c>
      <c r="C36" s="4" t="s">
        <v>14</v>
      </c>
      <c r="D36" s="4" t="str">
        <f>vlookup(A36,mapping!A:B,2,false)</f>
        <v>Harrassment</v>
      </c>
      <c r="E36" s="4" t="s">
        <v>9</v>
      </c>
      <c r="F36" s="5">
        <v>2364.0</v>
      </c>
      <c r="G36" s="5">
        <v>1753.0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4" t="s">
        <v>39</v>
      </c>
      <c r="B37" s="6" t="s">
        <v>14</v>
      </c>
      <c r="C37" s="6" t="s">
        <v>14</v>
      </c>
      <c r="D37" s="4" t="str">
        <f>vlookup(A37,mapping!A:B,2,false)</f>
        <v>Harrassment</v>
      </c>
      <c r="E37" s="4" t="s">
        <v>9</v>
      </c>
      <c r="F37" s="5">
        <v>2525.0</v>
      </c>
      <c r="G37" s="5">
        <v>1862.0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4" t="s">
        <v>45</v>
      </c>
      <c r="B38" s="4" t="s">
        <v>46</v>
      </c>
      <c r="C38" s="4" t="s">
        <v>47</v>
      </c>
      <c r="D38" s="4" t="str">
        <f>vlookup(A38,mapping!A:B,2,false)</f>
        <v>Theft</v>
      </c>
      <c r="E38" s="4" t="s">
        <v>9</v>
      </c>
      <c r="F38" s="5">
        <v>796.0</v>
      </c>
      <c r="G38" s="5">
        <v>586.0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4" t="s">
        <v>45</v>
      </c>
      <c r="B39" s="4" t="s">
        <v>46</v>
      </c>
      <c r="C39" s="4" t="s">
        <v>48</v>
      </c>
      <c r="D39" s="4" t="str">
        <f>vlookup(A39,mapping!A:B,2,false)</f>
        <v>Theft</v>
      </c>
      <c r="E39" s="4" t="s">
        <v>9</v>
      </c>
      <c r="F39" s="5">
        <v>228.0</v>
      </c>
      <c r="G39" s="5">
        <v>144.0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4" t="s">
        <v>45</v>
      </c>
      <c r="B40" s="4" t="s">
        <v>46</v>
      </c>
      <c r="C40" s="4" t="s">
        <v>14</v>
      </c>
      <c r="D40" s="4" t="str">
        <f>vlookup(A40,mapping!A:B,2,false)</f>
        <v>Theft</v>
      </c>
      <c r="E40" s="4" t="s">
        <v>9</v>
      </c>
      <c r="F40" s="5">
        <v>974.0</v>
      </c>
      <c r="G40" s="5">
        <v>707.0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4" t="s">
        <v>45</v>
      </c>
      <c r="B41" s="4" t="s">
        <v>49</v>
      </c>
      <c r="C41" s="4" t="s">
        <v>49</v>
      </c>
      <c r="D41" s="4" t="str">
        <f>vlookup(A41,mapping!A:B,2,false)</f>
        <v>Theft</v>
      </c>
      <c r="E41" s="4" t="s">
        <v>9</v>
      </c>
      <c r="F41" s="5">
        <v>15.0</v>
      </c>
      <c r="G41" s="5">
        <v>10.0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4" t="s">
        <v>45</v>
      </c>
      <c r="B42" s="6" t="s">
        <v>14</v>
      </c>
      <c r="C42" s="6" t="s">
        <v>14</v>
      </c>
      <c r="D42" s="4" t="str">
        <f>vlookup(A42,mapping!A:B,2,false)</f>
        <v>Theft</v>
      </c>
      <c r="E42" s="4" t="s">
        <v>9</v>
      </c>
      <c r="F42" s="5">
        <v>985.0</v>
      </c>
      <c r="G42" s="5">
        <v>716.0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4" t="s">
        <v>50</v>
      </c>
      <c r="B43" s="6" t="s">
        <v>14</v>
      </c>
      <c r="C43" s="6" t="s">
        <v>14</v>
      </c>
      <c r="D43" s="4" t="str">
        <f>vlookup(A43,mapping!A:B,2,false)</f>
        <v>Theft</v>
      </c>
      <c r="E43" s="4" t="s">
        <v>9</v>
      </c>
      <c r="F43" s="5">
        <v>3586.0</v>
      </c>
      <c r="G43" s="5">
        <v>2688.0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4" t="s">
        <v>51</v>
      </c>
      <c r="B44" s="4" t="s">
        <v>52</v>
      </c>
      <c r="C44" s="4" t="s">
        <v>53</v>
      </c>
      <c r="D44" s="4" t="str">
        <f>vlookup(A44,mapping!A:B,2,false)</f>
        <v>Theft</v>
      </c>
      <c r="E44" s="4" t="s">
        <v>9</v>
      </c>
      <c r="F44" s="5">
        <v>276.0</v>
      </c>
      <c r="G44" s="5">
        <v>156.0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4" t="s">
        <v>51</v>
      </c>
      <c r="B45" s="4" t="s">
        <v>52</v>
      </c>
      <c r="C45" s="4" t="s">
        <v>54</v>
      </c>
      <c r="D45" s="4" t="str">
        <f>vlookup(A45,mapping!A:B,2,false)</f>
        <v>Theft</v>
      </c>
      <c r="E45" s="4" t="s">
        <v>9</v>
      </c>
      <c r="F45" s="5">
        <v>1663.0</v>
      </c>
      <c r="G45" s="5">
        <v>1212.0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4" t="s">
        <v>51</v>
      </c>
      <c r="B46" s="4" t="s">
        <v>52</v>
      </c>
      <c r="C46" s="4" t="s">
        <v>14</v>
      </c>
      <c r="D46" s="4" t="str">
        <f>vlookup(A46,mapping!A:B,2,false)</f>
        <v>Theft</v>
      </c>
      <c r="E46" s="4" t="s">
        <v>9</v>
      </c>
      <c r="F46" s="5">
        <v>1828.0</v>
      </c>
      <c r="G46" s="5">
        <v>1343.0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4" t="s">
        <v>51</v>
      </c>
      <c r="B47" s="4" t="s">
        <v>55</v>
      </c>
      <c r="C47" s="4" t="s">
        <v>56</v>
      </c>
      <c r="D47" s="4" t="str">
        <f>vlookup(A47,mapping!A:B,2,false)</f>
        <v>Theft</v>
      </c>
      <c r="E47" s="4" t="s">
        <v>9</v>
      </c>
      <c r="F47" s="5">
        <v>482.0</v>
      </c>
      <c r="G47" s="5">
        <v>319.0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4" t="s">
        <v>51</v>
      </c>
      <c r="B48" s="4" t="s">
        <v>55</v>
      </c>
      <c r="C48" s="4" t="s">
        <v>57</v>
      </c>
      <c r="D48" s="4" t="str">
        <f>vlookup(A48,mapping!A:B,2,false)</f>
        <v>Theft</v>
      </c>
      <c r="E48" s="4" t="s">
        <v>9</v>
      </c>
      <c r="F48" s="5">
        <v>2.0</v>
      </c>
      <c r="G48" s="5">
        <v>2.0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4" t="s">
        <v>51</v>
      </c>
      <c r="B49" s="4" t="s">
        <v>55</v>
      </c>
      <c r="C49" s="4" t="s">
        <v>58</v>
      </c>
      <c r="D49" s="4" t="str">
        <f>vlookup(A49,mapping!A:B,2,false)</f>
        <v>Theft</v>
      </c>
      <c r="E49" s="4" t="s">
        <v>9</v>
      </c>
      <c r="F49" s="5">
        <v>4218.0</v>
      </c>
      <c r="G49" s="5">
        <v>3865.0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4" t="s">
        <v>51</v>
      </c>
      <c r="B50" s="4" t="s">
        <v>55</v>
      </c>
      <c r="C50" s="4" t="s">
        <v>59</v>
      </c>
      <c r="D50" s="4" t="str">
        <f>vlookup(A50,mapping!A:B,2,false)</f>
        <v>Theft</v>
      </c>
      <c r="E50" s="4" t="s">
        <v>9</v>
      </c>
      <c r="F50" s="5">
        <v>5132.0</v>
      </c>
      <c r="G50" s="5">
        <v>4124.0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4" t="s">
        <v>51</v>
      </c>
      <c r="B51" s="4" t="s">
        <v>55</v>
      </c>
      <c r="C51" s="4" t="s">
        <v>14</v>
      </c>
      <c r="D51" s="4" t="str">
        <f>vlookup(A51,mapping!A:B,2,false)</f>
        <v>Theft</v>
      </c>
      <c r="E51" s="4" t="s">
        <v>9</v>
      </c>
      <c r="F51" s="5">
        <v>9185.0</v>
      </c>
      <c r="G51" s="5">
        <v>7805.0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4" t="s">
        <v>51</v>
      </c>
      <c r="B52" s="4" t="s">
        <v>60</v>
      </c>
      <c r="C52" s="4" t="s">
        <v>60</v>
      </c>
      <c r="D52" s="4" t="str">
        <f>vlookup(A52,mapping!A:B,2,false)</f>
        <v>Theft</v>
      </c>
      <c r="E52" s="4" t="s">
        <v>9</v>
      </c>
      <c r="F52" s="5">
        <v>7399.0</v>
      </c>
      <c r="G52" s="5">
        <v>5540.0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4" t="s">
        <v>51</v>
      </c>
      <c r="B53" s="4" t="s">
        <v>61</v>
      </c>
      <c r="C53" s="4" t="s">
        <v>61</v>
      </c>
      <c r="D53" s="4" t="str">
        <f>vlookup(A53,mapping!A:B,2,false)</f>
        <v>Theft</v>
      </c>
      <c r="E53" s="4" t="s">
        <v>9</v>
      </c>
      <c r="F53" s="5">
        <v>3.0</v>
      </c>
      <c r="G53" s="5">
        <v>0.0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4" t="s">
        <v>51</v>
      </c>
      <c r="B54" s="6" t="s">
        <v>14</v>
      </c>
      <c r="C54" s="6" t="s">
        <v>14</v>
      </c>
      <c r="D54" s="4" t="str">
        <f>vlookup(A54,mapping!A:B,2,false)</f>
        <v>Theft</v>
      </c>
      <c r="E54" s="4" t="s">
        <v>9</v>
      </c>
      <c r="F54" s="5">
        <v>15830.0</v>
      </c>
      <c r="G54" s="5">
        <v>12942.0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4" t="s">
        <v>62</v>
      </c>
      <c r="B55" s="4" t="s">
        <v>63</v>
      </c>
      <c r="C55" s="4" t="s">
        <v>63</v>
      </c>
      <c r="D55" s="4" t="str">
        <f>vlookup(A55,mapping!A:B,2,false)</f>
        <v>Fraud</v>
      </c>
      <c r="E55" s="4" t="s">
        <v>9</v>
      </c>
      <c r="F55" s="5">
        <v>3835.0</v>
      </c>
      <c r="G55" s="5">
        <v>3167.0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4" t="s">
        <v>62</v>
      </c>
      <c r="B56" s="4" t="s">
        <v>64</v>
      </c>
      <c r="C56" s="4" t="s">
        <v>65</v>
      </c>
      <c r="D56" s="4" t="str">
        <f>vlookup(A56,mapping!A:B,2,false)</f>
        <v>Fraud</v>
      </c>
      <c r="E56" s="4" t="s">
        <v>9</v>
      </c>
      <c r="F56" s="5">
        <v>94.0</v>
      </c>
      <c r="G56" s="5">
        <v>79.0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4" t="s">
        <v>62</v>
      </c>
      <c r="B57" s="4" t="s">
        <v>64</v>
      </c>
      <c r="C57" s="4" t="s">
        <v>66</v>
      </c>
      <c r="D57" s="4" t="str">
        <f>vlookup(A57,mapping!A:B,2,false)</f>
        <v>Fraud</v>
      </c>
      <c r="E57" s="4" t="s">
        <v>9</v>
      </c>
      <c r="F57" s="5">
        <v>91.0</v>
      </c>
      <c r="G57" s="5">
        <v>59.0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4" t="s">
        <v>62</v>
      </c>
      <c r="B58" s="4" t="s">
        <v>64</v>
      </c>
      <c r="C58" s="4" t="s">
        <v>67</v>
      </c>
      <c r="D58" s="4" t="str">
        <f>vlookup(A58,mapping!A:B,2,false)</f>
        <v>Fraud</v>
      </c>
      <c r="E58" s="4" t="s">
        <v>9</v>
      </c>
      <c r="F58" s="5">
        <v>22.0</v>
      </c>
      <c r="G58" s="5">
        <v>16.0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4" t="s">
        <v>62</v>
      </c>
      <c r="B59" s="4" t="s">
        <v>64</v>
      </c>
      <c r="C59" s="4" t="s">
        <v>14</v>
      </c>
      <c r="D59" s="4" t="str">
        <f>vlookup(A59,mapping!A:B,2,false)</f>
        <v>Fraud</v>
      </c>
      <c r="E59" s="4" t="s">
        <v>9</v>
      </c>
      <c r="F59" s="5">
        <v>203.0</v>
      </c>
      <c r="G59" s="5">
        <v>151.0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4" t="s">
        <v>62</v>
      </c>
      <c r="B60" s="4" t="s">
        <v>68</v>
      </c>
      <c r="C60" s="4" t="s">
        <v>69</v>
      </c>
      <c r="D60" s="4" t="str">
        <f>vlookup(A60,mapping!A:B,2,false)</f>
        <v>Fraud</v>
      </c>
      <c r="E60" s="4" t="s">
        <v>9</v>
      </c>
      <c r="F60" s="5">
        <v>30.0</v>
      </c>
      <c r="G60" s="5">
        <v>22.0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4" t="s">
        <v>62</v>
      </c>
      <c r="B61" s="4" t="s">
        <v>68</v>
      </c>
      <c r="C61" s="4" t="s">
        <v>70</v>
      </c>
      <c r="D61" s="4" t="str">
        <f>vlookup(A61,mapping!A:B,2,false)</f>
        <v>Fraud</v>
      </c>
      <c r="E61" s="4" t="s">
        <v>9</v>
      </c>
      <c r="F61" s="5">
        <v>85.0</v>
      </c>
      <c r="G61" s="5">
        <v>65.0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4" t="s">
        <v>62</v>
      </c>
      <c r="B62" s="4" t="s">
        <v>68</v>
      </c>
      <c r="C62" s="4" t="s">
        <v>71</v>
      </c>
      <c r="D62" s="4" t="str">
        <f>vlookup(A62,mapping!A:B,2,false)</f>
        <v>Fraud</v>
      </c>
      <c r="E62" s="4" t="s">
        <v>9</v>
      </c>
      <c r="F62" s="5">
        <v>1.0</v>
      </c>
      <c r="G62" s="5">
        <v>1.0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4" t="s">
        <v>62</v>
      </c>
      <c r="B63" s="4" t="s">
        <v>68</v>
      </c>
      <c r="C63" s="4" t="s">
        <v>14</v>
      </c>
      <c r="D63" s="4" t="str">
        <f>vlookup(A63,mapping!A:B,2,false)</f>
        <v>Fraud</v>
      </c>
      <c r="E63" s="4" t="s">
        <v>9</v>
      </c>
      <c r="F63" s="5">
        <v>115.0</v>
      </c>
      <c r="G63" s="5">
        <v>87.0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4" t="s">
        <v>62</v>
      </c>
      <c r="B64" s="4" t="s">
        <v>72</v>
      </c>
      <c r="C64" s="4" t="s">
        <v>73</v>
      </c>
      <c r="D64" s="4" t="str">
        <f>vlookup(A64,mapping!A:B,2,false)</f>
        <v>Fraud</v>
      </c>
      <c r="E64" s="4" t="s">
        <v>9</v>
      </c>
      <c r="F64" s="5">
        <v>350.0</v>
      </c>
      <c r="G64" s="5">
        <v>271.0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4" t="s">
        <v>62</v>
      </c>
      <c r="B65" s="4" t="s">
        <v>72</v>
      </c>
      <c r="C65" s="4" t="s">
        <v>74</v>
      </c>
      <c r="D65" s="4" t="str">
        <f>vlookup(A65,mapping!A:B,2,false)</f>
        <v>Fraud</v>
      </c>
      <c r="E65" s="4" t="s">
        <v>9</v>
      </c>
      <c r="F65" s="5">
        <v>1329.0</v>
      </c>
      <c r="G65" s="5">
        <v>1158.0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4" t="s">
        <v>62</v>
      </c>
      <c r="B66" s="4" t="s">
        <v>72</v>
      </c>
      <c r="C66" s="4" t="s">
        <v>14</v>
      </c>
      <c r="D66" s="4" t="str">
        <f>vlookup(A66,mapping!A:B,2,false)</f>
        <v>Fraud</v>
      </c>
      <c r="E66" s="4" t="s">
        <v>9</v>
      </c>
      <c r="F66" s="5">
        <v>1671.0</v>
      </c>
      <c r="G66" s="5">
        <v>1425.0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4" t="s">
        <v>62</v>
      </c>
      <c r="B67" s="6" t="s">
        <v>14</v>
      </c>
      <c r="C67" s="6" t="s">
        <v>14</v>
      </c>
      <c r="D67" s="4" t="str">
        <f>vlookup(A67,mapping!A:B,2,false)</f>
        <v>Fraud</v>
      </c>
      <c r="E67" s="4" t="s">
        <v>9</v>
      </c>
      <c r="F67" s="5">
        <v>5541.0</v>
      </c>
      <c r="G67" s="5">
        <v>4672.0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4" t="s">
        <v>75</v>
      </c>
      <c r="B68" s="4" t="s">
        <v>76</v>
      </c>
      <c r="C68" s="4" t="s">
        <v>77</v>
      </c>
      <c r="D68" s="4" t="str">
        <f>vlookup(A68,mapping!A:B,2,false)</f>
        <v>Drugs</v>
      </c>
      <c r="E68" s="4" t="s">
        <v>9</v>
      </c>
      <c r="F68" s="5">
        <v>117.0</v>
      </c>
      <c r="G68" s="5">
        <v>106.0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4" t="s">
        <v>75</v>
      </c>
      <c r="B69" s="4" t="s">
        <v>78</v>
      </c>
      <c r="C69" s="4" t="s">
        <v>79</v>
      </c>
      <c r="D69" s="4" t="str">
        <f>vlookup(A69,mapping!A:B,2,false)</f>
        <v>Drugs</v>
      </c>
      <c r="E69" s="4" t="s">
        <v>9</v>
      </c>
      <c r="F69" s="5">
        <v>378.0</v>
      </c>
      <c r="G69" s="5">
        <v>344.0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4" t="s">
        <v>75</v>
      </c>
      <c r="B70" s="4" t="s">
        <v>78</v>
      </c>
      <c r="C70" s="4" t="s">
        <v>80</v>
      </c>
      <c r="D70" s="4" t="str">
        <f>vlookup(A70,mapping!A:B,2,false)</f>
        <v>Drugs</v>
      </c>
      <c r="E70" s="4" t="s">
        <v>9</v>
      </c>
      <c r="F70" s="5">
        <v>2458.0</v>
      </c>
      <c r="G70" s="5">
        <v>1785.0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4" t="s">
        <v>75</v>
      </c>
      <c r="B71" s="4" t="s">
        <v>78</v>
      </c>
      <c r="C71" s="4" t="s">
        <v>14</v>
      </c>
      <c r="D71" s="4" t="str">
        <f>vlookup(A71,mapping!A:B,2,false)</f>
        <v>Drugs</v>
      </c>
      <c r="E71" s="4" t="s">
        <v>9</v>
      </c>
      <c r="F71" s="5">
        <v>2640.0</v>
      </c>
      <c r="G71" s="5">
        <v>2019.0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4" t="s">
        <v>75</v>
      </c>
      <c r="B72" s="4" t="s">
        <v>81</v>
      </c>
      <c r="C72" s="4" t="s">
        <v>82</v>
      </c>
      <c r="D72" s="4" t="str">
        <f>vlookup(A72,mapping!A:B,2,false)</f>
        <v>Drugs</v>
      </c>
      <c r="E72" s="4" t="s">
        <v>9</v>
      </c>
      <c r="F72" s="5">
        <v>69.0</v>
      </c>
      <c r="G72" s="5">
        <v>58.0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4" t="s">
        <v>75</v>
      </c>
      <c r="B73" s="4" t="s">
        <v>81</v>
      </c>
      <c r="C73" s="4" t="s">
        <v>83</v>
      </c>
      <c r="D73" s="4" t="str">
        <f>vlookup(A73,mapping!A:B,2,false)</f>
        <v>Drugs</v>
      </c>
      <c r="E73" s="4" t="s">
        <v>9</v>
      </c>
      <c r="F73" s="5">
        <v>810.0</v>
      </c>
      <c r="G73" s="5">
        <v>776.0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4" t="s">
        <v>75</v>
      </c>
      <c r="B74" s="4" t="s">
        <v>81</v>
      </c>
      <c r="C74" s="4" t="s">
        <v>14</v>
      </c>
      <c r="D74" s="4" t="str">
        <f>vlookup(A74,mapping!A:B,2,false)</f>
        <v>Drugs</v>
      </c>
      <c r="E74" s="4" t="s">
        <v>9</v>
      </c>
      <c r="F74" s="5">
        <v>878.0</v>
      </c>
      <c r="G74" s="5">
        <v>833.0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4" t="s">
        <v>75</v>
      </c>
      <c r="B75" s="4" t="s">
        <v>84</v>
      </c>
      <c r="C75" s="4" t="s">
        <v>85</v>
      </c>
      <c r="D75" s="4" t="str">
        <f>vlookup(A75,mapping!A:B,2,false)</f>
        <v>Drugs</v>
      </c>
      <c r="E75" s="4" t="s">
        <v>9</v>
      </c>
      <c r="F75" s="5">
        <v>18432.0</v>
      </c>
      <c r="G75" s="5">
        <v>17014.0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4" t="s">
        <v>75</v>
      </c>
      <c r="B76" s="4" t="s">
        <v>84</v>
      </c>
      <c r="C76" s="4" t="s">
        <v>86</v>
      </c>
      <c r="D76" s="4" t="str">
        <f>vlookup(A76,mapping!A:B,2,false)</f>
        <v>Drugs</v>
      </c>
      <c r="E76" s="4" t="s">
        <v>9</v>
      </c>
      <c r="F76" s="5">
        <v>152.0</v>
      </c>
      <c r="G76" s="5">
        <v>145.0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4" t="s">
        <v>75</v>
      </c>
      <c r="B77" s="4" t="s">
        <v>84</v>
      </c>
      <c r="C77" s="4" t="s">
        <v>14</v>
      </c>
      <c r="D77" s="4" t="str">
        <f>vlookup(A77,mapping!A:B,2,false)</f>
        <v>Drugs</v>
      </c>
      <c r="E77" s="4" t="s">
        <v>9</v>
      </c>
      <c r="F77" s="5">
        <v>18496.0</v>
      </c>
      <c r="G77" s="5">
        <v>17079.0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4" t="s">
        <v>75</v>
      </c>
      <c r="B78" s="4" t="s">
        <v>87</v>
      </c>
      <c r="C78" s="4" t="s">
        <v>88</v>
      </c>
      <c r="D78" s="4" t="str">
        <f>vlookup(A78,mapping!A:B,2,false)</f>
        <v>Drugs</v>
      </c>
      <c r="E78" s="4" t="s">
        <v>9</v>
      </c>
      <c r="F78" s="5">
        <v>1029.0</v>
      </c>
      <c r="G78" s="5">
        <v>932.0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4" t="s">
        <v>75</v>
      </c>
      <c r="B79" s="4" t="s">
        <v>14</v>
      </c>
      <c r="C79" s="4" t="s">
        <v>14</v>
      </c>
      <c r="D79" s="4" t="str">
        <f>vlookup(A79,mapping!A:B,2,false)</f>
        <v>Drugs</v>
      </c>
      <c r="E79" s="4" t="s">
        <v>9</v>
      </c>
      <c r="F79" s="5">
        <v>20402.0</v>
      </c>
      <c r="G79" s="5">
        <v>19379.0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4" t="s">
        <v>89</v>
      </c>
      <c r="B80" s="4" t="s">
        <v>90</v>
      </c>
      <c r="C80" s="4" t="s">
        <v>91</v>
      </c>
      <c r="D80" s="4" t="str">
        <f>vlookup(A80,mapping!A:B,2,false)</f>
        <v>Weapons</v>
      </c>
      <c r="E80" s="4" t="s">
        <v>9</v>
      </c>
      <c r="F80" s="5">
        <v>1268.0</v>
      </c>
      <c r="G80" s="5">
        <v>1057.0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4" t="s">
        <v>89</v>
      </c>
      <c r="B81" s="4" t="s">
        <v>90</v>
      </c>
      <c r="C81" s="4" t="s">
        <v>92</v>
      </c>
      <c r="D81" s="4" t="str">
        <f>vlookup(A81,mapping!A:B,2,false)</f>
        <v>Weapons</v>
      </c>
      <c r="E81" s="4" t="s">
        <v>9</v>
      </c>
      <c r="F81" s="5">
        <v>109.0</v>
      </c>
      <c r="G81" s="5">
        <v>74.0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4" t="s">
        <v>89</v>
      </c>
      <c r="B82" s="4" t="s">
        <v>90</v>
      </c>
      <c r="C82" s="4" t="s">
        <v>14</v>
      </c>
      <c r="D82" s="4" t="str">
        <f>vlookup(A82,mapping!A:B,2,false)</f>
        <v>Weapons</v>
      </c>
      <c r="E82" s="4" t="s">
        <v>9</v>
      </c>
      <c r="F82" s="5">
        <v>1289.0</v>
      </c>
      <c r="G82" s="5">
        <v>1077.0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4" t="s">
        <v>89</v>
      </c>
      <c r="B83" s="4" t="s">
        <v>93</v>
      </c>
      <c r="C83" s="4" t="s">
        <v>94</v>
      </c>
      <c r="D83" s="4" t="str">
        <f>vlookup(A83,mapping!A:B,2,false)</f>
        <v>Weapons</v>
      </c>
      <c r="E83" s="4" t="s">
        <v>9</v>
      </c>
      <c r="F83" s="5">
        <v>4148.0</v>
      </c>
      <c r="G83" s="5">
        <v>3521.0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4" t="s">
        <v>89</v>
      </c>
      <c r="B84" s="4" t="s">
        <v>93</v>
      </c>
      <c r="C84" s="4" t="s">
        <v>95</v>
      </c>
      <c r="D84" s="4" t="str">
        <f>vlookup(A84,mapping!A:B,2,false)</f>
        <v>Weapons</v>
      </c>
      <c r="E84" s="4" t="s">
        <v>9</v>
      </c>
      <c r="F84" s="5">
        <v>863.0</v>
      </c>
      <c r="G84" s="5">
        <v>681.0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4" t="s">
        <v>89</v>
      </c>
      <c r="B85" s="4" t="s">
        <v>93</v>
      </c>
      <c r="C85" s="4" t="s">
        <v>96</v>
      </c>
      <c r="D85" s="4" t="str">
        <f>vlookup(A85,mapping!A:B,2,false)</f>
        <v>Weapons</v>
      </c>
      <c r="E85" s="4" t="s">
        <v>9</v>
      </c>
      <c r="F85" s="5">
        <v>66.0</v>
      </c>
      <c r="G85" s="5">
        <v>51.0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4" t="s">
        <v>89</v>
      </c>
      <c r="B86" s="4" t="s">
        <v>93</v>
      </c>
      <c r="C86" s="4" t="s">
        <v>97</v>
      </c>
      <c r="D86" s="4" t="str">
        <f>vlookup(A86,mapping!A:B,2,false)</f>
        <v>Weapons</v>
      </c>
      <c r="E86" s="4" t="s">
        <v>9</v>
      </c>
      <c r="F86" s="5">
        <v>76.0</v>
      </c>
      <c r="G86" s="5">
        <v>55.0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4" t="s">
        <v>89</v>
      </c>
      <c r="B87" s="4" t="s">
        <v>93</v>
      </c>
      <c r="C87" s="4" t="s">
        <v>14</v>
      </c>
      <c r="D87" s="4" t="str">
        <f>vlookup(A87,mapping!A:B,2,false)</f>
        <v>Weapons</v>
      </c>
      <c r="E87" s="4" t="s">
        <v>9</v>
      </c>
      <c r="F87" s="5">
        <v>4597.0</v>
      </c>
      <c r="G87" s="5">
        <v>3924.0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4" t="s">
        <v>89</v>
      </c>
      <c r="B88" s="4" t="s">
        <v>14</v>
      </c>
      <c r="C88" s="4" t="s">
        <v>14</v>
      </c>
      <c r="D88" s="4" t="str">
        <f>vlookup(A88,mapping!A:B,2,false)</f>
        <v>Weapons</v>
      </c>
      <c r="E88" s="4" t="s">
        <v>9</v>
      </c>
      <c r="F88" s="5">
        <v>5360.0</v>
      </c>
      <c r="G88" s="5">
        <v>4654.0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4" t="s">
        <v>98</v>
      </c>
      <c r="B89" s="4" t="s">
        <v>99</v>
      </c>
      <c r="C89" s="4" t="s">
        <v>100</v>
      </c>
      <c r="D89" s="4" t="str">
        <f>vlookup(A89,mapping!A:B,2,false)</f>
        <v>Property | Order | Other</v>
      </c>
      <c r="E89" s="4" t="s">
        <v>9</v>
      </c>
      <c r="F89" s="5">
        <v>245.0</v>
      </c>
      <c r="G89" s="5">
        <v>163.0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4" t="s">
        <v>98</v>
      </c>
      <c r="B90" s="4" t="s">
        <v>99</v>
      </c>
      <c r="C90" s="4" t="s">
        <v>101</v>
      </c>
      <c r="D90" s="4" t="str">
        <f>vlookup(A90,mapping!A:B,2,false)</f>
        <v>Property | Order | Other</v>
      </c>
      <c r="E90" s="4" t="s">
        <v>9</v>
      </c>
      <c r="F90" s="5">
        <v>573.0</v>
      </c>
      <c r="G90" s="5">
        <v>540.0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4" t="s">
        <v>98</v>
      </c>
      <c r="B91" s="4" t="s">
        <v>99</v>
      </c>
      <c r="C91" s="4" t="s">
        <v>102</v>
      </c>
      <c r="D91" s="4" t="str">
        <f>vlookup(A91,mapping!A:B,2,false)</f>
        <v>Property | Order | Other</v>
      </c>
      <c r="E91" s="4" t="s">
        <v>9</v>
      </c>
      <c r="F91" s="5">
        <v>11465.0</v>
      </c>
      <c r="G91" s="5">
        <v>9231.0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4" t="s">
        <v>98</v>
      </c>
      <c r="B92" s="4" t="s">
        <v>99</v>
      </c>
      <c r="C92" s="4" t="s">
        <v>14</v>
      </c>
      <c r="D92" s="4" t="str">
        <f>vlookup(A92,mapping!A:B,2,false)</f>
        <v>Property | Order | Other</v>
      </c>
      <c r="E92" s="4" t="s">
        <v>9</v>
      </c>
      <c r="F92" s="5">
        <v>12149.0</v>
      </c>
      <c r="G92" s="5">
        <v>9846.0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4" t="s">
        <v>98</v>
      </c>
      <c r="B93" s="4" t="s">
        <v>103</v>
      </c>
      <c r="C93" s="4" t="s">
        <v>104</v>
      </c>
      <c r="D93" s="4" t="str">
        <f>vlookup(A93,mapping!A:B,2,false)</f>
        <v>Property | Order | Other</v>
      </c>
      <c r="E93" s="4" t="s">
        <v>9</v>
      </c>
      <c r="F93" s="5">
        <v>0.0</v>
      </c>
      <c r="G93" s="5">
        <v>0.0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4" t="s">
        <v>98</v>
      </c>
      <c r="B94" s="4" t="s">
        <v>103</v>
      </c>
      <c r="C94" s="4" t="s">
        <v>105</v>
      </c>
      <c r="D94" s="4" t="str">
        <f>vlookup(A94,mapping!A:B,2,false)</f>
        <v>Property | Order | Other</v>
      </c>
      <c r="E94" s="4" t="s">
        <v>9</v>
      </c>
      <c r="F94" s="5">
        <v>37.0</v>
      </c>
      <c r="G94" s="5">
        <v>26.0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4" t="s">
        <v>98</v>
      </c>
      <c r="B95" s="4" t="s">
        <v>103</v>
      </c>
      <c r="C95" s="4" t="s">
        <v>106</v>
      </c>
      <c r="D95" s="4" t="str">
        <f>vlookup(A95,mapping!A:B,2,false)</f>
        <v>Property | Order | Other</v>
      </c>
      <c r="E95" s="4" t="s">
        <v>9</v>
      </c>
      <c r="F95" s="5">
        <v>14.0</v>
      </c>
      <c r="G95" s="5">
        <v>10.0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4" t="s">
        <v>98</v>
      </c>
      <c r="B96" s="4" t="s">
        <v>103</v>
      </c>
      <c r="C96" s="4" t="s">
        <v>107</v>
      </c>
      <c r="D96" s="4" t="str">
        <f>vlookup(A96,mapping!A:B,2,false)</f>
        <v>Property | Order | Other</v>
      </c>
      <c r="E96" s="4" t="s">
        <v>9</v>
      </c>
      <c r="F96" s="5">
        <v>4.0</v>
      </c>
      <c r="G96" s="5">
        <v>3.0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4" t="s">
        <v>98</v>
      </c>
      <c r="B97" s="4" t="s">
        <v>103</v>
      </c>
      <c r="C97" s="4" t="s">
        <v>108</v>
      </c>
      <c r="D97" s="4" t="str">
        <f>vlookup(A97,mapping!A:B,2,false)</f>
        <v>Property | Order | Other</v>
      </c>
      <c r="E97" s="4" t="s">
        <v>9</v>
      </c>
      <c r="F97" s="5">
        <v>225.0</v>
      </c>
      <c r="G97" s="5">
        <v>138.0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4" t="s">
        <v>98</v>
      </c>
      <c r="B98" s="4" t="s">
        <v>103</v>
      </c>
      <c r="C98" s="4" t="s">
        <v>14</v>
      </c>
      <c r="D98" s="4" t="str">
        <f>vlookup(A98,mapping!A:B,2,false)</f>
        <v>Property | Order | Other</v>
      </c>
      <c r="E98" s="4" t="s">
        <v>9</v>
      </c>
      <c r="F98" s="5">
        <v>279.0</v>
      </c>
      <c r="G98" s="5">
        <v>177.0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4" t="s">
        <v>98</v>
      </c>
      <c r="B99" s="4" t="s">
        <v>14</v>
      </c>
      <c r="C99" s="4" t="s">
        <v>14</v>
      </c>
      <c r="D99" s="4" t="str">
        <f>vlookup(A99,mapping!A:B,2,false)</f>
        <v>Property | Order | Other</v>
      </c>
      <c r="E99" s="4" t="s">
        <v>9</v>
      </c>
      <c r="F99" s="5">
        <v>12418.0</v>
      </c>
      <c r="G99" s="5">
        <v>10016.0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4" t="s">
        <v>109</v>
      </c>
      <c r="B100" s="4" t="s">
        <v>110</v>
      </c>
      <c r="C100" s="4" t="s">
        <v>111</v>
      </c>
      <c r="D100" s="4" t="str">
        <f>vlookup(A100,mapping!A:B,2,false)</f>
        <v>Property | Order | Other</v>
      </c>
      <c r="E100" s="4" t="s">
        <v>9</v>
      </c>
      <c r="F100" s="5">
        <v>3767.0</v>
      </c>
      <c r="G100" s="5">
        <v>3133.0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4" t="s">
        <v>109</v>
      </c>
      <c r="B101" s="4" t="s">
        <v>110</v>
      </c>
      <c r="C101" s="4" t="s">
        <v>112</v>
      </c>
      <c r="D101" s="4" t="str">
        <f>vlookup(A101,mapping!A:B,2,false)</f>
        <v>Property | Order | Other</v>
      </c>
      <c r="E101" s="4" t="s">
        <v>9</v>
      </c>
      <c r="F101" s="5">
        <v>2422.0</v>
      </c>
      <c r="G101" s="5">
        <v>1375.0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4" t="s">
        <v>109</v>
      </c>
      <c r="B102" s="4" t="s">
        <v>110</v>
      </c>
      <c r="C102" s="4" t="s">
        <v>113</v>
      </c>
      <c r="D102" s="4" t="str">
        <f>vlookup(A102,mapping!A:B,2,false)</f>
        <v>Property | Order | Other</v>
      </c>
      <c r="E102" s="4" t="s">
        <v>9</v>
      </c>
      <c r="F102" s="5">
        <v>2569.0</v>
      </c>
      <c r="G102" s="5">
        <v>1594.0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4" t="s">
        <v>109</v>
      </c>
      <c r="B103" s="4" t="s">
        <v>110</v>
      </c>
      <c r="C103" s="4" t="s">
        <v>114</v>
      </c>
      <c r="D103" s="4" t="str">
        <f>vlookup(A103,mapping!A:B,2,false)</f>
        <v>Property | Order | Other</v>
      </c>
      <c r="E103" s="4" t="s">
        <v>9</v>
      </c>
      <c r="F103" s="5">
        <v>4.0</v>
      </c>
      <c r="G103" s="5">
        <v>4.0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4" t="s">
        <v>109</v>
      </c>
      <c r="B104" s="4" t="s">
        <v>110</v>
      </c>
      <c r="C104" s="4" t="s">
        <v>14</v>
      </c>
      <c r="D104" s="4" t="str">
        <f>vlookup(A104,mapping!A:B,2,false)</f>
        <v>Property | Order | Other</v>
      </c>
      <c r="E104" s="4" t="s">
        <v>9</v>
      </c>
      <c r="F104" s="5">
        <v>8219.0</v>
      </c>
      <c r="G104" s="5">
        <v>5835.0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4" t="s">
        <v>109</v>
      </c>
      <c r="B105" s="4" t="s">
        <v>115</v>
      </c>
      <c r="C105" s="4" t="s">
        <v>116</v>
      </c>
      <c r="D105" s="4" t="str">
        <f>vlookup(A105,mapping!A:B,2,false)</f>
        <v>Property | Order | Other</v>
      </c>
      <c r="E105" s="4" t="s">
        <v>9</v>
      </c>
      <c r="F105" s="5">
        <v>29.0</v>
      </c>
      <c r="G105" s="5">
        <v>22.0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4" t="s">
        <v>109</v>
      </c>
      <c r="B106" s="4" t="s">
        <v>115</v>
      </c>
      <c r="C106" s="4" t="s">
        <v>117</v>
      </c>
      <c r="D106" s="4" t="str">
        <f>vlookup(A106,mapping!A:B,2,false)</f>
        <v>Property | Order | Other</v>
      </c>
      <c r="E106" s="4" t="s">
        <v>9</v>
      </c>
      <c r="F106" s="5">
        <v>1088.0</v>
      </c>
      <c r="G106" s="5">
        <v>965.0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4" t="s">
        <v>109</v>
      </c>
      <c r="B107" s="4" t="s">
        <v>115</v>
      </c>
      <c r="C107" s="4" t="s">
        <v>118</v>
      </c>
      <c r="D107" s="4" t="str">
        <f>vlookup(A107,mapping!A:B,2,false)</f>
        <v>Property | Order | Other</v>
      </c>
      <c r="E107" s="4" t="s">
        <v>9</v>
      </c>
      <c r="F107" s="5">
        <v>5.0</v>
      </c>
      <c r="G107" s="5">
        <v>4.0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4" t="s">
        <v>109</v>
      </c>
      <c r="B108" s="4" t="s">
        <v>115</v>
      </c>
      <c r="C108" s="4" t="s">
        <v>119</v>
      </c>
      <c r="D108" s="4" t="str">
        <f>vlookup(A108,mapping!A:B,2,false)</f>
        <v>Property | Order | Other</v>
      </c>
      <c r="E108" s="4" t="s">
        <v>9</v>
      </c>
      <c r="F108" s="5">
        <v>4.0</v>
      </c>
      <c r="G108" s="5">
        <v>3.0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3.5" customHeight="1">
      <c r="A109" s="4" t="s">
        <v>109</v>
      </c>
      <c r="B109" s="4" t="s">
        <v>115</v>
      </c>
      <c r="C109" s="4" t="s">
        <v>120</v>
      </c>
      <c r="D109" s="4" t="str">
        <f>vlookup(A109,mapping!A:B,2,false)</f>
        <v>Property | Order | Other</v>
      </c>
      <c r="E109" s="4" t="s">
        <v>9</v>
      </c>
      <c r="F109" s="5">
        <v>286.0</v>
      </c>
      <c r="G109" s="5">
        <v>202.0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4" t="s">
        <v>109</v>
      </c>
      <c r="B110" s="4" t="s">
        <v>115</v>
      </c>
      <c r="C110" s="4" t="s">
        <v>121</v>
      </c>
      <c r="D110" s="4" t="str">
        <f>vlookup(A110,mapping!A:B,2,false)</f>
        <v>Property | Order | Other</v>
      </c>
      <c r="E110" s="4" t="s">
        <v>9</v>
      </c>
      <c r="F110" s="5">
        <v>14.0</v>
      </c>
      <c r="G110" s="5">
        <v>11.0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4" t="s">
        <v>109</v>
      </c>
      <c r="B111" s="4" t="s">
        <v>115</v>
      </c>
      <c r="C111" s="4" t="s">
        <v>122</v>
      </c>
      <c r="D111" s="4" t="str">
        <f>vlookup(A111,mapping!A:B,2,false)</f>
        <v>Property | Order | Other</v>
      </c>
      <c r="E111" s="4" t="s">
        <v>9</v>
      </c>
      <c r="F111" s="5">
        <v>16.0</v>
      </c>
      <c r="G111" s="5">
        <v>12.0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4" t="s">
        <v>109</v>
      </c>
      <c r="B112" s="4" t="s">
        <v>115</v>
      </c>
      <c r="C112" s="4" t="s">
        <v>14</v>
      </c>
      <c r="D112" s="4" t="str">
        <f>vlookup(A112,mapping!A:B,2,false)</f>
        <v>Property | Order | Other</v>
      </c>
      <c r="E112" s="4" t="s">
        <v>9</v>
      </c>
      <c r="F112" s="5">
        <v>1432.0</v>
      </c>
      <c r="G112" s="5">
        <v>1212.0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4" t="s">
        <v>109</v>
      </c>
      <c r="B113" s="4" t="s">
        <v>123</v>
      </c>
      <c r="C113" s="4" t="s">
        <v>124</v>
      </c>
      <c r="D113" s="4" t="str">
        <f>vlookup(A113,mapping!A:B,2,false)</f>
        <v>Property | Order | Other</v>
      </c>
      <c r="E113" s="4" t="s">
        <v>9</v>
      </c>
      <c r="F113" s="5">
        <v>1351.0</v>
      </c>
      <c r="G113" s="5">
        <v>1186.0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4" t="s">
        <v>109</v>
      </c>
      <c r="B114" s="4" t="s">
        <v>123</v>
      </c>
      <c r="C114" s="4" t="s">
        <v>125</v>
      </c>
      <c r="D114" s="4" t="str">
        <f>vlookup(A114,mapping!A:B,2,false)</f>
        <v>Property | Order | Other</v>
      </c>
      <c r="E114" s="4" t="s">
        <v>9</v>
      </c>
      <c r="F114" s="5">
        <v>1780.0</v>
      </c>
      <c r="G114" s="5">
        <v>1367.0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4" t="s">
        <v>109</v>
      </c>
      <c r="B115" s="4" t="s">
        <v>123</v>
      </c>
      <c r="C115" s="4" t="s">
        <v>126</v>
      </c>
      <c r="D115" s="4" t="str">
        <f>vlookup(A115,mapping!A:B,2,false)</f>
        <v>Property | Order | Other</v>
      </c>
      <c r="E115" s="4" t="s">
        <v>9</v>
      </c>
      <c r="F115" s="5">
        <v>217.0</v>
      </c>
      <c r="G115" s="5">
        <v>163.0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4" t="s">
        <v>109</v>
      </c>
      <c r="B116" s="4" t="s">
        <v>123</v>
      </c>
      <c r="C116" s="4" t="s">
        <v>14</v>
      </c>
      <c r="D116" s="4" t="str">
        <f>vlookup(A116,mapping!A:B,2,false)</f>
        <v>Property | Order | Other</v>
      </c>
      <c r="E116" s="4" t="s">
        <v>9</v>
      </c>
      <c r="F116" s="5">
        <v>3157.0</v>
      </c>
      <c r="G116" s="5">
        <v>2599.0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4" t="s">
        <v>109</v>
      </c>
      <c r="B117" s="4" t="s">
        <v>14</v>
      </c>
      <c r="C117" s="4" t="s">
        <v>14</v>
      </c>
      <c r="D117" s="4" t="str">
        <f>vlookup(A117,mapping!A:B,2,false)</f>
        <v>Property | Order | Other</v>
      </c>
      <c r="E117" s="4" t="s">
        <v>9</v>
      </c>
      <c r="F117" s="5">
        <v>11907.0</v>
      </c>
      <c r="G117" s="5">
        <v>9138.0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4" t="s">
        <v>127</v>
      </c>
      <c r="B118" s="4" t="s">
        <v>128</v>
      </c>
      <c r="C118" s="4" t="s">
        <v>129</v>
      </c>
      <c r="D118" s="4" t="str">
        <f>vlookup(A118,mapping!A:B,2,false)</f>
        <v>Property | Order | Other</v>
      </c>
      <c r="E118" s="4" t="s">
        <v>9</v>
      </c>
      <c r="F118" s="5">
        <v>16067.0</v>
      </c>
      <c r="G118" s="5">
        <v>15254.0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4" t="s">
        <v>127</v>
      </c>
      <c r="B119" s="4" t="s">
        <v>128</v>
      </c>
      <c r="C119" s="4" t="s">
        <v>130</v>
      </c>
      <c r="D119" s="4" t="str">
        <f>vlookup(A119,mapping!A:B,2,false)</f>
        <v>Property | Order | Other</v>
      </c>
      <c r="E119" s="4" t="s">
        <v>9</v>
      </c>
      <c r="F119" s="5">
        <v>6396.0</v>
      </c>
      <c r="G119" s="5">
        <v>6062.0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4" t="s">
        <v>127</v>
      </c>
      <c r="B120" s="4" t="s">
        <v>128</v>
      </c>
      <c r="C120" s="4" t="s">
        <v>131</v>
      </c>
      <c r="D120" s="4" t="str">
        <f>vlookup(A120,mapping!A:B,2,false)</f>
        <v>Property | Order | Other</v>
      </c>
      <c r="E120" s="4" t="s">
        <v>9</v>
      </c>
      <c r="F120" s="5">
        <v>210.0</v>
      </c>
      <c r="G120" s="5">
        <v>190.0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4" t="s">
        <v>127</v>
      </c>
      <c r="B121" s="4" t="s">
        <v>128</v>
      </c>
      <c r="C121" s="4" t="s">
        <v>14</v>
      </c>
      <c r="D121" s="4" t="str">
        <f>vlookup(A121,mapping!A:B,2,false)</f>
        <v>Property | Order | Other</v>
      </c>
      <c r="E121" s="4" t="s">
        <v>9</v>
      </c>
      <c r="F121" s="5">
        <v>22212.0</v>
      </c>
      <c r="G121" s="5">
        <v>21332.0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4" t="s">
        <v>127</v>
      </c>
      <c r="B122" s="4" t="s">
        <v>132</v>
      </c>
      <c r="C122" s="4" t="s">
        <v>133</v>
      </c>
      <c r="D122" s="4" t="str">
        <f>vlookup(A122,mapping!A:B,2,false)</f>
        <v>Property | Order | Other</v>
      </c>
      <c r="E122" s="4" t="s">
        <v>9</v>
      </c>
      <c r="F122" s="5">
        <v>4999.0</v>
      </c>
      <c r="G122" s="5">
        <v>4766.0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4" t="s">
        <v>127</v>
      </c>
      <c r="B123" s="4" t="s">
        <v>132</v>
      </c>
      <c r="C123" s="4" t="s">
        <v>134</v>
      </c>
      <c r="D123" s="4" t="str">
        <f>vlookup(A123,mapping!A:B,2,false)</f>
        <v>Property | Order | Other</v>
      </c>
      <c r="E123" s="4" t="s">
        <v>9</v>
      </c>
      <c r="F123" s="5">
        <v>27.0</v>
      </c>
      <c r="G123" s="5">
        <v>23.0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4" t="s">
        <v>127</v>
      </c>
      <c r="B124" s="4" t="s">
        <v>132</v>
      </c>
      <c r="C124" s="4" t="s">
        <v>14</v>
      </c>
      <c r="D124" s="4" t="str">
        <f>vlookup(A124,mapping!A:B,2,false)</f>
        <v>Property | Order | Other</v>
      </c>
      <c r="E124" s="4" t="s">
        <v>9</v>
      </c>
      <c r="F124" s="5">
        <v>5025.0</v>
      </c>
      <c r="G124" s="5">
        <v>4789.0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4" t="s">
        <v>127</v>
      </c>
      <c r="B125" s="4" t="s">
        <v>135</v>
      </c>
      <c r="C125" s="4" t="s">
        <v>136</v>
      </c>
      <c r="D125" s="4" t="str">
        <f>vlookup(A125,mapping!A:B,2,false)</f>
        <v>Property | Order | Other</v>
      </c>
      <c r="E125" s="4" t="s">
        <v>9</v>
      </c>
      <c r="F125" s="5">
        <v>16953.0</v>
      </c>
      <c r="G125" s="5">
        <v>16780.0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4" t="s">
        <v>127</v>
      </c>
      <c r="B126" s="4" t="s">
        <v>135</v>
      </c>
      <c r="C126" s="4" t="s">
        <v>137</v>
      </c>
      <c r="D126" s="4" t="str">
        <f>vlookup(A126,mapping!A:B,2,false)</f>
        <v>Property | Order | Other</v>
      </c>
      <c r="E126" s="4" t="s">
        <v>9</v>
      </c>
      <c r="F126" s="5">
        <v>8104.0</v>
      </c>
      <c r="G126" s="5">
        <v>7967.0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4" t="s">
        <v>127</v>
      </c>
      <c r="B127" s="4" t="s">
        <v>135</v>
      </c>
      <c r="C127" s="4" t="s">
        <v>138</v>
      </c>
      <c r="D127" s="4" t="str">
        <f>vlookup(A127,mapping!A:B,2,false)</f>
        <v>Property | Order | Other</v>
      </c>
      <c r="E127" s="4" t="s">
        <v>9</v>
      </c>
      <c r="F127" s="5">
        <v>6590.0</v>
      </c>
      <c r="G127" s="5">
        <v>6212.0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4" t="s">
        <v>127</v>
      </c>
      <c r="B128" s="4" t="s">
        <v>135</v>
      </c>
      <c r="C128" s="4" t="s">
        <v>14</v>
      </c>
      <c r="D128" s="4" t="str">
        <f>vlookup(A128,mapping!A:B,2,false)</f>
        <v>Property | Order | Other</v>
      </c>
      <c r="E128" s="4" t="s">
        <v>9</v>
      </c>
      <c r="F128" s="5">
        <v>31067.0</v>
      </c>
      <c r="G128" s="5">
        <v>30419.0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4" t="s">
        <v>127</v>
      </c>
      <c r="B129" s="4" t="s">
        <v>139</v>
      </c>
      <c r="C129" s="4" t="s">
        <v>139</v>
      </c>
      <c r="D129" s="4" t="str">
        <f>vlookup(A129,mapping!A:B,2,false)</f>
        <v>Property | Order | Other</v>
      </c>
      <c r="E129" s="4" t="s">
        <v>9</v>
      </c>
      <c r="F129" s="5">
        <v>1.0</v>
      </c>
      <c r="G129" s="5">
        <v>1.0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4" t="s">
        <v>127</v>
      </c>
      <c r="B130" s="4" t="s">
        <v>14</v>
      </c>
      <c r="C130" s="4" t="s">
        <v>14</v>
      </c>
      <c r="D130" s="4" t="str">
        <f>vlookup(A130,mapping!A:B,2,false)</f>
        <v>Property | Order | Other</v>
      </c>
      <c r="E130" s="4" t="s">
        <v>9</v>
      </c>
      <c r="F130" s="5">
        <v>49927.0</v>
      </c>
      <c r="G130" s="5">
        <v>48541.0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4" t="s">
        <v>140</v>
      </c>
      <c r="B131" s="4" t="s">
        <v>141</v>
      </c>
      <c r="C131" s="4" t="s">
        <v>142</v>
      </c>
      <c r="D131" s="4" t="str">
        <f>vlookup(A131,mapping!A:B,2,false)</f>
        <v>Procedural</v>
      </c>
      <c r="E131" s="4" t="s">
        <v>9</v>
      </c>
      <c r="F131" s="5">
        <v>224.0</v>
      </c>
      <c r="G131" s="5">
        <v>173.0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4" t="s">
        <v>140</v>
      </c>
      <c r="B132" s="4" t="s">
        <v>141</v>
      </c>
      <c r="C132" s="4" t="s">
        <v>143</v>
      </c>
      <c r="D132" s="4" t="str">
        <f>vlookup(A132,mapping!A:B,2,false)</f>
        <v>Procedural</v>
      </c>
      <c r="E132" s="4" t="s">
        <v>9</v>
      </c>
      <c r="F132" s="5">
        <v>2111.0</v>
      </c>
      <c r="G132" s="5">
        <v>2110.0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4" t="s">
        <v>140</v>
      </c>
      <c r="B133" s="4" t="s">
        <v>141</v>
      </c>
      <c r="C133" s="4" t="s">
        <v>14</v>
      </c>
      <c r="D133" s="4" t="str">
        <f>vlookup(A133,mapping!A:B,2,false)</f>
        <v>Procedural</v>
      </c>
      <c r="E133" s="4" t="s">
        <v>9</v>
      </c>
      <c r="F133" s="5">
        <v>2324.0</v>
      </c>
      <c r="G133" s="5">
        <v>2274.0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4" t="s">
        <v>140</v>
      </c>
      <c r="B134" s="4" t="s">
        <v>144</v>
      </c>
      <c r="C134" s="4" t="s">
        <v>145</v>
      </c>
      <c r="D134" s="4" t="str">
        <f>vlookup(A134,mapping!A:B,2,false)</f>
        <v>Procedural</v>
      </c>
      <c r="E134" s="4" t="s">
        <v>9</v>
      </c>
      <c r="F134" s="5">
        <v>5.0</v>
      </c>
      <c r="G134" s="5">
        <v>0.0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4" t="s">
        <v>140</v>
      </c>
      <c r="B135" s="4" t="s">
        <v>144</v>
      </c>
      <c r="C135" s="4" t="s">
        <v>146</v>
      </c>
      <c r="D135" s="4" t="str">
        <f>vlookup(A135,mapping!A:B,2,false)</f>
        <v>Procedural</v>
      </c>
      <c r="E135" s="4" t="s">
        <v>9</v>
      </c>
      <c r="F135" s="5">
        <v>1518.0</v>
      </c>
      <c r="G135" s="5">
        <v>1518.0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4" t="s">
        <v>140</v>
      </c>
      <c r="B136" s="4" t="s">
        <v>144</v>
      </c>
      <c r="C136" s="4" t="s">
        <v>147</v>
      </c>
      <c r="D136" s="4" t="str">
        <f>vlookup(A136,mapping!A:B,2,false)</f>
        <v>Procedural</v>
      </c>
      <c r="E136" s="4" t="s">
        <v>9</v>
      </c>
      <c r="F136" s="5">
        <v>7045.0</v>
      </c>
      <c r="G136" s="5">
        <v>7043.0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4" t="s">
        <v>140</v>
      </c>
      <c r="B137" s="4" t="s">
        <v>144</v>
      </c>
      <c r="C137" s="4" t="s">
        <v>148</v>
      </c>
      <c r="D137" s="4" t="str">
        <f>vlookup(A137,mapping!A:B,2,false)</f>
        <v>Procedural</v>
      </c>
      <c r="E137" s="4" t="s">
        <v>9</v>
      </c>
      <c r="F137" s="5">
        <v>6389.0</v>
      </c>
      <c r="G137" s="5">
        <v>6389.0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4" t="s">
        <v>140</v>
      </c>
      <c r="B138" s="4" t="s">
        <v>144</v>
      </c>
      <c r="C138" s="4" t="s">
        <v>149</v>
      </c>
      <c r="D138" s="4" t="str">
        <f>vlookup(A138,mapping!A:B,2,false)</f>
        <v>Procedural</v>
      </c>
      <c r="E138" s="4" t="s">
        <v>9</v>
      </c>
      <c r="F138" s="5">
        <v>543.0</v>
      </c>
      <c r="G138" s="5">
        <v>496.0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4" t="s">
        <v>140</v>
      </c>
      <c r="B139" s="4" t="s">
        <v>144</v>
      </c>
      <c r="C139" s="4" t="s">
        <v>14</v>
      </c>
      <c r="D139" s="4" t="str">
        <f>vlookup(A139,mapping!A:B,2,false)</f>
        <v>Procedural</v>
      </c>
      <c r="E139" s="4" t="s">
        <v>9</v>
      </c>
      <c r="F139" s="5">
        <v>14513.0</v>
      </c>
      <c r="G139" s="5">
        <v>14461.0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4" t="s">
        <v>140</v>
      </c>
      <c r="B140" s="4" t="s">
        <v>150</v>
      </c>
      <c r="C140" s="4" t="s">
        <v>151</v>
      </c>
      <c r="D140" s="4" t="str">
        <f>vlookup(A140,mapping!A:B,2,false)</f>
        <v>Procedural</v>
      </c>
      <c r="E140" s="4" t="s">
        <v>9</v>
      </c>
      <c r="F140" s="5">
        <v>9313.0</v>
      </c>
      <c r="G140" s="5">
        <v>7628.0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4" t="s">
        <v>140</v>
      </c>
      <c r="B141" s="4" t="s">
        <v>152</v>
      </c>
      <c r="C141" s="4" t="s">
        <v>153</v>
      </c>
      <c r="D141" s="4" t="str">
        <f>vlookup(A141,mapping!A:B,2,false)</f>
        <v>Procedural</v>
      </c>
      <c r="E141" s="4" t="s">
        <v>9</v>
      </c>
      <c r="F141" s="5">
        <v>139.0</v>
      </c>
      <c r="G141" s="5">
        <v>109.0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4" t="s">
        <v>140</v>
      </c>
      <c r="B142" s="4" t="s">
        <v>152</v>
      </c>
      <c r="C142" s="4" t="s">
        <v>154</v>
      </c>
      <c r="D142" s="4" t="str">
        <f>vlookup(A142,mapping!A:B,2,false)</f>
        <v>Procedural</v>
      </c>
      <c r="E142" s="4" t="s">
        <v>9</v>
      </c>
      <c r="F142" s="5">
        <v>9.0</v>
      </c>
      <c r="G142" s="5">
        <v>5.0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4" t="s">
        <v>140</v>
      </c>
      <c r="B143" s="4" t="s">
        <v>152</v>
      </c>
      <c r="C143" s="4" t="s">
        <v>155</v>
      </c>
      <c r="D143" s="4" t="str">
        <f>vlookup(A143,mapping!A:B,2,false)</f>
        <v>Procedural</v>
      </c>
      <c r="E143" s="4" t="s">
        <v>9</v>
      </c>
      <c r="F143" s="5">
        <v>10.0</v>
      </c>
      <c r="G143" s="5">
        <v>10.0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3.5" customHeight="1">
      <c r="A144" s="4" t="s">
        <v>140</v>
      </c>
      <c r="B144" s="4" t="s">
        <v>152</v>
      </c>
      <c r="C144" s="4" t="s">
        <v>156</v>
      </c>
      <c r="D144" s="4" t="str">
        <f>vlookup(A144,mapping!A:B,2,false)</f>
        <v>Procedural</v>
      </c>
      <c r="E144" s="4" t="s">
        <v>9</v>
      </c>
      <c r="F144" s="5">
        <v>1019.0</v>
      </c>
      <c r="G144" s="5">
        <v>868.0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4" t="s">
        <v>140</v>
      </c>
      <c r="B145" s="4" t="s">
        <v>152</v>
      </c>
      <c r="C145" s="4" t="s">
        <v>14</v>
      </c>
      <c r="D145" s="4" t="str">
        <f>vlookup(A145,mapping!A:B,2,false)</f>
        <v>Procedural</v>
      </c>
      <c r="E145" s="4" t="s">
        <v>9</v>
      </c>
      <c r="F145" s="5">
        <v>1176.0</v>
      </c>
      <c r="G145" s="5">
        <v>992.0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4" t="s">
        <v>140</v>
      </c>
      <c r="B146" s="4" t="s">
        <v>157</v>
      </c>
      <c r="C146" s="4" t="s">
        <v>158</v>
      </c>
      <c r="D146" s="4" t="str">
        <f>vlookup(A146,mapping!A:B,2,false)</f>
        <v>Procedural</v>
      </c>
      <c r="E146" s="4" t="s">
        <v>9</v>
      </c>
      <c r="F146" s="5">
        <v>0.0</v>
      </c>
      <c r="G146" s="5">
        <v>0.0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4" t="s">
        <v>140</v>
      </c>
      <c r="B147" s="4" t="s">
        <v>157</v>
      </c>
      <c r="C147" s="4" t="s">
        <v>159</v>
      </c>
      <c r="D147" s="4" t="str">
        <f>vlookup(A147,mapping!A:B,2,false)</f>
        <v>Procedural</v>
      </c>
      <c r="E147" s="4" t="s">
        <v>9</v>
      </c>
      <c r="F147" s="5">
        <v>32.0</v>
      </c>
      <c r="G147" s="5">
        <v>26.0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4" t="s">
        <v>140</v>
      </c>
      <c r="B148" s="4" t="s">
        <v>157</v>
      </c>
      <c r="C148" s="4" t="s">
        <v>14</v>
      </c>
      <c r="D148" s="4" t="str">
        <f>vlookup(A148,mapping!A:B,2,false)</f>
        <v>Procedural</v>
      </c>
      <c r="E148" s="4" t="s">
        <v>9</v>
      </c>
      <c r="F148" s="5">
        <v>32.0</v>
      </c>
      <c r="G148" s="5">
        <v>26.0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4" t="s">
        <v>140</v>
      </c>
      <c r="B149" s="4" t="s">
        <v>160</v>
      </c>
      <c r="C149" s="4" t="s">
        <v>161</v>
      </c>
      <c r="D149" s="4" t="str">
        <f>vlookup(A149,mapping!A:B,2,false)</f>
        <v>Procedural</v>
      </c>
      <c r="E149" s="4" t="s">
        <v>9</v>
      </c>
      <c r="F149" s="5">
        <v>196.0</v>
      </c>
      <c r="G149" s="5">
        <v>122.0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4" t="s">
        <v>140</v>
      </c>
      <c r="B150" s="4" t="s">
        <v>160</v>
      </c>
      <c r="C150" s="4" t="s">
        <v>162</v>
      </c>
      <c r="D150" s="4" t="str">
        <f>vlookup(A150,mapping!A:B,2,false)</f>
        <v>Procedural</v>
      </c>
      <c r="E150" s="4" t="s">
        <v>9</v>
      </c>
      <c r="F150" s="5">
        <v>6580.0</v>
      </c>
      <c r="G150" s="5">
        <v>5579.0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4" t="s">
        <v>140</v>
      </c>
      <c r="B151" s="4" t="s">
        <v>160</v>
      </c>
      <c r="C151" s="4" t="s">
        <v>163</v>
      </c>
      <c r="D151" s="4" t="str">
        <f>vlookup(A151,mapping!A:B,2,false)</f>
        <v>Procedural</v>
      </c>
      <c r="E151" s="4" t="s">
        <v>9</v>
      </c>
      <c r="F151" s="5">
        <v>460.0</v>
      </c>
      <c r="G151" s="5">
        <v>413.0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4" t="s">
        <v>140</v>
      </c>
      <c r="B152" s="4" t="s">
        <v>160</v>
      </c>
      <c r="C152" s="4" t="s">
        <v>164</v>
      </c>
      <c r="D152" s="4" t="str">
        <f>vlookup(A152,mapping!A:B,2,false)</f>
        <v>Procedural</v>
      </c>
      <c r="E152" s="4" t="s">
        <v>9</v>
      </c>
      <c r="F152" s="5">
        <v>4819.0</v>
      </c>
      <c r="G152" s="5">
        <v>3947.0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4" t="s">
        <v>140</v>
      </c>
      <c r="B153" s="4" t="s">
        <v>160</v>
      </c>
      <c r="C153" s="4" t="s">
        <v>14</v>
      </c>
      <c r="D153" s="4" t="str">
        <f>vlookup(A153,mapping!A:B,2,false)</f>
        <v>Procedural</v>
      </c>
      <c r="E153" s="4" t="s">
        <v>9</v>
      </c>
      <c r="F153" s="5">
        <v>11458.0</v>
      </c>
      <c r="G153" s="5">
        <v>9583.0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4" t="s">
        <v>140</v>
      </c>
      <c r="B154" s="4" t="s">
        <v>14</v>
      </c>
      <c r="C154" s="4" t="s">
        <v>14</v>
      </c>
      <c r="D154" s="4" t="str">
        <f>vlookup(A154,mapping!A:B,2,false)</f>
        <v>Procedural</v>
      </c>
      <c r="E154" s="4" t="s">
        <v>9</v>
      </c>
      <c r="F154" s="5">
        <v>32819.0</v>
      </c>
      <c r="G154" s="5">
        <v>29480.0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4" t="s">
        <v>165</v>
      </c>
      <c r="B155" s="4" t="s">
        <v>166</v>
      </c>
      <c r="C155" s="4" t="s">
        <v>167</v>
      </c>
      <c r="D155" s="4" t="str">
        <f>vlookup(A155,mapping!A:B,2,false)</f>
        <v>Property | Order | Other</v>
      </c>
      <c r="E155" s="4" t="s">
        <v>9</v>
      </c>
      <c r="F155" s="5">
        <v>22.0</v>
      </c>
      <c r="G155" s="5">
        <v>8.0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4" t="s">
        <v>165</v>
      </c>
      <c r="B156" s="6" t="s">
        <v>168</v>
      </c>
      <c r="C156" s="4" t="s">
        <v>169</v>
      </c>
      <c r="D156" s="4" t="str">
        <f>vlookup(A156,mapping!A:B,2,false)</f>
        <v>Property | Order | Other</v>
      </c>
      <c r="E156" s="4" t="s">
        <v>9</v>
      </c>
      <c r="F156" s="5">
        <v>29.0</v>
      </c>
      <c r="G156" s="5">
        <v>24.0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4" t="s">
        <v>165</v>
      </c>
      <c r="B157" s="6" t="s">
        <v>168</v>
      </c>
      <c r="C157" s="4" t="s">
        <v>170</v>
      </c>
      <c r="D157" s="4" t="str">
        <f>vlookup(A157,mapping!A:B,2,false)</f>
        <v>Property | Order | Other</v>
      </c>
      <c r="E157" s="4" t="s">
        <v>9</v>
      </c>
      <c r="F157" s="5">
        <v>49.0</v>
      </c>
      <c r="G157" s="5">
        <v>33.0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4" t="s">
        <v>165</v>
      </c>
      <c r="B158" s="6" t="s">
        <v>168</v>
      </c>
      <c r="C158" s="4" t="s">
        <v>171</v>
      </c>
      <c r="D158" s="4" t="str">
        <f>vlookup(A158,mapping!A:B,2,false)</f>
        <v>Property | Order | Other</v>
      </c>
      <c r="E158" s="4" t="s">
        <v>9</v>
      </c>
      <c r="F158" s="5">
        <v>75.0</v>
      </c>
      <c r="G158" s="5">
        <v>12.0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4" t="s">
        <v>165</v>
      </c>
      <c r="B159" s="6" t="s">
        <v>168</v>
      </c>
      <c r="C159" s="4" t="s">
        <v>172</v>
      </c>
      <c r="D159" s="4" t="str">
        <f>vlookup(A159,mapping!A:B,2,false)</f>
        <v>Property | Order | Other</v>
      </c>
      <c r="E159" s="4" t="s">
        <v>9</v>
      </c>
      <c r="F159" s="5">
        <v>1.0</v>
      </c>
      <c r="G159" s="5">
        <v>1.0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4" t="s">
        <v>165</v>
      </c>
      <c r="B160" s="6" t="s">
        <v>168</v>
      </c>
      <c r="C160" s="4" t="s">
        <v>173</v>
      </c>
      <c r="D160" s="4" t="str">
        <f>vlookup(A160,mapping!A:B,2,false)</f>
        <v>Property | Order | Other</v>
      </c>
      <c r="E160" s="4" t="s">
        <v>9</v>
      </c>
      <c r="F160" s="5">
        <v>1417.0</v>
      </c>
      <c r="G160" s="5">
        <v>1077.0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4" t="s">
        <v>165</v>
      </c>
      <c r="B161" s="6" t="s">
        <v>168</v>
      </c>
      <c r="C161" s="4" t="s">
        <v>174</v>
      </c>
      <c r="D161" s="4" t="str">
        <f>vlookup(A161,mapping!A:B,2,false)</f>
        <v>Property | Order | Other</v>
      </c>
      <c r="E161" s="4" t="s">
        <v>9</v>
      </c>
      <c r="F161" s="5">
        <v>322.0</v>
      </c>
      <c r="G161" s="5">
        <v>248.0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4" t="s">
        <v>165</v>
      </c>
      <c r="B162" s="6" t="s">
        <v>168</v>
      </c>
      <c r="C162" s="4" t="s">
        <v>14</v>
      </c>
      <c r="D162" s="4" t="str">
        <f>vlookup(A162,mapping!A:B,2,false)</f>
        <v>Property | Order | Other</v>
      </c>
      <c r="E162" s="4" t="s">
        <v>9</v>
      </c>
      <c r="F162" s="5">
        <v>1889.0</v>
      </c>
      <c r="G162" s="5">
        <v>1392.0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4" t="s">
        <v>165</v>
      </c>
      <c r="B163" s="4" t="s">
        <v>175</v>
      </c>
      <c r="C163" s="4" t="s">
        <v>175</v>
      </c>
      <c r="D163" s="4" t="str">
        <f>vlookup(A163,mapping!A:B,2,false)</f>
        <v>Property | Order | Other</v>
      </c>
      <c r="E163" s="4" t="s">
        <v>9</v>
      </c>
      <c r="F163" s="5">
        <v>699.0</v>
      </c>
      <c r="G163" s="5">
        <v>503.0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4" t="s">
        <v>165</v>
      </c>
      <c r="B164" s="4" t="s">
        <v>176</v>
      </c>
      <c r="C164" s="4" t="s">
        <v>177</v>
      </c>
      <c r="D164" s="4" t="str">
        <f>vlookup(A164,mapping!A:B,2,false)</f>
        <v>Property | Order | Other</v>
      </c>
      <c r="E164" s="4" t="s">
        <v>9</v>
      </c>
      <c r="F164" s="5">
        <v>126.0</v>
      </c>
      <c r="G164" s="5">
        <v>96.0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4" t="s">
        <v>165</v>
      </c>
      <c r="B165" s="4" t="s">
        <v>176</v>
      </c>
      <c r="C165" s="4" t="s">
        <v>178</v>
      </c>
      <c r="D165" s="4" t="str">
        <f>vlookup(A165,mapping!A:B,2,false)</f>
        <v>Property | Order | Other</v>
      </c>
      <c r="E165" s="4" t="s">
        <v>9</v>
      </c>
      <c r="F165" s="5">
        <v>8.0</v>
      </c>
      <c r="G165" s="5">
        <v>5.0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4" t="s">
        <v>165</v>
      </c>
      <c r="B166" s="4" t="s">
        <v>176</v>
      </c>
      <c r="C166" s="4" t="s">
        <v>179</v>
      </c>
      <c r="D166" s="4" t="str">
        <f>vlookup(A166,mapping!A:B,2,false)</f>
        <v>Property | Order | Other</v>
      </c>
      <c r="E166" s="4" t="s">
        <v>9</v>
      </c>
      <c r="F166" s="5">
        <v>2.0</v>
      </c>
      <c r="G166" s="5">
        <v>2.0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4" t="s">
        <v>165</v>
      </c>
      <c r="B167" s="4" t="s">
        <v>176</v>
      </c>
      <c r="C167" s="4" t="s">
        <v>180</v>
      </c>
      <c r="D167" s="4" t="str">
        <f>vlookup(A167,mapping!A:B,2,false)</f>
        <v>Property | Order | Other</v>
      </c>
      <c r="E167" s="4" t="s">
        <v>9</v>
      </c>
      <c r="F167" s="5">
        <v>69.0</v>
      </c>
      <c r="G167" s="5">
        <v>43.0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4" t="s">
        <v>165</v>
      </c>
      <c r="B168" s="4" t="s">
        <v>176</v>
      </c>
      <c r="C168" s="4" t="s">
        <v>181</v>
      </c>
      <c r="D168" s="4" t="str">
        <f>vlookup(A168,mapping!A:B,2,false)</f>
        <v>Property | Order | Other</v>
      </c>
      <c r="E168" s="4" t="s">
        <v>9</v>
      </c>
      <c r="F168" s="5">
        <v>1.0</v>
      </c>
      <c r="G168" s="5">
        <v>0.0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4" t="s">
        <v>165</v>
      </c>
      <c r="B169" s="4" t="s">
        <v>176</v>
      </c>
      <c r="C169" s="4" t="s">
        <v>182</v>
      </c>
      <c r="D169" s="4" t="str">
        <f>vlookup(A169,mapping!A:B,2,false)</f>
        <v>Property | Order | Other</v>
      </c>
      <c r="E169" s="4" t="s">
        <v>9</v>
      </c>
      <c r="F169" s="5">
        <v>239.0</v>
      </c>
      <c r="G169" s="5">
        <v>165.0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4" t="s">
        <v>165</v>
      </c>
      <c r="B170" s="4" t="s">
        <v>176</v>
      </c>
      <c r="C170" s="4" t="s">
        <v>14</v>
      </c>
      <c r="D170" s="4" t="str">
        <f>vlookup(A170,mapping!A:B,2,false)</f>
        <v>Property | Order | Other</v>
      </c>
      <c r="E170" s="4" t="s">
        <v>9</v>
      </c>
      <c r="F170" s="5">
        <v>440.0</v>
      </c>
      <c r="G170" s="5">
        <v>307.0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4" t="s">
        <v>165</v>
      </c>
      <c r="B171" s="4" t="s">
        <v>14</v>
      </c>
      <c r="C171" s="4" t="s">
        <v>14</v>
      </c>
      <c r="D171" s="4" t="str">
        <f>vlookup(A171,mapping!A:B,2,false)</f>
        <v>Property | Order | Other</v>
      </c>
      <c r="E171" s="4" t="s">
        <v>9</v>
      </c>
      <c r="F171" s="5">
        <v>3028.0</v>
      </c>
      <c r="G171" s="5">
        <v>2200.0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4" t="s">
        <v>14</v>
      </c>
      <c r="B172" s="4" t="s">
        <v>14</v>
      </c>
      <c r="C172" s="4" t="s">
        <v>14</v>
      </c>
      <c r="D172" s="4" t="str">
        <f>vlookup(A172,mapping!A:B,2,false)</f>
        <v>Total</v>
      </c>
      <c r="E172" s="4" t="s">
        <v>9</v>
      </c>
      <c r="F172" s="5">
        <v>139119.0</v>
      </c>
      <c r="G172" s="5">
        <v>125841.0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4" t="s">
        <v>7</v>
      </c>
      <c r="B173" s="4" t="s">
        <v>8</v>
      </c>
      <c r="C173" s="4" t="s">
        <v>8</v>
      </c>
      <c r="D173" s="4" t="str">
        <f>vlookup(A173,mapping!A:B,2,false)</f>
        <v>Homicide</v>
      </c>
      <c r="E173" s="7">
        <f t="shared" ref="E173:E856" si="1">E2+1</f>
        <v>2017</v>
      </c>
      <c r="F173" s="5">
        <v>63.0</v>
      </c>
      <c r="G173" s="5">
        <v>40.0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4" t="s">
        <v>7</v>
      </c>
      <c r="B174" s="4" t="s">
        <v>10</v>
      </c>
      <c r="C174" s="4" t="s">
        <v>10</v>
      </c>
      <c r="D174" s="4" t="str">
        <f>vlookup(A174,mapping!A:B,2,false)</f>
        <v>Homicide</v>
      </c>
      <c r="E174" s="7">
        <f t="shared" si="1"/>
        <v>2017</v>
      </c>
      <c r="F174" s="5">
        <v>27.0</v>
      </c>
      <c r="G174" s="5">
        <v>13.0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4" t="s">
        <v>7</v>
      </c>
      <c r="B175" s="4" t="s">
        <v>11</v>
      </c>
      <c r="C175" s="4" t="s">
        <v>12</v>
      </c>
      <c r="D175" s="4" t="str">
        <f>vlookup(A175,mapping!A:B,2,false)</f>
        <v>Homicide</v>
      </c>
      <c r="E175" s="7">
        <f t="shared" si="1"/>
        <v>2017</v>
      </c>
      <c r="F175" s="5">
        <v>30.0</v>
      </c>
      <c r="G175" s="5">
        <v>19.0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4" t="s">
        <v>7</v>
      </c>
      <c r="B176" s="4" t="s">
        <v>11</v>
      </c>
      <c r="C176" s="4" t="s">
        <v>13</v>
      </c>
      <c r="D176" s="4" t="str">
        <f>vlookup(A176,mapping!A:B,2,false)</f>
        <v>Homicide</v>
      </c>
      <c r="E176" s="7">
        <f t="shared" si="1"/>
        <v>2017</v>
      </c>
      <c r="F176" s="5">
        <v>101.0</v>
      </c>
      <c r="G176" s="5">
        <v>81.0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4" t="s">
        <v>7</v>
      </c>
      <c r="B177" s="4" t="s">
        <v>11</v>
      </c>
      <c r="C177" s="4" t="s">
        <v>14</v>
      </c>
      <c r="D177" s="4" t="str">
        <f>vlookup(A177,mapping!A:B,2,false)</f>
        <v>Homicide</v>
      </c>
      <c r="E177" s="7">
        <f t="shared" si="1"/>
        <v>2017</v>
      </c>
      <c r="F177" s="5">
        <v>130.0</v>
      </c>
      <c r="G177" s="5">
        <v>100.0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4" t="s">
        <v>7</v>
      </c>
      <c r="B178" s="6" t="s">
        <v>14</v>
      </c>
      <c r="C178" s="6" t="s">
        <v>14</v>
      </c>
      <c r="D178" s="4" t="str">
        <f>vlookup(A178,mapping!A:B,2,false)</f>
        <v>Homicide</v>
      </c>
      <c r="E178" s="7">
        <f t="shared" si="1"/>
        <v>2017</v>
      </c>
      <c r="F178" s="5">
        <v>203.0</v>
      </c>
      <c r="G178" s="5">
        <v>152.0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4" t="s">
        <v>15</v>
      </c>
      <c r="B179" s="4" t="s">
        <v>16</v>
      </c>
      <c r="C179" s="4" t="s">
        <v>17</v>
      </c>
      <c r="D179" s="4" t="str">
        <f>vlookup(A179,mapping!A:B,2,false)</f>
        <v>Acts causing injury</v>
      </c>
      <c r="E179" s="7">
        <f t="shared" si="1"/>
        <v>2017</v>
      </c>
      <c r="F179" s="5">
        <v>10459.0</v>
      </c>
      <c r="G179" s="5">
        <v>6552.0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4" t="s">
        <v>15</v>
      </c>
      <c r="B180" s="4" t="s">
        <v>16</v>
      </c>
      <c r="C180" s="4" t="s">
        <v>18</v>
      </c>
      <c r="D180" s="4" t="str">
        <f>vlookup(A180,mapping!A:B,2,false)</f>
        <v>Acts causing injury</v>
      </c>
      <c r="E180" s="7">
        <f t="shared" si="1"/>
        <v>2017</v>
      </c>
      <c r="F180" s="5">
        <v>2580.0</v>
      </c>
      <c r="G180" s="5">
        <v>1944.0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4" t="s">
        <v>15</v>
      </c>
      <c r="B181" s="4" t="s">
        <v>16</v>
      </c>
      <c r="C181" s="4" t="s">
        <v>19</v>
      </c>
      <c r="D181" s="4" t="str">
        <f>vlookup(A181,mapping!A:B,2,false)</f>
        <v>Acts causing injury</v>
      </c>
      <c r="E181" s="7">
        <f t="shared" si="1"/>
        <v>2017</v>
      </c>
      <c r="F181" s="5">
        <v>18367.0</v>
      </c>
      <c r="G181" s="5">
        <v>11895.0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4" t="s">
        <v>15</v>
      </c>
      <c r="B182" s="4" t="s">
        <v>16</v>
      </c>
      <c r="C182" s="4" t="s">
        <v>14</v>
      </c>
      <c r="D182" s="4" t="str">
        <f>vlookup(A182,mapping!A:B,2,false)</f>
        <v>Acts causing injury</v>
      </c>
      <c r="E182" s="7">
        <f t="shared" si="1"/>
        <v>2017</v>
      </c>
      <c r="F182" s="5">
        <v>26396.0</v>
      </c>
      <c r="G182" s="5">
        <v>18749.0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4" t="s">
        <v>15</v>
      </c>
      <c r="B183" s="4" t="s">
        <v>20</v>
      </c>
      <c r="C183" s="4" t="s">
        <v>21</v>
      </c>
      <c r="D183" s="4" t="str">
        <f>vlookup(A183,mapping!A:B,2,false)</f>
        <v>Acts causing injury</v>
      </c>
      <c r="E183" s="7">
        <f t="shared" si="1"/>
        <v>2017</v>
      </c>
      <c r="F183" s="5">
        <v>10262.0</v>
      </c>
      <c r="G183" s="5">
        <v>6961.0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4" t="s">
        <v>15</v>
      </c>
      <c r="B184" s="4" t="s">
        <v>20</v>
      </c>
      <c r="C184" s="4" t="s">
        <v>22</v>
      </c>
      <c r="D184" s="4" t="str">
        <f>vlookup(A184,mapping!A:B,2,false)</f>
        <v>Acts causing injury</v>
      </c>
      <c r="E184" s="7">
        <f t="shared" si="1"/>
        <v>2017</v>
      </c>
      <c r="F184" s="5">
        <v>87.0</v>
      </c>
      <c r="G184" s="5">
        <v>56.0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4" t="s">
        <v>15</v>
      </c>
      <c r="B185" s="4" t="s">
        <v>20</v>
      </c>
      <c r="C185" s="4" t="s">
        <v>14</v>
      </c>
      <c r="D185" s="4" t="str">
        <f>vlookup(A185,mapping!A:B,2,false)</f>
        <v>Acts causing injury</v>
      </c>
      <c r="E185" s="7">
        <f t="shared" si="1"/>
        <v>2017</v>
      </c>
      <c r="F185" s="5">
        <v>10333.0</v>
      </c>
      <c r="G185" s="5">
        <v>7009.0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4" t="s">
        <v>15</v>
      </c>
      <c r="B186" s="6" t="s">
        <v>14</v>
      </c>
      <c r="C186" s="6" t="s">
        <v>14</v>
      </c>
      <c r="D186" s="4" t="str">
        <f>vlookup(A186,mapping!A:B,2,false)</f>
        <v>Acts causing injury</v>
      </c>
      <c r="E186" s="7">
        <f t="shared" si="1"/>
        <v>2017</v>
      </c>
      <c r="F186" s="5">
        <v>31689.0</v>
      </c>
      <c r="G186" s="5">
        <v>22995.0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4" t="s">
        <v>23</v>
      </c>
      <c r="B187" s="4" t="s">
        <v>24</v>
      </c>
      <c r="C187" s="4" t="s">
        <v>25</v>
      </c>
      <c r="D187" s="4" t="str">
        <f>vlookup(A187,mapping!A:B,2,false)</f>
        <v>Sexual assault</v>
      </c>
      <c r="E187" s="7">
        <f t="shared" si="1"/>
        <v>2017</v>
      </c>
      <c r="F187" s="5">
        <v>1593.0</v>
      </c>
      <c r="G187" s="5">
        <v>906.0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4" t="s">
        <v>23</v>
      </c>
      <c r="B188" s="4" t="s">
        <v>24</v>
      </c>
      <c r="C188" s="4" t="s">
        <v>26</v>
      </c>
      <c r="D188" s="4" t="str">
        <f>vlookup(A188,mapping!A:B,2,false)</f>
        <v>Sexual assault</v>
      </c>
      <c r="E188" s="7">
        <f t="shared" si="1"/>
        <v>2017</v>
      </c>
      <c r="F188" s="5">
        <v>182.0</v>
      </c>
      <c r="G188" s="5">
        <v>107.0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4" t="s">
        <v>23</v>
      </c>
      <c r="B189" s="4" t="s">
        <v>24</v>
      </c>
      <c r="C189" s="4" t="s">
        <v>14</v>
      </c>
      <c r="D189" s="4" t="str">
        <f>vlookup(A189,mapping!A:B,2,false)</f>
        <v>Sexual assault</v>
      </c>
      <c r="E189" s="7">
        <f t="shared" si="1"/>
        <v>2017</v>
      </c>
      <c r="F189" s="5">
        <v>1727.0</v>
      </c>
      <c r="G189" s="5">
        <v>993.0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4" t="s">
        <v>23</v>
      </c>
      <c r="B190" s="4" t="s">
        <v>27</v>
      </c>
      <c r="C190" s="4" t="s">
        <v>28</v>
      </c>
      <c r="D190" s="4" t="str">
        <f>vlookup(A190,mapping!A:B,2,false)</f>
        <v>Sexual assault</v>
      </c>
      <c r="E190" s="7">
        <f t="shared" si="1"/>
        <v>2017</v>
      </c>
      <c r="F190" s="5">
        <v>72.0</v>
      </c>
      <c r="G190" s="5">
        <v>63.0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4" t="s">
        <v>23</v>
      </c>
      <c r="B191" s="4" t="s">
        <v>27</v>
      </c>
      <c r="C191" s="4" t="s">
        <v>29</v>
      </c>
      <c r="D191" s="4" t="str">
        <f>vlookup(A191,mapping!A:B,2,false)</f>
        <v>Sexual assault</v>
      </c>
      <c r="E191" s="7">
        <f t="shared" si="1"/>
        <v>2017</v>
      </c>
      <c r="F191" s="5">
        <v>225.0</v>
      </c>
      <c r="G191" s="5">
        <v>193.0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4" t="s">
        <v>23</v>
      </c>
      <c r="B192" s="4" t="s">
        <v>27</v>
      </c>
      <c r="C192" s="4" t="s">
        <v>30</v>
      </c>
      <c r="D192" s="4" t="str">
        <f>vlookup(A192,mapping!A:B,2,false)</f>
        <v>Sexual assault</v>
      </c>
      <c r="E192" s="7">
        <f t="shared" si="1"/>
        <v>2017</v>
      </c>
      <c r="F192" s="5">
        <v>0.0</v>
      </c>
      <c r="G192" s="5">
        <v>0.0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4" t="s">
        <v>23</v>
      </c>
      <c r="B193" s="4" t="s">
        <v>27</v>
      </c>
      <c r="C193" s="4" t="s">
        <v>31</v>
      </c>
      <c r="D193" s="4" t="str">
        <f>vlookup(A193,mapping!A:B,2,false)</f>
        <v>Sexual assault</v>
      </c>
      <c r="E193" s="7">
        <f t="shared" si="1"/>
        <v>2017</v>
      </c>
      <c r="F193" s="5">
        <v>167.0</v>
      </c>
      <c r="G193" s="5">
        <v>126.0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4" t="s">
        <v>23</v>
      </c>
      <c r="B194" s="4" t="s">
        <v>27</v>
      </c>
      <c r="C194" s="4" t="s">
        <v>14</v>
      </c>
      <c r="D194" s="4" t="str">
        <f>vlookup(A194,mapping!A:B,2,false)</f>
        <v>Sexual assault</v>
      </c>
      <c r="E194" s="7">
        <f t="shared" si="1"/>
        <v>2017</v>
      </c>
      <c r="F194" s="5">
        <v>422.0</v>
      </c>
      <c r="G194" s="5">
        <v>349.0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4" t="s">
        <v>23</v>
      </c>
      <c r="B195" s="6" t="s">
        <v>14</v>
      </c>
      <c r="C195" s="6" t="s">
        <v>14</v>
      </c>
      <c r="D195" s="4" t="str">
        <f>vlookup(A195,mapping!A:B,2,false)</f>
        <v>Sexual assault</v>
      </c>
      <c r="E195" s="7">
        <f t="shared" si="1"/>
        <v>2017</v>
      </c>
      <c r="F195" s="5">
        <v>2075.0</v>
      </c>
      <c r="G195" s="5">
        <v>1294.0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4" t="s">
        <v>32</v>
      </c>
      <c r="B196" s="4" t="s">
        <v>33</v>
      </c>
      <c r="C196" s="4" t="s">
        <v>34</v>
      </c>
      <c r="D196" s="4" t="str">
        <f>vlookup(A196,mapping!A:B,2,false)</f>
        <v>Acts causing injury</v>
      </c>
      <c r="E196" s="7">
        <f t="shared" si="1"/>
        <v>2017</v>
      </c>
      <c r="F196" s="5">
        <v>1152.0</v>
      </c>
      <c r="G196" s="5">
        <v>1008.0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4" t="s">
        <v>32</v>
      </c>
      <c r="B197" s="4" t="s">
        <v>33</v>
      </c>
      <c r="C197" s="4" t="s">
        <v>35</v>
      </c>
      <c r="D197" s="4" t="str">
        <f>vlookup(A197,mapping!A:B,2,false)</f>
        <v>Acts causing injury</v>
      </c>
      <c r="E197" s="7">
        <f t="shared" si="1"/>
        <v>2017</v>
      </c>
      <c r="F197" s="5">
        <v>4117.0</v>
      </c>
      <c r="G197" s="5">
        <v>3524.0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4" t="s">
        <v>32</v>
      </c>
      <c r="B198" s="4" t="s">
        <v>33</v>
      </c>
      <c r="C198" s="4" t="s">
        <v>14</v>
      </c>
      <c r="D198" s="4" t="str">
        <f>vlookup(A198,mapping!A:B,2,false)</f>
        <v>Acts causing injury</v>
      </c>
      <c r="E198" s="7">
        <f t="shared" si="1"/>
        <v>2017</v>
      </c>
      <c r="F198" s="5">
        <v>5004.0</v>
      </c>
      <c r="G198" s="5">
        <v>4340.0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4" t="s">
        <v>32</v>
      </c>
      <c r="B199" s="4" t="s">
        <v>36</v>
      </c>
      <c r="C199" s="4" t="s">
        <v>37</v>
      </c>
      <c r="D199" s="4" t="str">
        <f>vlookup(A199,mapping!A:B,2,false)</f>
        <v>Acts causing injury</v>
      </c>
      <c r="E199" s="7">
        <f t="shared" si="1"/>
        <v>2017</v>
      </c>
      <c r="F199" s="5">
        <v>64.0</v>
      </c>
      <c r="G199" s="5">
        <v>51.0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4" t="s">
        <v>32</v>
      </c>
      <c r="B200" s="4" t="s">
        <v>36</v>
      </c>
      <c r="C200" s="4" t="s">
        <v>38</v>
      </c>
      <c r="D200" s="4" t="str">
        <f>vlookup(A200,mapping!A:B,2,false)</f>
        <v>Acts causing injury</v>
      </c>
      <c r="E200" s="7">
        <f t="shared" si="1"/>
        <v>2017</v>
      </c>
      <c r="F200" s="5">
        <v>36.0</v>
      </c>
      <c r="G200" s="5">
        <v>17.0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4" t="s">
        <v>32</v>
      </c>
      <c r="B201" s="4" t="s">
        <v>36</v>
      </c>
      <c r="C201" s="4" t="s">
        <v>14</v>
      </c>
      <c r="D201" s="4" t="str">
        <f>vlookup(A201,mapping!A:B,2,false)</f>
        <v>Acts causing injury</v>
      </c>
      <c r="E201" s="7">
        <f t="shared" si="1"/>
        <v>2017</v>
      </c>
      <c r="F201" s="5">
        <v>100.0</v>
      </c>
      <c r="G201" s="5">
        <v>68.0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4" t="s">
        <v>32</v>
      </c>
      <c r="B202" s="6" t="s">
        <v>14</v>
      </c>
      <c r="C202" s="6" t="s">
        <v>14</v>
      </c>
      <c r="D202" s="4" t="str">
        <f>vlookup(A202,mapping!A:B,2,false)</f>
        <v>Acts causing injury</v>
      </c>
      <c r="E202" s="7">
        <f t="shared" si="1"/>
        <v>2017</v>
      </c>
      <c r="F202" s="5">
        <v>5104.0</v>
      </c>
      <c r="G202" s="5">
        <v>4408.0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4" t="s">
        <v>39</v>
      </c>
      <c r="B203" s="4" t="s">
        <v>40</v>
      </c>
      <c r="C203" s="4" t="s">
        <v>40</v>
      </c>
      <c r="D203" s="4" t="str">
        <f>vlookup(A203,mapping!A:B,2,false)</f>
        <v>Harrassment</v>
      </c>
      <c r="E203" s="7">
        <f t="shared" si="1"/>
        <v>2017</v>
      </c>
      <c r="F203" s="5">
        <v>155.0</v>
      </c>
      <c r="G203" s="5">
        <v>63.0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4" t="s">
        <v>39</v>
      </c>
      <c r="B204" s="4" t="s">
        <v>41</v>
      </c>
      <c r="C204" s="4" t="s">
        <v>41</v>
      </c>
      <c r="D204" s="4" t="str">
        <f>vlookup(A204,mapping!A:B,2,false)</f>
        <v>Harrassment</v>
      </c>
      <c r="E204" s="7">
        <f t="shared" si="1"/>
        <v>2017</v>
      </c>
      <c r="F204" s="5">
        <v>16.0</v>
      </c>
      <c r="G204" s="5">
        <v>13.0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4" t="s">
        <v>39</v>
      </c>
      <c r="B205" s="4" t="s">
        <v>42</v>
      </c>
      <c r="C205" s="4" t="s">
        <v>43</v>
      </c>
      <c r="D205" s="4" t="str">
        <f>vlookup(A205,mapping!A:B,2,false)</f>
        <v>Harrassment</v>
      </c>
      <c r="E205" s="7">
        <f t="shared" si="1"/>
        <v>2017</v>
      </c>
      <c r="F205" s="5">
        <v>40.0</v>
      </c>
      <c r="G205" s="5">
        <v>29.0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4" t="s">
        <v>39</v>
      </c>
      <c r="B206" s="4" t="s">
        <v>42</v>
      </c>
      <c r="C206" s="4" t="s">
        <v>44</v>
      </c>
      <c r="D206" s="4" t="str">
        <f>vlookup(A206,mapping!A:B,2,false)</f>
        <v>Harrassment</v>
      </c>
      <c r="E206" s="7">
        <f t="shared" si="1"/>
        <v>2017</v>
      </c>
      <c r="F206" s="5">
        <v>2291.0</v>
      </c>
      <c r="G206" s="5">
        <v>1723.0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4" t="s">
        <v>39</v>
      </c>
      <c r="B207" s="4" t="s">
        <v>42</v>
      </c>
      <c r="C207" s="4" t="s">
        <v>14</v>
      </c>
      <c r="D207" s="4" t="str">
        <f>vlookup(A207,mapping!A:B,2,false)</f>
        <v>Harrassment</v>
      </c>
      <c r="E207" s="7">
        <f t="shared" si="1"/>
        <v>2017</v>
      </c>
      <c r="F207" s="5">
        <v>2325.0</v>
      </c>
      <c r="G207" s="5">
        <v>1749.0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4" t="s">
        <v>39</v>
      </c>
      <c r="B208" s="6" t="s">
        <v>14</v>
      </c>
      <c r="C208" s="6" t="s">
        <v>14</v>
      </c>
      <c r="D208" s="4" t="str">
        <f>vlookup(A208,mapping!A:B,2,false)</f>
        <v>Harrassment</v>
      </c>
      <c r="E208" s="7">
        <f t="shared" si="1"/>
        <v>2017</v>
      </c>
      <c r="F208" s="5">
        <v>2493.0</v>
      </c>
      <c r="G208" s="5">
        <v>1825.0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4" t="s">
        <v>45</v>
      </c>
      <c r="B209" s="4" t="s">
        <v>46</v>
      </c>
      <c r="C209" s="4" t="s">
        <v>47</v>
      </c>
      <c r="D209" s="4" t="str">
        <f>vlookup(A209,mapping!A:B,2,false)</f>
        <v>Theft</v>
      </c>
      <c r="E209" s="7">
        <f t="shared" si="1"/>
        <v>2017</v>
      </c>
      <c r="F209" s="5">
        <v>916.0</v>
      </c>
      <c r="G209" s="5">
        <v>647.0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4" t="s">
        <v>45</v>
      </c>
      <c r="B210" s="4" t="s">
        <v>46</v>
      </c>
      <c r="C210" s="4" t="s">
        <v>48</v>
      </c>
      <c r="D210" s="4" t="str">
        <f>vlookup(A210,mapping!A:B,2,false)</f>
        <v>Theft</v>
      </c>
      <c r="E210" s="7">
        <f t="shared" si="1"/>
        <v>2017</v>
      </c>
      <c r="F210" s="5">
        <v>200.0</v>
      </c>
      <c r="G210" s="5">
        <v>124.0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4" t="s">
        <v>45</v>
      </c>
      <c r="B211" s="4" t="s">
        <v>46</v>
      </c>
      <c r="C211" s="4" t="s">
        <v>14</v>
      </c>
      <c r="D211" s="4" t="str">
        <f>vlookup(A211,mapping!A:B,2,false)</f>
        <v>Theft</v>
      </c>
      <c r="E211" s="7">
        <f t="shared" si="1"/>
        <v>2017</v>
      </c>
      <c r="F211" s="5">
        <v>1065.0</v>
      </c>
      <c r="G211" s="5">
        <v>763.0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4" t="s">
        <v>45</v>
      </c>
      <c r="B212" s="4" t="s">
        <v>49</v>
      </c>
      <c r="C212" s="4" t="s">
        <v>49</v>
      </c>
      <c r="D212" s="4" t="str">
        <f>vlookup(A212,mapping!A:B,2,false)</f>
        <v>Theft</v>
      </c>
      <c r="E212" s="7">
        <f t="shared" si="1"/>
        <v>2017</v>
      </c>
      <c r="F212" s="5">
        <v>35.0</v>
      </c>
      <c r="G212" s="5">
        <v>17.0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4" t="s">
        <v>45</v>
      </c>
      <c r="B213" s="6" t="s">
        <v>14</v>
      </c>
      <c r="C213" s="6" t="s">
        <v>14</v>
      </c>
      <c r="D213" s="4" t="str">
        <f>vlookup(A213,mapping!A:B,2,false)</f>
        <v>Theft</v>
      </c>
      <c r="E213" s="7">
        <f t="shared" si="1"/>
        <v>2017</v>
      </c>
      <c r="F213" s="5">
        <v>1090.0</v>
      </c>
      <c r="G213" s="5">
        <v>779.0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4" t="s">
        <v>50</v>
      </c>
      <c r="B214" s="6" t="s">
        <v>14</v>
      </c>
      <c r="C214" s="6" t="s">
        <v>14</v>
      </c>
      <c r="D214" s="4" t="str">
        <f>vlookup(A214,mapping!A:B,2,false)</f>
        <v>Theft</v>
      </c>
      <c r="E214" s="7">
        <f t="shared" si="1"/>
        <v>2017</v>
      </c>
      <c r="F214" s="5">
        <v>3558.0</v>
      </c>
      <c r="G214" s="5">
        <v>2620.0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4" t="s">
        <v>51</v>
      </c>
      <c r="B215" s="4" t="s">
        <v>52</v>
      </c>
      <c r="C215" s="4" t="s">
        <v>53</v>
      </c>
      <c r="D215" s="4" t="str">
        <f>vlookup(A215,mapping!A:B,2,false)</f>
        <v>Theft</v>
      </c>
      <c r="E215" s="7">
        <f t="shared" si="1"/>
        <v>2017</v>
      </c>
      <c r="F215" s="5">
        <v>275.0</v>
      </c>
      <c r="G215" s="5">
        <v>161.0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4" t="s">
        <v>51</v>
      </c>
      <c r="B216" s="4" t="s">
        <v>52</v>
      </c>
      <c r="C216" s="4" t="s">
        <v>54</v>
      </c>
      <c r="D216" s="4" t="str">
        <f>vlookup(A216,mapping!A:B,2,false)</f>
        <v>Theft</v>
      </c>
      <c r="E216" s="7">
        <f t="shared" si="1"/>
        <v>2017</v>
      </c>
      <c r="F216" s="5">
        <v>1755.0</v>
      </c>
      <c r="G216" s="5">
        <v>1234.0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4" t="s">
        <v>51</v>
      </c>
      <c r="B217" s="4" t="s">
        <v>52</v>
      </c>
      <c r="C217" s="4" t="s">
        <v>14</v>
      </c>
      <c r="D217" s="4" t="str">
        <f>vlookup(A217,mapping!A:B,2,false)</f>
        <v>Theft</v>
      </c>
      <c r="E217" s="7">
        <f t="shared" si="1"/>
        <v>2017</v>
      </c>
      <c r="F217" s="5">
        <v>1914.0</v>
      </c>
      <c r="G217" s="5">
        <v>1363.0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4" t="s">
        <v>51</v>
      </c>
      <c r="B218" s="4" t="s">
        <v>55</v>
      </c>
      <c r="C218" s="4" t="s">
        <v>56</v>
      </c>
      <c r="D218" s="4" t="str">
        <f>vlookup(A218,mapping!A:B,2,false)</f>
        <v>Theft</v>
      </c>
      <c r="E218" s="7">
        <f t="shared" si="1"/>
        <v>2017</v>
      </c>
      <c r="F218" s="5">
        <v>472.0</v>
      </c>
      <c r="G218" s="5">
        <v>319.0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4" t="s">
        <v>51</v>
      </c>
      <c r="B219" s="4" t="s">
        <v>55</v>
      </c>
      <c r="C219" s="4" t="s">
        <v>57</v>
      </c>
      <c r="D219" s="4" t="str">
        <f>vlookup(A219,mapping!A:B,2,false)</f>
        <v>Theft</v>
      </c>
      <c r="E219" s="7">
        <f t="shared" si="1"/>
        <v>2017</v>
      </c>
      <c r="F219" s="5">
        <v>5.0</v>
      </c>
      <c r="G219" s="5">
        <v>5.0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4" t="s">
        <v>51</v>
      </c>
      <c r="B220" s="4" t="s">
        <v>55</v>
      </c>
      <c r="C220" s="4" t="s">
        <v>58</v>
      </c>
      <c r="D220" s="4" t="str">
        <f>vlookup(A220,mapping!A:B,2,false)</f>
        <v>Theft</v>
      </c>
      <c r="E220" s="7">
        <f t="shared" si="1"/>
        <v>2017</v>
      </c>
      <c r="F220" s="5">
        <v>4138.0</v>
      </c>
      <c r="G220" s="5">
        <v>3788.0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4" t="s">
        <v>51</v>
      </c>
      <c r="B221" s="4" t="s">
        <v>55</v>
      </c>
      <c r="C221" s="4" t="s">
        <v>59</v>
      </c>
      <c r="D221" s="4" t="str">
        <f>vlookup(A221,mapping!A:B,2,false)</f>
        <v>Theft</v>
      </c>
      <c r="E221" s="7">
        <f t="shared" si="1"/>
        <v>2017</v>
      </c>
      <c r="F221" s="5">
        <v>5070.0</v>
      </c>
      <c r="G221" s="5">
        <v>4024.0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4" t="s">
        <v>51</v>
      </c>
      <c r="B222" s="4" t="s">
        <v>55</v>
      </c>
      <c r="C222" s="4" t="s">
        <v>14</v>
      </c>
      <c r="D222" s="4" t="str">
        <f>vlookup(A222,mapping!A:B,2,false)</f>
        <v>Theft</v>
      </c>
      <c r="E222" s="7">
        <f t="shared" si="1"/>
        <v>2017</v>
      </c>
      <c r="F222" s="5">
        <v>9040.0</v>
      </c>
      <c r="G222" s="5">
        <v>7616.0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4" t="s">
        <v>51</v>
      </c>
      <c r="B223" s="4" t="s">
        <v>60</v>
      </c>
      <c r="C223" s="4" t="s">
        <v>60</v>
      </c>
      <c r="D223" s="4" t="str">
        <f>vlookup(A223,mapping!A:B,2,false)</f>
        <v>Theft</v>
      </c>
      <c r="E223" s="7">
        <f t="shared" si="1"/>
        <v>2017</v>
      </c>
      <c r="F223" s="5">
        <v>6870.0</v>
      </c>
      <c r="G223" s="5">
        <v>5039.0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4" t="s">
        <v>51</v>
      </c>
      <c r="B224" s="4" t="s">
        <v>61</v>
      </c>
      <c r="C224" s="4" t="s">
        <v>61</v>
      </c>
      <c r="D224" s="4" t="str">
        <f>vlookup(A224,mapping!A:B,2,false)</f>
        <v>Theft</v>
      </c>
      <c r="E224" s="7">
        <f t="shared" si="1"/>
        <v>2017</v>
      </c>
      <c r="F224" s="5">
        <v>2.0</v>
      </c>
      <c r="G224" s="5">
        <v>0.0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4" t="s">
        <v>51</v>
      </c>
      <c r="B225" s="6" t="s">
        <v>14</v>
      </c>
      <c r="C225" s="6" t="s">
        <v>14</v>
      </c>
      <c r="D225" s="4" t="str">
        <f>vlookup(A225,mapping!A:B,2,false)</f>
        <v>Theft</v>
      </c>
      <c r="E225" s="7">
        <f t="shared" si="1"/>
        <v>2017</v>
      </c>
      <c r="F225" s="5">
        <v>15325.0</v>
      </c>
      <c r="G225" s="5">
        <v>12312.0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4" t="s">
        <v>62</v>
      </c>
      <c r="B226" s="4" t="s">
        <v>63</v>
      </c>
      <c r="C226" s="4" t="s">
        <v>63</v>
      </c>
      <c r="D226" s="4" t="str">
        <f>vlookup(A226,mapping!A:B,2,false)</f>
        <v>Fraud</v>
      </c>
      <c r="E226" s="7">
        <f t="shared" si="1"/>
        <v>2017</v>
      </c>
      <c r="F226" s="5">
        <v>3952.0</v>
      </c>
      <c r="G226" s="5">
        <v>3289.0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4" t="s">
        <v>62</v>
      </c>
      <c r="B227" s="4" t="s">
        <v>64</v>
      </c>
      <c r="C227" s="4" t="s">
        <v>65</v>
      </c>
      <c r="D227" s="4" t="str">
        <f>vlookup(A227,mapping!A:B,2,false)</f>
        <v>Fraud</v>
      </c>
      <c r="E227" s="7">
        <f t="shared" si="1"/>
        <v>2017</v>
      </c>
      <c r="F227" s="5">
        <v>84.0</v>
      </c>
      <c r="G227" s="5">
        <v>65.0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4" t="s">
        <v>62</v>
      </c>
      <c r="B228" s="4" t="s">
        <v>64</v>
      </c>
      <c r="C228" s="4" t="s">
        <v>66</v>
      </c>
      <c r="D228" s="4" t="str">
        <f>vlookup(A228,mapping!A:B,2,false)</f>
        <v>Fraud</v>
      </c>
      <c r="E228" s="7">
        <f t="shared" si="1"/>
        <v>2017</v>
      </c>
      <c r="F228" s="5">
        <v>65.0</v>
      </c>
      <c r="G228" s="5">
        <v>40.0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4" t="s">
        <v>62</v>
      </c>
      <c r="B229" s="4" t="s">
        <v>64</v>
      </c>
      <c r="C229" s="4" t="s">
        <v>67</v>
      </c>
      <c r="D229" s="4" t="str">
        <f>vlookup(A229,mapping!A:B,2,false)</f>
        <v>Fraud</v>
      </c>
      <c r="E229" s="7">
        <f t="shared" si="1"/>
        <v>2017</v>
      </c>
      <c r="F229" s="5">
        <v>13.0</v>
      </c>
      <c r="G229" s="5">
        <v>8.0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4" t="s">
        <v>62</v>
      </c>
      <c r="B230" s="4" t="s">
        <v>64</v>
      </c>
      <c r="C230" s="4" t="s">
        <v>14</v>
      </c>
      <c r="D230" s="4" t="str">
        <f>vlookup(A230,mapping!A:B,2,false)</f>
        <v>Fraud</v>
      </c>
      <c r="E230" s="7">
        <f t="shared" si="1"/>
        <v>2017</v>
      </c>
      <c r="F230" s="5">
        <v>159.0</v>
      </c>
      <c r="G230" s="5">
        <v>110.0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4" t="s">
        <v>62</v>
      </c>
      <c r="B231" s="4" t="s">
        <v>68</v>
      </c>
      <c r="C231" s="4" t="s">
        <v>69</v>
      </c>
      <c r="D231" s="4" t="str">
        <f>vlookup(A231,mapping!A:B,2,false)</f>
        <v>Fraud</v>
      </c>
      <c r="E231" s="7">
        <f t="shared" si="1"/>
        <v>2017</v>
      </c>
      <c r="F231" s="5">
        <v>5.0</v>
      </c>
      <c r="G231" s="5">
        <v>5.0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4" t="s">
        <v>62</v>
      </c>
      <c r="B232" s="4" t="s">
        <v>68</v>
      </c>
      <c r="C232" s="4" t="s">
        <v>70</v>
      </c>
      <c r="D232" s="4" t="str">
        <f>vlookup(A232,mapping!A:B,2,false)</f>
        <v>Fraud</v>
      </c>
      <c r="E232" s="7">
        <f t="shared" si="1"/>
        <v>2017</v>
      </c>
      <c r="F232" s="5">
        <v>73.0</v>
      </c>
      <c r="G232" s="5">
        <v>46.0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4" t="s">
        <v>62</v>
      </c>
      <c r="B233" s="4" t="s">
        <v>68</v>
      </c>
      <c r="C233" s="4" t="s">
        <v>71</v>
      </c>
      <c r="D233" s="4" t="str">
        <f>vlookup(A233,mapping!A:B,2,false)</f>
        <v>Fraud</v>
      </c>
      <c r="E233" s="7">
        <f t="shared" si="1"/>
        <v>2017</v>
      </c>
      <c r="F233" s="5">
        <v>1.0</v>
      </c>
      <c r="G233" s="5">
        <v>1.0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4" t="s">
        <v>62</v>
      </c>
      <c r="B234" s="4" t="s">
        <v>68</v>
      </c>
      <c r="C234" s="4" t="s">
        <v>14</v>
      </c>
      <c r="D234" s="4" t="str">
        <f>vlookup(A234,mapping!A:B,2,false)</f>
        <v>Fraud</v>
      </c>
      <c r="E234" s="7">
        <f t="shared" si="1"/>
        <v>2017</v>
      </c>
      <c r="F234" s="5">
        <v>78.0</v>
      </c>
      <c r="G234" s="5">
        <v>51.0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4" t="s">
        <v>62</v>
      </c>
      <c r="B235" s="4" t="s">
        <v>72</v>
      </c>
      <c r="C235" s="4" t="s">
        <v>73</v>
      </c>
      <c r="D235" s="4" t="str">
        <f>vlookup(A235,mapping!A:B,2,false)</f>
        <v>Fraud</v>
      </c>
      <c r="E235" s="7">
        <f t="shared" si="1"/>
        <v>2017</v>
      </c>
      <c r="F235" s="5">
        <v>335.0</v>
      </c>
      <c r="G235" s="5">
        <v>277.0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4" t="s">
        <v>62</v>
      </c>
      <c r="B236" s="4" t="s">
        <v>72</v>
      </c>
      <c r="C236" s="4" t="s">
        <v>74</v>
      </c>
      <c r="D236" s="4" t="str">
        <f>vlookup(A236,mapping!A:B,2,false)</f>
        <v>Fraud</v>
      </c>
      <c r="E236" s="7">
        <f t="shared" si="1"/>
        <v>2017</v>
      </c>
      <c r="F236" s="5">
        <v>1321.0</v>
      </c>
      <c r="G236" s="5">
        <v>1166.0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4" t="s">
        <v>62</v>
      </c>
      <c r="B237" s="4" t="s">
        <v>72</v>
      </c>
      <c r="C237" s="4" t="s">
        <v>14</v>
      </c>
      <c r="D237" s="4" t="str">
        <f>vlookup(A237,mapping!A:B,2,false)</f>
        <v>Fraud</v>
      </c>
      <c r="E237" s="7">
        <f t="shared" si="1"/>
        <v>2017</v>
      </c>
      <c r="F237" s="5">
        <v>1645.0</v>
      </c>
      <c r="G237" s="5">
        <v>1433.0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4" t="s">
        <v>62</v>
      </c>
      <c r="B238" s="6" t="s">
        <v>14</v>
      </c>
      <c r="C238" s="6" t="s">
        <v>14</v>
      </c>
      <c r="D238" s="4" t="str">
        <f>vlookup(A238,mapping!A:B,2,false)</f>
        <v>Fraud</v>
      </c>
      <c r="E238" s="7">
        <f t="shared" si="1"/>
        <v>2017</v>
      </c>
      <c r="F238" s="5">
        <v>5588.0</v>
      </c>
      <c r="G238" s="5">
        <v>4748.0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4" t="s">
        <v>75</v>
      </c>
      <c r="B239" s="4" t="s">
        <v>76</v>
      </c>
      <c r="C239" s="4" t="s">
        <v>77</v>
      </c>
      <c r="D239" s="4" t="str">
        <f>vlookup(A239,mapping!A:B,2,false)</f>
        <v>Drugs</v>
      </c>
      <c r="E239" s="7">
        <f t="shared" si="1"/>
        <v>2017</v>
      </c>
      <c r="F239" s="5">
        <v>120.0</v>
      </c>
      <c r="G239" s="5">
        <v>107.0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4" t="s">
        <v>75</v>
      </c>
      <c r="B240" s="4" t="s">
        <v>78</v>
      </c>
      <c r="C240" s="4" t="s">
        <v>79</v>
      </c>
      <c r="D240" s="4" t="str">
        <f>vlookup(A240,mapping!A:B,2,false)</f>
        <v>Drugs</v>
      </c>
      <c r="E240" s="7">
        <f t="shared" si="1"/>
        <v>2017</v>
      </c>
      <c r="F240" s="5">
        <v>434.0</v>
      </c>
      <c r="G240" s="5">
        <v>412.0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4" t="s">
        <v>75</v>
      </c>
      <c r="B241" s="4" t="s">
        <v>78</v>
      </c>
      <c r="C241" s="4" t="s">
        <v>80</v>
      </c>
      <c r="D241" s="4" t="str">
        <f>vlookup(A241,mapping!A:B,2,false)</f>
        <v>Drugs</v>
      </c>
      <c r="E241" s="7">
        <f t="shared" si="1"/>
        <v>2017</v>
      </c>
      <c r="F241" s="5">
        <v>2498.0</v>
      </c>
      <c r="G241" s="5">
        <v>1827.0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4" t="s">
        <v>75</v>
      </c>
      <c r="B242" s="4" t="s">
        <v>78</v>
      </c>
      <c r="C242" s="4" t="s">
        <v>14</v>
      </c>
      <c r="D242" s="4" t="str">
        <f>vlookup(A242,mapping!A:B,2,false)</f>
        <v>Drugs</v>
      </c>
      <c r="E242" s="7">
        <f t="shared" si="1"/>
        <v>2017</v>
      </c>
      <c r="F242" s="5">
        <v>2698.0</v>
      </c>
      <c r="G242" s="5">
        <v>2118.0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4" t="s">
        <v>75</v>
      </c>
      <c r="B243" s="4" t="s">
        <v>81</v>
      </c>
      <c r="C243" s="4" t="s">
        <v>82</v>
      </c>
      <c r="D243" s="4" t="str">
        <f>vlookup(A243,mapping!A:B,2,false)</f>
        <v>Drugs</v>
      </c>
      <c r="E243" s="7">
        <f t="shared" si="1"/>
        <v>2017</v>
      </c>
      <c r="F243" s="5">
        <v>60.0</v>
      </c>
      <c r="G243" s="5">
        <v>48.0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4" t="s">
        <v>75</v>
      </c>
      <c r="B244" s="4" t="s">
        <v>81</v>
      </c>
      <c r="C244" s="4" t="s">
        <v>83</v>
      </c>
      <c r="D244" s="4" t="str">
        <f>vlookup(A244,mapping!A:B,2,false)</f>
        <v>Drugs</v>
      </c>
      <c r="E244" s="7">
        <f t="shared" si="1"/>
        <v>2017</v>
      </c>
      <c r="F244" s="5">
        <v>793.0</v>
      </c>
      <c r="G244" s="5">
        <v>754.0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4" t="s">
        <v>75</v>
      </c>
      <c r="B245" s="4" t="s">
        <v>81</v>
      </c>
      <c r="C245" s="4" t="s">
        <v>14</v>
      </c>
      <c r="D245" s="4" t="str">
        <f>vlookup(A245,mapping!A:B,2,false)</f>
        <v>Drugs</v>
      </c>
      <c r="E245" s="7">
        <f t="shared" si="1"/>
        <v>2017</v>
      </c>
      <c r="F245" s="5">
        <v>852.0</v>
      </c>
      <c r="G245" s="5">
        <v>801.0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4" t="s">
        <v>75</v>
      </c>
      <c r="B246" s="4" t="s">
        <v>84</v>
      </c>
      <c r="C246" s="4" t="s">
        <v>85</v>
      </c>
      <c r="D246" s="4" t="str">
        <f>vlookup(A246,mapping!A:B,2,false)</f>
        <v>Drugs</v>
      </c>
      <c r="E246" s="7">
        <f t="shared" si="1"/>
        <v>2017</v>
      </c>
      <c r="F246" s="5">
        <v>18594.0</v>
      </c>
      <c r="G246" s="5">
        <v>17148.0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4" t="s">
        <v>75</v>
      </c>
      <c r="B247" s="4" t="s">
        <v>84</v>
      </c>
      <c r="C247" s="4" t="s">
        <v>86</v>
      </c>
      <c r="D247" s="4" t="str">
        <f>vlookup(A247,mapping!A:B,2,false)</f>
        <v>Drugs</v>
      </c>
      <c r="E247" s="7">
        <f t="shared" si="1"/>
        <v>2017</v>
      </c>
      <c r="F247" s="5">
        <v>105.0</v>
      </c>
      <c r="G247" s="5">
        <v>97.0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4" t="s">
        <v>75</v>
      </c>
      <c r="B248" s="4" t="s">
        <v>84</v>
      </c>
      <c r="C248" s="4" t="s">
        <v>14</v>
      </c>
      <c r="D248" s="4" t="str">
        <f>vlookup(A248,mapping!A:B,2,false)</f>
        <v>Drugs</v>
      </c>
      <c r="E248" s="7">
        <f t="shared" si="1"/>
        <v>2017</v>
      </c>
      <c r="F248" s="5">
        <v>18643.0</v>
      </c>
      <c r="G248" s="5">
        <v>17194.0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4" t="s">
        <v>75</v>
      </c>
      <c r="B249" s="4" t="s">
        <v>87</v>
      </c>
      <c r="C249" s="4" t="s">
        <v>88</v>
      </c>
      <c r="D249" s="4" t="str">
        <f>vlookup(A249,mapping!A:B,2,false)</f>
        <v>Drugs</v>
      </c>
      <c r="E249" s="7">
        <f t="shared" si="1"/>
        <v>2017</v>
      </c>
      <c r="F249" s="5">
        <v>854.0</v>
      </c>
      <c r="G249" s="5">
        <v>739.0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4" t="s">
        <v>75</v>
      </c>
      <c r="B250" s="4" t="s">
        <v>14</v>
      </c>
      <c r="C250" s="4" t="s">
        <v>14</v>
      </c>
      <c r="D250" s="4" t="str">
        <f>vlookup(A250,mapping!A:B,2,false)</f>
        <v>Drugs</v>
      </c>
      <c r="E250" s="7">
        <f t="shared" si="1"/>
        <v>2017</v>
      </c>
      <c r="F250" s="5">
        <v>20632.0</v>
      </c>
      <c r="G250" s="5">
        <v>19606.0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4" t="s">
        <v>89</v>
      </c>
      <c r="B251" s="4" t="s">
        <v>90</v>
      </c>
      <c r="C251" s="4" t="s">
        <v>91</v>
      </c>
      <c r="D251" s="4" t="str">
        <f>vlookup(A251,mapping!A:B,2,false)</f>
        <v>Weapons</v>
      </c>
      <c r="E251" s="7">
        <f t="shared" si="1"/>
        <v>2017</v>
      </c>
      <c r="F251" s="5">
        <v>1263.0</v>
      </c>
      <c r="G251" s="5">
        <v>1054.0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4" t="s">
        <v>89</v>
      </c>
      <c r="B252" s="4" t="s">
        <v>90</v>
      </c>
      <c r="C252" s="4" t="s">
        <v>92</v>
      </c>
      <c r="D252" s="4" t="str">
        <f>vlookup(A252,mapping!A:B,2,false)</f>
        <v>Weapons</v>
      </c>
      <c r="E252" s="7">
        <f t="shared" si="1"/>
        <v>2017</v>
      </c>
      <c r="F252" s="5">
        <v>133.0</v>
      </c>
      <c r="G252" s="5">
        <v>73.0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4" t="s">
        <v>89</v>
      </c>
      <c r="B253" s="4" t="s">
        <v>90</v>
      </c>
      <c r="C253" s="4" t="s">
        <v>14</v>
      </c>
      <c r="D253" s="4" t="str">
        <f>vlookup(A253,mapping!A:B,2,false)</f>
        <v>Weapons</v>
      </c>
      <c r="E253" s="7">
        <f t="shared" si="1"/>
        <v>2017</v>
      </c>
      <c r="F253" s="5">
        <v>1279.0</v>
      </c>
      <c r="G253" s="5">
        <v>1066.0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4" t="s">
        <v>89</v>
      </c>
      <c r="B254" s="4" t="s">
        <v>93</v>
      </c>
      <c r="C254" s="4" t="s">
        <v>94</v>
      </c>
      <c r="D254" s="4" t="str">
        <f>vlookup(A254,mapping!A:B,2,false)</f>
        <v>Weapons</v>
      </c>
      <c r="E254" s="7">
        <f t="shared" si="1"/>
        <v>2017</v>
      </c>
      <c r="F254" s="5">
        <v>4087.0</v>
      </c>
      <c r="G254" s="5">
        <v>3471.0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4" t="s">
        <v>89</v>
      </c>
      <c r="B255" s="4" t="s">
        <v>93</v>
      </c>
      <c r="C255" s="4" t="s">
        <v>95</v>
      </c>
      <c r="D255" s="4" t="str">
        <f>vlookup(A255,mapping!A:B,2,false)</f>
        <v>Weapons</v>
      </c>
      <c r="E255" s="7">
        <f t="shared" si="1"/>
        <v>2017</v>
      </c>
      <c r="F255" s="5">
        <v>854.0</v>
      </c>
      <c r="G255" s="5">
        <v>662.0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4" t="s">
        <v>89</v>
      </c>
      <c r="B256" s="4" t="s">
        <v>93</v>
      </c>
      <c r="C256" s="4" t="s">
        <v>96</v>
      </c>
      <c r="D256" s="4" t="str">
        <f>vlookup(A256,mapping!A:B,2,false)</f>
        <v>Weapons</v>
      </c>
      <c r="E256" s="7">
        <f t="shared" si="1"/>
        <v>2017</v>
      </c>
      <c r="F256" s="5">
        <v>48.0</v>
      </c>
      <c r="G256" s="5">
        <v>36.0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4" t="s">
        <v>89</v>
      </c>
      <c r="B257" s="4" t="s">
        <v>93</v>
      </c>
      <c r="C257" s="4" t="s">
        <v>97</v>
      </c>
      <c r="D257" s="4" t="str">
        <f>vlookup(A257,mapping!A:B,2,false)</f>
        <v>Weapons</v>
      </c>
      <c r="E257" s="7">
        <f t="shared" si="1"/>
        <v>2017</v>
      </c>
      <c r="F257" s="5">
        <v>124.0</v>
      </c>
      <c r="G257" s="5">
        <v>101.0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4" t="s">
        <v>89</v>
      </c>
      <c r="B258" s="4" t="s">
        <v>93</v>
      </c>
      <c r="C258" s="4" t="s">
        <v>14</v>
      </c>
      <c r="D258" s="4" t="str">
        <f>vlookup(A258,mapping!A:B,2,false)</f>
        <v>Weapons</v>
      </c>
      <c r="E258" s="7">
        <f t="shared" si="1"/>
        <v>2017</v>
      </c>
      <c r="F258" s="5">
        <v>4537.0</v>
      </c>
      <c r="G258" s="5">
        <v>3890.0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4" t="s">
        <v>89</v>
      </c>
      <c r="B259" s="4" t="s">
        <v>14</v>
      </c>
      <c r="C259" s="4" t="s">
        <v>14</v>
      </c>
      <c r="D259" s="4" t="str">
        <f>vlookup(A259,mapping!A:B,2,false)</f>
        <v>Weapons</v>
      </c>
      <c r="E259" s="7">
        <f t="shared" si="1"/>
        <v>2017</v>
      </c>
      <c r="F259" s="5">
        <v>5268.0</v>
      </c>
      <c r="G259" s="5">
        <v>4584.0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4" t="s">
        <v>98</v>
      </c>
      <c r="B260" s="4" t="s">
        <v>99</v>
      </c>
      <c r="C260" s="4" t="s">
        <v>100</v>
      </c>
      <c r="D260" s="4" t="str">
        <f>vlookup(A260,mapping!A:B,2,false)</f>
        <v>Property | Order | Other</v>
      </c>
      <c r="E260" s="7">
        <f t="shared" si="1"/>
        <v>2017</v>
      </c>
      <c r="F260" s="5">
        <v>258.0</v>
      </c>
      <c r="G260" s="5">
        <v>181.0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4" t="s">
        <v>98</v>
      </c>
      <c r="B261" s="4" t="s">
        <v>99</v>
      </c>
      <c r="C261" s="4" t="s">
        <v>101</v>
      </c>
      <c r="D261" s="4" t="str">
        <f>vlookup(A261,mapping!A:B,2,false)</f>
        <v>Property | Order | Other</v>
      </c>
      <c r="E261" s="7">
        <f t="shared" si="1"/>
        <v>2017</v>
      </c>
      <c r="F261" s="5">
        <v>605.0</v>
      </c>
      <c r="G261" s="5">
        <v>538.0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4" t="s">
        <v>98</v>
      </c>
      <c r="B262" s="4" t="s">
        <v>99</v>
      </c>
      <c r="C262" s="4" t="s">
        <v>102</v>
      </c>
      <c r="D262" s="4" t="str">
        <f>vlookup(A262,mapping!A:B,2,false)</f>
        <v>Property | Order | Other</v>
      </c>
      <c r="E262" s="7">
        <f t="shared" si="1"/>
        <v>2017</v>
      </c>
      <c r="F262" s="5">
        <v>11375.0</v>
      </c>
      <c r="G262" s="5">
        <v>9107.0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4" t="s">
        <v>98</v>
      </c>
      <c r="B263" s="4" t="s">
        <v>99</v>
      </c>
      <c r="C263" s="4" t="s">
        <v>14</v>
      </c>
      <c r="D263" s="4" t="str">
        <f>vlookup(A263,mapping!A:B,2,false)</f>
        <v>Property | Order | Other</v>
      </c>
      <c r="E263" s="7">
        <f t="shared" si="1"/>
        <v>2017</v>
      </c>
      <c r="F263" s="5">
        <v>12100.0</v>
      </c>
      <c r="G263" s="5">
        <v>9723.0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4" t="s">
        <v>98</v>
      </c>
      <c r="B264" s="4" t="s">
        <v>103</v>
      </c>
      <c r="C264" s="4" t="s">
        <v>104</v>
      </c>
      <c r="D264" s="4" t="str">
        <f>vlookup(A264,mapping!A:B,2,false)</f>
        <v>Property | Order | Other</v>
      </c>
      <c r="E264" s="7">
        <f t="shared" si="1"/>
        <v>2017</v>
      </c>
      <c r="F264" s="5">
        <v>0.0</v>
      </c>
      <c r="G264" s="5">
        <v>0.0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4" t="s">
        <v>98</v>
      </c>
      <c r="B265" s="4" t="s">
        <v>103</v>
      </c>
      <c r="C265" s="4" t="s">
        <v>105</v>
      </c>
      <c r="D265" s="4" t="str">
        <f>vlookup(A265,mapping!A:B,2,false)</f>
        <v>Property | Order | Other</v>
      </c>
      <c r="E265" s="7">
        <f t="shared" si="1"/>
        <v>2017</v>
      </c>
      <c r="F265" s="5">
        <v>34.0</v>
      </c>
      <c r="G265" s="5">
        <v>22.0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4" t="s">
        <v>98</v>
      </c>
      <c r="B266" s="4" t="s">
        <v>103</v>
      </c>
      <c r="C266" s="4" t="s">
        <v>106</v>
      </c>
      <c r="D266" s="4" t="str">
        <f>vlookup(A266,mapping!A:B,2,false)</f>
        <v>Property | Order | Other</v>
      </c>
      <c r="E266" s="7">
        <f t="shared" si="1"/>
        <v>2017</v>
      </c>
      <c r="F266" s="5">
        <v>22.0</v>
      </c>
      <c r="G266" s="5">
        <v>19.0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4" t="s">
        <v>98</v>
      </c>
      <c r="B267" s="4" t="s">
        <v>103</v>
      </c>
      <c r="C267" s="4" t="s">
        <v>107</v>
      </c>
      <c r="D267" s="4" t="str">
        <f>vlookup(A267,mapping!A:B,2,false)</f>
        <v>Property | Order | Other</v>
      </c>
      <c r="E267" s="7">
        <f t="shared" si="1"/>
        <v>2017</v>
      </c>
      <c r="F267" s="5">
        <v>2.0</v>
      </c>
      <c r="G267" s="5">
        <v>1.0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4" t="s">
        <v>98</v>
      </c>
      <c r="B268" s="4" t="s">
        <v>103</v>
      </c>
      <c r="C268" s="4" t="s">
        <v>108</v>
      </c>
      <c r="D268" s="4" t="str">
        <f>vlookup(A268,mapping!A:B,2,false)</f>
        <v>Property | Order | Other</v>
      </c>
      <c r="E268" s="7">
        <f t="shared" si="1"/>
        <v>2017</v>
      </c>
      <c r="F268" s="5">
        <v>185.0</v>
      </c>
      <c r="G268" s="5">
        <v>125.0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4" t="s">
        <v>98</v>
      </c>
      <c r="B269" s="4" t="s">
        <v>103</v>
      </c>
      <c r="C269" s="4" t="s">
        <v>14</v>
      </c>
      <c r="D269" s="4" t="str">
        <f>vlookup(A269,mapping!A:B,2,false)</f>
        <v>Property | Order | Other</v>
      </c>
      <c r="E269" s="7">
        <f t="shared" si="1"/>
        <v>2017</v>
      </c>
      <c r="F269" s="5">
        <v>241.0</v>
      </c>
      <c r="G269" s="5">
        <v>166.0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4" t="s">
        <v>98</v>
      </c>
      <c r="B270" s="4" t="s">
        <v>14</v>
      </c>
      <c r="C270" s="4" t="s">
        <v>14</v>
      </c>
      <c r="D270" s="4" t="str">
        <f>vlookup(A270,mapping!A:B,2,false)</f>
        <v>Property | Order | Other</v>
      </c>
      <c r="E270" s="7">
        <f t="shared" si="1"/>
        <v>2017</v>
      </c>
      <c r="F270" s="5">
        <v>12328.0</v>
      </c>
      <c r="G270" s="5">
        <v>9883.0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4" t="s">
        <v>109</v>
      </c>
      <c r="B271" s="4" t="s">
        <v>110</v>
      </c>
      <c r="C271" s="4" t="s">
        <v>111</v>
      </c>
      <c r="D271" s="4" t="str">
        <f>vlookup(A271,mapping!A:B,2,false)</f>
        <v>Property | Order | Other</v>
      </c>
      <c r="E271" s="7">
        <f t="shared" si="1"/>
        <v>2017</v>
      </c>
      <c r="F271" s="5">
        <v>3704.0</v>
      </c>
      <c r="G271" s="5">
        <v>3098.0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4" t="s">
        <v>109</v>
      </c>
      <c r="B272" s="4" t="s">
        <v>110</v>
      </c>
      <c r="C272" s="4" t="s">
        <v>112</v>
      </c>
      <c r="D272" s="4" t="str">
        <f>vlookup(A272,mapping!A:B,2,false)</f>
        <v>Property | Order | Other</v>
      </c>
      <c r="E272" s="7">
        <f t="shared" si="1"/>
        <v>2017</v>
      </c>
      <c r="F272" s="5">
        <v>2517.0</v>
      </c>
      <c r="G272" s="5">
        <v>1380.0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4" t="s">
        <v>109</v>
      </c>
      <c r="B273" s="4" t="s">
        <v>110</v>
      </c>
      <c r="C273" s="4" t="s">
        <v>113</v>
      </c>
      <c r="D273" s="4" t="str">
        <f>vlookup(A273,mapping!A:B,2,false)</f>
        <v>Property | Order | Other</v>
      </c>
      <c r="E273" s="7">
        <f t="shared" si="1"/>
        <v>2017</v>
      </c>
      <c r="F273" s="5">
        <v>2632.0</v>
      </c>
      <c r="G273" s="5">
        <v>1771.0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4" t="s">
        <v>109</v>
      </c>
      <c r="B274" s="4" t="s">
        <v>110</v>
      </c>
      <c r="C274" s="4" t="s">
        <v>114</v>
      </c>
      <c r="D274" s="4" t="str">
        <f>vlookup(A274,mapping!A:B,2,false)</f>
        <v>Property | Order | Other</v>
      </c>
      <c r="E274" s="7">
        <f t="shared" si="1"/>
        <v>2017</v>
      </c>
      <c r="F274" s="5">
        <v>7.0</v>
      </c>
      <c r="G274" s="5">
        <v>6.0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4" t="s">
        <v>109</v>
      </c>
      <c r="B275" s="4" t="s">
        <v>110</v>
      </c>
      <c r="C275" s="4" t="s">
        <v>14</v>
      </c>
      <c r="D275" s="4" t="str">
        <f>vlookup(A275,mapping!A:B,2,false)</f>
        <v>Property | Order | Other</v>
      </c>
      <c r="E275" s="7">
        <f t="shared" si="1"/>
        <v>2017</v>
      </c>
      <c r="F275" s="5">
        <v>8379.0</v>
      </c>
      <c r="G275" s="5">
        <v>6008.0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4" t="s">
        <v>109</v>
      </c>
      <c r="B276" s="4" t="s">
        <v>115</v>
      </c>
      <c r="C276" s="4" t="s">
        <v>116</v>
      </c>
      <c r="D276" s="4" t="str">
        <f>vlookup(A276,mapping!A:B,2,false)</f>
        <v>Property | Order | Other</v>
      </c>
      <c r="E276" s="7">
        <f t="shared" si="1"/>
        <v>2017</v>
      </c>
      <c r="F276" s="5">
        <v>29.0</v>
      </c>
      <c r="G276" s="5">
        <v>20.0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4" t="s">
        <v>109</v>
      </c>
      <c r="B277" s="4" t="s">
        <v>115</v>
      </c>
      <c r="C277" s="4" t="s">
        <v>117</v>
      </c>
      <c r="D277" s="4" t="str">
        <f>vlookup(A277,mapping!A:B,2,false)</f>
        <v>Property | Order | Other</v>
      </c>
      <c r="E277" s="7">
        <f t="shared" si="1"/>
        <v>2017</v>
      </c>
      <c r="F277" s="5">
        <v>1130.0</v>
      </c>
      <c r="G277" s="5">
        <v>994.0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4" t="s">
        <v>109</v>
      </c>
      <c r="B278" s="4" t="s">
        <v>115</v>
      </c>
      <c r="C278" s="4" t="s">
        <v>118</v>
      </c>
      <c r="D278" s="4" t="str">
        <f>vlookup(A278,mapping!A:B,2,false)</f>
        <v>Property | Order | Other</v>
      </c>
      <c r="E278" s="7">
        <f t="shared" si="1"/>
        <v>2017</v>
      </c>
      <c r="F278" s="5">
        <v>8.0</v>
      </c>
      <c r="G278" s="5">
        <v>6.0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4" t="s">
        <v>109</v>
      </c>
      <c r="B279" s="4" t="s">
        <v>115</v>
      </c>
      <c r="C279" s="4" t="s">
        <v>119</v>
      </c>
      <c r="D279" s="4" t="str">
        <f>vlookup(A279,mapping!A:B,2,false)</f>
        <v>Property | Order | Other</v>
      </c>
      <c r="E279" s="7">
        <f t="shared" si="1"/>
        <v>2017</v>
      </c>
      <c r="F279" s="5">
        <v>0.0</v>
      </c>
      <c r="G279" s="5">
        <v>0.0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4" t="s">
        <v>109</v>
      </c>
      <c r="B280" s="4" t="s">
        <v>115</v>
      </c>
      <c r="C280" s="4" t="s">
        <v>120</v>
      </c>
      <c r="D280" s="4" t="str">
        <f>vlookup(A280,mapping!A:B,2,false)</f>
        <v>Property | Order | Other</v>
      </c>
      <c r="E280" s="7">
        <f t="shared" si="1"/>
        <v>2017</v>
      </c>
      <c r="F280" s="5">
        <v>261.0</v>
      </c>
      <c r="G280" s="5">
        <v>192.0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4" t="s">
        <v>109</v>
      </c>
      <c r="B281" s="4" t="s">
        <v>115</v>
      </c>
      <c r="C281" s="4" t="s">
        <v>121</v>
      </c>
      <c r="D281" s="4" t="str">
        <f>vlookup(A281,mapping!A:B,2,false)</f>
        <v>Property | Order | Other</v>
      </c>
      <c r="E281" s="7">
        <f t="shared" si="1"/>
        <v>2017</v>
      </c>
      <c r="F281" s="5">
        <v>15.0</v>
      </c>
      <c r="G281" s="5">
        <v>8.0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4" t="s">
        <v>109</v>
      </c>
      <c r="B282" s="4" t="s">
        <v>115</v>
      </c>
      <c r="C282" s="4" t="s">
        <v>122</v>
      </c>
      <c r="D282" s="4" t="str">
        <f>vlookup(A282,mapping!A:B,2,false)</f>
        <v>Property | Order | Other</v>
      </c>
      <c r="E282" s="7">
        <f t="shared" si="1"/>
        <v>2017</v>
      </c>
      <c r="F282" s="5">
        <v>17.0</v>
      </c>
      <c r="G282" s="5">
        <v>15.0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4" t="s">
        <v>109</v>
      </c>
      <c r="B283" s="4" t="s">
        <v>115</v>
      </c>
      <c r="C283" s="4" t="s">
        <v>14</v>
      </c>
      <c r="D283" s="4" t="str">
        <f>vlookup(A283,mapping!A:B,2,false)</f>
        <v>Property | Order | Other</v>
      </c>
      <c r="E283" s="7">
        <f t="shared" si="1"/>
        <v>2017</v>
      </c>
      <c r="F283" s="5">
        <v>1453.0</v>
      </c>
      <c r="G283" s="5">
        <v>1229.0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4" t="s">
        <v>109</v>
      </c>
      <c r="B284" s="4" t="s">
        <v>123</v>
      </c>
      <c r="C284" s="4" t="s">
        <v>124</v>
      </c>
      <c r="D284" s="4" t="str">
        <f>vlookup(A284,mapping!A:B,2,false)</f>
        <v>Property | Order | Other</v>
      </c>
      <c r="E284" s="7">
        <f t="shared" si="1"/>
        <v>2017</v>
      </c>
      <c r="F284" s="5">
        <v>1435.0</v>
      </c>
      <c r="G284" s="5">
        <v>1246.0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4" t="s">
        <v>109</v>
      </c>
      <c r="B285" s="4" t="s">
        <v>123</v>
      </c>
      <c r="C285" s="4" t="s">
        <v>125</v>
      </c>
      <c r="D285" s="4" t="str">
        <f>vlookup(A285,mapping!A:B,2,false)</f>
        <v>Property | Order | Other</v>
      </c>
      <c r="E285" s="7">
        <f t="shared" si="1"/>
        <v>2017</v>
      </c>
      <c r="F285" s="5">
        <v>1758.0</v>
      </c>
      <c r="G285" s="5">
        <v>1329.0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4" t="s">
        <v>109</v>
      </c>
      <c r="B286" s="4" t="s">
        <v>123</v>
      </c>
      <c r="C286" s="4" t="s">
        <v>126</v>
      </c>
      <c r="D286" s="4" t="str">
        <f>vlookup(A286,mapping!A:B,2,false)</f>
        <v>Property | Order | Other</v>
      </c>
      <c r="E286" s="7">
        <f t="shared" si="1"/>
        <v>2017</v>
      </c>
      <c r="F286" s="5">
        <v>180.0</v>
      </c>
      <c r="G286" s="5">
        <v>142.0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4" t="s">
        <v>109</v>
      </c>
      <c r="B287" s="4" t="s">
        <v>123</v>
      </c>
      <c r="C287" s="4" t="s">
        <v>14</v>
      </c>
      <c r="D287" s="4" t="str">
        <f>vlookup(A287,mapping!A:B,2,false)</f>
        <v>Property | Order | Other</v>
      </c>
      <c r="E287" s="7">
        <f t="shared" si="1"/>
        <v>2017</v>
      </c>
      <c r="F287" s="5">
        <v>3158.0</v>
      </c>
      <c r="G287" s="5">
        <v>2596.0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4" t="s">
        <v>109</v>
      </c>
      <c r="B288" s="4" t="s">
        <v>14</v>
      </c>
      <c r="C288" s="4" t="s">
        <v>14</v>
      </c>
      <c r="D288" s="4" t="str">
        <f>vlookup(A288,mapping!A:B,2,false)</f>
        <v>Property | Order | Other</v>
      </c>
      <c r="E288" s="7">
        <f t="shared" si="1"/>
        <v>2017</v>
      </c>
      <c r="F288" s="5">
        <v>12056.0</v>
      </c>
      <c r="G288" s="5">
        <v>9265.0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4" t="s">
        <v>127</v>
      </c>
      <c r="B289" s="4" t="s">
        <v>128</v>
      </c>
      <c r="C289" s="4" t="s">
        <v>129</v>
      </c>
      <c r="D289" s="4" t="str">
        <f>vlookup(A289,mapping!A:B,2,false)</f>
        <v>Property | Order | Other</v>
      </c>
      <c r="E289" s="7">
        <f t="shared" si="1"/>
        <v>2017</v>
      </c>
      <c r="F289" s="5">
        <v>16716.0</v>
      </c>
      <c r="G289" s="5">
        <v>15965.0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4" t="s">
        <v>127</v>
      </c>
      <c r="B290" s="4" t="s">
        <v>128</v>
      </c>
      <c r="C290" s="4" t="s">
        <v>130</v>
      </c>
      <c r="D290" s="4" t="str">
        <f>vlookup(A290,mapping!A:B,2,false)</f>
        <v>Property | Order | Other</v>
      </c>
      <c r="E290" s="7">
        <f t="shared" si="1"/>
        <v>2017</v>
      </c>
      <c r="F290" s="5">
        <v>6193.0</v>
      </c>
      <c r="G290" s="5">
        <v>5883.0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4" t="s">
        <v>127</v>
      </c>
      <c r="B291" s="4" t="s">
        <v>128</v>
      </c>
      <c r="C291" s="4" t="s">
        <v>131</v>
      </c>
      <c r="D291" s="4" t="str">
        <f>vlookup(A291,mapping!A:B,2,false)</f>
        <v>Property | Order | Other</v>
      </c>
      <c r="E291" s="7">
        <f t="shared" si="1"/>
        <v>2017</v>
      </c>
      <c r="F291" s="5">
        <v>143.0</v>
      </c>
      <c r="G291" s="5">
        <v>122.0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4" t="s">
        <v>127</v>
      </c>
      <c r="B292" s="4" t="s">
        <v>128</v>
      </c>
      <c r="C292" s="4" t="s">
        <v>14</v>
      </c>
      <c r="D292" s="4" t="str">
        <f>vlookup(A292,mapping!A:B,2,false)</f>
        <v>Property | Order | Other</v>
      </c>
      <c r="E292" s="7">
        <f t="shared" si="1"/>
        <v>2017</v>
      </c>
      <c r="F292" s="5">
        <v>22639.0</v>
      </c>
      <c r="G292" s="5">
        <v>21812.0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4" t="s">
        <v>127</v>
      </c>
      <c r="B293" s="4" t="s">
        <v>132</v>
      </c>
      <c r="C293" s="4" t="s">
        <v>133</v>
      </c>
      <c r="D293" s="4" t="str">
        <f>vlookup(A293,mapping!A:B,2,false)</f>
        <v>Property | Order | Other</v>
      </c>
      <c r="E293" s="7">
        <f t="shared" si="1"/>
        <v>2017</v>
      </c>
      <c r="F293" s="5">
        <v>4690.0</v>
      </c>
      <c r="G293" s="5">
        <v>4468.0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4" t="s">
        <v>127</v>
      </c>
      <c r="B294" s="4" t="s">
        <v>132</v>
      </c>
      <c r="C294" s="4" t="s">
        <v>134</v>
      </c>
      <c r="D294" s="4" t="str">
        <f>vlookup(A294,mapping!A:B,2,false)</f>
        <v>Property | Order | Other</v>
      </c>
      <c r="E294" s="7">
        <f t="shared" si="1"/>
        <v>2017</v>
      </c>
      <c r="F294" s="5">
        <v>38.0</v>
      </c>
      <c r="G294" s="5">
        <v>35.0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4" t="s">
        <v>127</v>
      </c>
      <c r="B295" s="4" t="s">
        <v>132</v>
      </c>
      <c r="C295" s="4" t="s">
        <v>14</v>
      </c>
      <c r="D295" s="4" t="str">
        <f>vlookup(A295,mapping!A:B,2,false)</f>
        <v>Property | Order | Other</v>
      </c>
      <c r="E295" s="7">
        <f t="shared" si="1"/>
        <v>2017</v>
      </c>
      <c r="F295" s="5">
        <v>4727.0</v>
      </c>
      <c r="G295" s="5">
        <v>4503.0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4" t="s">
        <v>127</v>
      </c>
      <c r="B296" s="4" t="s">
        <v>135</v>
      </c>
      <c r="C296" s="4" t="s">
        <v>136</v>
      </c>
      <c r="D296" s="4" t="str">
        <f>vlookup(A296,mapping!A:B,2,false)</f>
        <v>Property | Order | Other</v>
      </c>
      <c r="E296" s="7">
        <f t="shared" si="1"/>
        <v>2017</v>
      </c>
      <c r="F296" s="5">
        <v>17725.0</v>
      </c>
      <c r="G296" s="5">
        <v>17566.0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4" t="s">
        <v>127</v>
      </c>
      <c r="B297" s="4" t="s">
        <v>135</v>
      </c>
      <c r="C297" s="4" t="s">
        <v>137</v>
      </c>
      <c r="D297" s="4" t="str">
        <f>vlookup(A297,mapping!A:B,2,false)</f>
        <v>Property | Order | Other</v>
      </c>
      <c r="E297" s="7">
        <f t="shared" si="1"/>
        <v>2017</v>
      </c>
      <c r="F297" s="5">
        <v>8309.0</v>
      </c>
      <c r="G297" s="5">
        <v>8165.0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4" t="s">
        <v>127</v>
      </c>
      <c r="B298" s="4" t="s">
        <v>135</v>
      </c>
      <c r="C298" s="4" t="s">
        <v>138</v>
      </c>
      <c r="D298" s="4" t="str">
        <f>vlookup(A298,mapping!A:B,2,false)</f>
        <v>Property | Order | Other</v>
      </c>
      <c r="E298" s="7">
        <f t="shared" si="1"/>
        <v>2017</v>
      </c>
      <c r="F298" s="5">
        <v>7055.0</v>
      </c>
      <c r="G298" s="5">
        <v>6623.0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4" t="s">
        <v>127</v>
      </c>
      <c r="B299" s="4" t="s">
        <v>135</v>
      </c>
      <c r="C299" s="4" t="s">
        <v>14</v>
      </c>
      <c r="D299" s="4" t="str">
        <f>vlookup(A299,mapping!A:B,2,false)</f>
        <v>Property | Order | Other</v>
      </c>
      <c r="E299" s="7">
        <f t="shared" si="1"/>
        <v>2017</v>
      </c>
      <c r="F299" s="5">
        <v>32545.0</v>
      </c>
      <c r="G299" s="5">
        <v>31856.0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4" t="s">
        <v>127</v>
      </c>
      <c r="B300" s="4" t="s">
        <v>139</v>
      </c>
      <c r="C300" s="4" t="s">
        <v>139</v>
      </c>
      <c r="D300" s="4" t="str">
        <f>vlookup(A300,mapping!A:B,2,false)</f>
        <v>Property | Order | Other</v>
      </c>
      <c r="E300" s="7">
        <f t="shared" si="1"/>
        <v>2017</v>
      </c>
      <c r="F300" s="5">
        <v>0.0</v>
      </c>
      <c r="G300" s="5">
        <v>0.0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4" t="s">
        <v>127</v>
      </c>
      <c r="B301" s="4" t="s">
        <v>14</v>
      </c>
      <c r="C301" s="4" t="s">
        <v>14</v>
      </c>
      <c r="D301" s="4" t="str">
        <f>vlookup(A301,mapping!A:B,2,false)</f>
        <v>Property | Order | Other</v>
      </c>
      <c r="E301" s="7">
        <f t="shared" si="1"/>
        <v>2017</v>
      </c>
      <c r="F301" s="5">
        <v>51940.0</v>
      </c>
      <c r="G301" s="5">
        <v>50558.0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4" t="s">
        <v>140</v>
      </c>
      <c r="B302" s="4" t="s">
        <v>141</v>
      </c>
      <c r="C302" s="4" t="s">
        <v>142</v>
      </c>
      <c r="D302" s="4" t="str">
        <f>vlookup(A302,mapping!A:B,2,false)</f>
        <v>Procedural</v>
      </c>
      <c r="E302" s="7">
        <f t="shared" si="1"/>
        <v>2017</v>
      </c>
      <c r="F302" s="5">
        <v>251.0</v>
      </c>
      <c r="G302" s="5">
        <v>189.0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4" t="s">
        <v>140</v>
      </c>
      <c r="B303" s="4" t="s">
        <v>141</v>
      </c>
      <c r="C303" s="4" t="s">
        <v>143</v>
      </c>
      <c r="D303" s="4" t="str">
        <f>vlookup(A303,mapping!A:B,2,false)</f>
        <v>Procedural</v>
      </c>
      <c r="E303" s="7">
        <f t="shared" si="1"/>
        <v>2017</v>
      </c>
      <c r="F303" s="5">
        <v>2099.0</v>
      </c>
      <c r="G303" s="5">
        <v>2099.0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4" t="s">
        <v>140</v>
      </c>
      <c r="B304" s="4" t="s">
        <v>141</v>
      </c>
      <c r="C304" s="4" t="s">
        <v>14</v>
      </c>
      <c r="D304" s="4" t="str">
        <f>vlookup(A304,mapping!A:B,2,false)</f>
        <v>Procedural</v>
      </c>
      <c r="E304" s="7">
        <f t="shared" si="1"/>
        <v>2017</v>
      </c>
      <c r="F304" s="5">
        <v>2342.0</v>
      </c>
      <c r="G304" s="5">
        <v>2283.0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4" t="s">
        <v>140</v>
      </c>
      <c r="B305" s="4" t="s">
        <v>144</v>
      </c>
      <c r="C305" s="4" t="s">
        <v>145</v>
      </c>
      <c r="D305" s="4" t="str">
        <f>vlookup(A305,mapping!A:B,2,false)</f>
        <v>Procedural</v>
      </c>
      <c r="E305" s="7">
        <f t="shared" si="1"/>
        <v>2017</v>
      </c>
      <c r="F305" s="5">
        <v>3.0</v>
      </c>
      <c r="G305" s="5">
        <v>0.0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4" t="s">
        <v>140</v>
      </c>
      <c r="B306" s="4" t="s">
        <v>144</v>
      </c>
      <c r="C306" s="4" t="s">
        <v>146</v>
      </c>
      <c r="D306" s="4" t="str">
        <f>vlookup(A306,mapping!A:B,2,false)</f>
        <v>Procedural</v>
      </c>
      <c r="E306" s="7">
        <f t="shared" si="1"/>
        <v>2017</v>
      </c>
      <c r="F306" s="5">
        <v>1536.0</v>
      </c>
      <c r="G306" s="5">
        <v>1536.0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4" t="s">
        <v>140</v>
      </c>
      <c r="B307" s="4" t="s">
        <v>144</v>
      </c>
      <c r="C307" s="4" t="s">
        <v>147</v>
      </c>
      <c r="D307" s="4" t="str">
        <f>vlookup(A307,mapping!A:B,2,false)</f>
        <v>Procedural</v>
      </c>
      <c r="E307" s="7">
        <f t="shared" si="1"/>
        <v>2017</v>
      </c>
      <c r="F307" s="5">
        <v>7229.0</v>
      </c>
      <c r="G307" s="5">
        <v>7227.0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4" t="s">
        <v>140</v>
      </c>
      <c r="B308" s="4" t="s">
        <v>144</v>
      </c>
      <c r="C308" s="4" t="s">
        <v>148</v>
      </c>
      <c r="D308" s="4" t="str">
        <f>vlookup(A308,mapping!A:B,2,false)</f>
        <v>Procedural</v>
      </c>
      <c r="E308" s="7">
        <f t="shared" si="1"/>
        <v>2017</v>
      </c>
      <c r="F308" s="5">
        <v>6832.0</v>
      </c>
      <c r="G308" s="5">
        <v>6832.0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4" t="s">
        <v>140</v>
      </c>
      <c r="B309" s="4" t="s">
        <v>144</v>
      </c>
      <c r="C309" s="4" t="s">
        <v>149</v>
      </c>
      <c r="D309" s="4" t="str">
        <f>vlookup(A309,mapping!A:B,2,false)</f>
        <v>Procedural</v>
      </c>
      <c r="E309" s="7">
        <f t="shared" si="1"/>
        <v>2017</v>
      </c>
      <c r="F309" s="5">
        <v>622.0</v>
      </c>
      <c r="G309" s="5">
        <v>575.0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4" t="s">
        <v>140</v>
      </c>
      <c r="B310" s="4" t="s">
        <v>144</v>
      </c>
      <c r="C310" s="4" t="s">
        <v>14</v>
      </c>
      <c r="D310" s="4" t="str">
        <f>vlookup(A310,mapping!A:B,2,false)</f>
        <v>Procedural</v>
      </c>
      <c r="E310" s="7">
        <f t="shared" si="1"/>
        <v>2017</v>
      </c>
      <c r="F310" s="5">
        <v>15227.0</v>
      </c>
      <c r="G310" s="5">
        <v>15176.0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4" t="s">
        <v>140</v>
      </c>
      <c r="B311" s="4" t="s">
        <v>150</v>
      </c>
      <c r="C311" s="4" t="s">
        <v>151</v>
      </c>
      <c r="D311" s="4" t="str">
        <f>vlookup(A311,mapping!A:B,2,false)</f>
        <v>Procedural</v>
      </c>
      <c r="E311" s="7">
        <f t="shared" si="1"/>
        <v>2017</v>
      </c>
      <c r="F311" s="5">
        <v>9223.0</v>
      </c>
      <c r="G311" s="5">
        <v>7600.0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4" t="s">
        <v>140</v>
      </c>
      <c r="B312" s="4" t="s">
        <v>152</v>
      </c>
      <c r="C312" s="4" t="s">
        <v>153</v>
      </c>
      <c r="D312" s="4" t="str">
        <f>vlookup(A312,mapping!A:B,2,false)</f>
        <v>Procedural</v>
      </c>
      <c r="E312" s="7">
        <f t="shared" si="1"/>
        <v>2017</v>
      </c>
      <c r="F312" s="5">
        <v>132.0</v>
      </c>
      <c r="G312" s="5">
        <v>103.0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4" t="s">
        <v>140</v>
      </c>
      <c r="B313" s="4" t="s">
        <v>152</v>
      </c>
      <c r="C313" s="4" t="s">
        <v>154</v>
      </c>
      <c r="D313" s="4" t="str">
        <f>vlookup(A313,mapping!A:B,2,false)</f>
        <v>Procedural</v>
      </c>
      <c r="E313" s="7">
        <f t="shared" si="1"/>
        <v>2017</v>
      </c>
      <c r="F313" s="5">
        <v>7.0</v>
      </c>
      <c r="G313" s="5">
        <v>7.0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4" t="s">
        <v>140</v>
      </c>
      <c r="B314" s="4" t="s">
        <v>152</v>
      </c>
      <c r="C314" s="4" t="s">
        <v>155</v>
      </c>
      <c r="D314" s="4" t="str">
        <f>vlookup(A314,mapping!A:B,2,false)</f>
        <v>Procedural</v>
      </c>
      <c r="E314" s="7">
        <f t="shared" si="1"/>
        <v>2017</v>
      </c>
      <c r="F314" s="5">
        <v>5.0</v>
      </c>
      <c r="G314" s="5">
        <v>3.0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4" t="s">
        <v>140</v>
      </c>
      <c r="B315" s="4" t="s">
        <v>152</v>
      </c>
      <c r="C315" s="4" t="s">
        <v>156</v>
      </c>
      <c r="D315" s="4" t="str">
        <f>vlookup(A315,mapping!A:B,2,false)</f>
        <v>Procedural</v>
      </c>
      <c r="E315" s="7">
        <f t="shared" si="1"/>
        <v>2017</v>
      </c>
      <c r="F315" s="5">
        <v>849.0</v>
      </c>
      <c r="G315" s="5">
        <v>759.0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4" t="s">
        <v>140</v>
      </c>
      <c r="B316" s="4" t="s">
        <v>152</v>
      </c>
      <c r="C316" s="4" t="s">
        <v>14</v>
      </c>
      <c r="D316" s="4" t="str">
        <f>vlookup(A316,mapping!A:B,2,false)</f>
        <v>Procedural</v>
      </c>
      <c r="E316" s="7">
        <f t="shared" si="1"/>
        <v>2017</v>
      </c>
      <c r="F316" s="5">
        <v>993.0</v>
      </c>
      <c r="G316" s="5">
        <v>872.0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4" t="s">
        <v>140</v>
      </c>
      <c r="B317" s="4" t="s">
        <v>157</v>
      </c>
      <c r="C317" s="4" t="s">
        <v>158</v>
      </c>
      <c r="D317" s="4" t="str">
        <f>vlookup(A317,mapping!A:B,2,false)</f>
        <v>Procedural</v>
      </c>
      <c r="E317" s="7">
        <f t="shared" si="1"/>
        <v>2017</v>
      </c>
      <c r="F317" s="5">
        <v>2.0</v>
      </c>
      <c r="G317" s="5">
        <v>1.0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4" t="s">
        <v>140</v>
      </c>
      <c r="B318" s="4" t="s">
        <v>157</v>
      </c>
      <c r="C318" s="4" t="s">
        <v>159</v>
      </c>
      <c r="D318" s="4" t="str">
        <f>vlookup(A318,mapping!A:B,2,false)</f>
        <v>Procedural</v>
      </c>
      <c r="E318" s="7">
        <f t="shared" si="1"/>
        <v>2017</v>
      </c>
      <c r="F318" s="5">
        <v>25.0</v>
      </c>
      <c r="G318" s="5">
        <v>24.0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4" t="s">
        <v>140</v>
      </c>
      <c r="B319" s="4" t="s">
        <v>157</v>
      </c>
      <c r="C319" s="4" t="s">
        <v>14</v>
      </c>
      <c r="D319" s="4" t="str">
        <f>vlookup(A319,mapping!A:B,2,false)</f>
        <v>Procedural</v>
      </c>
      <c r="E319" s="7">
        <f t="shared" si="1"/>
        <v>2017</v>
      </c>
      <c r="F319" s="5">
        <v>27.0</v>
      </c>
      <c r="G319" s="5">
        <v>25.0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4" t="s">
        <v>140</v>
      </c>
      <c r="B320" s="4" t="s">
        <v>160</v>
      </c>
      <c r="C320" s="4" t="s">
        <v>161</v>
      </c>
      <c r="D320" s="4" t="str">
        <f>vlookup(A320,mapping!A:B,2,false)</f>
        <v>Procedural</v>
      </c>
      <c r="E320" s="7">
        <f t="shared" si="1"/>
        <v>2017</v>
      </c>
      <c r="F320" s="5">
        <v>210.0</v>
      </c>
      <c r="G320" s="5">
        <v>129.0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4" t="s">
        <v>140</v>
      </c>
      <c r="B321" s="4" t="s">
        <v>160</v>
      </c>
      <c r="C321" s="4" t="s">
        <v>162</v>
      </c>
      <c r="D321" s="4" t="str">
        <f>vlookup(A321,mapping!A:B,2,false)</f>
        <v>Procedural</v>
      </c>
      <c r="E321" s="7">
        <f t="shared" si="1"/>
        <v>2017</v>
      </c>
      <c r="F321" s="5">
        <v>6529.0</v>
      </c>
      <c r="G321" s="5">
        <v>5554.0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4" t="s">
        <v>140</v>
      </c>
      <c r="B322" s="4" t="s">
        <v>160</v>
      </c>
      <c r="C322" s="4" t="s">
        <v>163</v>
      </c>
      <c r="D322" s="4" t="str">
        <f>vlookup(A322,mapping!A:B,2,false)</f>
        <v>Procedural</v>
      </c>
      <c r="E322" s="7">
        <f t="shared" si="1"/>
        <v>2017</v>
      </c>
      <c r="F322" s="5">
        <v>423.0</v>
      </c>
      <c r="G322" s="5">
        <v>374.0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4" t="s">
        <v>140</v>
      </c>
      <c r="B323" s="4" t="s">
        <v>160</v>
      </c>
      <c r="C323" s="4" t="s">
        <v>164</v>
      </c>
      <c r="D323" s="4" t="str">
        <f>vlookup(A323,mapping!A:B,2,false)</f>
        <v>Procedural</v>
      </c>
      <c r="E323" s="7">
        <f t="shared" si="1"/>
        <v>2017</v>
      </c>
      <c r="F323" s="5">
        <v>4353.0</v>
      </c>
      <c r="G323" s="5">
        <v>3613.0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4" t="s">
        <v>140</v>
      </c>
      <c r="B324" s="4" t="s">
        <v>160</v>
      </c>
      <c r="C324" s="4" t="s">
        <v>14</v>
      </c>
      <c r="D324" s="4" t="str">
        <f>vlookup(A324,mapping!A:B,2,false)</f>
        <v>Procedural</v>
      </c>
      <c r="E324" s="7">
        <f t="shared" si="1"/>
        <v>2017</v>
      </c>
      <c r="F324" s="5">
        <v>10972.0</v>
      </c>
      <c r="G324" s="5">
        <v>9256.0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4" t="s">
        <v>140</v>
      </c>
      <c r="B325" s="4" t="s">
        <v>14</v>
      </c>
      <c r="C325" s="4" t="s">
        <v>14</v>
      </c>
      <c r="D325" s="4" t="str">
        <f>vlookup(A325,mapping!A:B,2,false)</f>
        <v>Procedural</v>
      </c>
      <c r="E325" s="7">
        <f t="shared" si="1"/>
        <v>2017</v>
      </c>
      <c r="F325" s="5">
        <v>32517.0</v>
      </c>
      <c r="G325" s="5">
        <v>29449.0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4" t="s">
        <v>165</v>
      </c>
      <c r="B326" s="4" t="s">
        <v>166</v>
      </c>
      <c r="C326" s="4" t="s">
        <v>167</v>
      </c>
      <c r="D326" s="4" t="str">
        <f>vlookup(A326,mapping!A:B,2,false)</f>
        <v>Property | Order | Other</v>
      </c>
      <c r="E326" s="7">
        <f t="shared" si="1"/>
        <v>2017</v>
      </c>
      <c r="F326" s="5">
        <v>18.0</v>
      </c>
      <c r="G326" s="5">
        <v>8.0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4" t="s">
        <v>165</v>
      </c>
      <c r="B327" s="6" t="s">
        <v>168</v>
      </c>
      <c r="C327" s="4" t="s">
        <v>169</v>
      </c>
      <c r="D327" s="4" t="str">
        <f>vlookup(A327,mapping!A:B,2,false)</f>
        <v>Property | Order | Other</v>
      </c>
      <c r="E327" s="7">
        <f t="shared" si="1"/>
        <v>2017</v>
      </c>
      <c r="F327" s="5">
        <v>29.0</v>
      </c>
      <c r="G327" s="5">
        <v>26.0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4" t="s">
        <v>165</v>
      </c>
      <c r="B328" s="6" t="s">
        <v>168</v>
      </c>
      <c r="C328" s="4" t="s">
        <v>170</v>
      </c>
      <c r="D328" s="4" t="str">
        <f>vlookup(A328,mapping!A:B,2,false)</f>
        <v>Property | Order | Other</v>
      </c>
      <c r="E328" s="7">
        <f t="shared" si="1"/>
        <v>2017</v>
      </c>
      <c r="F328" s="5">
        <v>80.0</v>
      </c>
      <c r="G328" s="5">
        <v>51.0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4" t="s">
        <v>165</v>
      </c>
      <c r="B329" s="6" t="s">
        <v>168</v>
      </c>
      <c r="C329" s="4" t="s">
        <v>171</v>
      </c>
      <c r="D329" s="4" t="str">
        <f>vlookup(A329,mapping!A:B,2,false)</f>
        <v>Property | Order | Other</v>
      </c>
      <c r="E329" s="7">
        <f t="shared" si="1"/>
        <v>2017</v>
      </c>
      <c r="F329" s="5">
        <v>14.0</v>
      </c>
      <c r="G329" s="5">
        <v>12.0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4" t="s">
        <v>165</v>
      </c>
      <c r="B330" s="6" t="s">
        <v>168</v>
      </c>
      <c r="C330" s="4" t="s">
        <v>172</v>
      </c>
      <c r="D330" s="4" t="str">
        <f>vlookup(A330,mapping!A:B,2,false)</f>
        <v>Property | Order | Other</v>
      </c>
      <c r="E330" s="7">
        <f t="shared" si="1"/>
        <v>2017</v>
      </c>
      <c r="F330" s="5">
        <v>1.0</v>
      </c>
      <c r="G330" s="5">
        <v>1.0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4" t="s">
        <v>165</v>
      </c>
      <c r="B331" s="6" t="s">
        <v>168</v>
      </c>
      <c r="C331" s="4" t="s">
        <v>173</v>
      </c>
      <c r="D331" s="4" t="str">
        <f>vlookup(A331,mapping!A:B,2,false)</f>
        <v>Property | Order | Other</v>
      </c>
      <c r="E331" s="7">
        <f t="shared" si="1"/>
        <v>2017</v>
      </c>
      <c r="F331" s="5">
        <v>1385.0</v>
      </c>
      <c r="G331" s="5">
        <v>1026.0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4" t="s">
        <v>165</v>
      </c>
      <c r="B332" s="6" t="s">
        <v>168</v>
      </c>
      <c r="C332" s="4" t="s">
        <v>174</v>
      </c>
      <c r="D332" s="4" t="str">
        <f>vlookup(A332,mapping!A:B,2,false)</f>
        <v>Property | Order | Other</v>
      </c>
      <c r="E332" s="7">
        <f t="shared" si="1"/>
        <v>2017</v>
      </c>
      <c r="F332" s="5">
        <v>274.0</v>
      </c>
      <c r="G332" s="5">
        <v>197.0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4" t="s">
        <v>165</v>
      </c>
      <c r="B333" s="6" t="s">
        <v>168</v>
      </c>
      <c r="C333" s="4" t="s">
        <v>14</v>
      </c>
      <c r="D333" s="4" t="str">
        <f>vlookup(A333,mapping!A:B,2,false)</f>
        <v>Property | Order | Other</v>
      </c>
      <c r="E333" s="7">
        <f t="shared" si="1"/>
        <v>2017</v>
      </c>
      <c r="F333" s="5">
        <v>1781.0</v>
      </c>
      <c r="G333" s="5">
        <v>1312.0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4" t="s">
        <v>165</v>
      </c>
      <c r="B334" s="4" t="s">
        <v>175</v>
      </c>
      <c r="C334" s="4" t="s">
        <v>175</v>
      </c>
      <c r="D334" s="4" t="str">
        <f>vlookup(A334,mapping!A:B,2,false)</f>
        <v>Property | Order | Other</v>
      </c>
      <c r="E334" s="7">
        <f t="shared" si="1"/>
        <v>2017</v>
      </c>
      <c r="F334" s="5">
        <v>605.0</v>
      </c>
      <c r="G334" s="5">
        <v>435.0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4" t="s">
        <v>165</v>
      </c>
      <c r="B335" s="4" t="s">
        <v>176</v>
      </c>
      <c r="C335" s="4" t="s">
        <v>177</v>
      </c>
      <c r="D335" s="4" t="str">
        <f>vlookup(A335,mapping!A:B,2,false)</f>
        <v>Property | Order | Other</v>
      </c>
      <c r="E335" s="7">
        <f t="shared" si="1"/>
        <v>2017</v>
      </c>
      <c r="F335" s="5">
        <v>146.0</v>
      </c>
      <c r="G335" s="5">
        <v>113.0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4" t="s">
        <v>165</v>
      </c>
      <c r="B336" s="4" t="s">
        <v>176</v>
      </c>
      <c r="C336" s="4" t="s">
        <v>178</v>
      </c>
      <c r="D336" s="4" t="str">
        <f>vlookup(A336,mapping!A:B,2,false)</f>
        <v>Property | Order | Other</v>
      </c>
      <c r="E336" s="7">
        <f t="shared" si="1"/>
        <v>2017</v>
      </c>
      <c r="F336" s="5">
        <v>12.0</v>
      </c>
      <c r="G336" s="5">
        <v>9.0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4" t="s">
        <v>165</v>
      </c>
      <c r="B337" s="4" t="s">
        <v>176</v>
      </c>
      <c r="C337" s="4" t="s">
        <v>179</v>
      </c>
      <c r="D337" s="4" t="str">
        <f>vlookup(A337,mapping!A:B,2,false)</f>
        <v>Property | Order | Other</v>
      </c>
      <c r="E337" s="7">
        <f t="shared" si="1"/>
        <v>2017</v>
      </c>
      <c r="F337" s="5">
        <v>3.0</v>
      </c>
      <c r="G337" s="5">
        <v>2.0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4" t="s">
        <v>165</v>
      </c>
      <c r="B338" s="4" t="s">
        <v>176</v>
      </c>
      <c r="C338" s="4" t="s">
        <v>180</v>
      </c>
      <c r="D338" s="4" t="str">
        <f>vlookup(A338,mapping!A:B,2,false)</f>
        <v>Property | Order | Other</v>
      </c>
      <c r="E338" s="7">
        <f t="shared" si="1"/>
        <v>2017</v>
      </c>
      <c r="F338" s="5">
        <v>62.0</v>
      </c>
      <c r="G338" s="5">
        <v>41.0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4" t="s">
        <v>165</v>
      </c>
      <c r="B339" s="4" t="s">
        <v>176</v>
      </c>
      <c r="C339" s="4" t="s">
        <v>181</v>
      </c>
      <c r="D339" s="4" t="str">
        <f>vlookup(A339,mapping!A:B,2,false)</f>
        <v>Property | Order | Other</v>
      </c>
      <c r="E339" s="7">
        <f t="shared" si="1"/>
        <v>2017</v>
      </c>
      <c r="F339" s="5">
        <v>1.0</v>
      </c>
      <c r="G339" s="5">
        <v>1.0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4" t="s">
        <v>165</v>
      </c>
      <c r="B340" s="4" t="s">
        <v>176</v>
      </c>
      <c r="C340" s="4" t="s">
        <v>182</v>
      </c>
      <c r="D340" s="4" t="str">
        <f>vlookup(A340,mapping!A:B,2,false)</f>
        <v>Property | Order | Other</v>
      </c>
      <c r="E340" s="7">
        <f t="shared" si="1"/>
        <v>2017</v>
      </c>
      <c r="F340" s="5">
        <v>256.0</v>
      </c>
      <c r="G340" s="5">
        <v>184.0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4" t="s">
        <v>165</v>
      </c>
      <c r="B341" s="4" t="s">
        <v>176</v>
      </c>
      <c r="C341" s="4" t="s">
        <v>14</v>
      </c>
      <c r="D341" s="4" t="str">
        <f>vlookup(A341,mapping!A:B,2,false)</f>
        <v>Property | Order | Other</v>
      </c>
      <c r="E341" s="7">
        <f t="shared" si="1"/>
        <v>2017</v>
      </c>
      <c r="F341" s="5">
        <v>467.0</v>
      </c>
      <c r="G341" s="5">
        <v>339.0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4" t="s">
        <v>165</v>
      </c>
      <c r="B342" s="4" t="s">
        <v>14</v>
      </c>
      <c r="C342" s="4" t="s">
        <v>14</v>
      </c>
      <c r="D342" s="4" t="str">
        <f>vlookup(A342,mapping!A:B,2,false)</f>
        <v>Property | Order | Other</v>
      </c>
      <c r="E342" s="7">
        <f t="shared" si="1"/>
        <v>2017</v>
      </c>
      <c r="F342" s="5">
        <v>2851.0</v>
      </c>
      <c r="G342" s="5">
        <v>2078.0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4" t="s">
        <v>14</v>
      </c>
      <c r="B343" s="4" t="s">
        <v>14</v>
      </c>
      <c r="C343" s="4" t="s">
        <v>14</v>
      </c>
      <c r="D343" s="4" t="str">
        <f>vlookup(A343,mapping!A:B,2,false)</f>
        <v>Total</v>
      </c>
      <c r="E343" s="7">
        <f t="shared" si="1"/>
        <v>2017</v>
      </c>
      <c r="F343" s="5">
        <v>140677.0</v>
      </c>
      <c r="G343" s="5">
        <v>127330.0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4" t="s">
        <v>7</v>
      </c>
      <c r="B344" s="4" t="s">
        <v>8</v>
      </c>
      <c r="C344" s="4" t="s">
        <v>8</v>
      </c>
      <c r="D344" s="4" t="str">
        <f>vlookup(A344,mapping!A:B,2,false)</f>
        <v>Homicide</v>
      </c>
      <c r="E344" s="7">
        <f t="shared" si="1"/>
        <v>2018</v>
      </c>
      <c r="F344" s="5">
        <v>72.0</v>
      </c>
      <c r="G344" s="5">
        <v>44.0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4" t="s">
        <v>7</v>
      </c>
      <c r="B345" s="4" t="s">
        <v>10</v>
      </c>
      <c r="C345" s="4" t="s">
        <v>10</v>
      </c>
      <c r="D345" s="4" t="str">
        <f>vlookup(A345,mapping!A:B,2,false)</f>
        <v>Homicide</v>
      </c>
      <c r="E345" s="7">
        <f t="shared" si="1"/>
        <v>2018</v>
      </c>
      <c r="F345" s="5">
        <v>31.0</v>
      </c>
      <c r="G345" s="5">
        <v>13.0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4" t="s">
        <v>7</v>
      </c>
      <c r="B346" s="4" t="s">
        <v>11</v>
      </c>
      <c r="C346" s="4" t="s">
        <v>12</v>
      </c>
      <c r="D346" s="4" t="str">
        <f>vlookup(A346,mapping!A:B,2,false)</f>
        <v>Homicide</v>
      </c>
      <c r="E346" s="7">
        <f t="shared" si="1"/>
        <v>2018</v>
      </c>
      <c r="F346" s="5">
        <v>37.0</v>
      </c>
      <c r="G346" s="5">
        <v>28.0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4" t="s">
        <v>7</v>
      </c>
      <c r="B347" s="4" t="s">
        <v>11</v>
      </c>
      <c r="C347" s="4" t="s">
        <v>13</v>
      </c>
      <c r="D347" s="4" t="str">
        <f>vlookup(A347,mapping!A:B,2,false)</f>
        <v>Homicide</v>
      </c>
      <c r="E347" s="7">
        <f t="shared" si="1"/>
        <v>2018</v>
      </c>
      <c r="F347" s="5">
        <v>106.0</v>
      </c>
      <c r="G347" s="5">
        <v>83.0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4" t="s">
        <v>7</v>
      </c>
      <c r="B348" s="4" t="s">
        <v>11</v>
      </c>
      <c r="C348" s="4" t="s">
        <v>14</v>
      </c>
      <c r="D348" s="4" t="str">
        <f>vlookup(A348,mapping!A:B,2,false)</f>
        <v>Homicide</v>
      </c>
      <c r="E348" s="7">
        <f t="shared" si="1"/>
        <v>2018</v>
      </c>
      <c r="F348" s="5">
        <v>141.0</v>
      </c>
      <c r="G348" s="5">
        <v>110.0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4" t="s">
        <v>7</v>
      </c>
      <c r="B349" s="6" t="s">
        <v>14</v>
      </c>
      <c r="C349" s="6" t="s">
        <v>14</v>
      </c>
      <c r="D349" s="4" t="str">
        <f>vlookup(A349,mapping!A:B,2,false)</f>
        <v>Homicide</v>
      </c>
      <c r="E349" s="7">
        <f t="shared" si="1"/>
        <v>2018</v>
      </c>
      <c r="F349" s="5">
        <v>228.0</v>
      </c>
      <c r="G349" s="5">
        <v>166.0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4" t="s">
        <v>15</v>
      </c>
      <c r="B350" s="4" t="s">
        <v>16</v>
      </c>
      <c r="C350" s="4" t="s">
        <v>17</v>
      </c>
      <c r="D350" s="4" t="str">
        <f>vlookup(A350,mapping!A:B,2,false)</f>
        <v>Acts causing injury</v>
      </c>
      <c r="E350" s="7">
        <f t="shared" si="1"/>
        <v>2018</v>
      </c>
      <c r="F350" s="5">
        <v>10555.0</v>
      </c>
      <c r="G350" s="5">
        <v>6639.0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4" t="s">
        <v>15</v>
      </c>
      <c r="B351" s="4" t="s">
        <v>16</v>
      </c>
      <c r="C351" s="4" t="s">
        <v>18</v>
      </c>
      <c r="D351" s="4" t="str">
        <f>vlookup(A351,mapping!A:B,2,false)</f>
        <v>Acts causing injury</v>
      </c>
      <c r="E351" s="7">
        <f t="shared" si="1"/>
        <v>2018</v>
      </c>
      <c r="F351" s="5">
        <v>2529.0</v>
      </c>
      <c r="G351" s="5">
        <v>1920.0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4" t="s">
        <v>15</v>
      </c>
      <c r="B352" s="4" t="s">
        <v>16</v>
      </c>
      <c r="C352" s="4" t="s">
        <v>19</v>
      </c>
      <c r="D352" s="4" t="str">
        <f>vlookup(A352,mapping!A:B,2,false)</f>
        <v>Acts causing injury</v>
      </c>
      <c r="E352" s="7">
        <f t="shared" si="1"/>
        <v>2018</v>
      </c>
      <c r="F352" s="5">
        <v>18300.0</v>
      </c>
      <c r="G352" s="5">
        <v>12253.0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4" t="s">
        <v>15</v>
      </c>
      <c r="B353" s="4" t="s">
        <v>16</v>
      </c>
      <c r="C353" s="4" t="s">
        <v>14</v>
      </c>
      <c r="D353" s="4" t="str">
        <f>vlookup(A353,mapping!A:B,2,false)</f>
        <v>Acts causing injury</v>
      </c>
      <c r="E353" s="7">
        <f t="shared" si="1"/>
        <v>2018</v>
      </c>
      <c r="F353" s="5">
        <v>26446.0</v>
      </c>
      <c r="G353" s="5">
        <v>19041.0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4" t="s">
        <v>15</v>
      </c>
      <c r="B354" s="4" t="s">
        <v>20</v>
      </c>
      <c r="C354" s="4" t="s">
        <v>21</v>
      </c>
      <c r="D354" s="4" t="str">
        <f>vlookup(A354,mapping!A:B,2,false)</f>
        <v>Acts causing injury</v>
      </c>
      <c r="E354" s="7">
        <f t="shared" si="1"/>
        <v>2018</v>
      </c>
      <c r="F354" s="5">
        <v>10825.0</v>
      </c>
      <c r="G354" s="5">
        <v>7510.0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4" t="s">
        <v>15</v>
      </c>
      <c r="B355" s="4" t="s">
        <v>20</v>
      </c>
      <c r="C355" s="4" t="s">
        <v>22</v>
      </c>
      <c r="D355" s="4" t="str">
        <f>vlookup(A355,mapping!A:B,2,false)</f>
        <v>Acts causing injury</v>
      </c>
      <c r="E355" s="7">
        <f t="shared" si="1"/>
        <v>2018</v>
      </c>
      <c r="F355" s="5">
        <v>80.0</v>
      </c>
      <c r="G355" s="5">
        <v>51.0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4" t="s">
        <v>15</v>
      </c>
      <c r="B356" s="4" t="s">
        <v>20</v>
      </c>
      <c r="C356" s="4" t="s">
        <v>14</v>
      </c>
      <c r="D356" s="4" t="str">
        <f>vlookup(A356,mapping!A:B,2,false)</f>
        <v>Acts causing injury</v>
      </c>
      <c r="E356" s="7">
        <f t="shared" si="1"/>
        <v>2018</v>
      </c>
      <c r="F356" s="5">
        <v>10895.0</v>
      </c>
      <c r="G356" s="5">
        <v>7557.0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4" t="s">
        <v>15</v>
      </c>
      <c r="B357" s="6" t="s">
        <v>14</v>
      </c>
      <c r="C357" s="6" t="s">
        <v>14</v>
      </c>
      <c r="D357" s="4" t="str">
        <f>vlookup(A357,mapping!A:B,2,false)</f>
        <v>Acts causing injury</v>
      </c>
      <c r="E357" s="7">
        <f t="shared" si="1"/>
        <v>2018</v>
      </c>
      <c r="F357" s="5">
        <v>32136.0</v>
      </c>
      <c r="G357" s="5">
        <v>23649.0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4" t="s">
        <v>23</v>
      </c>
      <c r="B358" s="4" t="s">
        <v>24</v>
      </c>
      <c r="C358" s="4" t="s">
        <v>25</v>
      </c>
      <c r="D358" s="4" t="str">
        <f>vlookup(A358,mapping!A:B,2,false)</f>
        <v>Sexual assault</v>
      </c>
      <c r="E358" s="7">
        <f t="shared" si="1"/>
        <v>2018</v>
      </c>
      <c r="F358" s="5">
        <v>1553.0</v>
      </c>
      <c r="G358" s="5">
        <v>852.0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4" t="s">
        <v>23</v>
      </c>
      <c r="B359" s="4" t="s">
        <v>24</v>
      </c>
      <c r="C359" s="4" t="s">
        <v>26</v>
      </c>
      <c r="D359" s="4" t="str">
        <f>vlookup(A359,mapping!A:B,2,false)</f>
        <v>Sexual assault</v>
      </c>
      <c r="E359" s="7">
        <f t="shared" si="1"/>
        <v>2018</v>
      </c>
      <c r="F359" s="5">
        <v>255.0</v>
      </c>
      <c r="G359" s="5">
        <v>154.0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4" t="s">
        <v>23</v>
      </c>
      <c r="B360" s="4" t="s">
        <v>24</v>
      </c>
      <c r="C360" s="4" t="s">
        <v>14</v>
      </c>
      <c r="D360" s="4" t="str">
        <f>vlookup(A360,mapping!A:B,2,false)</f>
        <v>Sexual assault</v>
      </c>
      <c r="E360" s="7">
        <f t="shared" si="1"/>
        <v>2018</v>
      </c>
      <c r="F360" s="5">
        <v>1762.0</v>
      </c>
      <c r="G360" s="5">
        <v>987.0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4" t="s">
        <v>23</v>
      </c>
      <c r="B361" s="4" t="s">
        <v>27</v>
      </c>
      <c r="C361" s="4" t="s">
        <v>28</v>
      </c>
      <c r="D361" s="4" t="str">
        <f>vlookup(A361,mapping!A:B,2,false)</f>
        <v>Sexual assault</v>
      </c>
      <c r="E361" s="7">
        <f t="shared" si="1"/>
        <v>2018</v>
      </c>
      <c r="F361" s="5">
        <v>88.0</v>
      </c>
      <c r="G361" s="5">
        <v>72.0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4" t="s">
        <v>23</v>
      </c>
      <c r="B362" s="4" t="s">
        <v>27</v>
      </c>
      <c r="C362" s="4" t="s">
        <v>29</v>
      </c>
      <c r="D362" s="4" t="str">
        <f>vlookup(A362,mapping!A:B,2,false)</f>
        <v>Sexual assault</v>
      </c>
      <c r="E362" s="7">
        <f t="shared" si="1"/>
        <v>2018</v>
      </c>
      <c r="F362" s="5">
        <v>268.0</v>
      </c>
      <c r="G362" s="5">
        <v>211.0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4" t="s">
        <v>23</v>
      </c>
      <c r="B363" s="4" t="s">
        <v>27</v>
      </c>
      <c r="C363" s="4" t="s">
        <v>30</v>
      </c>
      <c r="D363" s="4" t="str">
        <f>vlookup(A363,mapping!A:B,2,false)</f>
        <v>Sexual assault</v>
      </c>
      <c r="E363" s="7">
        <f t="shared" si="1"/>
        <v>2018</v>
      </c>
      <c r="F363" s="5">
        <v>0.0</v>
      </c>
      <c r="G363" s="5">
        <v>0.0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4" t="s">
        <v>23</v>
      </c>
      <c r="B364" s="4" t="s">
        <v>27</v>
      </c>
      <c r="C364" s="4" t="s">
        <v>31</v>
      </c>
      <c r="D364" s="4" t="str">
        <f>vlookup(A364,mapping!A:B,2,false)</f>
        <v>Sexual assault</v>
      </c>
      <c r="E364" s="7">
        <f t="shared" si="1"/>
        <v>2018</v>
      </c>
      <c r="F364" s="5">
        <v>281.0</v>
      </c>
      <c r="G364" s="5">
        <v>210.0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4" t="s">
        <v>23</v>
      </c>
      <c r="B365" s="4" t="s">
        <v>27</v>
      </c>
      <c r="C365" s="4" t="s">
        <v>14</v>
      </c>
      <c r="D365" s="4" t="str">
        <f>vlookup(A365,mapping!A:B,2,false)</f>
        <v>Sexual assault</v>
      </c>
      <c r="E365" s="7">
        <f t="shared" si="1"/>
        <v>2018</v>
      </c>
      <c r="F365" s="5">
        <v>579.0</v>
      </c>
      <c r="G365" s="5">
        <v>455.0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4" t="s">
        <v>23</v>
      </c>
      <c r="B366" s="6" t="s">
        <v>14</v>
      </c>
      <c r="C366" s="6" t="s">
        <v>14</v>
      </c>
      <c r="D366" s="4" t="str">
        <f>vlookup(A366,mapping!A:B,2,false)</f>
        <v>Sexual assault</v>
      </c>
      <c r="E366" s="7">
        <f t="shared" si="1"/>
        <v>2018</v>
      </c>
      <c r="F366" s="5">
        <v>2244.0</v>
      </c>
      <c r="G366" s="5">
        <v>1389.0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4" t="s">
        <v>32</v>
      </c>
      <c r="B367" s="4" t="s">
        <v>33</v>
      </c>
      <c r="C367" s="4" t="s">
        <v>34</v>
      </c>
      <c r="D367" s="4" t="str">
        <f>vlookup(A367,mapping!A:B,2,false)</f>
        <v>Acts causing injury</v>
      </c>
      <c r="E367" s="7">
        <f t="shared" si="1"/>
        <v>2018</v>
      </c>
      <c r="F367" s="5">
        <v>1091.0</v>
      </c>
      <c r="G367" s="5">
        <v>955.0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4" t="s">
        <v>32</v>
      </c>
      <c r="B368" s="4" t="s">
        <v>33</v>
      </c>
      <c r="C368" s="4" t="s">
        <v>35</v>
      </c>
      <c r="D368" s="4" t="str">
        <f>vlookup(A368,mapping!A:B,2,false)</f>
        <v>Acts causing injury</v>
      </c>
      <c r="E368" s="7">
        <f t="shared" si="1"/>
        <v>2018</v>
      </c>
      <c r="F368" s="5">
        <v>3964.0</v>
      </c>
      <c r="G368" s="5">
        <v>3421.0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4" t="s">
        <v>32</v>
      </c>
      <c r="B369" s="4" t="s">
        <v>33</v>
      </c>
      <c r="C369" s="4" t="s">
        <v>14</v>
      </c>
      <c r="D369" s="4" t="str">
        <f>vlookup(A369,mapping!A:B,2,false)</f>
        <v>Acts causing injury</v>
      </c>
      <c r="E369" s="7">
        <f t="shared" si="1"/>
        <v>2018</v>
      </c>
      <c r="F369" s="5">
        <v>4822.0</v>
      </c>
      <c r="G369" s="5">
        <v>4193.0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4" t="s">
        <v>32</v>
      </c>
      <c r="B370" s="4" t="s">
        <v>36</v>
      </c>
      <c r="C370" s="4" t="s">
        <v>37</v>
      </c>
      <c r="D370" s="4" t="str">
        <f>vlookup(A370,mapping!A:B,2,false)</f>
        <v>Acts causing injury</v>
      </c>
      <c r="E370" s="7">
        <f t="shared" si="1"/>
        <v>2018</v>
      </c>
      <c r="F370" s="5">
        <v>40.0</v>
      </c>
      <c r="G370" s="5">
        <v>31.0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4" t="s">
        <v>32</v>
      </c>
      <c r="B371" s="4" t="s">
        <v>36</v>
      </c>
      <c r="C371" s="4" t="s">
        <v>38</v>
      </c>
      <c r="D371" s="4" t="str">
        <f>vlookup(A371,mapping!A:B,2,false)</f>
        <v>Acts causing injury</v>
      </c>
      <c r="E371" s="7">
        <f t="shared" si="1"/>
        <v>2018</v>
      </c>
      <c r="F371" s="5">
        <v>46.0</v>
      </c>
      <c r="G371" s="5">
        <v>26.0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4" t="s">
        <v>32</v>
      </c>
      <c r="B372" s="4" t="s">
        <v>36</v>
      </c>
      <c r="C372" s="4" t="s">
        <v>14</v>
      </c>
      <c r="D372" s="4" t="str">
        <f>vlookup(A372,mapping!A:B,2,false)</f>
        <v>Acts causing injury</v>
      </c>
      <c r="E372" s="7">
        <f t="shared" si="1"/>
        <v>2018</v>
      </c>
      <c r="F372" s="5">
        <v>86.0</v>
      </c>
      <c r="G372" s="5">
        <v>57.0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4" t="s">
        <v>32</v>
      </c>
      <c r="B373" s="6" t="s">
        <v>14</v>
      </c>
      <c r="C373" s="6" t="s">
        <v>14</v>
      </c>
      <c r="D373" s="4" t="str">
        <f>vlookup(A373,mapping!A:B,2,false)</f>
        <v>Acts causing injury</v>
      </c>
      <c r="E373" s="7">
        <f t="shared" si="1"/>
        <v>2018</v>
      </c>
      <c r="F373" s="5">
        <v>4907.0</v>
      </c>
      <c r="G373" s="5">
        <v>4250.0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4" t="s">
        <v>39</v>
      </c>
      <c r="B374" s="4" t="s">
        <v>40</v>
      </c>
      <c r="C374" s="4" t="s">
        <v>40</v>
      </c>
      <c r="D374" s="4" t="str">
        <f>vlookup(A374,mapping!A:B,2,false)</f>
        <v>Harrassment</v>
      </c>
      <c r="E374" s="7">
        <f t="shared" si="1"/>
        <v>2018</v>
      </c>
      <c r="F374" s="5">
        <v>181.0</v>
      </c>
      <c r="G374" s="5">
        <v>111.0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4" t="s">
        <v>39</v>
      </c>
      <c r="B375" s="4" t="s">
        <v>41</v>
      </c>
      <c r="C375" s="4" t="s">
        <v>41</v>
      </c>
      <c r="D375" s="4" t="str">
        <f>vlookup(A375,mapping!A:B,2,false)</f>
        <v>Harrassment</v>
      </c>
      <c r="E375" s="7">
        <f t="shared" si="1"/>
        <v>2018</v>
      </c>
      <c r="F375" s="5">
        <v>6.0</v>
      </c>
      <c r="G375" s="5">
        <v>6.0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4" t="s">
        <v>39</v>
      </c>
      <c r="B376" s="4" t="s">
        <v>42</v>
      </c>
      <c r="C376" s="4" t="s">
        <v>43</v>
      </c>
      <c r="D376" s="4" t="str">
        <f>vlookup(A376,mapping!A:B,2,false)</f>
        <v>Harrassment</v>
      </c>
      <c r="E376" s="7">
        <f t="shared" si="1"/>
        <v>2018</v>
      </c>
      <c r="F376" s="5">
        <v>40.0</v>
      </c>
      <c r="G376" s="5">
        <v>27.0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4" t="s">
        <v>39</v>
      </c>
      <c r="B377" s="4" t="s">
        <v>42</v>
      </c>
      <c r="C377" s="4" t="s">
        <v>44</v>
      </c>
      <c r="D377" s="4" t="str">
        <f>vlookup(A377,mapping!A:B,2,false)</f>
        <v>Harrassment</v>
      </c>
      <c r="E377" s="7">
        <f t="shared" si="1"/>
        <v>2018</v>
      </c>
      <c r="F377" s="5">
        <v>2228.0</v>
      </c>
      <c r="G377" s="5">
        <v>1699.0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4" t="s">
        <v>39</v>
      </c>
      <c r="B378" s="4" t="s">
        <v>42</v>
      </c>
      <c r="C378" s="4" t="s">
        <v>14</v>
      </c>
      <c r="D378" s="4" t="str">
        <f>vlookup(A378,mapping!A:B,2,false)</f>
        <v>Harrassment</v>
      </c>
      <c r="E378" s="7">
        <f t="shared" si="1"/>
        <v>2018</v>
      </c>
      <c r="F378" s="5">
        <v>2262.0</v>
      </c>
      <c r="G378" s="5">
        <v>1725.0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4" t="s">
        <v>39</v>
      </c>
      <c r="B379" s="6" t="s">
        <v>14</v>
      </c>
      <c r="C379" s="6" t="s">
        <v>14</v>
      </c>
      <c r="D379" s="4" t="str">
        <f>vlookup(A379,mapping!A:B,2,false)</f>
        <v>Harrassment</v>
      </c>
      <c r="E379" s="7">
        <f t="shared" si="1"/>
        <v>2018</v>
      </c>
      <c r="F379" s="5">
        <v>2444.0</v>
      </c>
      <c r="G379" s="5">
        <v>1840.0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4" t="s">
        <v>45</v>
      </c>
      <c r="B380" s="4" t="s">
        <v>46</v>
      </c>
      <c r="C380" s="4" t="s">
        <v>47</v>
      </c>
      <c r="D380" s="4" t="str">
        <f>vlookup(A380,mapping!A:B,2,false)</f>
        <v>Theft</v>
      </c>
      <c r="E380" s="7">
        <f t="shared" si="1"/>
        <v>2018</v>
      </c>
      <c r="F380" s="5">
        <v>943.0</v>
      </c>
      <c r="G380" s="5">
        <v>656.0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4" t="s">
        <v>45</v>
      </c>
      <c r="B381" s="4" t="s">
        <v>46</v>
      </c>
      <c r="C381" s="4" t="s">
        <v>48</v>
      </c>
      <c r="D381" s="4" t="str">
        <f>vlookup(A381,mapping!A:B,2,false)</f>
        <v>Theft</v>
      </c>
      <c r="E381" s="7">
        <f t="shared" si="1"/>
        <v>2018</v>
      </c>
      <c r="F381" s="5">
        <v>253.0</v>
      </c>
      <c r="G381" s="5">
        <v>143.0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4" t="s">
        <v>45</v>
      </c>
      <c r="B382" s="4" t="s">
        <v>46</v>
      </c>
      <c r="C382" s="4" t="s">
        <v>14</v>
      </c>
      <c r="D382" s="4" t="str">
        <f>vlookup(A382,mapping!A:B,2,false)</f>
        <v>Theft</v>
      </c>
      <c r="E382" s="7">
        <f t="shared" si="1"/>
        <v>2018</v>
      </c>
      <c r="F382" s="5">
        <v>1151.0</v>
      </c>
      <c r="G382" s="5">
        <v>785.0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4" t="s">
        <v>45</v>
      </c>
      <c r="B383" s="4" t="s">
        <v>49</v>
      </c>
      <c r="C383" s="4" t="s">
        <v>49</v>
      </c>
      <c r="D383" s="4" t="str">
        <f>vlookup(A383,mapping!A:B,2,false)</f>
        <v>Theft</v>
      </c>
      <c r="E383" s="7">
        <f t="shared" si="1"/>
        <v>2018</v>
      </c>
      <c r="F383" s="5">
        <v>25.0</v>
      </c>
      <c r="G383" s="5">
        <v>11.0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4" t="s">
        <v>45</v>
      </c>
      <c r="B384" s="6" t="s">
        <v>14</v>
      </c>
      <c r="C384" s="6" t="s">
        <v>14</v>
      </c>
      <c r="D384" s="4" t="str">
        <f>vlookup(A384,mapping!A:B,2,false)</f>
        <v>Theft</v>
      </c>
      <c r="E384" s="7">
        <f t="shared" si="1"/>
        <v>2018</v>
      </c>
      <c r="F384" s="5">
        <v>1169.0</v>
      </c>
      <c r="G384" s="5">
        <v>796.0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4" t="s">
        <v>50</v>
      </c>
      <c r="B385" s="6" t="s">
        <v>14</v>
      </c>
      <c r="C385" s="6" t="s">
        <v>14</v>
      </c>
      <c r="D385" s="4" t="str">
        <f>vlookup(A385,mapping!A:B,2,false)</f>
        <v>Theft</v>
      </c>
      <c r="E385" s="7">
        <f t="shared" si="1"/>
        <v>2018</v>
      </c>
      <c r="F385" s="5">
        <v>3549.0</v>
      </c>
      <c r="G385" s="5">
        <v>2580.0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4" t="s">
        <v>51</v>
      </c>
      <c r="B386" s="4" t="s">
        <v>52</v>
      </c>
      <c r="C386" s="4" t="s">
        <v>53</v>
      </c>
      <c r="D386" s="4" t="str">
        <f>vlookup(A386,mapping!A:B,2,false)</f>
        <v>Theft</v>
      </c>
      <c r="E386" s="7">
        <f t="shared" si="1"/>
        <v>2018</v>
      </c>
      <c r="F386" s="5">
        <v>311.0</v>
      </c>
      <c r="G386" s="5">
        <v>188.0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4" t="s">
        <v>51</v>
      </c>
      <c r="B387" s="4" t="s">
        <v>52</v>
      </c>
      <c r="C387" s="4" t="s">
        <v>54</v>
      </c>
      <c r="D387" s="4" t="str">
        <f>vlookup(A387,mapping!A:B,2,false)</f>
        <v>Theft</v>
      </c>
      <c r="E387" s="7">
        <f t="shared" si="1"/>
        <v>2018</v>
      </c>
      <c r="F387" s="5">
        <v>1812.0</v>
      </c>
      <c r="G387" s="5">
        <v>1304.0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4" t="s">
        <v>51</v>
      </c>
      <c r="B388" s="4" t="s">
        <v>52</v>
      </c>
      <c r="C388" s="4" t="s">
        <v>14</v>
      </c>
      <c r="D388" s="4" t="str">
        <f>vlookup(A388,mapping!A:B,2,false)</f>
        <v>Theft</v>
      </c>
      <c r="E388" s="7">
        <f t="shared" si="1"/>
        <v>2018</v>
      </c>
      <c r="F388" s="5">
        <v>2003.0</v>
      </c>
      <c r="G388" s="5">
        <v>1456.0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4" t="s">
        <v>51</v>
      </c>
      <c r="B389" s="4" t="s">
        <v>55</v>
      </c>
      <c r="C389" s="4" t="s">
        <v>56</v>
      </c>
      <c r="D389" s="4" t="str">
        <f>vlookup(A389,mapping!A:B,2,false)</f>
        <v>Theft</v>
      </c>
      <c r="E389" s="7">
        <f t="shared" si="1"/>
        <v>2018</v>
      </c>
      <c r="F389" s="5">
        <v>430.0</v>
      </c>
      <c r="G389" s="5">
        <v>275.0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4" t="s">
        <v>51</v>
      </c>
      <c r="B390" s="4" t="s">
        <v>55</v>
      </c>
      <c r="C390" s="4" t="s">
        <v>57</v>
      </c>
      <c r="D390" s="4" t="str">
        <f>vlookup(A390,mapping!A:B,2,false)</f>
        <v>Theft</v>
      </c>
      <c r="E390" s="7">
        <f t="shared" si="1"/>
        <v>2018</v>
      </c>
      <c r="F390" s="5">
        <v>4.0</v>
      </c>
      <c r="G390" s="5">
        <v>4.0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4" t="s">
        <v>51</v>
      </c>
      <c r="B391" s="4" t="s">
        <v>55</v>
      </c>
      <c r="C391" s="4" t="s">
        <v>58</v>
      </c>
      <c r="D391" s="4" t="str">
        <f>vlookup(A391,mapping!A:B,2,false)</f>
        <v>Theft</v>
      </c>
      <c r="E391" s="7">
        <f t="shared" si="1"/>
        <v>2018</v>
      </c>
      <c r="F391" s="5">
        <v>4311.0</v>
      </c>
      <c r="G391" s="5">
        <v>3966.0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4" t="s">
        <v>51</v>
      </c>
      <c r="B392" s="4" t="s">
        <v>55</v>
      </c>
      <c r="C392" s="4" t="s">
        <v>59</v>
      </c>
      <c r="D392" s="4" t="str">
        <f>vlookup(A392,mapping!A:B,2,false)</f>
        <v>Theft</v>
      </c>
      <c r="E392" s="7">
        <f t="shared" si="1"/>
        <v>2018</v>
      </c>
      <c r="F392" s="5">
        <v>5438.0</v>
      </c>
      <c r="G392" s="5">
        <v>4400.0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4" t="s">
        <v>51</v>
      </c>
      <c r="B393" s="4" t="s">
        <v>55</v>
      </c>
      <c r="C393" s="4" t="s">
        <v>14</v>
      </c>
      <c r="D393" s="4" t="str">
        <f>vlookup(A393,mapping!A:B,2,false)</f>
        <v>Theft</v>
      </c>
      <c r="E393" s="7">
        <f t="shared" si="1"/>
        <v>2018</v>
      </c>
      <c r="F393" s="5">
        <v>9488.0</v>
      </c>
      <c r="G393" s="5">
        <v>8084.0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4" t="s">
        <v>51</v>
      </c>
      <c r="B394" s="4" t="s">
        <v>60</v>
      </c>
      <c r="C394" s="4" t="s">
        <v>60</v>
      </c>
      <c r="D394" s="4" t="str">
        <f>vlookup(A394,mapping!A:B,2,false)</f>
        <v>Theft</v>
      </c>
      <c r="E394" s="7">
        <f t="shared" si="1"/>
        <v>2018</v>
      </c>
      <c r="F394" s="5">
        <v>7603.0</v>
      </c>
      <c r="G394" s="5">
        <v>5721.0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4" t="s">
        <v>51</v>
      </c>
      <c r="B395" s="4" t="s">
        <v>61</v>
      </c>
      <c r="C395" s="4" t="s">
        <v>61</v>
      </c>
      <c r="D395" s="4" t="str">
        <f>vlookup(A395,mapping!A:B,2,false)</f>
        <v>Theft</v>
      </c>
      <c r="E395" s="7">
        <f t="shared" si="1"/>
        <v>2018</v>
      </c>
      <c r="F395" s="5">
        <v>1.0</v>
      </c>
      <c r="G395" s="5">
        <v>1.0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4" t="s">
        <v>51</v>
      </c>
      <c r="B396" s="6" t="s">
        <v>14</v>
      </c>
      <c r="C396" s="6" t="s">
        <v>14</v>
      </c>
      <c r="D396" s="4" t="str">
        <f>vlookup(A396,mapping!A:B,2,false)</f>
        <v>Theft</v>
      </c>
      <c r="E396" s="7">
        <f t="shared" si="1"/>
        <v>2018</v>
      </c>
      <c r="F396" s="5">
        <v>16434.0</v>
      </c>
      <c r="G396" s="5">
        <v>13411.0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4" t="s">
        <v>62</v>
      </c>
      <c r="B397" s="4" t="s">
        <v>63</v>
      </c>
      <c r="C397" s="4" t="s">
        <v>63</v>
      </c>
      <c r="D397" s="4" t="str">
        <f>vlookup(A397,mapping!A:B,2,false)</f>
        <v>Fraud</v>
      </c>
      <c r="E397" s="7">
        <f t="shared" si="1"/>
        <v>2018</v>
      </c>
      <c r="F397" s="5">
        <v>4122.0</v>
      </c>
      <c r="G397" s="5">
        <v>3488.0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4" t="s">
        <v>62</v>
      </c>
      <c r="B398" s="4" t="s">
        <v>64</v>
      </c>
      <c r="C398" s="4" t="s">
        <v>65</v>
      </c>
      <c r="D398" s="4" t="str">
        <f>vlookup(A398,mapping!A:B,2,false)</f>
        <v>Fraud</v>
      </c>
      <c r="E398" s="7">
        <f t="shared" si="1"/>
        <v>2018</v>
      </c>
      <c r="F398" s="5">
        <v>80.0</v>
      </c>
      <c r="G398" s="5">
        <v>68.0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4" t="s">
        <v>62</v>
      </c>
      <c r="B399" s="4" t="s">
        <v>64</v>
      </c>
      <c r="C399" s="4" t="s">
        <v>66</v>
      </c>
      <c r="D399" s="4" t="str">
        <f>vlookup(A399,mapping!A:B,2,false)</f>
        <v>Fraud</v>
      </c>
      <c r="E399" s="7">
        <f t="shared" si="1"/>
        <v>2018</v>
      </c>
      <c r="F399" s="5">
        <v>95.0</v>
      </c>
      <c r="G399" s="5">
        <v>78.0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4" t="s">
        <v>62</v>
      </c>
      <c r="B400" s="4" t="s">
        <v>64</v>
      </c>
      <c r="C400" s="4" t="s">
        <v>67</v>
      </c>
      <c r="D400" s="4" t="str">
        <f>vlookup(A400,mapping!A:B,2,false)</f>
        <v>Fraud</v>
      </c>
      <c r="E400" s="7">
        <f t="shared" si="1"/>
        <v>2018</v>
      </c>
      <c r="F400" s="5">
        <v>24.0</v>
      </c>
      <c r="G400" s="5">
        <v>14.0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4" t="s">
        <v>62</v>
      </c>
      <c r="B401" s="4" t="s">
        <v>64</v>
      </c>
      <c r="C401" s="4" t="s">
        <v>14</v>
      </c>
      <c r="D401" s="4" t="str">
        <f>vlookup(A401,mapping!A:B,2,false)</f>
        <v>Fraud</v>
      </c>
      <c r="E401" s="7">
        <f t="shared" si="1"/>
        <v>2018</v>
      </c>
      <c r="F401" s="5">
        <v>192.0</v>
      </c>
      <c r="G401" s="5">
        <v>155.0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4" t="s">
        <v>62</v>
      </c>
      <c r="B402" s="4" t="s">
        <v>68</v>
      </c>
      <c r="C402" s="4" t="s">
        <v>69</v>
      </c>
      <c r="D402" s="4" t="str">
        <f>vlookup(A402,mapping!A:B,2,false)</f>
        <v>Fraud</v>
      </c>
      <c r="E402" s="7">
        <f t="shared" si="1"/>
        <v>2018</v>
      </c>
      <c r="F402" s="5">
        <v>9.0</v>
      </c>
      <c r="G402" s="5">
        <v>6.0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4" t="s">
        <v>62</v>
      </c>
      <c r="B403" s="4" t="s">
        <v>68</v>
      </c>
      <c r="C403" s="4" t="s">
        <v>70</v>
      </c>
      <c r="D403" s="4" t="str">
        <f>vlookup(A403,mapping!A:B,2,false)</f>
        <v>Fraud</v>
      </c>
      <c r="E403" s="7">
        <f t="shared" si="1"/>
        <v>2018</v>
      </c>
      <c r="F403" s="5">
        <v>91.0</v>
      </c>
      <c r="G403" s="5">
        <v>74.0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4" t="s">
        <v>62</v>
      </c>
      <c r="B404" s="4" t="s">
        <v>68</v>
      </c>
      <c r="C404" s="4" t="s">
        <v>71</v>
      </c>
      <c r="D404" s="4" t="str">
        <f>vlookup(A404,mapping!A:B,2,false)</f>
        <v>Fraud</v>
      </c>
      <c r="E404" s="7">
        <f t="shared" si="1"/>
        <v>2018</v>
      </c>
      <c r="F404" s="5">
        <v>0.0</v>
      </c>
      <c r="G404" s="5">
        <v>0.0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4" t="s">
        <v>62</v>
      </c>
      <c r="B405" s="4" t="s">
        <v>68</v>
      </c>
      <c r="C405" s="4" t="s">
        <v>14</v>
      </c>
      <c r="D405" s="4" t="str">
        <f>vlookup(A405,mapping!A:B,2,false)</f>
        <v>Fraud</v>
      </c>
      <c r="E405" s="7">
        <f t="shared" si="1"/>
        <v>2018</v>
      </c>
      <c r="F405" s="5">
        <v>99.0</v>
      </c>
      <c r="G405" s="5">
        <v>80.0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4" t="s">
        <v>62</v>
      </c>
      <c r="B406" s="4" t="s">
        <v>72</v>
      </c>
      <c r="C406" s="4" t="s">
        <v>73</v>
      </c>
      <c r="D406" s="4" t="str">
        <f>vlookup(A406,mapping!A:B,2,false)</f>
        <v>Fraud</v>
      </c>
      <c r="E406" s="7">
        <f t="shared" si="1"/>
        <v>2018</v>
      </c>
      <c r="F406" s="5">
        <v>290.0</v>
      </c>
      <c r="G406" s="5">
        <v>232.0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4" t="s">
        <v>62</v>
      </c>
      <c r="B407" s="4" t="s">
        <v>72</v>
      </c>
      <c r="C407" s="4" t="s">
        <v>74</v>
      </c>
      <c r="D407" s="4" t="str">
        <f>vlookup(A407,mapping!A:B,2,false)</f>
        <v>Fraud</v>
      </c>
      <c r="E407" s="7">
        <f t="shared" si="1"/>
        <v>2018</v>
      </c>
      <c r="F407" s="5">
        <v>985.0</v>
      </c>
      <c r="G407" s="5">
        <v>879.0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4" t="s">
        <v>62</v>
      </c>
      <c r="B408" s="4" t="s">
        <v>72</v>
      </c>
      <c r="C408" s="4" t="s">
        <v>14</v>
      </c>
      <c r="D408" s="4" t="str">
        <f>vlookup(A408,mapping!A:B,2,false)</f>
        <v>Fraud</v>
      </c>
      <c r="E408" s="7">
        <f t="shared" si="1"/>
        <v>2018</v>
      </c>
      <c r="F408" s="5">
        <v>1272.0</v>
      </c>
      <c r="G408" s="5">
        <v>1108.0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4" t="s">
        <v>62</v>
      </c>
      <c r="B409" s="6" t="s">
        <v>14</v>
      </c>
      <c r="C409" s="6" t="s">
        <v>14</v>
      </c>
      <c r="D409" s="4" t="str">
        <f>vlookup(A409,mapping!A:B,2,false)</f>
        <v>Fraud</v>
      </c>
      <c r="E409" s="7">
        <f t="shared" si="1"/>
        <v>2018</v>
      </c>
      <c r="F409" s="5">
        <v>5426.0</v>
      </c>
      <c r="G409" s="5">
        <v>4649.0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4" t="s">
        <v>75</v>
      </c>
      <c r="B410" s="4" t="s">
        <v>76</v>
      </c>
      <c r="C410" s="4" t="s">
        <v>77</v>
      </c>
      <c r="D410" s="4" t="str">
        <f>vlookup(A410,mapping!A:B,2,false)</f>
        <v>Drugs</v>
      </c>
      <c r="E410" s="7">
        <f t="shared" si="1"/>
        <v>2018</v>
      </c>
      <c r="F410" s="5">
        <v>113.0</v>
      </c>
      <c r="G410" s="5">
        <v>97.0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4" t="s">
        <v>75</v>
      </c>
      <c r="B411" s="4" t="s">
        <v>78</v>
      </c>
      <c r="C411" s="4" t="s">
        <v>79</v>
      </c>
      <c r="D411" s="4" t="str">
        <f>vlookup(A411,mapping!A:B,2,false)</f>
        <v>Drugs</v>
      </c>
      <c r="E411" s="7">
        <f t="shared" si="1"/>
        <v>2018</v>
      </c>
      <c r="F411" s="5">
        <v>482.0</v>
      </c>
      <c r="G411" s="5">
        <v>454.0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4" t="s">
        <v>75</v>
      </c>
      <c r="B412" s="4" t="s">
        <v>78</v>
      </c>
      <c r="C412" s="4" t="s">
        <v>80</v>
      </c>
      <c r="D412" s="4" t="str">
        <f>vlookup(A412,mapping!A:B,2,false)</f>
        <v>Drugs</v>
      </c>
      <c r="E412" s="7">
        <f t="shared" si="1"/>
        <v>2018</v>
      </c>
      <c r="F412" s="5">
        <v>3072.0</v>
      </c>
      <c r="G412" s="5">
        <v>2395.0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4" t="s">
        <v>75</v>
      </c>
      <c r="B413" s="4" t="s">
        <v>78</v>
      </c>
      <c r="C413" s="4" t="s">
        <v>14</v>
      </c>
      <c r="D413" s="4" t="str">
        <f>vlookup(A413,mapping!A:B,2,false)</f>
        <v>Drugs</v>
      </c>
      <c r="E413" s="7">
        <f t="shared" si="1"/>
        <v>2018</v>
      </c>
      <c r="F413" s="5">
        <v>3284.0</v>
      </c>
      <c r="G413" s="5">
        <v>2702.0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4" t="s">
        <v>75</v>
      </c>
      <c r="B414" s="4" t="s">
        <v>81</v>
      </c>
      <c r="C414" s="4" t="s">
        <v>82</v>
      </c>
      <c r="D414" s="4" t="str">
        <f>vlookup(A414,mapping!A:B,2,false)</f>
        <v>Drugs</v>
      </c>
      <c r="E414" s="7">
        <f t="shared" si="1"/>
        <v>2018</v>
      </c>
      <c r="F414" s="5">
        <v>67.0</v>
      </c>
      <c r="G414" s="5">
        <v>59.0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4" t="s">
        <v>75</v>
      </c>
      <c r="B415" s="4" t="s">
        <v>81</v>
      </c>
      <c r="C415" s="4" t="s">
        <v>83</v>
      </c>
      <c r="D415" s="4" t="str">
        <f>vlookup(A415,mapping!A:B,2,false)</f>
        <v>Drugs</v>
      </c>
      <c r="E415" s="7">
        <f t="shared" si="1"/>
        <v>2018</v>
      </c>
      <c r="F415" s="5">
        <v>915.0</v>
      </c>
      <c r="G415" s="5">
        <v>867.0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4" t="s">
        <v>75</v>
      </c>
      <c r="B416" s="4" t="s">
        <v>81</v>
      </c>
      <c r="C416" s="4" t="s">
        <v>14</v>
      </c>
      <c r="D416" s="4" t="str">
        <f>vlookup(A416,mapping!A:B,2,false)</f>
        <v>Drugs</v>
      </c>
      <c r="E416" s="7">
        <f t="shared" si="1"/>
        <v>2018</v>
      </c>
      <c r="F416" s="5">
        <v>977.0</v>
      </c>
      <c r="G416" s="5">
        <v>922.0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4" t="s">
        <v>75</v>
      </c>
      <c r="B417" s="4" t="s">
        <v>84</v>
      </c>
      <c r="C417" s="4" t="s">
        <v>85</v>
      </c>
      <c r="D417" s="4" t="str">
        <f>vlookup(A417,mapping!A:B,2,false)</f>
        <v>Drugs</v>
      </c>
      <c r="E417" s="7">
        <f t="shared" si="1"/>
        <v>2018</v>
      </c>
      <c r="F417" s="5">
        <v>19229.0</v>
      </c>
      <c r="G417" s="5">
        <v>17630.0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4" t="s">
        <v>75</v>
      </c>
      <c r="B418" s="4" t="s">
        <v>84</v>
      </c>
      <c r="C418" s="4" t="s">
        <v>86</v>
      </c>
      <c r="D418" s="4" t="str">
        <f>vlookup(A418,mapping!A:B,2,false)</f>
        <v>Drugs</v>
      </c>
      <c r="E418" s="7">
        <f t="shared" si="1"/>
        <v>2018</v>
      </c>
      <c r="F418" s="5">
        <v>101.0</v>
      </c>
      <c r="G418" s="5">
        <v>89.0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4" t="s">
        <v>75</v>
      </c>
      <c r="B419" s="4" t="s">
        <v>84</v>
      </c>
      <c r="C419" s="4" t="s">
        <v>14</v>
      </c>
      <c r="D419" s="4" t="str">
        <f>vlookup(A419,mapping!A:B,2,false)</f>
        <v>Drugs</v>
      </c>
      <c r="E419" s="7">
        <f t="shared" si="1"/>
        <v>2018</v>
      </c>
      <c r="F419" s="5">
        <v>19270.0</v>
      </c>
      <c r="G419" s="5">
        <v>17669.0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4" t="s">
        <v>75</v>
      </c>
      <c r="B420" s="4" t="s">
        <v>87</v>
      </c>
      <c r="C420" s="4" t="s">
        <v>88</v>
      </c>
      <c r="D420" s="4" t="str">
        <f>vlookup(A420,mapping!A:B,2,false)</f>
        <v>Drugs</v>
      </c>
      <c r="E420" s="7">
        <f t="shared" si="1"/>
        <v>2018</v>
      </c>
      <c r="F420" s="5">
        <v>809.0</v>
      </c>
      <c r="G420" s="5">
        <v>698.0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4" t="s">
        <v>75</v>
      </c>
      <c r="B421" s="4" t="s">
        <v>14</v>
      </c>
      <c r="C421" s="4" t="s">
        <v>14</v>
      </c>
      <c r="D421" s="4" t="str">
        <f>vlookup(A421,mapping!A:B,2,false)</f>
        <v>Drugs</v>
      </c>
      <c r="E421" s="7">
        <f t="shared" si="1"/>
        <v>2018</v>
      </c>
      <c r="F421" s="5">
        <v>21592.0</v>
      </c>
      <c r="G421" s="5">
        <v>20551.0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4" t="s">
        <v>89</v>
      </c>
      <c r="B422" s="4" t="s">
        <v>90</v>
      </c>
      <c r="C422" s="4" t="s">
        <v>91</v>
      </c>
      <c r="D422" s="4" t="str">
        <f>vlookup(A422,mapping!A:B,2,false)</f>
        <v>Weapons</v>
      </c>
      <c r="E422" s="7">
        <f t="shared" si="1"/>
        <v>2018</v>
      </c>
      <c r="F422" s="5">
        <v>1696.0</v>
      </c>
      <c r="G422" s="5">
        <v>1444.0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4" t="s">
        <v>89</v>
      </c>
      <c r="B423" s="4" t="s">
        <v>90</v>
      </c>
      <c r="C423" s="4" t="s">
        <v>92</v>
      </c>
      <c r="D423" s="4" t="str">
        <f>vlookup(A423,mapping!A:B,2,false)</f>
        <v>Weapons</v>
      </c>
      <c r="E423" s="7">
        <f t="shared" si="1"/>
        <v>2018</v>
      </c>
      <c r="F423" s="5">
        <v>131.0</v>
      </c>
      <c r="G423" s="5">
        <v>76.0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4" t="s">
        <v>89</v>
      </c>
      <c r="B424" s="4" t="s">
        <v>90</v>
      </c>
      <c r="C424" s="4" t="s">
        <v>14</v>
      </c>
      <c r="D424" s="4" t="str">
        <f>vlookup(A424,mapping!A:B,2,false)</f>
        <v>Weapons</v>
      </c>
      <c r="E424" s="7">
        <f t="shared" si="1"/>
        <v>2018</v>
      </c>
      <c r="F424" s="5">
        <v>1724.0</v>
      </c>
      <c r="G424" s="5">
        <v>1462.0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4" t="s">
        <v>89</v>
      </c>
      <c r="B425" s="4" t="s">
        <v>93</v>
      </c>
      <c r="C425" s="4" t="s">
        <v>94</v>
      </c>
      <c r="D425" s="4" t="str">
        <f>vlookup(A425,mapping!A:B,2,false)</f>
        <v>Weapons</v>
      </c>
      <c r="E425" s="7">
        <f t="shared" si="1"/>
        <v>2018</v>
      </c>
      <c r="F425" s="5">
        <v>4467.0</v>
      </c>
      <c r="G425" s="5">
        <v>3848.0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4" t="s">
        <v>89</v>
      </c>
      <c r="B426" s="4" t="s">
        <v>93</v>
      </c>
      <c r="C426" s="4" t="s">
        <v>95</v>
      </c>
      <c r="D426" s="4" t="str">
        <f>vlookup(A426,mapping!A:B,2,false)</f>
        <v>Weapons</v>
      </c>
      <c r="E426" s="7">
        <f t="shared" si="1"/>
        <v>2018</v>
      </c>
      <c r="F426" s="5">
        <v>867.0</v>
      </c>
      <c r="G426" s="5">
        <v>695.0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4" t="s">
        <v>89</v>
      </c>
      <c r="B427" s="4" t="s">
        <v>93</v>
      </c>
      <c r="C427" s="4" t="s">
        <v>96</v>
      </c>
      <c r="D427" s="4" t="str">
        <f>vlookup(A427,mapping!A:B,2,false)</f>
        <v>Weapons</v>
      </c>
      <c r="E427" s="7">
        <f t="shared" si="1"/>
        <v>2018</v>
      </c>
      <c r="F427" s="5">
        <v>60.0</v>
      </c>
      <c r="G427" s="5">
        <v>49.0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4" t="s">
        <v>89</v>
      </c>
      <c r="B428" s="4" t="s">
        <v>93</v>
      </c>
      <c r="C428" s="4" t="s">
        <v>97</v>
      </c>
      <c r="D428" s="4" t="str">
        <f>vlookup(A428,mapping!A:B,2,false)</f>
        <v>Weapons</v>
      </c>
      <c r="E428" s="7">
        <f t="shared" si="1"/>
        <v>2018</v>
      </c>
      <c r="F428" s="5">
        <v>112.0</v>
      </c>
      <c r="G428" s="5">
        <v>73.0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4" t="s">
        <v>89</v>
      </c>
      <c r="B429" s="4" t="s">
        <v>93</v>
      </c>
      <c r="C429" s="4" t="s">
        <v>14</v>
      </c>
      <c r="D429" s="4" t="str">
        <f>vlookup(A429,mapping!A:B,2,false)</f>
        <v>Weapons</v>
      </c>
      <c r="E429" s="7">
        <f t="shared" si="1"/>
        <v>2018</v>
      </c>
      <c r="F429" s="5">
        <v>4959.0</v>
      </c>
      <c r="G429" s="5">
        <v>4294.0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4" t="s">
        <v>89</v>
      </c>
      <c r="B430" s="4" t="s">
        <v>14</v>
      </c>
      <c r="C430" s="4" t="s">
        <v>14</v>
      </c>
      <c r="D430" s="4" t="str">
        <f>vlookup(A430,mapping!A:B,2,false)</f>
        <v>Weapons</v>
      </c>
      <c r="E430" s="7">
        <f t="shared" si="1"/>
        <v>2018</v>
      </c>
      <c r="F430" s="5">
        <v>6071.0</v>
      </c>
      <c r="G430" s="5">
        <v>5347.0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4" t="s">
        <v>98</v>
      </c>
      <c r="B431" s="4" t="s">
        <v>99</v>
      </c>
      <c r="C431" s="4" t="s">
        <v>100</v>
      </c>
      <c r="D431" s="4" t="str">
        <f>vlookup(A431,mapping!A:B,2,false)</f>
        <v>Property | Order | Other</v>
      </c>
      <c r="E431" s="7">
        <f t="shared" si="1"/>
        <v>2018</v>
      </c>
      <c r="F431" s="5">
        <v>276.0</v>
      </c>
      <c r="G431" s="5">
        <v>171.0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4" t="s">
        <v>98</v>
      </c>
      <c r="B432" s="4" t="s">
        <v>99</v>
      </c>
      <c r="C432" s="4" t="s">
        <v>101</v>
      </c>
      <c r="D432" s="4" t="str">
        <f>vlookup(A432,mapping!A:B,2,false)</f>
        <v>Property | Order | Other</v>
      </c>
      <c r="E432" s="7">
        <f t="shared" si="1"/>
        <v>2018</v>
      </c>
      <c r="F432" s="5">
        <v>571.0</v>
      </c>
      <c r="G432" s="5">
        <v>525.0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4" t="s">
        <v>98</v>
      </c>
      <c r="B433" s="4" t="s">
        <v>99</v>
      </c>
      <c r="C433" s="4" t="s">
        <v>102</v>
      </c>
      <c r="D433" s="4" t="str">
        <f>vlookup(A433,mapping!A:B,2,false)</f>
        <v>Property | Order | Other</v>
      </c>
      <c r="E433" s="7">
        <f t="shared" si="1"/>
        <v>2018</v>
      </c>
      <c r="F433" s="5">
        <v>11542.0</v>
      </c>
      <c r="G433" s="5">
        <v>9267.0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4" t="s">
        <v>98</v>
      </c>
      <c r="B434" s="4" t="s">
        <v>99</v>
      </c>
      <c r="C434" s="4" t="s">
        <v>14</v>
      </c>
      <c r="D434" s="4" t="str">
        <f>vlookup(A434,mapping!A:B,2,false)</f>
        <v>Property | Order | Other</v>
      </c>
      <c r="E434" s="7">
        <f t="shared" si="1"/>
        <v>2018</v>
      </c>
      <c r="F434" s="5">
        <v>12233.0</v>
      </c>
      <c r="G434" s="5">
        <v>9863.0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4" t="s">
        <v>98</v>
      </c>
      <c r="B435" s="4" t="s">
        <v>103</v>
      </c>
      <c r="C435" s="4" t="s">
        <v>104</v>
      </c>
      <c r="D435" s="4" t="str">
        <f>vlookup(A435,mapping!A:B,2,false)</f>
        <v>Property | Order | Other</v>
      </c>
      <c r="E435" s="7">
        <f t="shared" si="1"/>
        <v>2018</v>
      </c>
      <c r="F435" s="5">
        <v>3.0</v>
      </c>
      <c r="G435" s="5">
        <v>1.0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4" t="s">
        <v>98</v>
      </c>
      <c r="B436" s="4" t="s">
        <v>103</v>
      </c>
      <c r="C436" s="4" t="s">
        <v>105</v>
      </c>
      <c r="D436" s="4" t="str">
        <f>vlookup(A436,mapping!A:B,2,false)</f>
        <v>Property | Order | Other</v>
      </c>
      <c r="E436" s="7">
        <f t="shared" si="1"/>
        <v>2018</v>
      </c>
      <c r="F436" s="5">
        <v>40.0</v>
      </c>
      <c r="G436" s="5">
        <v>29.0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4" t="s">
        <v>98</v>
      </c>
      <c r="B437" s="4" t="s">
        <v>103</v>
      </c>
      <c r="C437" s="4" t="s">
        <v>106</v>
      </c>
      <c r="D437" s="4" t="str">
        <f>vlookup(A437,mapping!A:B,2,false)</f>
        <v>Property | Order | Other</v>
      </c>
      <c r="E437" s="7">
        <f t="shared" si="1"/>
        <v>2018</v>
      </c>
      <c r="F437" s="5">
        <v>12.0</v>
      </c>
      <c r="G437" s="5">
        <v>9.0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4" t="s">
        <v>98</v>
      </c>
      <c r="B438" s="4" t="s">
        <v>103</v>
      </c>
      <c r="C438" s="4" t="s">
        <v>107</v>
      </c>
      <c r="D438" s="4" t="str">
        <f>vlookup(A438,mapping!A:B,2,false)</f>
        <v>Property | Order | Other</v>
      </c>
      <c r="E438" s="7">
        <f t="shared" si="1"/>
        <v>2018</v>
      </c>
      <c r="F438" s="5">
        <v>3.0</v>
      </c>
      <c r="G438" s="5">
        <v>1.0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4" t="s">
        <v>98</v>
      </c>
      <c r="B439" s="4" t="s">
        <v>103</v>
      </c>
      <c r="C439" s="4" t="s">
        <v>108</v>
      </c>
      <c r="D439" s="4" t="str">
        <f>vlookup(A439,mapping!A:B,2,false)</f>
        <v>Property | Order | Other</v>
      </c>
      <c r="E439" s="7">
        <f t="shared" si="1"/>
        <v>2018</v>
      </c>
      <c r="F439" s="5">
        <v>171.0</v>
      </c>
      <c r="G439" s="5">
        <v>104.0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4" t="s">
        <v>98</v>
      </c>
      <c r="B440" s="4" t="s">
        <v>103</v>
      </c>
      <c r="C440" s="4" t="s">
        <v>14</v>
      </c>
      <c r="D440" s="4" t="str">
        <f>vlookup(A440,mapping!A:B,2,false)</f>
        <v>Property | Order | Other</v>
      </c>
      <c r="E440" s="7">
        <f t="shared" si="1"/>
        <v>2018</v>
      </c>
      <c r="F440" s="5">
        <v>226.0</v>
      </c>
      <c r="G440" s="5">
        <v>143.0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4" t="s">
        <v>98</v>
      </c>
      <c r="B441" s="4" t="s">
        <v>14</v>
      </c>
      <c r="C441" s="4" t="s">
        <v>14</v>
      </c>
      <c r="D441" s="4" t="str">
        <f>vlookup(A441,mapping!A:B,2,false)</f>
        <v>Property | Order | Other</v>
      </c>
      <c r="E441" s="7">
        <f t="shared" si="1"/>
        <v>2018</v>
      </c>
      <c r="F441" s="5">
        <v>12451.0</v>
      </c>
      <c r="G441" s="5">
        <v>10000.0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4" t="s">
        <v>109</v>
      </c>
      <c r="B442" s="4" t="s">
        <v>110</v>
      </c>
      <c r="C442" s="4" t="s">
        <v>111</v>
      </c>
      <c r="D442" s="4" t="str">
        <f>vlookup(A442,mapping!A:B,2,false)</f>
        <v>Property | Order | Other</v>
      </c>
      <c r="E442" s="7">
        <f t="shared" si="1"/>
        <v>2018</v>
      </c>
      <c r="F442" s="5">
        <v>3898.0</v>
      </c>
      <c r="G442" s="5">
        <v>3255.0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4" t="s">
        <v>109</v>
      </c>
      <c r="B443" s="4" t="s">
        <v>110</v>
      </c>
      <c r="C443" s="4" t="s">
        <v>112</v>
      </c>
      <c r="D443" s="4" t="str">
        <f>vlookup(A443,mapping!A:B,2,false)</f>
        <v>Property | Order | Other</v>
      </c>
      <c r="E443" s="7">
        <f t="shared" si="1"/>
        <v>2018</v>
      </c>
      <c r="F443" s="5">
        <v>2677.0</v>
      </c>
      <c r="G443" s="5">
        <v>1451.0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4" t="s">
        <v>109</v>
      </c>
      <c r="B444" s="4" t="s">
        <v>110</v>
      </c>
      <c r="C444" s="4" t="s">
        <v>113</v>
      </c>
      <c r="D444" s="4" t="str">
        <f>vlookup(A444,mapping!A:B,2,false)</f>
        <v>Property | Order | Other</v>
      </c>
      <c r="E444" s="7">
        <f t="shared" si="1"/>
        <v>2018</v>
      </c>
      <c r="F444" s="5">
        <v>2560.0</v>
      </c>
      <c r="G444" s="5">
        <v>1631.0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4" t="s">
        <v>109</v>
      </c>
      <c r="B445" s="4" t="s">
        <v>110</v>
      </c>
      <c r="C445" s="4" t="s">
        <v>114</v>
      </c>
      <c r="D445" s="4" t="str">
        <f>vlookup(A445,mapping!A:B,2,false)</f>
        <v>Property | Order | Other</v>
      </c>
      <c r="E445" s="7">
        <f t="shared" si="1"/>
        <v>2018</v>
      </c>
      <c r="F445" s="5">
        <v>9.0</v>
      </c>
      <c r="G445" s="5">
        <v>7.0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4" t="s">
        <v>109</v>
      </c>
      <c r="B446" s="4" t="s">
        <v>110</v>
      </c>
      <c r="C446" s="4" t="s">
        <v>14</v>
      </c>
      <c r="D446" s="4" t="str">
        <f>vlookup(A446,mapping!A:B,2,false)</f>
        <v>Property | Order | Other</v>
      </c>
      <c r="E446" s="7">
        <f t="shared" si="1"/>
        <v>2018</v>
      </c>
      <c r="F446" s="5">
        <v>8625.0</v>
      </c>
      <c r="G446" s="5">
        <v>6102.0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4" t="s">
        <v>109</v>
      </c>
      <c r="B447" s="4" t="s">
        <v>115</v>
      </c>
      <c r="C447" s="4" t="s">
        <v>116</v>
      </c>
      <c r="D447" s="4" t="str">
        <f>vlookup(A447,mapping!A:B,2,false)</f>
        <v>Property | Order | Other</v>
      </c>
      <c r="E447" s="7">
        <f t="shared" si="1"/>
        <v>2018</v>
      </c>
      <c r="F447" s="5">
        <v>40.0</v>
      </c>
      <c r="G447" s="5">
        <v>33.0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4" t="s">
        <v>109</v>
      </c>
      <c r="B448" s="4" t="s">
        <v>115</v>
      </c>
      <c r="C448" s="4" t="s">
        <v>117</v>
      </c>
      <c r="D448" s="4" t="str">
        <f>vlookup(A448,mapping!A:B,2,false)</f>
        <v>Property | Order | Other</v>
      </c>
      <c r="E448" s="7">
        <f t="shared" si="1"/>
        <v>2018</v>
      </c>
      <c r="F448" s="5">
        <v>1059.0</v>
      </c>
      <c r="G448" s="5">
        <v>951.0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4" t="s">
        <v>109</v>
      </c>
      <c r="B449" s="4" t="s">
        <v>115</v>
      </c>
      <c r="C449" s="4" t="s">
        <v>118</v>
      </c>
      <c r="D449" s="4" t="str">
        <f>vlookup(A449,mapping!A:B,2,false)</f>
        <v>Property | Order | Other</v>
      </c>
      <c r="E449" s="7">
        <f t="shared" si="1"/>
        <v>2018</v>
      </c>
      <c r="F449" s="5">
        <v>4.0</v>
      </c>
      <c r="G449" s="5">
        <v>2.0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4" t="s">
        <v>109</v>
      </c>
      <c r="B450" s="4" t="s">
        <v>115</v>
      </c>
      <c r="C450" s="4" t="s">
        <v>119</v>
      </c>
      <c r="D450" s="4" t="str">
        <f>vlookup(A450,mapping!A:B,2,false)</f>
        <v>Property | Order | Other</v>
      </c>
      <c r="E450" s="7">
        <f t="shared" si="1"/>
        <v>2018</v>
      </c>
      <c r="F450" s="5">
        <v>2.0</v>
      </c>
      <c r="G450" s="5">
        <v>2.0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4" t="s">
        <v>109</v>
      </c>
      <c r="B451" s="4" t="s">
        <v>115</v>
      </c>
      <c r="C451" s="4" t="s">
        <v>120</v>
      </c>
      <c r="D451" s="4" t="str">
        <f>vlookup(A451,mapping!A:B,2,false)</f>
        <v>Property | Order | Other</v>
      </c>
      <c r="E451" s="7">
        <f t="shared" si="1"/>
        <v>2018</v>
      </c>
      <c r="F451" s="5">
        <v>287.0</v>
      </c>
      <c r="G451" s="5">
        <v>204.0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4" t="s">
        <v>109</v>
      </c>
      <c r="B452" s="4" t="s">
        <v>115</v>
      </c>
      <c r="C452" s="4" t="s">
        <v>121</v>
      </c>
      <c r="D452" s="4" t="str">
        <f>vlookup(A452,mapping!A:B,2,false)</f>
        <v>Property | Order | Other</v>
      </c>
      <c r="E452" s="7">
        <f t="shared" si="1"/>
        <v>2018</v>
      </c>
      <c r="F452" s="5">
        <v>19.0</v>
      </c>
      <c r="G452" s="5">
        <v>15.0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4" t="s">
        <v>109</v>
      </c>
      <c r="B453" s="4" t="s">
        <v>115</v>
      </c>
      <c r="C453" s="4" t="s">
        <v>122</v>
      </c>
      <c r="D453" s="4" t="str">
        <f>vlookup(A453,mapping!A:B,2,false)</f>
        <v>Property | Order | Other</v>
      </c>
      <c r="E453" s="7">
        <f t="shared" si="1"/>
        <v>2018</v>
      </c>
      <c r="F453" s="5">
        <v>24.0</v>
      </c>
      <c r="G453" s="5">
        <v>17.0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4" t="s">
        <v>109</v>
      </c>
      <c r="B454" s="4" t="s">
        <v>115</v>
      </c>
      <c r="C454" s="4" t="s">
        <v>14</v>
      </c>
      <c r="D454" s="4" t="str">
        <f>vlookup(A454,mapping!A:B,2,false)</f>
        <v>Property | Order | Other</v>
      </c>
      <c r="E454" s="7">
        <f t="shared" si="1"/>
        <v>2018</v>
      </c>
      <c r="F454" s="5">
        <v>1425.0</v>
      </c>
      <c r="G454" s="5">
        <v>1217.0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4" t="s">
        <v>109</v>
      </c>
      <c r="B455" s="4" t="s">
        <v>123</v>
      </c>
      <c r="C455" s="4" t="s">
        <v>124</v>
      </c>
      <c r="D455" s="4" t="str">
        <f>vlookup(A455,mapping!A:B,2,false)</f>
        <v>Property | Order | Other</v>
      </c>
      <c r="E455" s="7">
        <f t="shared" si="1"/>
        <v>2018</v>
      </c>
      <c r="F455" s="5">
        <v>1130.0</v>
      </c>
      <c r="G455" s="5">
        <v>983.0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4" t="s">
        <v>109</v>
      </c>
      <c r="B456" s="4" t="s">
        <v>123</v>
      </c>
      <c r="C456" s="4" t="s">
        <v>125</v>
      </c>
      <c r="D456" s="4" t="str">
        <f>vlookup(A456,mapping!A:B,2,false)</f>
        <v>Property | Order | Other</v>
      </c>
      <c r="E456" s="7">
        <f t="shared" si="1"/>
        <v>2018</v>
      </c>
      <c r="F456" s="5">
        <v>1681.0</v>
      </c>
      <c r="G456" s="5">
        <v>1300.0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4" t="s">
        <v>109</v>
      </c>
      <c r="B457" s="4" t="s">
        <v>123</v>
      </c>
      <c r="C457" s="4" t="s">
        <v>126</v>
      </c>
      <c r="D457" s="4" t="str">
        <f>vlookup(A457,mapping!A:B,2,false)</f>
        <v>Property | Order | Other</v>
      </c>
      <c r="E457" s="7">
        <f t="shared" si="1"/>
        <v>2018</v>
      </c>
      <c r="F457" s="5">
        <v>205.0</v>
      </c>
      <c r="G457" s="5">
        <v>164.0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4" t="s">
        <v>109</v>
      </c>
      <c r="B458" s="4" t="s">
        <v>123</v>
      </c>
      <c r="C458" s="4" t="s">
        <v>14</v>
      </c>
      <c r="D458" s="4" t="str">
        <f>vlookup(A458,mapping!A:B,2,false)</f>
        <v>Property | Order | Other</v>
      </c>
      <c r="E458" s="7">
        <f t="shared" si="1"/>
        <v>2018</v>
      </c>
      <c r="F458" s="5">
        <v>2846.0</v>
      </c>
      <c r="G458" s="5">
        <v>2330.0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4" t="s">
        <v>109</v>
      </c>
      <c r="B459" s="4" t="s">
        <v>14</v>
      </c>
      <c r="C459" s="4" t="s">
        <v>14</v>
      </c>
      <c r="D459" s="4" t="str">
        <f>vlookup(A459,mapping!A:B,2,false)</f>
        <v>Property | Order | Other</v>
      </c>
      <c r="E459" s="7">
        <f t="shared" si="1"/>
        <v>2018</v>
      </c>
      <c r="F459" s="5">
        <v>12018.0</v>
      </c>
      <c r="G459" s="5">
        <v>9133.0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4" t="s">
        <v>127</v>
      </c>
      <c r="B460" s="4" t="s">
        <v>128</v>
      </c>
      <c r="C460" s="4" t="s">
        <v>129</v>
      </c>
      <c r="D460" s="4" t="str">
        <f>vlookup(A460,mapping!A:B,2,false)</f>
        <v>Property | Order | Other</v>
      </c>
      <c r="E460" s="7">
        <f t="shared" si="1"/>
        <v>2018</v>
      </c>
      <c r="F460" s="5">
        <v>16108.0</v>
      </c>
      <c r="G460" s="5">
        <v>15437.0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4" t="s">
        <v>127</v>
      </c>
      <c r="B461" s="4" t="s">
        <v>128</v>
      </c>
      <c r="C461" s="4" t="s">
        <v>130</v>
      </c>
      <c r="D461" s="4" t="str">
        <f>vlookup(A461,mapping!A:B,2,false)</f>
        <v>Property | Order | Other</v>
      </c>
      <c r="E461" s="7">
        <f t="shared" si="1"/>
        <v>2018</v>
      </c>
      <c r="F461" s="5">
        <v>5945.0</v>
      </c>
      <c r="G461" s="5">
        <v>5669.0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4" t="s">
        <v>127</v>
      </c>
      <c r="B462" s="4" t="s">
        <v>128</v>
      </c>
      <c r="C462" s="4" t="s">
        <v>131</v>
      </c>
      <c r="D462" s="4" t="str">
        <f>vlookup(A462,mapping!A:B,2,false)</f>
        <v>Property | Order | Other</v>
      </c>
      <c r="E462" s="7">
        <f t="shared" si="1"/>
        <v>2018</v>
      </c>
      <c r="F462" s="5">
        <v>144.0</v>
      </c>
      <c r="G462" s="5">
        <v>132.0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4" t="s">
        <v>127</v>
      </c>
      <c r="B463" s="4" t="s">
        <v>128</v>
      </c>
      <c r="C463" s="4" t="s">
        <v>14</v>
      </c>
      <c r="D463" s="4" t="str">
        <f>vlookup(A463,mapping!A:B,2,false)</f>
        <v>Property | Order | Other</v>
      </c>
      <c r="E463" s="7">
        <f t="shared" si="1"/>
        <v>2018</v>
      </c>
      <c r="F463" s="5">
        <v>21734.0</v>
      </c>
      <c r="G463" s="5">
        <v>21052.0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4" t="s">
        <v>127</v>
      </c>
      <c r="B464" s="4" t="s">
        <v>132</v>
      </c>
      <c r="C464" s="4" t="s">
        <v>133</v>
      </c>
      <c r="D464" s="4" t="str">
        <f>vlookup(A464,mapping!A:B,2,false)</f>
        <v>Property | Order | Other</v>
      </c>
      <c r="E464" s="7">
        <f t="shared" si="1"/>
        <v>2018</v>
      </c>
      <c r="F464" s="5">
        <v>4397.0</v>
      </c>
      <c r="G464" s="5">
        <v>4194.0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4" t="s">
        <v>127</v>
      </c>
      <c r="B465" s="4" t="s">
        <v>132</v>
      </c>
      <c r="C465" s="4" t="s">
        <v>134</v>
      </c>
      <c r="D465" s="4" t="str">
        <f>vlookup(A465,mapping!A:B,2,false)</f>
        <v>Property | Order | Other</v>
      </c>
      <c r="E465" s="7">
        <f t="shared" si="1"/>
        <v>2018</v>
      </c>
      <c r="F465" s="5">
        <v>30.0</v>
      </c>
      <c r="G465" s="5">
        <v>29.0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4" t="s">
        <v>127</v>
      </c>
      <c r="B466" s="4" t="s">
        <v>132</v>
      </c>
      <c r="C466" s="4" t="s">
        <v>14</v>
      </c>
      <c r="D466" s="4" t="str">
        <f>vlookup(A466,mapping!A:B,2,false)</f>
        <v>Property | Order | Other</v>
      </c>
      <c r="E466" s="7">
        <f t="shared" si="1"/>
        <v>2018</v>
      </c>
      <c r="F466" s="5">
        <v>4426.0</v>
      </c>
      <c r="G466" s="5">
        <v>4222.0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4" t="s">
        <v>127</v>
      </c>
      <c r="B467" s="4" t="s">
        <v>135</v>
      </c>
      <c r="C467" s="4" t="s">
        <v>136</v>
      </c>
      <c r="D467" s="4" t="str">
        <f>vlookup(A467,mapping!A:B,2,false)</f>
        <v>Property | Order | Other</v>
      </c>
      <c r="E467" s="7">
        <f t="shared" si="1"/>
        <v>2018</v>
      </c>
      <c r="F467" s="5">
        <v>17830.0</v>
      </c>
      <c r="G467" s="5">
        <v>17692.0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4" t="s">
        <v>127</v>
      </c>
      <c r="B468" s="4" t="s">
        <v>135</v>
      </c>
      <c r="C468" s="4" t="s">
        <v>137</v>
      </c>
      <c r="D468" s="4" t="str">
        <f>vlookup(A468,mapping!A:B,2,false)</f>
        <v>Property | Order | Other</v>
      </c>
      <c r="E468" s="7">
        <f t="shared" si="1"/>
        <v>2018</v>
      </c>
      <c r="F468" s="5">
        <v>8171.0</v>
      </c>
      <c r="G468" s="5">
        <v>8047.0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4" t="s">
        <v>127</v>
      </c>
      <c r="B469" s="4" t="s">
        <v>135</v>
      </c>
      <c r="C469" s="4" t="s">
        <v>138</v>
      </c>
      <c r="D469" s="4" t="str">
        <f>vlookup(A469,mapping!A:B,2,false)</f>
        <v>Property | Order | Other</v>
      </c>
      <c r="E469" s="7">
        <f t="shared" si="1"/>
        <v>2018</v>
      </c>
      <c r="F469" s="5">
        <v>5928.0</v>
      </c>
      <c r="G469" s="5">
        <v>5572.0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4" t="s">
        <v>127</v>
      </c>
      <c r="B470" s="4" t="s">
        <v>135</v>
      </c>
      <c r="C470" s="4" t="s">
        <v>14</v>
      </c>
      <c r="D470" s="4" t="str">
        <f>vlookup(A470,mapping!A:B,2,false)</f>
        <v>Property | Order | Other</v>
      </c>
      <c r="E470" s="7">
        <f t="shared" si="1"/>
        <v>2018</v>
      </c>
      <c r="F470" s="5">
        <v>31426.0</v>
      </c>
      <c r="G470" s="5">
        <v>30844.0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4" t="s">
        <v>127</v>
      </c>
      <c r="B471" s="4" t="s">
        <v>139</v>
      </c>
      <c r="C471" s="4" t="s">
        <v>139</v>
      </c>
      <c r="D471" s="4" t="str">
        <f>vlookup(A471,mapping!A:B,2,false)</f>
        <v>Property | Order | Other</v>
      </c>
      <c r="E471" s="7">
        <f t="shared" si="1"/>
        <v>2018</v>
      </c>
      <c r="F471" s="5">
        <v>0.0</v>
      </c>
      <c r="G471" s="5">
        <v>0.0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4" t="s">
        <v>127</v>
      </c>
      <c r="B472" s="4" t="s">
        <v>14</v>
      </c>
      <c r="C472" s="4" t="s">
        <v>14</v>
      </c>
      <c r="D472" s="4" t="str">
        <f>vlookup(A472,mapping!A:B,2,false)</f>
        <v>Property | Order | Other</v>
      </c>
      <c r="E472" s="7">
        <f t="shared" si="1"/>
        <v>2018</v>
      </c>
      <c r="F472" s="5">
        <v>50094.0</v>
      </c>
      <c r="G472" s="5">
        <v>48905.0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4" t="s">
        <v>140</v>
      </c>
      <c r="B473" s="4" t="s">
        <v>141</v>
      </c>
      <c r="C473" s="4" t="s">
        <v>142</v>
      </c>
      <c r="D473" s="4" t="str">
        <f>vlookup(A473,mapping!A:B,2,false)</f>
        <v>Procedural</v>
      </c>
      <c r="E473" s="7">
        <f t="shared" si="1"/>
        <v>2018</v>
      </c>
      <c r="F473" s="5">
        <v>225.0</v>
      </c>
      <c r="G473" s="5">
        <v>168.0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4" t="s">
        <v>140</v>
      </c>
      <c r="B474" s="4" t="s">
        <v>141</v>
      </c>
      <c r="C474" s="4" t="s">
        <v>143</v>
      </c>
      <c r="D474" s="4" t="str">
        <f>vlookup(A474,mapping!A:B,2,false)</f>
        <v>Procedural</v>
      </c>
      <c r="E474" s="7">
        <f t="shared" si="1"/>
        <v>2018</v>
      </c>
      <c r="F474" s="5">
        <v>1700.0</v>
      </c>
      <c r="G474" s="5">
        <v>1700.0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4" t="s">
        <v>140</v>
      </c>
      <c r="B475" s="4" t="s">
        <v>141</v>
      </c>
      <c r="C475" s="4" t="s">
        <v>14</v>
      </c>
      <c r="D475" s="4" t="str">
        <f>vlookup(A475,mapping!A:B,2,false)</f>
        <v>Procedural</v>
      </c>
      <c r="E475" s="7">
        <f t="shared" si="1"/>
        <v>2018</v>
      </c>
      <c r="F475" s="5">
        <v>1919.0</v>
      </c>
      <c r="G475" s="5">
        <v>1863.0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4" t="s">
        <v>140</v>
      </c>
      <c r="B476" s="4" t="s">
        <v>144</v>
      </c>
      <c r="C476" s="4" t="s">
        <v>145</v>
      </c>
      <c r="D476" s="4" t="str">
        <f>vlookup(A476,mapping!A:B,2,false)</f>
        <v>Procedural</v>
      </c>
      <c r="E476" s="7">
        <f t="shared" si="1"/>
        <v>2018</v>
      </c>
      <c r="F476" s="5">
        <v>1.0</v>
      </c>
      <c r="G476" s="5">
        <v>0.0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4" t="s">
        <v>140</v>
      </c>
      <c r="B477" s="4" t="s">
        <v>144</v>
      </c>
      <c r="C477" s="4" t="s">
        <v>146</v>
      </c>
      <c r="D477" s="4" t="str">
        <f>vlookup(A477,mapping!A:B,2,false)</f>
        <v>Procedural</v>
      </c>
      <c r="E477" s="7">
        <f t="shared" si="1"/>
        <v>2018</v>
      </c>
      <c r="F477" s="5">
        <v>1442.0</v>
      </c>
      <c r="G477" s="5">
        <v>1441.0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4" t="s">
        <v>140</v>
      </c>
      <c r="B478" s="4" t="s">
        <v>144</v>
      </c>
      <c r="C478" s="4" t="s">
        <v>147</v>
      </c>
      <c r="D478" s="4" t="str">
        <f>vlookup(A478,mapping!A:B,2,false)</f>
        <v>Procedural</v>
      </c>
      <c r="E478" s="7">
        <f t="shared" si="1"/>
        <v>2018</v>
      </c>
      <c r="F478" s="5">
        <v>7898.0</v>
      </c>
      <c r="G478" s="5">
        <v>7897.0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4" t="s">
        <v>140</v>
      </c>
      <c r="B479" s="4" t="s">
        <v>144</v>
      </c>
      <c r="C479" s="4" t="s">
        <v>148</v>
      </c>
      <c r="D479" s="4" t="str">
        <f>vlookup(A479,mapping!A:B,2,false)</f>
        <v>Procedural</v>
      </c>
      <c r="E479" s="7">
        <f t="shared" si="1"/>
        <v>2018</v>
      </c>
      <c r="F479" s="5">
        <v>6970.0</v>
      </c>
      <c r="G479" s="5">
        <v>6969.0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4" t="s">
        <v>140</v>
      </c>
      <c r="B480" s="4" t="s">
        <v>144</v>
      </c>
      <c r="C480" s="4" t="s">
        <v>149</v>
      </c>
      <c r="D480" s="4" t="str">
        <f>vlookup(A480,mapping!A:B,2,false)</f>
        <v>Procedural</v>
      </c>
      <c r="E480" s="7">
        <f t="shared" si="1"/>
        <v>2018</v>
      </c>
      <c r="F480" s="5">
        <v>868.0</v>
      </c>
      <c r="G480" s="5">
        <v>805.0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4" t="s">
        <v>140</v>
      </c>
      <c r="B481" s="4" t="s">
        <v>144</v>
      </c>
      <c r="C481" s="4" t="s">
        <v>14</v>
      </c>
      <c r="D481" s="4" t="str">
        <f>vlookup(A481,mapping!A:B,2,false)</f>
        <v>Procedural</v>
      </c>
      <c r="E481" s="7">
        <f t="shared" si="1"/>
        <v>2018</v>
      </c>
      <c r="F481" s="5">
        <v>16079.0</v>
      </c>
      <c r="G481" s="5">
        <v>16016.0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4" t="s">
        <v>140</v>
      </c>
      <c r="B482" s="4" t="s">
        <v>150</v>
      </c>
      <c r="C482" s="4" t="s">
        <v>151</v>
      </c>
      <c r="D482" s="4" t="str">
        <f>vlookup(A482,mapping!A:B,2,false)</f>
        <v>Procedural</v>
      </c>
      <c r="E482" s="7">
        <f t="shared" si="1"/>
        <v>2018</v>
      </c>
      <c r="F482" s="5">
        <v>9808.0</v>
      </c>
      <c r="G482" s="5">
        <v>8177.0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4" t="s">
        <v>140</v>
      </c>
      <c r="B483" s="4" t="s">
        <v>152</v>
      </c>
      <c r="C483" s="4" t="s">
        <v>153</v>
      </c>
      <c r="D483" s="4" t="str">
        <f>vlookup(A483,mapping!A:B,2,false)</f>
        <v>Procedural</v>
      </c>
      <c r="E483" s="7">
        <f t="shared" si="1"/>
        <v>2018</v>
      </c>
      <c r="F483" s="5">
        <v>110.0</v>
      </c>
      <c r="G483" s="5">
        <v>91.0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4" t="s">
        <v>140</v>
      </c>
      <c r="B484" s="4" t="s">
        <v>152</v>
      </c>
      <c r="C484" s="4" t="s">
        <v>154</v>
      </c>
      <c r="D484" s="4" t="str">
        <f>vlookup(A484,mapping!A:B,2,false)</f>
        <v>Procedural</v>
      </c>
      <c r="E484" s="7">
        <f t="shared" si="1"/>
        <v>2018</v>
      </c>
      <c r="F484" s="5">
        <v>8.0</v>
      </c>
      <c r="G484" s="5">
        <v>6.0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4" t="s">
        <v>140</v>
      </c>
      <c r="B485" s="4" t="s">
        <v>152</v>
      </c>
      <c r="C485" s="4" t="s">
        <v>155</v>
      </c>
      <c r="D485" s="4" t="str">
        <f>vlookup(A485,mapping!A:B,2,false)</f>
        <v>Procedural</v>
      </c>
      <c r="E485" s="7">
        <f t="shared" si="1"/>
        <v>2018</v>
      </c>
      <c r="F485" s="5">
        <v>15.0</v>
      </c>
      <c r="G485" s="5">
        <v>13.0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4" t="s">
        <v>140</v>
      </c>
      <c r="B486" s="4" t="s">
        <v>152</v>
      </c>
      <c r="C486" s="4" t="s">
        <v>156</v>
      </c>
      <c r="D486" s="4" t="str">
        <f>vlookup(A486,mapping!A:B,2,false)</f>
        <v>Procedural</v>
      </c>
      <c r="E486" s="7">
        <f t="shared" si="1"/>
        <v>2018</v>
      </c>
      <c r="F486" s="5">
        <v>520.0</v>
      </c>
      <c r="G486" s="5">
        <v>442.0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4" t="s">
        <v>140</v>
      </c>
      <c r="B487" s="4" t="s">
        <v>152</v>
      </c>
      <c r="C487" s="4" t="s">
        <v>14</v>
      </c>
      <c r="D487" s="4" t="str">
        <f>vlookup(A487,mapping!A:B,2,false)</f>
        <v>Procedural</v>
      </c>
      <c r="E487" s="7">
        <f t="shared" si="1"/>
        <v>2018</v>
      </c>
      <c r="F487" s="5">
        <v>646.0</v>
      </c>
      <c r="G487" s="5">
        <v>549.0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4" t="s">
        <v>140</v>
      </c>
      <c r="B488" s="4" t="s">
        <v>157</v>
      </c>
      <c r="C488" s="4" t="s">
        <v>158</v>
      </c>
      <c r="D488" s="4" t="str">
        <f>vlookup(A488,mapping!A:B,2,false)</f>
        <v>Procedural</v>
      </c>
      <c r="E488" s="7">
        <f t="shared" si="1"/>
        <v>2018</v>
      </c>
      <c r="F488" s="5">
        <v>4.0</v>
      </c>
      <c r="G488" s="5">
        <v>3.0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4" t="s">
        <v>140</v>
      </c>
      <c r="B489" s="4" t="s">
        <v>157</v>
      </c>
      <c r="C489" s="4" t="s">
        <v>159</v>
      </c>
      <c r="D489" s="4" t="str">
        <f>vlookup(A489,mapping!A:B,2,false)</f>
        <v>Procedural</v>
      </c>
      <c r="E489" s="7">
        <f t="shared" si="1"/>
        <v>2018</v>
      </c>
      <c r="F489" s="5">
        <v>18.0</v>
      </c>
      <c r="G489" s="5">
        <v>15.0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4" t="s">
        <v>140</v>
      </c>
      <c r="B490" s="4" t="s">
        <v>157</v>
      </c>
      <c r="C490" s="4" t="s">
        <v>14</v>
      </c>
      <c r="D490" s="4" t="str">
        <f>vlookup(A490,mapping!A:B,2,false)</f>
        <v>Procedural</v>
      </c>
      <c r="E490" s="7">
        <f t="shared" si="1"/>
        <v>2018</v>
      </c>
      <c r="F490" s="5">
        <v>22.0</v>
      </c>
      <c r="G490" s="5">
        <v>18.0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4" t="s">
        <v>140</v>
      </c>
      <c r="B491" s="4" t="s">
        <v>160</v>
      </c>
      <c r="C491" s="4" t="s">
        <v>161</v>
      </c>
      <c r="D491" s="4" t="str">
        <f>vlookup(A491,mapping!A:B,2,false)</f>
        <v>Procedural</v>
      </c>
      <c r="E491" s="7">
        <f t="shared" si="1"/>
        <v>2018</v>
      </c>
      <c r="F491" s="5">
        <v>243.0</v>
      </c>
      <c r="G491" s="5">
        <v>153.0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4" t="s">
        <v>140</v>
      </c>
      <c r="B492" s="4" t="s">
        <v>160</v>
      </c>
      <c r="C492" s="4" t="s">
        <v>162</v>
      </c>
      <c r="D492" s="4" t="str">
        <f>vlookup(A492,mapping!A:B,2,false)</f>
        <v>Procedural</v>
      </c>
      <c r="E492" s="7">
        <f t="shared" si="1"/>
        <v>2018</v>
      </c>
      <c r="F492" s="5">
        <v>6415.0</v>
      </c>
      <c r="G492" s="5">
        <v>5471.0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4" t="s">
        <v>140</v>
      </c>
      <c r="B493" s="4" t="s">
        <v>160</v>
      </c>
      <c r="C493" s="4" t="s">
        <v>163</v>
      </c>
      <c r="D493" s="4" t="str">
        <f>vlookup(A493,mapping!A:B,2,false)</f>
        <v>Procedural</v>
      </c>
      <c r="E493" s="7">
        <f t="shared" si="1"/>
        <v>2018</v>
      </c>
      <c r="F493" s="5">
        <v>461.0</v>
      </c>
      <c r="G493" s="5">
        <v>425.0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4" t="s">
        <v>140</v>
      </c>
      <c r="B494" s="4" t="s">
        <v>160</v>
      </c>
      <c r="C494" s="4" t="s">
        <v>164</v>
      </c>
      <c r="D494" s="4" t="str">
        <f>vlookup(A494,mapping!A:B,2,false)</f>
        <v>Procedural</v>
      </c>
      <c r="E494" s="7">
        <f t="shared" si="1"/>
        <v>2018</v>
      </c>
      <c r="F494" s="5">
        <v>4223.0</v>
      </c>
      <c r="G494" s="5">
        <v>3555.0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4" t="s">
        <v>140</v>
      </c>
      <c r="B495" s="4" t="s">
        <v>160</v>
      </c>
      <c r="C495" s="4" t="s">
        <v>14</v>
      </c>
      <c r="D495" s="4" t="str">
        <f>vlookup(A495,mapping!A:B,2,false)</f>
        <v>Procedural</v>
      </c>
      <c r="E495" s="7">
        <f t="shared" si="1"/>
        <v>2018</v>
      </c>
      <c r="F495" s="5">
        <v>10782.0</v>
      </c>
      <c r="G495" s="5">
        <v>9157.0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4" t="s">
        <v>140</v>
      </c>
      <c r="B496" s="4" t="s">
        <v>14</v>
      </c>
      <c r="C496" s="4" t="s">
        <v>14</v>
      </c>
      <c r="D496" s="4" t="str">
        <f>vlookup(A496,mapping!A:B,2,false)</f>
        <v>Procedural</v>
      </c>
      <c r="E496" s="7">
        <f t="shared" si="1"/>
        <v>2018</v>
      </c>
      <c r="F496" s="5">
        <v>32910.0</v>
      </c>
      <c r="G496" s="5">
        <v>29916.0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4" t="s">
        <v>165</v>
      </c>
      <c r="B497" s="4" t="s">
        <v>166</v>
      </c>
      <c r="C497" s="4" t="s">
        <v>167</v>
      </c>
      <c r="D497" s="4" t="str">
        <f>vlookup(A497,mapping!A:B,2,false)</f>
        <v>Property | Order | Other</v>
      </c>
      <c r="E497" s="7">
        <f t="shared" si="1"/>
        <v>2018</v>
      </c>
      <c r="F497" s="5">
        <v>22.0</v>
      </c>
      <c r="G497" s="5">
        <v>17.0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4" t="s">
        <v>165</v>
      </c>
      <c r="B498" s="6" t="s">
        <v>168</v>
      </c>
      <c r="C498" s="4" t="s">
        <v>169</v>
      </c>
      <c r="D498" s="4" t="str">
        <f>vlookup(A498,mapping!A:B,2,false)</f>
        <v>Property | Order | Other</v>
      </c>
      <c r="E498" s="7">
        <f t="shared" si="1"/>
        <v>2018</v>
      </c>
      <c r="F498" s="5">
        <v>25.0</v>
      </c>
      <c r="G498" s="5">
        <v>18.0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4" t="s">
        <v>165</v>
      </c>
      <c r="B499" s="6" t="s">
        <v>168</v>
      </c>
      <c r="C499" s="4" t="s">
        <v>170</v>
      </c>
      <c r="D499" s="4" t="str">
        <f>vlookup(A499,mapping!A:B,2,false)</f>
        <v>Property | Order | Other</v>
      </c>
      <c r="E499" s="7">
        <f t="shared" si="1"/>
        <v>2018</v>
      </c>
      <c r="F499" s="5">
        <v>61.0</v>
      </c>
      <c r="G499" s="5">
        <v>43.0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4" t="s">
        <v>165</v>
      </c>
      <c r="B500" s="6" t="s">
        <v>168</v>
      </c>
      <c r="C500" s="4" t="s">
        <v>171</v>
      </c>
      <c r="D500" s="4" t="str">
        <f>vlookup(A500,mapping!A:B,2,false)</f>
        <v>Property | Order | Other</v>
      </c>
      <c r="E500" s="7">
        <f t="shared" si="1"/>
        <v>2018</v>
      </c>
      <c r="F500" s="5">
        <v>12.0</v>
      </c>
      <c r="G500" s="5">
        <v>10.0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4" t="s">
        <v>165</v>
      </c>
      <c r="B501" s="6" t="s">
        <v>168</v>
      </c>
      <c r="C501" s="4" t="s">
        <v>172</v>
      </c>
      <c r="D501" s="4" t="str">
        <f>vlookup(A501,mapping!A:B,2,false)</f>
        <v>Property | Order | Other</v>
      </c>
      <c r="E501" s="7">
        <f t="shared" si="1"/>
        <v>2018</v>
      </c>
      <c r="F501" s="5">
        <v>0.0</v>
      </c>
      <c r="G501" s="5">
        <v>0.0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4" t="s">
        <v>165</v>
      </c>
      <c r="B502" s="6" t="s">
        <v>168</v>
      </c>
      <c r="C502" s="4" t="s">
        <v>173</v>
      </c>
      <c r="D502" s="4" t="str">
        <f>vlookup(A502,mapping!A:B,2,false)</f>
        <v>Property | Order | Other</v>
      </c>
      <c r="E502" s="7">
        <f t="shared" si="1"/>
        <v>2018</v>
      </c>
      <c r="F502" s="5">
        <v>1536.0</v>
      </c>
      <c r="G502" s="5">
        <v>1137.0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4" t="s">
        <v>165</v>
      </c>
      <c r="B503" s="6" t="s">
        <v>168</v>
      </c>
      <c r="C503" s="4" t="s">
        <v>174</v>
      </c>
      <c r="D503" s="4" t="str">
        <f>vlookup(A503,mapping!A:B,2,false)</f>
        <v>Property | Order | Other</v>
      </c>
      <c r="E503" s="7">
        <f t="shared" si="1"/>
        <v>2018</v>
      </c>
      <c r="F503" s="5">
        <v>286.0</v>
      </c>
      <c r="G503" s="5">
        <v>202.0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4" t="s">
        <v>165</v>
      </c>
      <c r="B504" s="6" t="s">
        <v>168</v>
      </c>
      <c r="C504" s="4" t="s">
        <v>14</v>
      </c>
      <c r="D504" s="4" t="str">
        <f>vlookup(A504,mapping!A:B,2,false)</f>
        <v>Property | Order | Other</v>
      </c>
      <c r="E504" s="7">
        <f t="shared" si="1"/>
        <v>2018</v>
      </c>
      <c r="F504" s="5">
        <v>1920.0</v>
      </c>
      <c r="G504" s="5">
        <v>1410.0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4" t="s">
        <v>165</v>
      </c>
      <c r="B505" s="4" t="s">
        <v>175</v>
      </c>
      <c r="C505" s="4" t="s">
        <v>175</v>
      </c>
      <c r="D505" s="4" t="str">
        <f>vlookup(A505,mapping!A:B,2,false)</f>
        <v>Property | Order | Other</v>
      </c>
      <c r="E505" s="7">
        <f t="shared" si="1"/>
        <v>2018</v>
      </c>
      <c r="F505" s="5">
        <v>593.0</v>
      </c>
      <c r="G505" s="5">
        <v>432.0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4" t="s">
        <v>165</v>
      </c>
      <c r="B506" s="4" t="s">
        <v>176</v>
      </c>
      <c r="C506" s="4" t="s">
        <v>177</v>
      </c>
      <c r="D506" s="4" t="str">
        <f>vlookup(A506,mapping!A:B,2,false)</f>
        <v>Property | Order | Other</v>
      </c>
      <c r="E506" s="7">
        <f t="shared" si="1"/>
        <v>2018</v>
      </c>
      <c r="F506" s="5">
        <v>238.0</v>
      </c>
      <c r="G506" s="5">
        <v>168.0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4" t="s">
        <v>165</v>
      </c>
      <c r="B507" s="4" t="s">
        <v>176</v>
      </c>
      <c r="C507" s="4" t="s">
        <v>178</v>
      </c>
      <c r="D507" s="4" t="str">
        <f>vlookup(A507,mapping!A:B,2,false)</f>
        <v>Property | Order | Other</v>
      </c>
      <c r="E507" s="7">
        <f t="shared" si="1"/>
        <v>2018</v>
      </c>
      <c r="F507" s="5">
        <v>8.0</v>
      </c>
      <c r="G507" s="5">
        <v>7.0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4" t="s">
        <v>165</v>
      </c>
      <c r="B508" s="4" t="s">
        <v>176</v>
      </c>
      <c r="C508" s="4" t="s">
        <v>179</v>
      </c>
      <c r="D508" s="4" t="str">
        <f>vlookup(A508,mapping!A:B,2,false)</f>
        <v>Property | Order | Other</v>
      </c>
      <c r="E508" s="7">
        <f t="shared" si="1"/>
        <v>2018</v>
      </c>
      <c r="F508" s="5">
        <v>1.0</v>
      </c>
      <c r="G508" s="5">
        <v>1.0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4" t="s">
        <v>165</v>
      </c>
      <c r="B509" s="4" t="s">
        <v>176</v>
      </c>
      <c r="C509" s="4" t="s">
        <v>180</v>
      </c>
      <c r="D509" s="4" t="str">
        <f>vlookup(A509,mapping!A:B,2,false)</f>
        <v>Property | Order | Other</v>
      </c>
      <c r="E509" s="7">
        <f t="shared" si="1"/>
        <v>2018</v>
      </c>
      <c r="F509" s="5">
        <v>55.0</v>
      </c>
      <c r="G509" s="5">
        <v>44.0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4" t="s">
        <v>165</v>
      </c>
      <c r="B510" s="4" t="s">
        <v>176</v>
      </c>
      <c r="C510" s="4" t="s">
        <v>181</v>
      </c>
      <c r="D510" s="4" t="str">
        <f>vlookup(A510,mapping!A:B,2,false)</f>
        <v>Property | Order | Other</v>
      </c>
      <c r="E510" s="7">
        <f t="shared" si="1"/>
        <v>2018</v>
      </c>
      <c r="F510" s="5">
        <v>0.0</v>
      </c>
      <c r="G510" s="5">
        <v>0.0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4" t="s">
        <v>165</v>
      </c>
      <c r="B511" s="4" t="s">
        <v>176</v>
      </c>
      <c r="C511" s="4" t="s">
        <v>182</v>
      </c>
      <c r="D511" s="4" t="str">
        <f>vlookup(A511,mapping!A:B,2,false)</f>
        <v>Property | Order | Other</v>
      </c>
      <c r="E511" s="7">
        <f t="shared" si="1"/>
        <v>2018</v>
      </c>
      <c r="F511" s="5">
        <v>264.0</v>
      </c>
      <c r="G511" s="5">
        <v>203.0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4" t="s">
        <v>165</v>
      </c>
      <c r="B512" s="4" t="s">
        <v>176</v>
      </c>
      <c r="C512" s="4" t="s">
        <v>14</v>
      </c>
      <c r="D512" s="4" t="str">
        <f>vlookup(A512,mapping!A:B,2,false)</f>
        <v>Property | Order | Other</v>
      </c>
      <c r="E512" s="7">
        <f t="shared" si="1"/>
        <v>2018</v>
      </c>
      <c r="F512" s="5">
        <v>554.0</v>
      </c>
      <c r="G512" s="5">
        <v>411.0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4" t="s">
        <v>165</v>
      </c>
      <c r="B513" s="4" t="s">
        <v>14</v>
      </c>
      <c r="C513" s="4" t="s">
        <v>14</v>
      </c>
      <c r="D513" s="4" t="str">
        <f>vlookup(A513,mapping!A:B,2,false)</f>
        <v>Property | Order | Other</v>
      </c>
      <c r="E513" s="7">
        <f t="shared" si="1"/>
        <v>2018</v>
      </c>
      <c r="F513" s="5">
        <v>3064.0</v>
      </c>
      <c r="G513" s="5">
        <v>2254.0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4" t="s">
        <v>14</v>
      </c>
      <c r="B514" s="4" t="s">
        <v>14</v>
      </c>
      <c r="C514" s="4" t="s">
        <v>14</v>
      </c>
      <c r="D514" s="4" t="str">
        <f>vlookup(A514,mapping!A:B,2,false)</f>
        <v>Total</v>
      </c>
      <c r="E514" s="7">
        <f t="shared" si="1"/>
        <v>2018</v>
      </c>
      <c r="F514" s="5">
        <v>139641.0</v>
      </c>
      <c r="G514" s="5">
        <v>126828.0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4" t="s">
        <v>7</v>
      </c>
      <c r="B515" s="4" t="s">
        <v>8</v>
      </c>
      <c r="C515" s="4" t="s">
        <v>8</v>
      </c>
      <c r="D515" s="4" t="str">
        <f>vlookup(A515,mapping!A:B,2,false)</f>
        <v>Homicide</v>
      </c>
      <c r="E515" s="7">
        <f t="shared" si="1"/>
        <v>2019</v>
      </c>
      <c r="F515" s="5">
        <v>55.0</v>
      </c>
      <c r="G515" s="5">
        <v>23.0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4" t="s">
        <v>7</v>
      </c>
      <c r="B516" s="4" t="s">
        <v>10</v>
      </c>
      <c r="C516" s="4" t="s">
        <v>10</v>
      </c>
      <c r="D516" s="4" t="str">
        <f>vlookup(A516,mapping!A:B,2,false)</f>
        <v>Homicide</v>
      </c>
      <c r="E516" s="7">
        <f t="shared" si="1"/>
        <v>2019</v>
      </c>
      <c r="F516" s="5">
        <v>28.0</v>
      </c>
      <c r="G516" s="5">
        <v>15.0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4" t="s">
        <v>7</v>
      </c>
      <c r="B517" s="4" t="s">
        <v>11</v>
      </c>
      <c r="C517" s="4" t="s">
        <v>12</v>
      </c>
      <c r="D517" s="4" t="str">
        <f>vlookup(A517,mapping!A:B,2,false)</f>
        <v>Homicide</v>
      </c>
      <c r="E517" s="7">
        <f t="shared" si="1"/>
        <v>2019</v>
      </c>
      <c r="F517" s="5">
        <v>38.0</v>
      </c>
      <c r="G517" s="5">
        <v>32.0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4" t="s">
        <v>7</v>
      </c>
      <c r="B518" s="4" t="s">
        <v>11</v>
      </c>
      <c r="C518" s="4" t="s">
        <v>13</v>
      </c>
      <c r="D518" s="4" t="str">
        <f>vlookup(A518,mapping!A:B,2,false)</f>
        <v>Homicide</v>
      </c>
      <c r="E518" s="7">
        <f t="shared" si="1"/>
        <v>2019</v>
      </c>
      <c r="F518" s="5">
        <v>91.0</v>
      </c>
      <c r="G518" s="5">
        <v>74.0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4" t="s">
        <v>7</v>
      </c>
      <c r="B519" s="4" t="s">
        <v>11</v>
      </c>
      <c r="C519" s="4" t="s">
        <v>14</v>
      </c>
      <c r="D519" s="4" t="str">
        <f>vlookup(A519,mapping!A:B,2,false)</f>
        <v>Homicide</v>
      </c>
      <c r="E519" s="7">
        <f t="shared" si="1"/>
        <v>2019</v>
      </c>
      <c r="F519" s="5">
        <v>128.0</v>
      </c>
      <c r="G519" s="5">
        <v>106.0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4" t="s">
        <v>7</v>
      </c>
      <c r="B520" s="6" t="s">
        <v>14</v>
      </c>
      <c r="C520" s="6" t="s">
        <v>14</v>
      </c>
      <c r="D520" s="4" t="str">
        <f>vlookup(A520,mapping!A:B,2,false)</f>
        <v>Homicide</v>
      </c>
      <c r="E520" s="7">
        <f t="shared" si="1"/>
        <v>2019</v>
      </c>
      <c r="F520" s="5">
        <v>197.0</v>
      </c>
      <c r="G520" s="5">
        <v>144.0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4" t="s">
        <v>15</v>
      </c>
      <c r="B521" s="4" t="s">
        <v>16</v>
      </c>
      <c r="C521" s="4" t="s">
        <v>17</v>
      </c>
      <c r="D521" s="4" t="str">
        <f>vlookup(A521,mapping!A:B,2,false)</f>
        <v>Acts causing injury</v>
      </c>
      <c r="E521" s="7">
        <f t="shared" si="1"/>
        <v>2019</v>
      </c>
      <c r="F521" s="5">
        <v>9805.0</v>
      </c>
      <c r="G521" s="5">
        <v>6391.0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4" t="s">
        <v>15</v>
      </c>
      <c r="B522" s="4" t="s">
        <v>16</v>
      </c>
      <c r="C522" s="4" t="s">
        <v>18</v>
      </c>
      <c r="D522" s="4" t="str">
        <f>vlookup(A522,mapping!A:B,2,false)</f>
        <v>Acts causing injury</v>
      </c>
      <c r="E522" s="7">
        <f t="shared" si="1"/>
        <v>2019</v>
      </c>
      <c r="F522" s="5">
        <v>2386.0</v>
      </c>
      <c r="G522" s="5">
        <v>1815.0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4" t="s">
        <v>15</v>
      </c>
      <c r="B523" s="4" t="s">
        <v>16</v>
      </c>
      <c r="C523" s="4" t="s">
        <v>19</v>
      </c>
      <c r="D523" s="4" t="str">
        <f>vlookup(A523,mapping!A:B,2,false)</f>
        <v>Acts causing injury</v>
      </c>
      <c r="E523" s="7">
        <f t="shared" si="1"/>
        <v>2019</v>
      </c>
      <c r="F523" s="5">
        <v>16415.0</v>
      </c>
      <c r="G523" s="5">
        <v>11318.0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4" t="s">
        <v>15</v>
      </c>
      <c r="B524" s="4" t="s">
        <v>16</v>
      </c>
      <c r="C524" s="4" t="s">
        <v>14</v>
      </c>
      <c r="D524" s="4" t="str">
        <f>vlookup(A524,mapping!A:B,2,false)</f>
        <v>Acts causing injury</v>
      </c>
      <c r="E524" s="7">
        <f t="shared" si="1"/>
        <v>2019</v>
      </c>
      <c r="F524" s="5">
        <v>23915.0</v>
      </c>
      <c r="G524" s="5">
        <v>17753.0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4" t="s">
        <v>15</v>
      </c>
      <c r="B525" s="4" t="s">
        <v>20</v>
      </c>
      <c r="C525" s="4" t="s">
        <v>21</v>
      </c>
      <c r="D525" s="4" t="str">
        <f>vlookup(A525,mapping!A:B,2,false)</f>
        <v>Acts causing injury</v>
      </c>
      <c r="E525" s="7">
        <f t="shared" si="1"/>
        <v>2019</v>
      </c>
      <c r="F525" s="5">
        <v>10627.0</v>
      </c>
      <c r="G525" s="5">
        <v>7554.0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4" t="s">
        <v>15</v>
      </c>
      <c r="B526" s="4" t="s">
        <v>20</v>
      </c>
      <c r="C526" s="4" t="s">
        <v>22</v>
      </c>
      <c r="D526" s="4" t="str">
        <f>vlookup(A526,mapping!A:B,2,false)</f>
        <v>Acts causing injury</v>
      </c>
      <c r="E526" s="7">
        <f t="shared" si="1"/>
        <v>2019</v>
      </c>
      <c r="F526" s="5">
        <v>80.0</v>
      </c>
      <c r="G526" s="5">
        <v>44.0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4" t="s">
        <v>15</v>
      </c>
      <c r="B527" s="4" t="s">
        <v>20</v>
      </c>
      <c r="C527" s="4" t="s">
        <v>14</v>
      </c>
      <c r="D527" s="4" t="str">
        <f>vlookup(A527,mapping!A:B,2,false)</f>
        <v>Acts causing injury</v>
      </c>
      <c r="E527" s="7">
        <f t="shared" si="1"/>
        <v>2019</v>
      </c>
      <c r="F527" s="5">
        <v>10686.0</v>
      </c>
      <c r="G527" s="5">
        <v>7589.0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4" t="s">
        <v>15</v>
      </c>
      <c r="B528" s="6" t="s">
        <v>14</v>
      </c>
      <c r="C528" s="6" t="s">
        <v>14</v>
      </c>
      <c r="D528" s="4" t="str">
        <f>vlookup(A528,mapping!A:B,2,false)</f>
        <v>Acts causing injury</v>
      </c>
      <c r="E528" s="7">
        <f t="shared" si="1"/>
        <v>2019</v>
      </c>
      <c r="F528" s="5">
        <v>29508.0</v>
      </c>
      <c r="G528" s="5">
        <v>22342.0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4" t="s">
        <v>23</v>
      </c>
      <c r="B529" s="4" t="s">
        <v>24</v>
      </c>
      <c r="C529" s="4" t="s">
        <v>25</v>
      </c>
      <c r="D529" s="4" t="str">
        <f>vlookup(A529,mapping!A:B,2,false)</f>
        <v>Sexual assault</v>
      </c>
      <c r="E529" s="7">
        <f t="shared" si="1"/>
        <v>2019</v>
      </c>
      <c r="F529" s="5">
        <v>1361.0</v>
      </c>
      <c r="G529" s="5">
        <v>777.0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4" t="s">
        <v>23</v>
      </c>
      <c r="B530" s="4" t="s">
        <v>24</v>
      </c>
      <c r="C530" s="4" t="s">
        <v>26</v>
      </c>
      <c r="D530" s="4" t="str">
        <f>vlookup(A530,mapping!A:B,2,false)</f>
        <v>Sexual assault</v>
      </c>
      <c r="E530" s="7">
        <f t="shared" si="1"/>
        <v>2019</v>
      </c>
      <c r="F530" s="5">
        <v>441.0</v>
      </c>
      <c r="G530" s="5">
        <v>242.0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4" t="s">
        <v>23</v>
      </c>
      <c r="B531" s="4" t="s">
        <v>24</v>
      </c>
      <c r="C531" s="4" t="s">
        <v>14</v>
      </c>
      <c r="D531" s="4" t="str">
        <f>vlookup(A531,mapping!A:B,2,false)</f>
        <v>Sexual assault</v>
      </c>
      <c r="E531" s="7">
        <f t="shared" si="1"/>
        <v>2019</v>
      </c>
      <c r="F531" s="5">
        <v>1743.0</v>
      </c>
      <c r="G531" s="5">
        <v>1001.0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4" t="s">
        <v>23</v>
      </c>
      <c r="B532" s="4" t="s">
        <v>27</v>
      </c>
      <c r="C532" s="4" t="s">
        <v>28</v>
      </c>
      <c r="D532" s="4" t="str">
        <f>vlookup(A532,mapping!A:B,2,false)</f>
        <v>Sexual assault</v>
      </c>
      <c r="E532" s="7">
        <f t="shared" si="1"/>
        <v>2019</v>
      </c>
      <c r="F532" s="5">
        <v>83.0</v>
      </c>
      <c r="G532" s="5">
        <v>69.0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4" t="s">
        <v>23</v>
      </c>
      <c r="B533" s="4" t="s">
        <v>27</v>
      </c>
      <c r="C533" s="4" t="s">
        <v>29</v>
      </c>
      <c r="D533" s="4" t="str">
        <f>vlookup(A533,mapping!A:B,2,false)</f>
        <v>Sexual assault</v>
      </c>
      <c r="E533" s="7">
        <f t="shared" si="1"/>
        <v>2019</v>
      </c>
      <c r="F533" s="5">
        <v>270.0</v>
      </c>
      <c r="G533" s="5">
        <v>223.0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4" t="s">
        <v>23</v>
      </c>
      <c r="B534" s="4" t="s">
        <v>27</v>
      </c>
      <c r="C534" s="4" t="s">
        <v>30</v>
      </c>
      <c r="D534" s="4" t="str">
        <f>vlookup(A534,mapping!A:B,2,false)</f>
        <v>Sexual assault</v>
      </c>
      <c r="E534" s="7">
        <f t="shared" si="1"/>
        <v>2019</v>
      </c>
      <c r="F534" s="5">
        <v>1.0</v>
      </c>
      <c r="G534" s="5">
        <v>0.0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4" t="s">
        <v>23</v>
      </c>
      <c r="B535" s="4" t="s">
        <v>27</v>
      </c>
      <c r="C535" s="4" t="s">
        <v>31</v>
      </c>
      <c r="D535" s="4" t="str">
        <f>vlookup(A535,mapping!A:B,2,false)</f>
        <v>Sexual assault</v>
      </c>
      <c r="E535" s="7">
        <f t="shared" si="1"/>
        <v>2019</v>
      </c>
      <c r="F535" s="5">
        <v>293.0</v>
      </c>
      <c r="G535" s="5">
        <v>229.0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4" t="s">
        <v>23</v>
      </c>
      <c r="B536" s="4" t="s">
        <v>27</v>
      </c>
      <c r="C536" s="4" t="s">
        <v>14</v>
      </c>
      <c r="D536" s="4" t="str">
        <f>vlookup(A536,mapping!A:B,2,false)</f>
        <v>Sexual assault</v>
      </c>
      <c r="E536" s="7">
        <f t="shared" si="1"/>
        <v>2019</v>
      </c>
      <c r="F536" s="5">
        <v>585.0</v>
      </c>
      <c r="G536" s="5">
        <v>474.0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4" t="s">
        <v>23</v>
      </c>
      <c r="B537" s="6" t="s">
        <v>14</v>
      </c>
      <c r="C537" s="6" t="s">
        <v>14</v>
      </c>
      <c r="D537" s="4" t="str">
        <f>vlookup(A537,mapping!A:B,2,false)</f>
        <v>Sexual assault</v>
      </c>
      <c r="E537" s="7">
        <f t="shared" si="1"/>
        <v>2019</v>
      </c>
      <c r="F537" s="5">
        <v>2220.0</v>
      </c>
      <c r="G537" s="5">
        <v>1411.0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4" t="s">
        <v>32</v>
      </c>
      <c r="B538" s="4" t="s">
        <v>33</v>
      </c>
      <c r="C538" s="4" t="s">
        <v>34</v>
      </c>
      <c r="D538" s="4" t="str">
        <f>vlookup(A538,mapping!A:B,2,false)</f>
        <v>Acts causing injury</v>
      </c>
      <c r="E538" s="7">
        <f t="shared" si="1"/>
        <v>2019</v>
      </c>
      <c r="F538" s="5">
        <v>962.0</v>
      </c>
      <c r="G538" s="5">
        <v>838.0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4" t="s">
        <v>32</v>
      </c>
      <c r="B539" s="4" t="s">
        <v>33</v>
      </c>
      <c r="C539" s="4" t="s">
        <v>35</v>
      </c>
      <c r="D539" s="4" t="str">
        <f>vlookup(A539,mapping!A:B,2,false)</f>
        <v>Acts causing injury</v>
      </c>
      <c r="E539" s="7">
        <f t="shared" si="1"/>
        <v>2019</v>
      </c>
      <c r="F539" s="5">
        <v>3727.0</v>
      </c>
      <c r="G539" s="5">
        <v>3247.0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4" t="s">
        <v>32</v>
      </c>
      <c r="B540" s="4" t="s">
        <v>33</v>
      </c>
      <c r="C540" s="4" t="s">
        <v>14</v>
      </c>
      <c r="D540" s="4" t="str">
        <f>vlookup(A540,mapping!A:B,2,false)</f>
        <v>Acts causing injury</v>
      </c>
      <c r="E540" s="7">
        <f t="shared" si="1"/>
        <v>2019</v>
      </c>
      <c r="F540" s="5">
        <v>4496.0</v>
      </c>
      <c r="G540" s="5">
        <v>3937.0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4" t="s">
        <v>32</v>
      </c>
      <c r="B541" s="4" t="s">
        <v>36</v>
      </c>
      <c r="C541" s="4" t="s">
        <v>37</v>
      </c>
      <c r="D541" s="4" t="str">
        <f>vlookup(A541,mapping!A:B,2,false)</f>
        <v>Acts causing injury</v>
      </c>
      <c r="E541" s="7">
        <f t="shared" si="1"/>
        <v>2019</v>
      </c>
      <c r="F541" s="5">
        <v>58.0</v>
      </c>
      <c r="G541" s="5">
        <v>46.0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4" t="s">
        <v>32</v>
      </c>
      <c r="B542" s="4" t="s">
        <v>36</v>
      </c>
      <c r="C542" s="4" t="s">
        <v>38</v>
      </c>
      <c r="D542" s="4" t="str">
        <f>vlookup(A542,mapping!A:B,2,false)</f>
        <v>Acts causing injury</v>
      </c>
      <c r="E542" s="7">
        <f t="shared" si="1"/>
        <v>2019</v>
      </c>
      <c r="F542" s="5">
        <v>46.0</v>
      </c>
      <c r="G542" s="5">
        <v>35.0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4" t="s">
        <v>32</v>
      </c>
      <c r="B543" s="4" t="s">
        <v>36</v>
      </c>
      <c r="C543" s="4" t="s">
        <v>14</v>
      </c>
      <c r="D543" s="4" t="str">
        <f>vlookup(A543,mapping!A:B,2,false)</f>
        <v>Acts causing injury</v>
      </c>
      <c r="E543" s="7">
        <f t="shared" si="1"/>
        <v>2019</v>
      </c>
      <c r="F543" s="5">
        <v>102.0</v>
      </c>
      <c r="G543" s="5">
        <v>80.0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4" t="s">
        <v>32</v>
      </c>
      <c r="B544" s="6" t="s">
        <v>14</v>
      </c>
      <c r="C544" s="6" t="s">
        <v>14</v>
      </c>
      <c r="D544" s="4" t="str">
        <f>vlookup(A544,mapping!A:B,2,false)</f>
        <v>Acts causing injury</v>
      </c>
      <c r="E544" s="7">
        <f t="shared" si="1"/>
        <v>2019</v>
      </c>
      <c r="F544" s="5">
        <v>4595.0</v>
      </c>
      <c r="G544" s="5">
        <v>4017.0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4" t="s">
        <v>39</v>
      </c>
      <c r="B545" s="4" t="s">
        <v>40</v>
      </c>
      <c r="C545" s="4" t="s">
        <v>40</v>
      </c>
      <c r="D545" s="4" t="str">
        <f>vlookup(A545,mapping!A:B,2,false)</f>
        <v>Harrassment</v>
      </c>
      <c r="E545" s="7">
        <f t="shared" si="1"/>
        <v>2019</v>
      </c>
      <c r="F545" s="5">
        <v>187.0</v>
      </c>
      <c r="G545" s="5">
        <v>127.0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4" t="s">
        <v>39</v>
      </c>
      <c r="B546" s="4" t="s">
        <v>41</v>
      </c>
      <c r="C546" s="4" t="s">
        <v>41</v>
      </c>
      <c r="D546" s="4" t="str">
        <f>vlookup(A546,mapping!A:B,2,false)</f>
        <v>Harrassment</v>
      </c>
      <c r="E546" s="7">
        <f t="shared" si="1"/>
        <v>2019</v>
      </c>
      <c r="F546" s="5">
        <v>6.0</v>
      </c>
      <c r="G546" s="5">
        <v>2.0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4" t="s">
        <v>39</v>
      </c>
      <c r="B547" s="4" t="s">
        <v>42</v>
      </c>
      <c r="C547" s="4" t="s">
        <v>43</v>
      </c>
      <c r="D547" s="4" t="str">
        <f>vlookup(A547,mapping!A:B,2,false)</f>
        <v>Harrassment</v>
      </c>
      <c r="E547" s="7">
        <f t="shared" si="1"/>
        <v>2019</v>
      </c>
      <c r="F547" s="5">
        <v>44.0</v>
      </c>
      <c r="G547" s="5">
        <v>29.0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4" t="s">
        <v>39</v>
      </c>
      <c r="B548" s="4" t="s">
        <v>42</v>
      </c>
      <c r="C548" s="4" t="s">
        <v>44</v>
      </c>
      <c r="D548" s="4" t="str">
        <f>vlookup(A548,mapping!A:B,2,false)</f>
        <v>Harrassment</v>
      </c>
      <c r="E548" s="7">
        <f t="shared" si="1"/>
        <v>2019</v>
      </c>
      <c r="F548" s="5">
        <v>2202.0</v>
      </c>
      <c r="G548" s="5">
        <v>1629.0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4" t="s">
        <v>39</v>
      </c>
      <c r="B549" s="4" t="s">
        <v>42</v>
      </c>
      <c r="C549" s="4" t="s">
        <v>14</v>
      </c>
      <c r="D549" s="4" t="str">
        <f>vlookup(A549,mapping!A:B,2,false)</f>
        <v>Harrassment</v>
      </c>
      <c r="E549" s="7">
        <f t="shared" si="1"/>
        <v>2019</v>
      </c>
      <c r="F549" s="5">
        <v>2232.0</v>
      </c>
      <c r="G549" s="5">
        <v>1652.0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4" t="s">
        <v>39</v>
      </c>
      <c r="B550" s="6" t="s">
        <v>14</v>
      </c>
      <c r="C550" s="6" t="s">
        <v>14</v>
      </c>
      <c r="D550" s="4" t="str">
        <f>vlookup(A550,mapping!A:B,2,false)</f>
        <v>Harrassment</v>
      </c>
      <c r="E550" s="7">
        <f t="shared" si="1"/>
        <v>2019</v>
      </c>
      <c r="F550" s="5">
        <v>2420.0</v>
      </c>
      <c r="G550" s="5">
        <v>1780.0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4" t="s">
        <v>45</v>
      </c>
      <c r="B551" s="4" t="s">
        <v>46</v>
      </c>
      <c r="C551" s="4" t="s">
        <v>47</v>
      </c>
      <c r="D551" s="4" t="str">
        <f>vlookup(A551,mapping!A:B,2,false)</f>
        <v>Theft</v>
      </c>
      <c r="E551" s="7">
        <f t="shared" si="1"/>
        <v>2019</v>
      </c>
      <c r="F551" s="5">
        <v>1001.0</v>
      </c>
      <c r="G551" s="5">
        <v>719.0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4" t="s">
        <v>45</v>
      </c>
      <c r="B552" s="4" t="s">
        <v>46</v>
      </c>
      <c r="C552" s="4" t="s">
        <v>48</v>
      </c>
      <c r="D552" s="4" t="str">
        <f>vlookup(A552,mapping!A:B,2,false)</f>
        <v>Theft</v>
      </c>
      <c r="E552" s="7">
        <f t="shared" si="1"/>
        <v>2019</v>
      </c>
      <c r="F552" s="5">
        <v>338.0</v>
      </c>
      <c r="G552" s="5">
        <v>212.0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4" t="s">
        <v>45</v>
      </c>
      <c r="B553" s="4" t="s">
        <v>46</v>
      </c>
      <c r="C553" s="4" t="s">
        <v>14</v>
      </c>
      <c r="D553" s="4" t="str">
        <f>vlookup(A553,mapping!A:B,2,false)</f>
        <v>Theft</v>
      </c>
      <c r="E553" s="7">
        <f t="shared" si="1"/>
        <v>2019</v>
      </c>
      <c r="F553" s="5">
        <v>1288.0</v>
      </c>
      <c r="G553" s="5">
        <v>909.0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4" t="s">
        <v>45</v>
      </c>
      <c r="B554" s="4" t="s">
        <v>49</v>
      </c>
      <c r="C554" s="4" t="s">
        <v>49</v>
      </c>
      <c r="D554" s="4" t="str">
        <f>vlookup(A554,mapping!A:B,2,false)</f>
        <v>Theft</v>
      </c>
      <c r="E554" s="7">
        <f t="shared" si="1"/>
        <v>2019</v>
      </c>
      <c r="F554" s="5">
        <v>29.0</v>
      </c>
      <c r="G554" s="5">
        <v>17.0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4" t="s">
        <v>45</v>
      </c>
      <c r="B555" s="6" t="s">
        <v>14</v>
      </c>
      <c r="C555" s="6" t="s">
        <v>14</v>
      </c>
      <c r="D555" s="4" t="str">
        <f>vlookup(A555,mapping!A:B,2,false)</f>
        <v>Theft</v>
      </c>
      <c r="E555" s="7">
        <f t="shared" si="1"/>
        <v>2019</v>
      </c>
      <c r="F555" s="5">
        <v>1311.0</v>
      </c>
      <c r="G555" s="5">
        <v>926.0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4" t="s">
        <v>50</v>
      </c>
      <c r="B556" s="6" t="s">
        <v>14</v>
      </c>
      <c r="C556" s="6" t="s">
        <v>14</v>
      </c>
      <c r="D556" s="4" t="str">
        <f>vlookup(A556,mapping!A:B,2,false)</f>
        <v>Theft</v>
      </c>
      <c r="E556" s="7">
        <f t="shared" si="1"/>
        <v>2019</v>
      </c>
      <c r="F556" s="5">
        <v>3428.0</v>
      </c>
      <c r="G556" s="5">
        <v>2509.0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4" t="s">
        <v>51</v>
      </c>
      <c r="B557" s="4" t="s">
        <v>52</v>
      </c>
      <c r="C557" s="4" t="s">
        <v>53</v>
      </c>
      <c r="D557" s="4" t="str">
        <f>vlookup(A557,mapping!A:B,2,false)</f>
        <v>Theft</v>
      </c>
      <c r="E557" s="7">
        <f t="shared" si="1"/>
        <v>2019</v>
      </c>
      <c r="F557" s="5">
        <v>303.0</v>
      </c>
      <c r="G557" s="5">
        <v>183.0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4" t="s">
        <v>51</v>
      </c>
      <c r="B558" s="4" t="s">
        <v>52</v>
      </c>
      <c r="C558" s="4" t="s">
        <v>54</v>
      </c>
      <c r="D558" s="4" t="str">
        <f>vlookup(A558,mapping!A:B,2,false)</f>
        <v>Theft</v>
      </c>
      <c r="E558" s="7">
        <f t="shared" si="1"/>
        <v>2019</v>
      </c>
      <c r="F558" s="5">
        <v>1838.0</v>
      </c>
      <c r="G558" s="5">
        <v>1345.0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4" t="s">
        <v>51</v>
      </c>
      <c r="B559" s="4" t="s">
        <v>52</v>
      </c>
      <c r="C559" s="4" t="s">
        <v>14</v>
      </c>
      <c r="D559" s="4" t="str">
        <f>vlookup(A559,mapping!A:B,2,false)</f>
        <v>Theft</v>
      </c>
      <c r="E559" s="7">
        <f t="shared" si="1"/>
        <v>2019</v>
      </c>
      <c r="F559" s="5">
        <v>2011.0</v>
      </c>
      <c r="G559" s="5">
        <v>1488.0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4" t="s">
        <v>51</v>
      </c>
      <c r="B560" s="4" t="s">
        <v>55</v>
      </c>
      <c r="C560" s="4" t="s">
        <v>56</v>
      </c>
      <c r="D560" s="4" t="str">
        <f>vlookup(A560,mapping!A:B,2,false)</f>
        <v>Theft</v>
      </c>
      <c r="E560" s="7">
        <f t="shared" si="1"/>
        <v>2019</v>
      </c>
      <c r="F560" s="5">
        <v>406.0</v>
      </c>
      <c r="G560" s="5">
        <v>291.0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4" t="s">
        <v>51</v>
      </c>
      <c r="B561" s="4" t="s">
        <v>55</v>
      </c>
      <c r="C561" s="4" t="s">
        <v>57</v>
      </c>
      <c r="D561" s="4" t="str">
        <f>vlookup(A561,mapping!A:B,2,false)</f>
        <v>Theft</v>
      </c>
      <c r="E561" s="7">
        <f t="shared" si="1"/>
        <v>2019</v>
      </c>
      <c r="F561" s="5">
        <v>1.0</v>
      </c>
      <c r="G561" s="5">
        <v>1.0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4" t="s">
        <v>51</v>
      </c>
      <c r="B562" s="4" t="s">
        <v>55</v>
      </c>
      <c r="C562" s="4" t="s">
        <v>58</v>
      </c>
      <c r="D562" s="4" t="str">
        <f>vlookup(A562,mapping!A:B,2,false)</f>
        <v>Theft</v>
      </c>
      <c r="E562" s="7">
        <f t="shared" si="1"/>
        <v>2019</v>
      </c>
      <c r="F562" s="5">
        <v>4192.0</v>
      </c>
      <c r="G562" s="5">
        <v>3847.0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4" t="s">
        <v>51</v>
      </c>
      <c r="B563" s="4" t="s">
        <v>55</v>
      </c>
      <c r="C563" s="4" t="s">
        <v>59</v>
      </c>
      <c r="D563" s="4" t="str">
        <f>vlookup(A563,mapping!A:B,2,false)</f>
        <v>Theft</v>
      </c>
      <c r="E563" s="7">
        <f t="shared" si="1"/>
        <v>2019</v>
      </c>
      <c r="F563" s="5">
        <v>5305.0</v>
      </c>
      <c r="G563" s="5">
        <v>4346.0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4" t="s">
        <v>51</v>
      </c>
      <c r="B564" s="4" t="s">
        <v>55</v>
      </c>
      <c r="C564" s="4" t="s">
        <v>14</v>
      </c>
      <c r="D564" s="4" t="str">
        <f>vlookup(A564,mapping!A:B,2,false)</f>
        <v>Theft</v>
      </c>
      <c r="E564" s="7">
        <f t="shared" si="1"/>
        <v>2019</v>
      </c>
      <c r="F564" s="5">
        <v>9180.0</v>
      </c>
      <c r="G564" s="5">
        <v>7881.0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4" t="s">
        <v>51</v>
      </c>
      <c r="B565" s="4" t="s">
        <v>60</v>
      </c>
      <c r="C565" s="4" t="s">
        <v>60</v>
      </c>
      <c r="D565" s="4" t="str">
        <f>vlookup(A565,mapping!A:B,2,false)</f>
        <v>Theft</v>
      </c>
      <c r="E565" s="7">
        <f t="shared" si="1"/>
        <v>2019</v>
      </c>
      <c r="F565" s="5">
        <v>7532.0</v>
      </c>
      <c r="G565" s="5">
        <v>5814.0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4" t="s">
        <v>51</v>
      </c>
      <c r="B566" s="4" t="s">
        <v>61</v>
      </c>
      <c r="C566" s="4" t="s">
        <v>61</v>
      </c>
      <c r="D566" s="4" t="str">
        <f>vlookup(A566,mapping!A:B,2,false)</f>
        <v>Theft</v>
      </c>
      <c r="E566" s="7">
        <f t="shared" si="1"/>
        <v>2019</v>
      </c>
      <c r="F566" s="5">
        <v>0.0</v>
      </c>
      <c r="G566" s="5">
        <v>0.0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4" t="s">
        <v>51</v>
      </c>
      <c r="B567" s="6" t="s">
        <v>14</v>
      </c>
      <c r="C567" s="6" t="s">
        <v>14</v>
      </c>
      <c r="D567" s="4" t="str">
        <f>vlookup(A567,mapping!A:B,2,false)</f>
        <v>Theft</v>
      </c>
      <c r="E567" s="7">
        <f t="shared" si="1"/>
        <v>2019</v>
      </c>
      <c r="F567" s="5">
        <v>16054.0</v>
      </c>
      <c r="G567" s="5">
        <v>13271.0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4" t="s">
        <v>62</v>
      </c>
      <c r="B568" s="4" t="s">
        <v>63</v>
      </c>
      <c r="C568" s="4" t="s">
        <v>63</v>
      </c>
      <c r="D568" s="4" t="str">
        <f>vlookup(A568,mapping!A:B,2,false)</f>
        <v>Fraud</v>
      </c>
      <c r="E568" s="7">
        <f t="shared" si="1"/>
        <v>2019</v>
      </c>
      <c r="F568" s="5">
        <v>3878.0</v>
      </c>
      <c r="G568" s="5">
        <v>3269.0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4" t="s">
        <v>62</v>
      </c>
      <c r="B569" s="4" t="s">
        <v>64</v>
      </c>
      <c r="C569" s="4" t="s">
        <v>65</v>
      </c>
      <c r="D569" s="4" t="str">
        <f>vlookup(A569,mapping!A:B,2,false)</f>
        <v>Fraud</v>
      </c>
      <c r="E569" s="7">
        <f t="shared" si="1"/>
        <v>2019</v>
      </c>
      <c r="F569" s="5">
        <v>81.0</v>
      </c>
      <c r="G569" s="5">
        <v>64.0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4" t="s">
        <v>62</v>
      </c>
      <c r="B570" s="4" t="s">
        <v>64</v>
      </c>
      <c r="C570" s="4" t="s">
        <v>66</v>
      </c>
      <c r="D570" s="4" t="str">
        <f>vlookup(A570,mapping!A:B,2,false)</f>
        <v>Fraud</v>
      </c>
      <c r="E570" s="7">
        <f t="shared" si="1"/>
        <v>2019</v>
      </c>
      <c r="F570" s="5">
        <v>73.0</v>
      </c>
      <c r="G570" s="5">
        <v>44.0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4" t="s">
        <v>62</v>
      </c>
      <c r="B571" s="4" t="s">
        <v>64</v>
      </c>
      <c r="C571" s="4" t="s">
        <v>67</v>
      </c>
      <c r="D571" s="4" t="str">
        <f>vlookup(A571,mapping!A:B,2,false)</f>
        <v>Fraud</v>
      </c>
      <c r="E571" s="7">
        <f t="shared" si="1"/>
        <v>2019</v>
      </c>
      <c r="F571" s="5">
        <v>18.0</v>
      </c>
      <c r="G571" s="5">
        <v>11.0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4" t="s">
        <v>62</v>
      </c>
      <c r="B572" s="4" t="s">
        <v>64</v>
      </c>
      <c r="C572" s="4" t="s">
        <v>14</v>
      </c>
      <c r="D572" s="4" t="str">
        <f>vlookup(A572,mapping!A:B,2,false)</f>
        <v>Fraud</v>
      </c>
      <c r="E572" s="7">
        <f t="shared" si="1"/>
        <v>2019</v>
      </c>
      <c r="F572" s="5">
        <v>167.0</v>
      </c>
      <c r="G572" s="5">
        <v>115.0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4" t="s">
        <v>62</v>
      </c>
      <c r="B573" s="4" t="s">
        <v>68</v>
      </c>
      <c r="C573" s="4" t="s">
        <v>69</v>
      </c>
      <c r="D573" s="4" t="str">
        <f>vlookup(A573,mapping!A:B,2,false)</f>
        <v>Fraud</v>
      </c>
      <c r="E573" s="7">
        <f t="shared" si="1"/>
        <v>2019</v>
      </c>
      <c r="F573" s="5">
        <v>12.0</v>
      </c>
      <c r="G573" s="5">
        <v>11.0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4" t="s">
        <v>62</v>
      </c>
      <c r="B574" s="4" t="s">
        <v>68</v>
      </c>
      <c r="C574" s="4" t="s">
        <v>70</v>
      </c>
      <c r="D574" s="4" t="str">
        <f>vlookup(A574,mapping!A:B,2,false)</f>
        <v>Fraud</v>
      </c>
      <c r="E574" s="7">
        <f t="shared" si="1"/>
        <v>2019</v>
      </c>
      <c r="F574" s="5">
        <v>68.0</v>
      </c>
      <c r="G574" s="5">
        <v>53.0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4" t="s">
        <v>62</v>
      </c>
      <c r="B575" s="4" t="s">
        <v>68</v>
      </c>
      <c r="C575" s="4" t="s">
        <v>71</v>
      </c>
      <c r="D575" s="4" t="str">
        <f>vlookup(A575,mapping!A:B,2,false)</f>
        <v>Fraud</v>
      </c>
      <c r="E575" s="7">
        <f t="shared" si="1"/>
        <v>2019</v>
      </c>
      <c r="F575" s="5">
        <v>0.0</v>
      </c>
      <c r="G575" s="5">
        <v>0.0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4" t="s">
        <v>62</v>
      </c>
      <c r="B576" s="4" t="s">
        <v>68</v>
      </c>
      <c r="C576" s="4" t="s">
        <v>14</v>
      </c>
      <c r="D576" s="4" t="str">
        <f>vlookup(A576,mapping!A:B,2,false)</f>
        <v>Fraud</v>
      </c>
      <c r="E576" s="7">
        <f t="shared" si="1"/>
        <v>2019</v>
      </c>
      <c r="F576" s="5">
        <v>78.0</v>
      </c>
      <c r="G576" s="5">
        <v>62.0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4" t="s">
        <v>62</v>
      </c>
      <c r="B577" s="4" t="s">
        <v>72</v>
      </c>
      <c r="C577" s="4" t="s">
        <v>73</v>
      </c>
      <c r="D577" s="4" t="str">
        <f>vlookup(A577,mapping!A:B,2,false)</f>
        <v>Fraud</v>
      </c>
      <c r="E577" s="7">
        <f t="shared" si="1"/>
        <v>2019</v>
      </c>
      <c r="F577" s="5">
        <v>290.0</v>
      </c>
      <c r="G577" s="5">
        <v>224.0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4" t="s">
        <v>62</v>
      </c>
      <c r="B578" s="4" t="s">
        <v>72</v>
      </c>
      <c r="C578" s="4" t="s">
        <v>74</v>
      </c>
      <c r="D578" s="4" t="str">
        <f>vlookup(A578,mapping!A:B,2,false)</f>
        <v>Fraud</v>
      </c>
      <c r="E578" s="7">
        <f t="shared" si="1"/>
        <v>2019</v>
      </c>
      <c r="F578" s="5">
        <v>856.0</v>
      </c>
      <c r="G578" s="5">
        <v>754.0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4" t="s">
        <v>62</v>
      </c>
      <c r="B579" s="4" t="s">
        <v>72</v>
      </c>
      <c r="C579" s="4" t="s">
        <v>14</v>
      </c>
      <c r="D579" s="4" t="str">
        <f>vlookup(A579,mapping!A:B,2,false)</f>
        <v>Fraud</v>
      </c>
      <c r="E579" s="7">
        <f t="shared" si="1"/>
        <v>2019</v>
      </c>
      <c r="F579" s="5">
        <v>1138.0</v>
      </c>
      <c r="G579" s="5">
        <v>973.0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4" t="s">
        <v>62</v>
      </c>
      <c r="B580" s="6" t="s">
        <v>14</v>
      </c>
      <c r="C580" s="6" t="s">
        <v>14</v>
      </c>
      <c r="D580" s="4" t="str">
        <f>vlookup(A580,mapping!A:B,2,false)</f>
        <v>Fraud</v>
      </c>
      <c r="E580" s="7">
        <f t="shared" si="1"/>
        <v>2019</v>
      </c>
      <c r="F580" s="5">
        <v>5038.0</v>
      </c>
      <c r="G580" s="5">
        <v>4279.0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4" t="s">
        <v>75</v>
      </c>
      <c r="B581" s="4" t="s">
        <v>76</v>
      </c>
      <c r="C581" s="4" t="s">
        <v>77</v>
      </c>
      <c r="D581" s="4" t="str">
        <f>vlookup(A581,mapping!A:B,2,false)</f>
        <v>Drugs</v>
      </c>
      <c r="E581" s="7">
        <f t="shared" si="1"/>
        <v>2019</v>
      </c>
      <c r="F581" s="5">
        <v>122.0</v>
      </c>
      <c r="G581" s="5">
        <v>106.0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4" t="s">
        <v>75</v>
      </c>
      <c r="B582" s="4" t="s">
        <v>78</v>
      </c>
      <c r="C582" s="4" t="s">
        <v>79</v>
      </c>
      <c r="D582" s="4" t="str">
        <f>vlookup(A582,mapping!A:B,2,false)</f>
        <v>Drugs</v>
      </c>
      <c r="E582" s="7">
        <f t="shared" si="1"/>
        <v>2019</v>
      </c>
      <c r="F582" s="5">
        <v>462.0</v>
      </c>
      <c r="G582" s="5">
        <v>435.0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4" t="s">
        <v>75</v>
      </c>
      <c r="B583" s="4" t="s">
        <v>78</v>
      </c>
      <c r="C583" s="4" t="s">
        <v>80</v>
      </c>
      <c r="D583" s="4" t="str">
        <f>vlookup(A583,mapping!A:B,2,false)</f>
        <v>Drugs</v>
      </c>
      <c r="E583" s="7">
        <f t="shared" si="1"/>
        <v>2019</v>
      </c>
      <c r="F583" s="5">
        <v>2917.0</v>
      </c>
      <c r="G583" s="5">
        <v>2165.0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4" t="s">
        <v>75</v>
      </c>
      <c r="B584" s="4" t="s">
        <v>78</v>
      </c>
      <c r="C584" s="4" t="s">
        <v>14</v>
      </c>
      <c r="D584" s="4" t="str">
        <f>vlookup(A584,mapping!A:B,2,false)</f>
        <v>Drugs</v>
      </c>
      <c r="E584" s="7">
        <f t="shared" si="1"/>
        <v>2019</v>
      </c>
      <c r="F584" s="5">
        <v>3132.0</v>
      </c>
      <c r="G584" s="5">
        <v>2472.0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4" t="s">
        <v>75</v>
      </c>
      <c r="B585" s="4" t="s">
        <v>81</v>
      </c>
      <c r="C585" s="4" t="s">
        <v>82</v>
      </c>
      <c r="D585" s="4" t="str">
        <f>vlookup(A585,mapping!A:B,2,false)</f>
        <v>Drugs</v>
      </c>
      <c r="E585" s="7">
        <f t="shared" si="1"/>
        <v>2019</v>
      </c>
      <c r="F585" s="5">
        <v>37.0</v>
      </c>
      <c r="G585" s="5">
        <v>29.0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4" t="s">
        <v>75</v>
      </c>
      <c r="B586" s="4" t="s">
        <v>81</v>
      </c>
      <c r="C586" s="4" t="s">
        <v>83</v>
      </c>
      <c r="D586" s="4" t="str">
        <f>vlookup(A586,mapping!A:B,2,false)</f>
        <v>Drugs</v>
      </c>
      <c r="E586" s="7">
        <f t="shared" si="1"/>
        <v>2019</v>
      </c>
      <c r="F586" s="5">
        <v>701.0</v>
      </c>
      <c r="G586" s="5">
        <v>653.0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4" t="s">
        <v>75</v>
      </c>
      <c r="B587" s="4" t="s">
        <v>81</v>
      </c>
      <c r="C587" s="4" t="s">
        <v>14</v>
      </c>
      <c r="D587" s="4" t="str">
        <f>vlookup(A587,mapping!A:B,2,false)</f>
        <v>Drugs</v>
      </c>
      <c r="E587" s="7">
        <f t="shared" si="1"/>
        <v>2019</v>
      </c>
      <c r="F587" s="5">
        <v>734.0</v>
      </c>
      <c r="G587" s="5">
        <v>678.0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4" t="s">
        <v>75</v>
      </c>
      <c r="B588" s="4" t="s">
        <v>84</v>
      </c>
      <c r="C588" s="4" t="s">
        <v>85</v>
      </c>
      <c r="D588" s="4" t="str">
        <f>vlookup(A588,mapping!A:B,2,false)</f>
        <v>Drugs</v>
      </c>
      <c r="E588" s="7">
        <f t="shared" si="1"/>
        <v>2019</v>
      </c>
      <c r="F588" s="5">
        <v>17620.0</v>
      </c>
      <c r="G588" s="5">
        <v>16141.0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4" t="s">
        <v>75</v>
      </c>
      <c r="B589" s="4" t="s">
        <v>84</v>
      </c>
      <c r="C589" s="4" t="s">
        <v>86</v>
      </c>
      <c r="D589" s="4" t="str">
        <f>vlookup(A589,mapping!A:B,2,false)</f>
        <v>Drugs</v>
      </c>
      <c r="E589" s="7">
        <f t="shared" si="1"/>
        <v>2019</v>
      </c>
      <c r="F589" s="5">
        <v>94.0</v>
      </c>
      <c r="G589" s="5">
        <v>86.0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4" t="s">
        <v>75</v>
      </c>
      <c r="B590" s="4" t="s">
        <v>84</v>
      </c>
      <c r="C590" s="4" t="s">
        <v>14</v>
      </c>
      <c r="D590" s="4" t="str">
        <f>vlookup(A590,mapping!A:B,2,false)</f>
        <v>Drugs</v>
      </c>
      <c r="E590" s="7">
        <f t="shared" si="1"/>
        <v>2019</v>
      </c>
      <c r="F590" s="5">
        <v>17653.0</v>
      </c>
      <c r="G590" s="5">
        <v>16173.0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4" t="s">
        <v>75</v>
      </c>
      <c r="B591" s="4" t="s">
        <v>87</v>
      </c>
      <c r="C591" s="4" t="s">
        <v>88</v>
      </c>
      <c r="D591" s="4" t="str">
        <f>vlookup(A591,mapping!A:B,2,false)</f>
        <v>Drugs</v>
      </c>
      <c r="E591" s="7">
        <f t="shared" si="1"/>
        <v>2019</v>
      </c>
      <c r="F591" s="5">
        <v>805.0</v>
      </c>
      <c r="G591" s="5">
        <v>702.0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4" t="s">
        <v>75</v>
      </c>
      <c r="B592" s="4" t="s">
        <v>14</v>
      </c>
      <c r="C592" s="4" t="s">
        <v>14</v>
      </c>
      <c r="D592" s="4" t="str">
        <f>vlookup(A592,mapping!A:B,2,false)</f>
        <v>Drugs</v>
      </c>
      <c r="E592" s="7">
        <f t="shared" si="1"/>
        <v>2019</v>
      </c>
      <c r="F592" s="5">
        <v>19679.0</v>
      </c>
      <c r="G592" s="5">
        <v>18611.0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4" t="s">
        <v>89</v>
      </c>
      <c r="B593" s="4" t="s">
        <v>90</v>
      </c>
      <c r="C593" s="4" t="s">
        <v>91</v>
      </c>
      <c r="D593" s="4" t="str">
        <f>vlookup(A593,mapping!A:B,2,false)</f>
        <v>Weapons</v>
      </c>
      <c r="E593" s="7">
        <f t="shared" si="1"/>
        <v>2019</v>
      </c>
      <c r="F593" s="5">
        <v>1815.0</v>
      </c>
      <c r="G593" s="5">
        <v>1519.0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4" t="s">
        <v>89</v>
      </c>
      <c r="B594" s="4" t="s">
        <v>90</v>
      </c>
      <c r="C594" s="4" t="s">
        <v>92</v>
      </c>
      <c r="D594" s="4" t="str">
        <f>vlookup(A594,mapping!A:B,2,false)</f>
        <v>Weapons</v>
      </c>
      <c r="E594" s="7">
        <f t="shared" si="1"/>
        <v>2019</v>
      </c>
      <c r="F594" s="5">
        <v>130.0</v>
      </c>
      <c r="G594" s="5">
        <v>79.0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4" t="s">
        <v>89</v>
      </c>
      <c r="B595" s="4" t="s">
        <v>90</v>
      </c>
      <c r="C595" s="4" t="s">
        <v>14</v>
      </c>
      <c r="D595" s="4" t="str">
        <f>vlookup(A595,mapping!A:B,2,false)</f>
        <v>Weapons</v>
      </c>
      <c r="E595" s="7">
        <f t="shared" si="1"/>
        <v>2019</v>
      </c>
      <c r="F595" s="5">
        <v>1842.0</v>
      </c>
      <c r="G595" s="5">
        <v>1539.0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4" t="s">
        <v>89</v>
      </c>
      <c r="B596" s="4" t="s">
        <v>93</v>
      </c>
      <c r="C596" s="4" t="s">
        <v>94</v>
      </c>
      <c r="D596" s="4" t="str">
        <f>vlookup(A596,mapping!A:B,2,false)</f>
        <v>Weapons</v>
      </c>
      <c r="E596" s="7">
        <f t="shared" si="1"/>
        <v>2019</v>
      </c>
      <c r="F596" s="5">
        <v>4797.0</v>
      </c>
      <c r="G596" s="5">
        <v>4164.0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4" t="s">
        <v>89</v>
      </c>
      <c r="B597" s="4" t="s">
        <v>93</v>
      </c>
      <c r="C597" s="4" t="s">
        <v>95</v>
      </c>
      <c r="D597" s="4" t="str">
        <f>vlookup(A597,mapping!A:B,2,false)</f>
        <v>Weapons</v>
      </c>
      <c r="E597" s="7">
        <f t="shared" si="1"/>
        <v>2019</v>
      </c>
      <c r="F597" s="5">
        <v>901.0</v>
      </c>
      <c r="G597" s="5">
        <v>701.0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4" t="s">
        <v>89</v>
      </c>
      <c r="B598" s="4" t="s">
        <v>93</v>
      </c>
      <c r="C598" s="4" t="s">
        <v>96</v>
      </c>
      <c r="D598" s="4" t="str">
        <f>vlookup(A598,mapping!A:B,2,false)</f>
        <v>Weapons</v>
      </c>
      <c r="E598" s="7">
        <f t="shared" si="1"/>
        <v>2019</v>
      </c>
      <c r="F598" s="5">
        <v>57.0</v>
      </c>
      <c r="G598" s="5">
        <v>43.0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4" t="s">
        <v>89</v>
      </c>
      <c r="B599" s="4" t="s">
        <v>93</v>
      </c>
      <c r="C599" s="4" t="s">
        <v>97</v>
      </c>
      <c r="D599" s="4" t="str">
        <f>vlookup(A599,mapping!A:B,2,false)</f>
        <v>Weapons</v>
      </c>
      <c r="E599" s="7">
        <f t="shared" si="1"/>
        <v>2019</v>
      </c>
      <c r="F599" s="5">
        <v>108.0</v>
      </c>
      <c r="G599" s="5">
        <v>65.0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4" t="s">
        <v>89</v>
      </c>
      <c r="B600" s="4" t="s">
        <v>93</v>
      </c>
      <c r="C600" s="4" t="s">
        <v>14</v>
      </c>
      <c r="D600" s="4" t="str">
        <f>vlookup(A600,mapping!A:B,2,false)</f>
        <v>Weapons</v>
      </c>
      <c r="E600" s="7">
        <f t="shared" si="1"/>
        <v>2019</v>
      </c>
      <c r="F600" s="5">
        <v>5316.0</v>
      </c>
      <c r="G600" s="5">
        <v>4628.0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4" t="s">
        <v>89</v>
      </c>
      <c r="B601" s="4" t="s">
        <v>14</v>
      </c>
      <c r="C601" s="4" t="s">
        <v>14</v>
      </c>
      <c r="D601" s="4" t="str">
        <f>vlookup(A601,mapping!A:B,2,false)</f>
        <v>Weapons</v>
      </c>
      <c r="E601" s="7">
        <f t="shared" si="1"/>
        <v>2019</v>
      </c>
      <c r="F601" s="5">
        <v>6457.0</v>
      </c>
      <c r="G601" s="5">
        <v>5690.0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4" t="s">
        <v>98</v>
      </c>
      <c r="B602" s="4" t="s">
        <v>99</v>
      </c>
      <c r="C602" s="4" t="s">
        <v>100</v>
      </c>
      <c r="D602" s="4" t="str">
        <f>vlookup(A602,mapping!A:B,2,false)</f>
        <v>Property | Order | Other</v>
      </c>
      <c r="E602" s="7">
        <f t="shared" si="1"/>
        <v>2019</v>
      </c>
      <c r="F602" s="5">
        <v>234.0</v>
      </c>
      <c r="G602" s="5">
        <v>147.0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4" t="s">
        <v>98</v>
      </c>
      <c r="B603" s="4" t="s">
        <v>99</v>
      </c>
      <c r="C603" s="4" t="s">
        <v>101</v>
      </c>
      <c r="D603" s="4" t="str">
        <f>vlookup(A603,mapping!A:B,2,false)</f>
        <v>Property | Order | Other</v>
      </c>
      <c r="E603" s="7">
        <f t="shared" si="1"/>
        <v>2019</v>
      </c>
      <c r="F603" s="5">
        <v>527.0</v>
      </c>
      <c r="G603" s="5">
        <v>466.0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4" t="s">
        <v>98</v>
      </c>
      <c r="B604" s="4" t="s">
        <v>99</v>
      </c>
      <c r="C604" s="4" t="s">
        <v>102</v>
      </c>
      <c r="D604" s="4" t="str">
        <f>vlookup(A604,mapping!A:B,2,false)</f>
        <v>Property | Order | Other</v>
      </c>
      <c r="E604" s="7">
        <f t="shared" si="1"/>
        <v>2019</v>
      </c>
      <c r="F604" s="5">
        <v>10527.0</v>
      </c>
      <c r="G604" s="5">
        <v>8390.0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4" t="s">
        <v>98</v>
      </c>
      <c r="B605" s="4" t="s">
        <v>99</v>
      </c>
      <c r="C605" s="4" t="s">
        <v>14</v>
      </c>
      <c r="D605" s="4" t="str">
        <f>vlookup(A605,mapping!A:B,2,false)</f>
        <v>Property | Order | Other</v>
      </c>
      <c r="E605" s="7">
        <f t="shared" si="1"/>
        <v>2019</v>
      </c>
      <c r="F605" s="5">
        <v>11130.0</v>
      </c>
      <c r="G605" s="5">
        <v>8918.0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4" t="s">
        <v>98</v>
      </c>
      <c r="B606" s="4" t="s">
        <v>103</v>
      </c>
      <c r="C606" s="4" t="s">
        <v>104</v>
      </c>
      <c r="D606" s="4" t="str">
        <f>vlookup(A606,mapping!A:B,2,false)</f>
        <v>Property | Order | Other</v>
      </c>
      <c r="E606" s="7">
        <f t="shared" si="1"/>
        <v>2019</v>
      </c>
      <c r="F606" s="5">
        <v>0.0</v>
      </c>
      <c r="G606" s="5">
        <v>0.0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4" t="s">
        <v>98</v>
      </c>
      <c r="B607" s="4" t="s">
        <v>103</v>
      </c>
      <c r="C607" s="4" t="s">
        <v>105</v>
      </c>
      <c r="D607" s="4" t="str">
        <f>vlookup(A607,mapping!A:B,2,false)</f>
        <v>Property | Order | Other</v>
      </c>
      <c r="E607" s="7">
        <f t="shared" si="1"/>
        <v>2019</v>
      </c>
      <c r="F607" s="5">
        <v>28.0</v>
      </c>
      <c r="G607" s="5">
        <v>16.0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4" t="s">
        <v>98</v>
      </c>
      <c r="B608" s="4" t="s">
        <v>103</v>
      </c>
      <c r="C608" s="4" t="s">
        <v>106</v>
      </c>
      <c r="D608" s="4" t="str">
        <f>vlookup(A608,mapping!A:B,2,false)</f>
        <v>Property | Order | Other</v>
      </c>
      <c r="E608" s="7">
        <f t="shared" si="1"/>
        <v>2019</v>
      </c>
      <c r="F608" s="5">
        <v>7.0</v>
      </c>
      <c r="G608" s="5">
        <v>6.0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4" t="s">
        <v>98</v>
      </c>
      <c r="B609" s="4" t="s">
        <v>103</v>
      </c>
      <c r="C609" s="4" t="s">
        <v>107</v>
      </c>
      <c r="D609" s="4" t="str">
        <f>vlookup(A609,mapping!A:B,2,false)</f>
        <v>Property | Order | Other</v>
      </c>
      <c r="E609" s="7">
        <f t="shared" si="1"/>
        <v>2019</v>
      </c>
      <c r="F609" s="5">
        <v>4.0</v>
      </c>
      <c r="G609" s="5">
        <v>3.0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4" t="s">
        <v>98</v>
      </c>
      <c r="B610" s="4" t="s">
        <v>103</v>
      </c>
      <c r="C610" s="4" t="s">
        <v>108</v>
      </c>
      <c r="D610" s="4" t="str">
        <f>vlookup(A610,mapping!A:B,2,false)</f>
        <v>Property | Order | Other</v>
      </c>
      <c r="E610" s="7">
        <f t="shared" si="1"/>
        <v>2019</v>
      </c>
      <c r="F610" s="5">
        <v>176.0</v>
      </c>
      <c r="G610" s="5">
        <v>122.0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4" t="s">
        <v>98</v>
      </c>
      <c r="B611" s="4" t="s">
        <v>103</v>
      </c>
      <c r="C611" s="4" t="s">
        <v>14</v>
      </c>
      <c r="D611" s="4" t="str">
        <f>vlookup(A611,mapping!A:B,2,false)</f>
        <v>Property | Order | Other</v>
      </c>
      <c r="E611" s="7">
        <f t="shared" si="1"/>
        <v>2019</v>
      </c>
      <c r="F611" s="5">
        <v>211.0</v>
      </c>
      <c r="G611" s="5">
        <v>146.0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4" t="s">
        <v>98</v>
      </c>
      <c r="B612" s="4" t="s">
        <v>14</v>
      </c>
      <c r="C612" s="4" t="s">
        <v>14</v>
      </c>
      <c r="D612" s="4" t="str">
        <f>vlookup(A612,mapping!A:B,2,false)</f>
        <v>Property | Order | Other</v>
      </c>
      <c r="E612" s="7">
        <f t="shared" si="1"/>
        <v>2019</v>
      </c>
      <c r="F612" s="5">
        <v>11336.0</v>
      </c>
      <c r="G612" s="5">
        <v>9063.0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4" t="s">
        <v>109</v>
      </c>
      <c r="B613" s="4" t="s">
        <v>110</v>
      </c>
      <c r="C613" s="4" t="s">
        <v>111</v>
      </c>
      <c r="D613" s="4" t="str">
        <f>vlookup(A613,mapping!A:B,2,false)</f>
        <v>Property | Order | Other</v>
      </c>
      <c r="E613" s="7">
        <f t="shared" si="1"/>
        <v>2019</v>
      </c>
      <c r="F613" s="5">
        <v>3812.0</v>
      </c>
      <c r="G613" s="5">
        <v>3195.0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4" t="s">
        <v>109</v>
      </c>
      <c r="B614" s="4" t="s">
        <v>110</v>
      </c>
      <c r="C614" s="4" t="s">
        <v>112</v>
      </c>
      <c r="D614" s="4" t="str">
        <f>vlookup(A614,mapping!A:B,2,false)</f>
        <v>Property | Order | Other</v>
      </c>
      <c r="E614" s="7">
        <f t="shared" si="1"/>
        <v>2019</v>
      </c>
      <c r="F614" s="5">
        <v>2718.0</v>
      </c>
      <c r="G614" s="5">
        <v>1535.0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4" t="s">
        <v>109</v>
      </c>
      <c r="B615" s="4" t="s">
        <v>110</v>
      </c>
      <c r="C615" s="4" t="s">
        <v>113</v>
      </c>
      <c r="D615" s="4" t="str">
        <f>vlookup(A615,mapping!A:B,2,false)</f>
        <v>Property | Order | Other</v>
      </c>
      <c r="E615" s="7">
        <f t="shared" si="1"/>
        <v>2019</v>
      </c>
      <c r="F615" s="5">
        <v>2512.0</v>
      </c>
      <c r="G615" s="5">
        <v>1659.0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4" t="s">
        <v>109</v>
      </c>
      <c r="B616" s="4" t="s">
        <v>110</v>
      </c>
      <c r="C616" s="4" t="s">
        <v>114</v>
      </c>
      <c r="D616" s="4" t="str">
        <f>vlookup(A616,mapping!A:B,2,false)</f>
        <v>Property | Order | Other</v>
      </c>
      <c r="E616" s="7">
        <f t="shared" si="1"/>
        <v>2019</v>
      </c>
      <c r="F616" s="5">
        <v>11.0</v>
      </c>
      <c r="G616" s="5">
        <v>9.0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4" t="s">
        <v>109</v>
      </c>
      <c r="B617" s="4" t="s">
        <v>110</v>
      </c>
      <c r="C617" s="4" t="s">
        <v>14</v>
      </c>
      <c r="D617" s="4" t="str">
        <f>vlookup(A617,mapping!A:B,2,false)</f>
        <v>Property | Order | Other</v>
      </c>
      <c r="E617" s="7">
        <f t="shared" si="1"/>
        <v>2019</v>
      </c>
      <c r="F617" s="5">
        <v>8536.0</v>
      </c>
      <c r="G617" s="5">
        <v>6138.0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4" t="s">
        <v>109</v>
      </c>
      <c r="B618" s="4" t="s">
        <v>115</v>
      </c>
      <c r="C618" s="4" t="s">
        <v>116</v>
      </c>
      <c r="D618" s="4" t="str">
        <f>vlookup(A618,mapping!A:B,2,false)</f>
        <v>Property | Order | Other</v>
      </c>
      <c r="E618" s="7">
        <f t="shared" si="1"/>
        <v>2019</v>
      </c>
      <c r="F618" s="5">
        <v>34.0</v>
      </c>
      <c r="G618" s="5">
        <v>30.0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4" t="s">
        <v>109</v>
      </c>
      <c r="B619" s="4" t="s">
        <v>115</v>
      </c>
      <c r="C619" s="4" t="s">
        <v>117</v>
      </c>
      <c r="D619" s="4" t="str">
        <f>vlookup(A619,mapping!A:B,2,false)</f>
        <v>Property | Order | Other</v>
      </c>
      <c r="E619" s="7">
        <f t="shared" si="1"/>
        <v>2019</v>
      </c>
      <c r="F619" s="5">
        <v>823.0</v>
      </c>
      <c r="G619" s="5">
        <v>728.0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4" t="s">
        <v>109</v>
      </c>
      <c r="B620" s="4" t="s">
        <v>115</v>
      </c>
      <c r="C620" s="4" t="s">
        <v>118</v>
      </c>
      <c r="D620" s="4" t="str">
        <f>vlookup(A620,mapping!A:B,2,false)</f>
        <v>Property | Order | Other</v>
      </c>
      <c r="E620" s="7">
        <f t="shared" si="1"/>
        <v>2019</v>
      </c>
      <c r="F620" s="5">
        <v>5.0</v>
      </c>
      <c r="G620" s="5">
        <v>2.0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4" t="s">
        <v>109</v>
      </c>
      <c r="B621" s="4" t="s">
        <v>115</v>
      </c>
      <c r="C621" s="4" t="s">
        <v>119</v>
      </c>
      <c r="D621" s="4" t="str">
        <f>vlookup(A621,mapping!A:B,2,false)</f>
        <v>Property | Order | Other</v>
      </c>
      <c r="E621" s="7">
        <f t="shared" si="1"/>
        <v>2019</v>
      </c>
      <c r="F621" s="5">
        <v>4.0</v>
      </c>
      <c r="G621" s="5">
        <v>4.0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4" t="s">
        <v>109</v>
      </c>
      <c r="B622" s="4" t="s">
        <v>115</v>
      </c>
      <c r="C622" s="4" t="s">
        <v>120</v>
      </c>
      <c r="D622" s="4" t="str">
        <f>vlookup(A622,mapping!A:B,2,false)</f>
        <v>Property | Order | Other</v>
      </c>
      <c r="E622" s="7">
        <f t="shared" si="1"/>
        <v>2019</v>
      </c>
      <c r="F622" s="5">
        <v>244.0</v>
      </c>
      <c r="G622" s="5">
        <v>196.0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4" t="s">
        <v>109</v>
      </c>
      <c r="B623" s="4" t="s">
        <v>115</v>
      </c>
      <c r="C623" s="4" t="s">
        <v>121</v>
      </c>
      <c r="D623" s="4" t="str">
        <f>vlookup(A623,mapping!A:B,2,false)</f>
        <v>Property | Order | Other</v>
      </c>
      <c r="E623" s="7">
        <f t="shared" si="1"/>
        <v>2019</v>
      </c>
      <c r="F623" s="5">
        <v>12.0</v>
      </c>
      <c r="G623" s="5">
        <v>12.0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4" t="s">
        <v>109</v>
      </c>
      <c r="B624" s="4" t="s">
        <v>115</v>
      </c>
      <c r="C624" s="4" t="s">
        <v>122</v>
      </c>
      <c r="D624" s="4" t="str">
        <f>vlookup(A624,mapping!A:B,2,false)</f>
        <v>Property | Order | Other</v>
      </c>
      <c r="E624" s="7">
        <f t="shared" si="1"/>
        <v>2019</v>
      </c>
      <c r="F624" s="5">
        <v>53.0</v>
      </c>
      <c r="G624" s="5">
        <v>49.0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4" t="s">
        <v>109</v>
      </c>
      <c r="B625" s="4" t="s">
        <v>115</v>
      </c>
      <c r="C625" s="4" t="s">
        <v>14</v>
      </c>
      <c r="D625" s="4" t="str">
        <f>vlookup(A625,mapping!A:B,2,false)</f>
        <v>Property | Order | Other</v>
      </c>
      <c r="E625" s="7">
        <f t="shared" si="1"/>
        <v>2019</v>
      </c>
      <c r="F625" s="5">
        <v>1164.0</v>
      </c>
      <c r="G625" s="5">
        <v>1011.0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4" t="s">
        <v>109</v>
      </c>
      <c r="B626" s="4" t="s">
        <v>123</v>
      </c>
      <c r="C626" s="4" t="s">
        <v>124</v>
      </c>
      <c r="D626" s="4" t="str">
        <f>vlookup(A626,mapping!A:B,2,false)</f>
        <v>Property | Order | Other</v>
      </c>
      <c r="E626" s="7">
        <f t="shared" si="1"/>
        <v>2019</v>
      </c>
      <c r="F626" s="5">
        <v>920.0</v>
      </c>
      <c r="G626" s="5">
        <v>807.0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4" t="s">
        <v>109</v>
      </c>
      <c r="B627" s="4" t="s">
        <v>123</v>
      </c>
      <c r="C627" s="4" t="s">
        <v>125</v>
      </c>
      <c r="D627" s="4" t="str">
        <f>vlookup(A627,mapping!A:B,2,false)</f>
        <v>Property | Order | Other</v>
      </c>
      <c r="E627" s="7">
        <f t="shared" si="1"/>
        <v>2019</v>
      </c>
      <c r="F627" s="5">
        <v>1416.0</v>
      </c>
      <c r="G627" s="5">
        <v>1098.0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4" t="s">
        <v>109</v>
      </c>
      <c r="B628" s="4" t="s">
        <v>123</v>
      </c>
      <c r="C628" s="4" t="s">
        <v>126</v>
      </c>
      <c r="D628" s="4" t="str">
        <f>vlookup(A628,mapping!A:B,2,false)</f>
        <v>Property | Order | Other</v>
      </c>
      <c r="E628" s="7">
        <f t="shared" si="1"/>
        <v>2019</v>
      </c>
      <c r="F628" s="5">
        <v>229.0</v>
      </c>
      <c r="G628" s="5">
        <v>164.0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4" t="s">
        <v>109</v>
      </c>
      <c r="B629" s="4" t="s">
        <v>123</v>
      </c>
      <c r="C629" s="4" t="s">
        <v>14</v>
      </c>
      <c r="D629" s="4" t="str">
        <f>vlookup(A629,mapping!A:B,2,false)</f>
        <v>Property | Order | Other</v>
      </c>
      <c r="E629" s="7">
        <f t="shared" si="1"/>
        <v>2019</v>
      </c>
      <c r="F629" s="5">
        <v>2423.0</v>
      </c>
      <c r="G629" s="5">
        <v>1973.0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4" t="s">
        <v>109</v>
      </c>
      <c r="B630" s="4" t="s">
        <v>14</v>
      </c>
      <c r="C630" s="4" t="s">
        <v>14</v>
      </c>
      <c r="D630" s="4" t="str">
        <f>vlookup(A630,mapping!A:B,2,false)</f>
        <v>Property | Order | Other</v>
      </c>
      <c r="E630" s="7">
        <f t="shared" si="1"/>
        <v>2019</v>
      </c>
      <c r="F630" s="5">
        <v>11360.0</v>
      </c>
      <c r="G630" s="5">
        <v>8676.0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4" t="s">
        <v>127</v>
      </c>
      <c r="B631" s="4" t="s">
        <v>128</v>
      </c>
      <c r="C631" s="4" t="s">
        <v>129</v>
      </c>
      <c r="D631" s="4" t="str">
        <f>vlookup(A631,mapping!A:B,2,false)</f>
        <v>Property | Order | Other</v>
      </c>
      <c r="E631" s="7">
        <f t="shared" si="1"/>
        <v>2019</v>
      </c>
      <c r="F631" s="5">
        <v>14234.0</v>
      </c>
      <c r="G631" s="5">
        <v>13610.0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4" t="s">
        <v>127</v>
      </c>
      <c r="B632" s="4" t="s">
        <v>128</v>
      </c>
      <c r="C632" s="4" t="s">
        <v>130</v>
      </c>
      <c r="D632" s="4" t="str">
        <f>vlookup(A632,mapping!A:B,2,false)</f>
        <v>Property | Order | Other</v>
      </c>
      <c r="E632" s="7">
        <f t="shared" si="1"/>
        <v>2019</v>
      </c>
      <c r="F632" s="5">
        <v>5012.0</v>
      </c>
      <c r="G632" s="5">
        <v>4768.0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4" t="s">
        <v>127</v>
      </c>
      <c r="B633" s="4" t="s">
        <v>128</v>
      </c>
      <c r="C633" s="4" t="s">
        <v>131</v>
      </c>
      <c r="D633" s="4" t="str">
        <f>vlookup(A633,mapping!A:B,2,false)</f>
        <v>Property | Order | Other</v>
      </c>
      <c r="E633" s="7">
        <f t="shared" si="1"/>
        <v>2019</v>
      </c>
      <c r="F633" s="5">
        <v>144.0</v>
      </c>
      <c r="G633" s="5">
        <v>122.0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4" t="s">
        <v>127</v>
      </c>
      <c r="B634" s="4" t="s">
        <v>128</v>
      </c>
      <c r="C634" s="4" t="s">
        <v>14</v>
      </c>
      <c r="D634" s="4" t="str">
        <f>vlookup(A634,mapping!A:B,2,false)</f>
        <v>Property | Order | Other</v>
      </c>
      <c r="E634" s="7">
        <f t="shared" si="1"/>
        <v>2019</v>
      </c>
      <c r="F634" s="5">
        <v>18950.0</v>
      </c>
      <c r="G634" s="5">
        <v>18315.0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4" t="s">
        <v>127</v>
      </c>
      <c r="B635" s="4" t="s">
        <v>132</v>
      </c>
      <c r="C635" s="4" t="s">
        <v>133</v>
      </c>
      <c r="D635" s="4" t="str">
        <f>vlookup(A635,mapping!A:B,2,false)</f>
        <v>Property | Order | Other</v>
      </c>
      <c r="E635" s="7">
        <f t="shared" si="1"/>
        <v>2019</v>
      </c>
      <c r="F635" s="5">
        <v>3628.0</v>
      </c>
      <c r="G635" s="5">
        <v>3463.0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4" t="s">
        <v>127</v>
      </c>
      <c r="B636" s="4" t="s">
        <v>132</v>
      </c>
      <c r="C636" s="4" t="s">
        <v>134</v>
      </c>
      <c r="D636" s="4" t="str">
        <f>vlookup(A636,mapping!A:B,2,false)</f>
        <v>Property | Order | Other</v>
      </c>
      <c r="E636" s="7">
        <f t="shared" si="1"/>
        <v>2019</v>
      </c>
      <c r="F636" s="5">
        <v>41.0</v>
      </c>
      <c r="G636" s="5">
        <v>39.0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4" t="s">
        <v>127</v>
      </c>
      <c r="B637" s="4" t="s">
        <v>132</v>
      </c>
      <c r="C637" s="4" t="s">
        <v>14</v>
      </c>
      <c r="D637" s="4" t="str">
        <f>vlookup(A637,mapping!A:B,2,false)</f>
        <v>Property | Order | Other</v>
      </c>
      <c r="E637" s="7">
        <f t="shared" si="1"/>
        <v>2019</v>
      </c>
      <c r="F637" s="5">
        <v>3669.0</v>
      </c>
      <c r="G637" s="5">
        <v>3502.0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4" t="s">
        <v>127</v>
      </c>
      <c r="B638" s="4" t="s">
        <v>135</v>
      </c>
      <c r="C638" s="4" t="s">
        <v>136</v>
      </c>
      <c r="D638" s="4" t="str">
        <f>vlookup(A638,mapping!A:B,2,false)</f>
        <v>Property | Order | Other</v>
      </c>
      <c r="E638" s="7">
        <f t="shared" si="1"/>
        <v>2019</v>
      </c>
      <c r="F638" s="5">
        <v>10333.0</v>
      </c>
      <c r="G638" s="5">
        <v>10235.0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4" t="s">
        <v>127</v>
      </c>
      <c r="B639" s="4" t="s">
        <v>135</v>
      </c>
      <c r="C639" s="4" t="s">
        <v>137</v>
      </c>
      <c r="D639" s="4" t="str">
        <f>vlookup(A639,mapping!A:B,2,false)</f>
        <v>Property | Order | Other</v>
      </c>
      <c r="E639" s="7">
        <f t="shared" si="1"/>
        <v>2019</v>
      </c>
      <c r="F639" s="5">
        <v>5878.0</v>
      </c>
      <c r="G639" s="5">
        <v>5762.0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4" t="s">
        <v>127</v>
      </c>
      <c r="B640" s="4" t="s">
        <v>135</v>
      </c>
      <c r="C640" s="4" t="s">
        <v>138</v>
      </c>
      <c r="D640" s="4" t="str">
        <f>vlookup(A640,mapping!A:B,2,false)</f>
        <v>Property | Order | Other</v>
      </c>
      <c r="E640" s="7">
        <f t="shared" si="1"/>
        <v>2019</v>
      </c>
      <c r="F640" s="5">
        <v>5297.0</v>
      </c>
      <c r="G640" s="5">
        <v>4941.0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4" t="s">
        <v>127</v>
      </c>
      <c r="B641" s="4" t="s">
        <v>135</v>
      </c>
      <c r="C641" s="4" t="s">
        <v>14</v>
      </c>
      <c r="D641" s="4" t="str">
        <f>vlookup(A641,mapping!A:B,2,false)</f>
        <v>Property | Order | Other</v>
      </c>
      <c r="E641" s="7">
        <f t="shared" si="1"/>
        <v>2019</v>
      </c>
      <c r="F641" s="5">
        <v>21088.0</v>
      </c>
      <c r="G641" s="5">
        <v>20550.0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4" t="s">
        <v>127</v>
      </c>
      <c r="B642" s="4" t="s">
        <v>139</v>
      </c>
      <c r="C642" s="4" t="s">
        <v>139</v>
      </c>
      <c r="D642" s="4" t="str">
        <f>vlookup(A642,mapping!A:B,2,false)</f>
        <v>Property | Order | Other</v>
      </c>
      <c r="E642" s="7">
        <f t="shared" si="1"/>
        <v>2019</v>
      </c>
      <c r="F642" s="5">
        <v>0.0</v>
      </c>
      <c r="G642" s="5">
        <v>0.0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4" t="s">
        <v>127</v>
      </c>
      <c r="B643" s="4" t="s">
        <v>14</v>
      </c>
      <c r="C643" s="4" t="s">
        <v>14</v>
      </c>
      <c r="D643" s="4" t="str">
        <f>vlookup(A643,mapping!A:B,2,false)</f>
        <v>Property | Order | Other</v>
      </c>
      <c r="E643" s="7">
        <f t="shared" si="1"/>
        <v>2019</v>
      </c>
      <c r="F643" s="5">
        <v>37486.0</v>
      </c>
      <c r="G643" s="5">
        <v>36422.0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4" t="s">
        <v>140</v>
      </c>
      <c r="B644" s="4" t="s">
        <v>141</v>
      </c>
      <c r="C644" s="4" t="s">
        <v>142</v>
      </c>
      <c r="D644" s="4" t="str">
        <f>vlookup(A644,mapping!A:B,2,false)</f>
        <v>Procedural</v>
      </c>
      <c r="E644" s="7">
        <f t="shared" si="1"/>
        <v>2019</v>
      </c>
      <c r="F644" s="5">
        <v>222.0</v>
      </c>
      <c r="G644" s="5">
        <v>163.0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4" t="s">
        <v>140</v>
      </c>
      <c r="B645" s="4" t="s">
        <v>141</v>
      </c>
      <c r="C645" s="4" t="s">
        <v>143</v>
      </c>
      <c r="D645" s="4" t="str">
        <f>vlookup(A645,mapping!A:B,2,false)</f>
        <v>Procedural</v>
      </c>
      <c r="E645" s="7">
        <f t="shared" si="1"/>
        <v>2019</v>
      </c>
      <c r="F645" s="5">
        <v>413.0</v>
      </c>
      <c r="G645" s="5">
        <v>413.0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4" t="s">
        <v>140</v>
      </c>
      <c r="B646" s="4" t="s">
        <v>141</v>
      </c>
      <c r="C646" s="4" t="s">
        <v>14</v>
      </c>
      <c r="D646" s="4" t="str">
        <f>vlookup(A646,mapping!A:B,2,false)</f>
        <v>Procedural</v>
      </c>
      <c r="E646" s="7">
        <f t="shared" si="1"/>
        <v>2019</v>
      </c>
      <c r="F646" s="5">
        <v>633.0</v>
      </c>
      <c r="G646" s="5">
        <v>574.0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4" t="s">
        <v>140</v>
      </c>
      <c r="B647" s="4" t="s">
        <v>144</v>
      </c>
      <c r="C647" s="4" t="s">
        <v>145</v>
      </c>
      <c r="D647" s="4" t="str">
        <f>vlookup(A647,mapping!A:B,2,false)</f>
        <v>Procedural</v>
      </c>
      <c r="E647" s="7">
        <f t="shared" si="1"/>
        <v>2019</v>
      </c>
      <c r="F647" s="5">
        <v>2.0</v>
      </c>
      <c r="G647" s="5">
        <v>1.0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4" t="s">
        <v>140</v>
      </c>
      <c r="B648" s="4" t="s">
        <v>144</v>
      </c>
      <c r="C648" s="4" t="s">
        <v>146</v>
      </c>
      <c r="D648" s="4" t="str">
        <f>vlookup(A648,mapping!A:B,2,false)</f>
        <v>Procedural</v>
      </c>
      <c r="E648" s="7">
        <f t="shared" si="1"/>
        <v>2019</v>
      </c>
      <c r="F648" s="5">
        <v>313.0</v>
      </c>
      <c r="G648" s="5">
        <v>313.0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4" t="s">
        <v>140</v>
      </c>
      <c r="B649" s="4" t="s">
        <v>144</v>
      </c>
      <c r="C649" s="4" t="s">
        <v>147</v>
      </c>
      <c r="D649" s="4" t="str">
        <f>vlookup(A649,mapping!A:B,2,false)</f>
        <v>Procedural</v>
      </c>
      <c r="E649" s="7">
        <f t="shared" si="1"/>
        <v>2019</v>
      </c>
      <c r="F649" s="5">
        <v>9950.0</v>
      </c>
      <c r="G649" s="5">
        <v>9950.0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4" t="s">
        <v>140</v>
      </c>
      <c r="B650" s="4" t="s">
        <v>144</v>
      </c>
      <c r="C650" s="4" t="s">
        <v>148</v>
      </c>
      <c r="D650" s="4" t="str">
        <f>vlookup(A650,mapping!A:B,2,false)</f>
        <v>Procedural</v>
      </c>
      <c r="E650" s="7">
        <f t="shared" si="1"/>
        <v>2019</v>
      </c>
      <c r="F650" s="5">
        <v>5846.0</v>
      </c>
      <c r="G650" s="5">
        <v>5846.0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4" t="s">
        <v>140</v>
      </c>
      <c r="B651" s="4" t="s">
        <v>144</v>
      </c>
      <c r="C651" s="4" t="s">
        <v>149</v>
      </c>
      <c r="D651" s="4" t="str">
        <f>vlookup(A651,mapping!A:B,2,false)</f>
        <v>Procedural</v>
      </c>
      <c r="E651" s="7">
        <f t="shared" si="1"/>
        <v>2019</v>
      </c>
      <c r="F651" s="5">
        <v>865.0</v>
      </c>
      <c r="G651" s="5">
        <v>799.0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4" t="s">
        <v>140</v>
      </c>
      <c r="B652" s="4" t="s">
        <v>144</v>
      </c>
      <c r="C652" s="4" t="s">
        <v>14</v>
      </c>
      <c r="D652" s="4" t="str">
        <f>vlookup(A652,mapping!A:B,2,false)</f>
        <v>Procedural</v>
      </c>
      <c r="E652" s="7">
        <f t="shared" si="1"/>
        <v>2019</v>
      </c>
      <c r="F652" s="5">
        <v>15798.0</v>
      </c>
      <c r="G652" s="5">
        <v>15734.0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4" t="s">
        <v>140</v>
      </c>
      <c r="B653" s="4" t="s">
        <v>150</v>
      </c>
      <c r="C653" s="4" t="s">
        <v>151</v>
      </c>
      <c r="D653" s="4" t="str">
        <f>vlookup(A653,mapping!A:B,2,false)</f>
        <v>Procedural</v>
      </c>
      <c r="E653" s="7">
        <f t="shared" si="1"/>
        <v>2019</v>
      </c>
      <c r="F653" s="5">
        <v>9971.0</v>
      </c>
      <c r="G653" s="5">
        <v>8596.0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4" t="s">
        <v>140</v>
      </c>
      <c r="B654" s="4" t="s">
        <v>152</v>
      </c>
      <c r="C654" s="4" t="s">
        <v>153</v>
      </c>
      <c r="D654" s="4" t="str">
        <f>vlookup(A654,mapping!A:B,2,false)</f>
        <v>Procedural</v>
      </c>
      <c r="E654" s="7">
        <f t="shared" si="1"/>
        <v>2019</v>
      </c>
      <c r="F654" s="5">
        <v>105.0</v>
      </c>
      <c r="G654" s="5">
        <v>75.0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4" t="s">
        <v>140</v>
      </c>
      <c r="B655" s="4" t="s">
        <v>152</v>
      </c>
      <c r="C655" s="4" t="s">
        <v>154</v>
      </c>
      <c r="D655" s="4" t="str">
        <f>vlookup(A655,mapping!A:B,2,false)</f>
        <v>Procedural</v>
      </c>
      <c r="E655" s="7">
        <f t="shared" si="1"/>
        <v>2019</v>
      </c>
      <c r="F655" s="5">
        <v>8.0</v>
      </c>
      <c r="G655" s="5">
        <v>6.0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4" t="s">
        <v>140</v>
      </c>
      <c r="B656" s="4" t="s">
        <v>152</v>
      </c>
      <c r="C656" s="4" t="s">
        <v>155</v>
      </c>
      <c r="D656" s="4" t="str">
        <f>vlookup(A656,mapping!A:B,2,false)</f>
        <v>Procedural</v>
      </c>
      <c r="E656" s="7">
        <f t="shared" si="1"/>
        <v>2019</v>
      </c>
      <c r="F656" s="5">
        <v>18.0</v>
      </c>
      <c r="G656" s="5">
        <v>16.0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4" t="s">
        <v>140</v>
      </c>
      <c r="B657" s="4" t="s">
        <v>152</v>
      </c>
      <c r="C657" s="4" t="s">
        <v>156</v>
      </c>
      <c r="D657" s="4" t="str">
        <f>vlookup(A657,mapping!A:B,2,false)</f>
        <v>Procedural</v>
      </c>
      <c r="E657" s="7">
        <f t="shared" si="1"/>
        <v>2019</v>
      </c>
      <c r="F657" s="5">
        <v>276.0</v>
      </c>
      <c r="G657" s="5">
        <v>234.0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4" t="s">
        <v>140</v>
      </c>
      <c r="B658" s="4" t="s">
        <v>152</v>
      </c>
      <c r="C658" s="4" t="s">
        <v>14</v>
      </c>
      <c r="D658" s="4" t="str">
        <f>vlookup(A658,mapping!A:B,2,false)</f>
        <v>Procedural</v>
      </c>
      <c r="E658" s="7">
        <f t="shared" si="1"/>
        <v>2019</v>
      </c>
      <c r="F658" s="5">
        <v>403.0</v>
      </c>
      <c r="G658" s="5">
        <v>329.0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4" t="s">
        <v>140</v>
      </c>
      <c r="B659" s="4" t="s">
        <v>157</v>
      </c>
      <c r="C659" s="4" t="s">
        <v>158</v>
      </c>
      <c r="D659" s="4" t="str">
        <f>vlookup(A659,mapping!A:B,2,false)</f>
        <v>Procedural</v>
      </c>
      <c r="E659" s="7">
        <f t="shared" si="1"/>
        <v>2019</v>
      </c>
      <c r="F659" s="5">
        <v>1.0</v>
      </c>
      <c r="G659" s="5">
        <v>1.0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4" t="s">
        <v>140</v>
      </c>
      <c r="B660" s="4" t="s">
        <v>157</v>
      </c>
      <c r="C660" s="4" t="s">
        <v>159</v>
      </c>
      <c r="D660" s="4" t="str">
        <f>vlookup(A660,mapping!A:B,2,false)</f>
        <v>Procedural</v>
      </c>
      <c r="E660" s="7">
        <f t="shared" si="1"/>
        <v>2019</v>
      </c>
      <c r="F660" s="5">
        <v>17.0</v>
      </c>
      <c r="G660" s="5">
        <v>15.0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4" t="s">
        <v>140</v>
      </c>
      <c r="B661" s="4" t="s">
        <v>157</v>
      </c>
      <c r="C661" s="4" t="s">
        <v>14</v>
      </c>
      <c r="D661" s="4" t="str">
        <f>vlookup(A661,mapping!A:B,2,false)</f>
        <v>Procedural</v>
      </c>
      <c r="E661" s="7">
        <f t="shared" si="1"/>
        <v>2019</v>
      </c>
      <c r="F661" s="5">
        <v>18.0</v>
      </c>
      <c r="G661" s="5">
        <v>16.0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4" t="s">
        <v>140</v>
      </c>
      <c r="B662" s="4" t="s">
        <v>160</v>
      </c>
      <c r="C662" s="4" t="s">
        <v>161</v>
      </c>
      <c r="D662" s="4" t="str">
        <f>vlookup(A662,mapping!A:B,2,false)</f>
        <v>Procedural</v>
      </c>
      <c r="E662" s="7">
        <f t="shared" si="1"/>
        <v>2019</v>
      </c>
      <c r="F662" s="5">
        <v>254.0</v>
      </c>
      <c r="G662" s="5">
        <v>159.0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4" t="s">
        <v>140</v>
      </c>
      <c r="B663" s="4" t="s">
        <v>160</v>
      </c>
      <c r="C663" s="4" t="s">
        <v>162</v>
      </c>
      <c r="D663" s="4" t="str">
        <f>vlookup(A663,mapping!A:B,2,false)</f>
        <v>Procedural</v>
      </c>
      <c r="E663" s="7">
        <f t="shared" si="1"/>
        <v>2019</v>
      </c>
      <c r="F663" s="5">
        <v>5943.0</v>
      </c>
      <c r="G663" s="5">
        <v>5035.0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4" t="s">
        <v>140</v>
      </c>
      <c r="B664" s="4" t="s">
        <v>160</v>
      </c>
      <c r="C664" s="4" t="s">
        <v>163</v>
      </c>
      <c r="D664" s="4" t="str">
        <f>vlookup(A664,mapping!A:B,2,false)</f>
        <v>Procedural</v>
      </c>
      <c r="E664" s="7">
        <f t="shared" si="1"/>
        <v>2019</v>
      </c>
      <c r="F664" s="5">
        <v>408.0</v>
      </c>
      <c r="G664" s="5">
        <v>364.0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4" t="s">
        <v>140</v>
      </c>
      <c r="B665" s="4" t="s">
        <v>160</v>
      </c>
      <c r="C665" s="4" t="s">
        <v>164</v>
      </c>
      <c r="D665" s="4" t="str">
        <f>vlookup(A665,mapping!A:B,2,false)</f>
        <v>Procedural</v>
      </c>
      <c r="E665" s="7">
        <f t="shared" si="1"/>
        <v>2019</v>
      </c>
      <c r="F665" s="5">
        <v>3882.0</v>
      </c>
      <c r="G665" s="5">
        <v>3323.0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4" t="s">
        <v>140</v>
      </c>
      <c r="B666" s="4" t="s">
        <v>160</v>
      </c>
      <c r="C666" s="4" t="s">
        <v>14</v>
      </c>
      <c r="D666" s="4" t="str">
        <f>vlookup(A666,mapping!A:B,2,false)</f>
        <v>Procedural</v>
      </c>
      <c r="E666" s="7">
        <f t="shared" si="1"/>
        <v>2019</v>
      </c>
      <c r="F666" s="5">
        <v>10004.0</v>
      </c>
      <c r="G666" s="5">
        <v>8486.0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4" t="s">
        <v>140</v>
      </c>
      <c r="B667" s="4" t="s">
        <v>14</v>
      </c>
      <c r="C667" s="4" t="s">
        <v>14</v>
      </c>
      <c r="D667" s="4" t="str">
        <f>vlookup(A667,mapping!A:B,2,false)</f>
        <v>Procedural</v>
      </c>
      <c r="E667" s="7">
        <f t="shared" si="1"/>
        <v>2019</v>
      </c>
      <c r="F667" s="5">
        <v>30791.0</v>
      </c>
      <c r="G667" s="5">
        <v>28188.0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4" t="s">
        <v>165</v>
      </c>
      <c r="B668" s="4" t="s">
        <v>166</v>
      </c>
      <c r="C668" s="4" t="s">
        <v>167</v>
      </c>
      <c r="D668" s="4" t="str">
        <f>vlookup(A668,mapping!A:B,2,false)</f>
        <v>Property | Order | Other</v>
      </c>
      <c r="E668" s="7">
        <f t="shared" si="1"/>
        <v>2019</v>
      </c>
      <c r="F668" s="5">
        <v>19.0</v>
      </c>
      <c r="G668" s="5">
        <v>7.0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4" t="s">
        <v>165</v>
      </c>
      <c r="B669" s="6" t="s">
        <v>168</v>
      </c>
      <c r="C669" s="4" t="s">
        <v>169</v>
      </c>
      <c r="D669" s="4" t="str">
        <f>vlookup(A669,mapping!A:B,2,false)</f>
        <v>Property | Order | Other</v>
      </c>
      <c r="E669" s="7">
        <f t="shared" si="1"/>
        <v>2019</v>
      </c>
      <c r="F669" s="5">
        <v>26.0</v>
      </c>
      <c r="G669" s="5">
        <v>20.0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4" t="s">
        <v>165</v>
      </c>
      <c r="B670" s="6" t="s">
        <v>168</v>
      </c>
      <c r="C670" s="4" t="s">
        <v>170</v>
      </c>
      <c r="D670" s="4" t="str">
        <f>vlookup(A670,mapping!A:B,2,false)</f>
        <v>Property | Order | Other</v>
      </c>
      <c r="E670" s="7">
        <f t="shared" si="1"/>
        <v>2019</v>
      </c>
      <c r="F670" s="5">
        <v>124.0</v>
      </c>
      <c r="G670" s="5">
        <v>80.0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4" t="s">
        <v>165</v>
      </c>
      <c r="B671" s="6" t="s">
        <v>168</v>
      </c>
      <c r="C671" s="4" t="s">
        <v>171</v>
      </c>
      <c r="D671" s="4" t="str">
        <f>vlookup(A671,mapping!A:B,2,false)</f>
        <v>Property | Order | Other</v>
      </c>
      <c r="E671" s="7">
        <f t="shared" si="1"/>
        <v>2019</v>
      </c>
      <c r="F671" s="5">
        <v>9.0</v>
      </c>
      <c r="G671" s="5">
        <v>6.0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4" t="s">
        <v>165</v>
      </c>
      <c r="B672" s="6" t="s">
        <v>168</v>
      </c>
      <c r="C672" s="4" t="s">
        <v>172</v>
      </c>
      <c r="D672" s="4" t="str">
        <f>vlookup(A672,mapping!A:B,2,false)</f>
        <v>Property | Order | Other</v>
      </c>
      <c r="E672" s="7">
        <f t="shared" si="1"/>
        <v>2019</v>
      </c>
      <c r="F672" s="5">
        <v>6.0</v>
      </c>
      <c r="G672" s="5">
        <v>4.0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4" t="s">
        <v>165</v>
      </c>
      <c r="B673" s="6" t="s">
        <v>168</v>
      </c>
      <c r="C673" s="4" t="s">
        <v>173</v>
      </c>
      <c r="D673" s="4" t="str">
        <f>vlookup(A673,mapping!A:B,2,false)</f>
        <v>Property | Order | Other</v>
      </c>
      <c r="E673" s="7">
        <f t="shared" si="1"/>
        <v>2019</v>
      </c>
      <c r="F673" s="5">
        <v>1538.0</v>
      </c>
      <c r="G673" s="5">
        <v>1147.0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4" t="s">
        <v>165</v>
      </c>
      <c r="B674" s="6" t="s">
        <v>168</v>
      </c>
      <c r="C674" s="4" t="s">
        <v>174</v>
      </c>
      <c r="D674" s="4" t="str">
        <f>vlookup(A674,mapping!A:B,2,false)</f>
        <v>Property | Order | Other</v>
      </c>
      <c r="E674" s="7">
        <f t="shared" si="1"/>
        <v>2019</v>
      </c>
      <c r="F674" s="5">
        <v>397.0</v>
      </c>
      <c r="G674" s="5">
        <v>317.0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4" t="s">
        <v>165</v>
      </c>
      <c r="B675" s="6" t="s">
        <v>168</v>
      </c>
      <c r="C675" s="4" t="s">
        <v>14</v>
      </c>
      <c r="D675" s="4" t="str">
        <f>vlookup(A675,mapping!A:B,2,false)</f>
        <v>Property | Order | Other</v>
      </c>
      <c r="E675" s="7">
        <f t="shared" si="1"/>
        <v>2019</v>
      </c>
      <c r="F675" s="5">
        <v>2097.0</v>
      </c>
      <c r="G675" s="5">
        <v>1574.0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4" t="s">
        <v>165</v>
      </c>
      <c r="B676" s="4" t="s">
        <v>175</v>
      </c>
      <c r="C676" s="4" t="s">
        <v>175</v>
      </c>
      <c r="D676" s="4" t="str">
        <f>vlookup(A676,mapping!A:B,2,false)</f>
        <v>Property | Order | Other</v>
      </c>
      <c r="E676" s="7">
        <f t="shared" si="1"/>
        <v>2019</v>
      </c>
      <c r="F676" s="5">
        <v>463.0</v>
      </c>
      <c r="G676" s="5">
        <v>332.0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4" t="s">
        <v>165</v>
      </c>
      <c r="B677" s="4" t="s">
        <v>176</v>
      </c>
      <c r="C677" s="4" t="s">
        <v>177</v>
      </c>
      <c r="D677" s="4" t="str">
        <f>vlookup(A677,mapping!A:B,2,false)</f>
        <v>Property | Order | Other</v>
      </c>
      <c r="E677" s="7">
        <f t="shared" si="1"/>
        <v>2019</v>
      </c>
      <c r="F677" s="5">
        <v>218.0</v>
      </c>
      <c r="G677" s="5">
        <v>147.0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4" t="s">
        <v>165</v>
      </c>
      <c r="B678" s="4" t="s">
        <v>176</v>
      </c>
      <c r="C678" s="4" t="s">
        <v>178</v>
      </c>
      <c r="D678" s="4" t="str">
        <f>vlookup(A678,mapping!A:B,2,false)</f>
        <v>Property | Order | Other</v>
      </c>
      <c r="E678" s="7">
        <f t="shared" si="1"/>
        <v>2019</v>
      </c>
      <c r="F678" s="5">
        <v>11.0</v>
      </c>
      <c r="G678" s="5">
        <v>7.0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4" t="s">
        <v>165</v>
      </c>
      <c r="B679" s="4" t="s">
        <v>176</v>
      </c>
      <c r="C679" s="4" t="s">
        <v>179</v>
      </c>
      <c r="D679" s="4" t="str">
        <f>vlookup(A679,mapping!A:B,2,false)</f>
        <v>Property | Order | Other</v>
      </c>
      <c r="E679" s="7">
        <f t="shared" si="1"/>
        <v>2019</v>
      </c>
      <c r="F679" s="5">
        <v>2.0</v>
      </c>
      <c r="G679" s="5">
        <v>1.0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4" t="s">
        <v>165</v>
      </c>
      <c r="B680" s="4" t="s">
        <v>176</v>
      </c>
      <c r="C680" s="4" t="s">
        <v>180</v>
      </c>
      <c r="D680" s="4" t="str">
        <f>vlookup(A680,mapping!A:B,2,false)</f>
        <v>Property | Order | Other</v>
      </c>
      <c r="E680" s="7">
        <f t="shared" si="1"/>
        <v>2019</v>
      </c>
      <c r="F680" s="5">
        <v>50.0</v>
      </c>
      <c r="G680" s="5">
        <v>38.0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4" t="s">
        <v>165</v>
      </c>
      <c r="B681" s="4" t="s">
        <v>176</v>
      </c>
      <c r="C681" s="4" t="s">
        <v>181</v>
      </c>
      <c r="D681" s="4" t="str">
        <f>vlookup(A681,mapping!A:B,2,false)</f>
        <v>Property | Order | Other</v>
      </c>
      <c r="E681" s="7">
        <f t="shared" si="1"/>
        <v>2019</v>
      </c>
      <c r="F681" s="5">
        <v>1.0</v>
      </c>
      <c r="G681" s="5">
        <v>1.0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4" t="s">
        <v>165</v>
      </c>
      <c r="B682" s="4" t="s">
        <v>176</v>
      </c>
      <c r="C682" s="4" t="s">
        <v>182</v>
      </c>
      <c r="D682" s="4" t="str">
        <f>vlookup(A682,mapping!A:B,2,false)</f>
        <v>Property | Order | Other</v>
      </c>
      <c r="E682" s="7">
        <f t="shared" si="1"/>
        <v>2019</v>
      </c>
      <c r="F682" s="5">
        <v>208.0</v>
      </c>
      <c r="G682" s="5">
        <v>145.0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4" t="s">
        <v>165</v>
      </c>
      <c r="B683" s="4" t="s">
        <v>176</v>
      </c>
      <c r="C683" s="4" t="s">
        <v>14</v>
      </c>
      <c r="D683" s="4" t="str">
        <f>vlookup(A683,mapping!A:B,2,false)</f>
        <v>Property | Order | Other</v>
      </c>
      <c r="E683" s="7">
        <f t="shared" si="1"/>
        <v>2019</v>
      </c>
      <c r="F683" s="5">
        <v>485.0</v>
      </c>
      <c r="G683" s="5">
        <v>335.0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4" t="s">
        <v>165</v>
      </c>
      <c r="B684" s="4" t="s">
        <v>14</v>
      </c>
      <c r="C684" s="4" t="s">
        <v>14</v>
      </c>
      <c r="D684" s="4" t="str">
        <f>vlookup(A684,mapping!A:B,2,false)</f>
        <v>Property | Order | Other</v>
      </c>
      <c r="E684" s="7">
        <f t="shared" si="1"/>
        <v>2019</v>
      </c>
      <c r="F684" s="5">
        <v>3046.0</v>
      </c>
      <c r="G684" s="5">
        <v>2233.0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4" t="s">
        <v>14</v>
      </c>
      <c r="B685" s="4" t="s">
        <v>14</v>
      </c>
      <c r="C685" s="4" t="s">
        <v>14</v>
      </c>
      <c r="D685" s="4" t="str">
        <f>vlookup(A685,mapping!A:B,2,false)</f>
        <v>Total</v>
      </c>
      <c r="E685" s="7">
        <f t="shared" si="1"/>
        <v>2019</v>
      </c>
      <c r="F685" s="5">
        <v>120250.0</v>
      </c>
      <c r="G685" s="5">
        <v>109020.0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4" t="s">
        <v>7</v>
      </c>
      <c r="B686" s="4" t="s">
        <v>8</v>
      </c>
      <c r="C686" s="4" t="s">
        <v>8</v>
      </c>
      <c r="D686" s="4" t="str">
        <f>vlookup(A686,mapping!A:B,2,false)</f>
        <v>Homicide</v>
      </c>
      <c r="E686" s="7">
        <f t="shared" si="1"/>
        <v>2020</v>
      </c>
      <c r="F686" s="5">
        <v>67.0</v>
      </c>
      <c r="G686" s="5">
        <v>34.0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4" t="s">
        <v>7</v>
      </c>
      <c r="B687" s="4" t="s">
        <v>10</v>
      </c>
      <c r="C687" s="4" t="s">
        <v>10</v>
      </c>
      <c r="D687" s="4" t="str">
        <f>vlookup(A687,mapping!A:B,2,false)</f>
        <v>Homicide</v>
      </c>
      <c r="E687" s="7">
        <f t="shared" si="1"/>
        <v>2020</v>
      </c>
      <c r="F687" s="5">
        <v>16.0</v>
      </c>
      <c r="G687" s="5">
        <v>8.0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4" t="s">
        <v>7</v>
      </c>
      <c r="B688" s="4" t="s">
        <v>11</v>
      </c>
      <c r="C688" s="4" t="s">
        <v>12</v>
      </c>
      <c r="D688" s="4" t="str">
        <f>vlookup(A688,mapping!A:B,2,false)</f>
        <v>Homicide</v>
      </c>
      <c r="E688" s="7">
        <f t="shared" si="1"/>
        <v>2020</v>
      </c>
      <c r="F688" s="5">
        <v>38.0</v>
      </c>
      <c r="G688" s="5">
        <v>30.0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4" t="s">
        <v>7</v>
      </c>
      <c r="B689" s="4" t="s">
        <v>11</v>
      </c>
      <c r="C689" s="4" t="s">
        <v>13</v>
      </c>
      <c r="D689" s="4" t="str">
        <f>vlookup(A689,mapping!A:B,2,false)</f>
        <v>Homicide</v>
      </c>
      <c r="E689" s="7">
        <f t="shared" si="1"/>
        <v>2020</v>
      </c>
      <c r="F689" s="5">
        <v>97.0</v>
      </c>
      <c r="G689" s="5">
        <v>78.0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4" t="s">
        <v>7</v>
      </c>
      <c r="B690" s="4" t="s">
        <v>11</v>
      </c>
      <c r="C690" s="4" t="s">
        <v>14</v>
      </c>
      <c r="D690" s="4" t="str">
        <f>vlookup(A690,mapping!A:B,2,false)</f>
        <v>Homicide</v>
      </c>
      <c r="E690" s="7">
        <f t="shared" si="1"/>
        <v>2020</v>
      </c>
      <c r="F690" s="5">
        <v>134.0</v>
      </c>
      <c r="G690" s="5">
        <v>108.0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4" t="s">
        <v>7</v>
      </c>
      <c r="B691" s="6" t="s">
        <v>14</v>
      </c>
      <c r="C691" s="6" t="s">
        <v>14</v>
      </c>
      <c r="D691" s="4" t="str">
        <f>vlookup(A691,mapping!A:B,2,false)</f>
        <v>Homicide</v>
      </c>
      <c r="E691" s="7">
        <f t="shared" si="1"/>
        <v>2020</v>
      </c>
      <c r="F691" s="5">
        <v>197.0</v>
      </c>
      <c r="G691" s="5">
        <v>147.0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4" t="s">
        <v>15</v>
      </c>
      <c r="B692" s="4" t="s">
        <v>16</v>
      </c>
      <c r="C692" s="4" t="s">
        <v>17</v>
      </c>
      <c r="D692" s="4" t="str">
        <f>vlookup(A692,mapping!A:B,2,false)</f>
        <v>Acts causing injury</v>
      </c>
      <c r="E692" s="7">
        <f t="shared" si="1"/>
        <v>2020</v>
      </c>
      <c r="F692" s="5">
        <v>12128.0</v>
      </c>
      <c r="G692" s="5">
        <v>7296.0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4" t="s">
        <v>15</v>
      </c>
      <c r="B693" s="4" t="s">
        <v>16</v>
      </c>
      <c r="C693" s="4" t="s">
        <v>18</v>
      </c>
      <c r="D693" s="4" t="str">
        <f>vlookup(A693,mapping!A:B,2,false)</f>
        <v>Acts causing injury</v>
      </c>
      <c r="E693" s="7">
        <f t="shared" si="1"/>
        <v>2020</v>
      </c>
      <c r="F693" s="5">
        <v>2740.0</v>
      </c>
      <c r="G693" s="5">
        <v>2030.0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4" t="s">
        <v>15</v>
      </c>
      <c r="B694" s="4" t="s">
        <v>16</v>
      </c>
      <c r="C694" s="4" t="s">
        <v>19</v>
      </c>
      <c r="D694" s="4" t="str">
        <f>vlookup(A694,mapping!A:B,2,false)</f>
        <v>Acts causing injury</v>
      </c>
      <c r="E694" s="7">
        <f t="shared" si="1"/>
        <v>2020</v>
      </c>
      <c r="F694" s="5">
        <v>21032.0</v>
      </c>
      <c r="G694" s="5">
        <v>13936.0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4" t="s">
        <v>15</v>
      </c>
      <c r="B695" s="4" t="s">
        <v>16</v>
      </c>
      <c r="C695" s="4" t="s">
        <v>14</v>
      </c>
      <c r="D695" s="4" t="str">
        <f>vlookup(A695,mapping!A:B,2,false)</f>
        <v>Acts causing injury</v>
      </c>
      <c r="E695" s="7">
        <f t="shared" si="1"/>
        <v>2020</v>
      </c>
      <c r="F695" s="5">
        <v>29880.0</v>
      </c>
      <c r="G695" s="5">
        <v>21153.0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4" t="s">
        <v>15</v>
      </c>
      <c r="B696" s="4" t="s">
        <v>20</v>
      </c>
      <c r="C696" s="4" t="s">
        <v>21</v>
      </c>
      <c r="D696" s="4" t="str">
        <f>vlookup(A696,mapping!A:B,2,false)</f>
        <v>Acts causing injury</v>
      </c>
      <c r="E696" s="7">
        <f t="shared" si="1"/>
        <v>2020</v>
      </c>
      <c r="F696" s="5">
        <v>14525.0</v>
      </c>
      <c r="G696" s="5">
        <v>9935.0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4" t="s">
        <v>15</v>
      </c>
      <c r="B697" s="4" t="s">
        <v>20</v>
      </c>
      <c r="C697" s="4" t="s">
        <v>22</v>
      </c>
      <c r="D697" s="4" t="str">
        <f>vlookup(A697,mapping!A:B,2,false)</f>
        <v>Acts causing injury</v>
      </c>
      <c r="E697" s="7">
        <f t="shared" si="1"/>
        <v>2020</v>
      </c>
      <c r="F697" s="5">
        <v>107.0</v>
      </c>
      <c r="G697" s="5">
        <v>56.0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4" t="s">
        <v>15</v>
      </c>
      <c r="B698" s="4" t="s">
        <v>20</v>
      </c>
      <c r="C698" s="4" t="s">
        <v>14</v>
      </c>
      <c r="D698" s="4" t="str">
        <f>vlookup(A698,mapping!A:B,2,false)</f>
        <v>Acts causing injury</v>
      </c>
      <c r="E698" s="7">
        <f t="shared" si="1"/>
        <v>2020</v>
      </c>
      <c r="F698" s="5">
        <v>14608.0</v>
      </c>
      <c r="G698" s="5">
        <v>9979.0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4" t="s">
        <v>15</v>
      </c>
      <c r="B699" s="6" t="s">
        <v>14</v>
      </c>
      <c r="C699" s="6" t="s">
        <v>14</v>
      </c>
      <c r="D699" s="4" t="str">
        <f>vlookup(A699,mapping!A:B,2,false)</f>
        <v>Acts causing injury</v>
      </c>
      <c r="E699" s="7">
        <f t="shared" si="1"/>
        <v>2020</v>
      </c>
      <c r="F699" s="5">
        <v>37642.0</v>
      </c>
      <c r="G699" s="5">
        <v>27378.0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4" t="s">
        <v>23</v>
      </c>
      <c r="B700" s="4" t="s">
        <v>24</v>
      </c>
      <c r="C700" s="4" t="s">
        <v>25</v>
      </c>
      <c r="D700" s="4" t="str">
        <f>vlookup(A700,mapping!A:B,2,false)</f>
        <v>Sexual assault</v>
      </c>
      <c r="E700" s="7">
        <f t="shared" si="1"/>
        <v>2020</v>
      </c>
      <c r="F700" s="5">
        <v>1272.0</v>
      </c>
      <c r="G700" s="5">
        <v>667.0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4" t="s">
        <v>23</v>
      </c>
      <c r="B701" s="4" t="s">
        <v>24</v>
      </c>
      <c r="C701" s="4" t="s">
        <v>26</v>
      </c>
      <c r="D701" s="4" t="str">
        <f>vlookup(A701,mapping!A:B,2,false)</f>
        <v>Sexual assault</v>
      </c>
      <c r="E701" s="7">
        <f t="shared" si="1"/>
        <v>2020</v>
      </c>
      <c r="F701" s="5">
        <v>629.0</v>
      </c>
      <c r="G701" s="5">
        <v>343.0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4" t="s">
        <v>23</v>
      </c>
      <c r="B702" s="4" t="s">
        <v>24</v>
      </c>
      <c r="C702" s="4" t="s">
        <v>14</v>
      </c>
      <c r="D702" s="4" t="str">
        <f>vlookup(A702,mapping!A:B,2,false)</f>
        <v>Sexual assault</v>
      </c>
      <c r="E702" s="7">
        <f t="shared" si="1"/>
        <v>2020</v>
      </c>
      <c r="F702" s="5">
        <v>1787.0</v>
      </c>
      <c r="G702" s="5">
        <v>985.0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4" t="s">
        <v>23</v>
      </c>
      <c r="B703" s="4" t="s">
        <v>27</v>
      </c>
      <c r="C703" s="4" t="s">
        <v>28</v>
      </c>
      <c r="D703" s="4" t="str">
        <f>vlookup(A703,mapping!A:B,2,false)</f>
        <v>Sexual assault</v>
      </c>
      <c r="E703" s="7">
        <f t="shared" si="1"/>
        <v>2020</v>
      </c>
      <c r="F703" s="5">
        <v>74.0</v>
      </c>
      <c r="G703" s="5">
        <v>59.0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4" t="s">
        <v>23</v>
      </c>
      <c r="B704" s="4" t="s">
        <v>27</v>
      </c>
      <c r="C704" s="4" t="s">
        <v>29</v>
      </c>
      <c r="D704" s="4" t="str">
        <f>vlookup(A704,mapping!A:B,2,false)</f>
        <v>Sexual assault</v>
      </c>
      <c r="E704" s="7">
        <f t="shared" si="1"/>
        <v>2020</v>
      </c>
      <c r="F704" s="5">
        <v>268.0</v>
      </c>
      <c r="G704" s="5">
        <v>211.0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4" t="s">
        <v>23</v>
      </c>
      <c r="B705" s="4" t="s">
        <v>27</v>
      </c>
      <c r="C705" s="4" t="s">
        <v>30</v>
      </c>
      <c r="D705" s="4" t="str">
        <f>vlookup(A705,mapping!A:B,2,false)</f>
        <v>Sexual assault</v>
      </c>
      <c r="E705" s="7">
        <f t="shared" si="1"/>
        <v>2020</v>
      </c>
      <c r="F705" s="5">
        <v>1.0</v>
      </c>
      <c r="G705" s="5">
        <v>0.0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4" t="s">
        <v>23</v>
      </c>
      <c r="B706" s="4" t="s">
        <v>27</v>
      </c>
      <c r="C706" s="4" t="s">
        <v>31</v>
      </c>
      <c r="D706" s="4" t="str">
        <f>vlookup(A706,mapping!A:B,2,false)</f>
        <v>Sexual assault</v>
      </c>
      <c r="E706" s="7">
        <f t="shared" si="1"/>
        <v>2020</v>
      </c>
      <c r="F706" s="5">
        <v>383.0</v>
      </c>
      <c r="G706" s="5">
        <v>291.0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4" t="s">
        <v>23</v>
      </c>
      <c r="B707" s="4" t="s">
        <v>27</v>
      </c>
      <c r="C707" s="4" t="s">
        <v>14</v>
      </c>
      <c r="D707" s="4" t="str">
        <f>vlookup(A707,mapping!A:B,2,false)</f>
        <v>Sexual assault</v>
      </c>
      <c r="E707" s="7">
        <f t="shared" si="1"/>
        <v>2020</v>
      </c>
      <c r="F707" s="5">
        <v>671.0</v>
      </c>
      <c r="G707" s="5">
        <v>528.0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4" t="s">
        <v>23</v>
      </c>
      <c r="B708" s="6" t="s">
        <v>14</v>
      </c>
      <c r="C708" s="6" t="s">
        <v>14</v>
      </c>
      <c r="D708" s="4" t="str">
        <f>vlookup(A708,mapping!A:B,2,false)</f>
        <v>Sexual assault</v>
      </c>
      <c r="E708" s="7">
        <f t="shared" si="1"/>
        <v>2020</v>
      </c>
      <c r="F708" s="5">
        <v>2370.0</v>
      </c>
      <c r="G708" s="5">
        <v>1456.0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4" t="s">
        <v>32</v>
      </c>
      <c r="B709" s="4" t="s">
        <v>33</v>
      </c>
      <c r="C709" s="4" t="s">
        <v>34</v>
      </c>
      <c r="D709" s="4" t="str">
        <f>vlookup(A709,mapping!A:B,2,false)</f>
        <v>Acts causing injury</v>
      </c>
      <c r="E709" s="7">
        <f t="shared" si="1"/>
        <v>2020</v>
      </c>
      <c r="F709" s="5">
        <v>1296.0</v>
      </c>
      <c r="G709" s="5">
        <v>1117.0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4" t="s">
        <v>32</v>
      </c>
      <c r="B710" s="4" t="s">
        <v>33</v>
      </c>
      <c r="C710" s="4" t="s">
        <v>35</v>
      </c>
      <c r="D710" s="4" t="str">
        <f>vlookup(A710,mapping!A:B,2,false)</f>
        <v>Acts causing injury</v>
      </c>
      <c r="E710" s="7">
        <f t="shared" si="1"/>
        <v>2020</v>
      </c>
      <c r="F710" s="5">
        <v>4506.0</v>
      </c>
      <c r="G710" s="5">
        <v>3917.0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4" t="s">
        <v>32</v>
      </c>
      <c r="B711" s="4" t="s">
        <v>33</v>
      </c>
      <c r="C711" s="4" t="s">
        <v>14</v>
      </c>
      <c r="D711" s="4" t="str">
        <f>vlookup(A711,mapping!A:B,2,false)</f>
        <v>Acts causing injury</v>
      </c>
      <c r="E711" s="7">
        <f t="shared" si="1"/>
        <v>2020</v>
      </c>
      <c r="F711" s="5">
        <v>5495.0</v>
      </c>
      <c r="G711" s="5">
        <v>4802.0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4" t="s">
        <v>32</v>
      </c>
      <c r="B712" s="4" t="s">
        <v>36</v>
      </c>
      <c r="C712" s="4" t="s">
        <v>37</v>
      </c>
      <c r="D712" s="4" t="str">
        <f>vlookup(A712,mapping!A:B,2,false)</f>
        <v>Acts causing injury</v>
      </c>
      <c r="E712" s="7">
        <f t="shared" si="1"/>
        <v>2020</v>
      </c>
      <c r="F712" s="5">
        <v>62.0</v>
      </c>
      <c r="G712" s="5">
        <v>44.0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4" t="s">
        <v>32</v>
      </c>
      <c r="B713" s="4" t="s">
        <v>36</v>
      </c>
      <c r="C713" s="4" t="s">
        <v>38</v>
      </c>
      <c r="D713" s="4" t="str">
        <f>vlookup(A713,mapping!A:B,2,false)</f>
        <v>Acts causing injury</v>
      </c>
      <c r="E713" s="7">
        <f t="shared" si="1"/>
        <v>2020</v>
      </c>
      <c r="F713" s="5">
        <v>24.0</v>
      </c>
      <c r="G713" s="5">
        <v>13.0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4" t="s">
        <v>32</v>
      </c>
      <c r="B714" s="4" t="s">
        <v>36</v>
      </c>
      <c r="C714" s="4" t="s">
        <v>14</v>
      </c>
      <c r="D714" s="4" t="str">
        <f>vlookup(A714,mapping!A:B,2,false)</f>
        <v>Acts causing injury</v>
      </c>
      <c r="E714" s="7">
        <f t="shared" si="1"/>
        <v>2020</v>
      </c>
      <c r="F714" s="5">
        <v>86.0</v>
      </c>
      <c r="G714" s="5">
        <v>57.0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4" t="s">
        <v>32</v>
      </c>
      <c r="B715" s="6" t="s">
        <v>14</v>
      </c>
      <c r="C715" s="6" t="s">
        <v>14</v>
      </c>
      <c r="D715" s="4" t="str">
        <f>vlookup(A715,mapping!A:B,2,false)</f>
        <v>Acts causing injury</v>
      </c>
      <c r="E715" s="7">
        <f t="shared" si="1"/>
        <v>2020</v>
      </c>
      <c r="F715" s="5">
        <v>5576.0</v>
      </c>
      <c r="G715" s="5">
        <v>4858.0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4" t="s">
        <v>39</v>
      </c>
      <c r="B716" s="4" t="s">
        <v>40</v>
      </c>
      <c r="C716" s="4" t="s">
        <v>40</v>
      </c>
      <c r="D716" s="4" t="str">
        <f>vlookup(A716,mapping!A:B,2,false)</f>
        <v>Harrassment</v>
      </c>
      <c r="E716" s="7">
        <f t="shared" si="1"/>
        <v>2020</v>
      </c>
      <c r="F716" s="5">
        <v>137.0</v>
      </c>
      <c r="G716" s="5">
        <v>77.0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4" t="s">
        <v>39</v>
      </c>
      <c r="B717" s="4" t="s">
        <v>41</v>
      </c>
      <c r="C717" s="4" t="s">
        <v>41</v>
      </c>
      <c r="D717" s="4" t="str">
        <f>vlookup(A717,mapping!A:B,2,false)</f>
        <v>Harrassment</v>
      </c>
      <c r="E717" s="7">
        <f t="shared" si="1"/>
        <v>2020</v>
      </c>
      <c r="F717" s="5">
        <v>9.0</v>
      </c>
      <c r="G717" s="5">
        <v>8.0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4" t="s">
        <v>39</v>
      </c>
      <c r="B718" s="4" t="s">
        <v>42</v>
      </c>
      <c r="C718" s="4" t="s">
        <v>43</v>
      </c>
      <c r="D718" s="4" t="str">
        <f>vlookup(A718,mapping!A:B,2,false)</f>
        <v>Harrassment</v>
      </c>
      <c r="E718" s="7">
        <f t="shared" si="1"/>
        <v>2020</v>
      </c>
      <c r="F718" s="5">
        <v>39.0</v>
      </c>
      <c r="G718" s="5">
        <v>24.0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4" t="s">
        <v>39</v>
      </c>
      <c r="B719" s="4" t="s">
        <v>42</v>
      </c>
      <c r="C719" s="4" t="s">
        <v>44</v>
      </c>
      <c r="D719" s="4" t="str">
        <f>vlookup(A719,mapping!A:B,2,false)</f>
        <v>Harrassment</v>
      </c>
      <c r="E719" s="7">
        <f t="shared" si="1"/>
        <v>2020</v>
      </c>
      <c r="F719" s="5">
        <v>2766.0</v>
      </c>
      <c r="G719" s="5">
        <v>2007.0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4" t="s">
        <v>39</v>
      </c>
      <c r="B720" s="4" t="s">
        <v>42</v>
      </c>
      <c r="C720" s="4" t="s">
        <v>14</v>
      </c>
      <c r="D720" s="4" t="str">
        <f>vlookup(A720,mapping!A:B,2,false)</f>
        <v>Harrassment</v>
      </c>
      <c r="E720" s="7">
        <f t="shared" si="1"/>
        <v>2020</v>
      </c>
      <c r="F720" s="5">
        <v>2795.0</v>
      </c>
      <c r="G720" s="5">
        <v>2027.0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4" t="s">
        <v>39</v>
      </c>
      <c r="B721" s="6" t="s">
        <v>14</v>
      </c>
      <c r="C721" s="6" t="s">
        <v>14</v>
      </c>
      <c r="D721" s="4" t="str">
        <f>vlookup(A721,mapping!A:B,2,false)</f>
        <v>Harrassment</v>
      </c>
      <c r="E721" s="7">
        <f t="shared" si="1"/>
        <v>2020</v>
      </c>
      <c r="F721" s="5">
        <v>2941.0</v>
      </c>
      <c r="G721" s="5">
        <v>2112.0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4" t="s">
        <v>45</v>
      </c>
      <c r="B722" s="4" t="s">
        <v>46</v>
      </c>
      <c r="C722" s="4" t="s">
        <v>47</v>
      </c>
      <c r="D722" s="4" t="str">
        <f>vlookup(A722,mapping!A:B,2,false)</f>
        <v>Theft</v>
      </c>
      <c r="E722" s="7">
        <f t="shared" si="1"/>
        <v>2020</v>
      </c>
      <c r="F722" s="5">
        <v>1046.0</v>
      </c>
      <c r="G722" s="5">
        <v>709.0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4" t="s">
        <v>45</v>
      </c>
      <c r="B723" s="4" t="s">
        <v>46</v>
      </c>
      <c r="C723" s="4" t="s">
        <v>48</v>
      </c>
      <c r="D723" s="4" t="str">
        <f>vlookup(A723,mapping!A:B,2,false)</f>
        <v>Theft</v>
      </c>
      <c r="E723" s="7">
        <f t="shared" si="1"/>
        <v>2020</v>
      </c>
      <c r="F723" s="5">
        <v>303.0</v>
      </c>
      <c r="G723" s="5">
        <v>176.0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4" t="s">
        <v>45</v>
      </c>
      <c r="B724" s="4" t="s">
        <v>46</v>
      </c>
      <c r="C724" s="4" t="s">
        <v>14</v>
      </c>
      <c r="D724" s="4" t="str">
        <f>vlookup(A724,mapping!A:B,2,false)</f>
        <v>Theft</v>
      </c>
      <c r="E724" s="7">
        <f t="shared" si="1"/>
        <v>2020</v>
      </c>
      <c r="F724" s="5">
        <v>1289.0</v>
      </c>
      <c r="G724" s="5">
        <v>867.0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4" t="s">
        <v>45</v>
      </c>
      <c r="B725" s="4" t="s">
        <v>49</v>
      </c>
      <c r="C725" s="4" t="s">
        <v>49</v>
      </c>
      <c r="D725" s="4" t="str">
        <f>vlookup(A725,mapping!A:B,2,false)</f>
        <v>Theft</v>
      </c>
      <c r="E725" s="7">
        <f t="shared" si="1"/>
        <v>2020</v>
      </c>
      <c r="F725" s="5">
        <v>35.0</v>
      </c>
      <c r="G725" s="5">
        <v>19.0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4" t="s">
        <v>45</v>
      </c>
      <c r="B726" s="6" t="s">
        <v>14</v>
      </c>
      <c r="C726" s="6" t="s">
        <v>14</v>
      </c>
      <c r="D726" s="4" t="str">
        <f>vlookup(A726,mapping!A:B,2,false)</f>
        <v>Theft</v>
      </c>
      <c r="E726" s="7">
        <f t="shared" si="1"/>
        <v>2020</v>
      </c>
      <c r="F726" s="5">
        <v>1319.0</v>
      </c>
      <c r="G726" s="5">
        <v>886.0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4" t="s">
        <v>50</v>
      </c>
      <c r="B727" s="6" t="s">
        <v>14</v>
      </c>
      <c r="C727" s="6" t="s">
        <v>14</v>
      </c>
      <c r="D727" s="4" t="str">
        <f>vlookup(A727,mapping!A:B,2,false)</f>
        <v>Theft</v>
      </c>
      <c r="E727" s="7">
        <f t="shared" si="1"/>
        <v>2020</v>
      </c>
      <c r="F727" s="5">
        <v>3390.0</v>
      </c>
      <c r="G727" s="5">
        <v>2374.0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4" t="s">
        <v>51</v>
      </c>
      <c r="B728" s="4" t="s">
        <v>52</v>
      </c>
      <c r="C728" s="4" t="s">
        <v>53</v>
      </c>
      <c r="D728" s="4" t="str">
        <f>vlookup(A728,mapping!A:B,2,false)</f>
        <v>Theft</v>
      </c>
      <c r="E728" s="7">
        <f t="shared" si="1"/>
        <v>2020</v>
      </c>
      <c r="F728" s="5">
        <v>401.0</v>
      </c>
      <c r="G728" s="5">
        <v>210.0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4" t="s">
        <v>51</v>
      </c>
      <c r="B729" s="4" t="s">
        <v>52</v>
      </c>
      <c r="C729" s="4" t="s">
        <v>54</v>
      </c>
      <c r="D729" s="4" t="str">
        <f>vlookup(A729,mapping!A:B,2,false)</f>
        <v>Theft</v>
      </c>
      <c r="E729" s="7">
        <f t="shared" si="1"/>
        <v>2020</v>
      </c>
      <c r="F729" s="5">
        <v>2043.0</v>
      </c>
      <c r="G729" s="5">
        <v>1470.0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4" t="s">
        <v>51</v>
      </c>
      <c r="B730" s="4" t="s">
        <v>52</v>
      </c>
      <c r="C730" s="4" t="s">
        <v>14</v>
      </c>
      <c r="D730" s="4" t="str">
        <f>vlookup(A730,mapping!A:B,2,false)</f>
        <v>Theft</v>
      </c>
      <c r="E730" s="7">
        <f t="shared" si="1"/>
        <v>2020</v>
      </c>
      <c r="F730" s="5">
        <v>2249.0</v>
      </c>
      <c r="G730" s="5">
        <v>1621.0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4" t="s">
        <v>51</v>
      </c>
      <c r="B731" s="4" t="s">
        <v>55</v>
      </c>
      <c r="C731" s="4" t="s">
        <v>56</v>
      </c>
      <c r="D731" s="4" t="str">
        <f>vlookup(A731,mapping!A:B,2,false)</f>
        <v>Theft</v>
      </c>
      <c r="E731" s="7">
        <f t="shared" si="1"/>
        <v>2020</v>
      </c>
      <c r="F731" s="5">
        <v>414.0</v>
      </c>
      <c r="G731" s="5">
        <v>277.0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4" t="s">
        <v>51</v>
      </c>
      <c r="B732" s="4" t="s">
        <v>55</v>
      </c>
      <c r="C732" s="4" t="s">
        <v>57</v>
      </c>
      <c r="D732" s="4" t="str">
        <f>vlookup(A732,mapping!A:B,2,false)</f>
        <v>Theft</v>
      </c>
      <c r="E732" s="7">
        <f t="shared" si="1"/>
        <v>2020</v>
      </c>
      <c r="F732" s="5">
        <v>1.0</v>
      </c>
      <c r="G732" s="5">
        <v>1.0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4" t="s">
        <v>51</v>
      </c>
      <c r="B733" s="4" t="s">
        <v>55</v>
      </c>
      <c r="C733" s="4" t="s">
        <v>58</v>
      </c>
      <c r="D733" s="4" t="str">
        <f>vlookup(A733,mapping!A:B,2,false)</f>
        <v>Theft</v>
      </c>
      <c r="E733" s="7">
        <f t="shared" si="1"/>
        <v>2020</v>
      </c>
      <c r="F733" s="5">
        <v>3986.0</v>
      </c>
      <c r="G733" s="5">
        <v>3657.0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4" t="s">
        <v>51</v>
      </c>
      <c r="B734" s="4" t="s">
        <v>55</v>
      </c>
      <c r="C734" s="4" t="s">
        <v>59</v>
      </c>
      <c r="D734" s="4" t="str">
        <f>vlookup(A734,mapping!A:B,2,false)</f>
        <v>Theft</v>
      </c>
      <c r="E734" s="7">
        <f t="shared" si="1"/>
        <v>2020</v>
      </c>
      <c r="F734" s="5">
        <v>5370.0</v>
      </c>
      <c r="G734" s="5">
        <v>4327.0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4" t="s">
        <v>51</v>
      </c>
      <c r="B735" s="4" t="s">
        <v>55</v>
      </c>
      <c r="C735" s="4" t="s">
        <v>14</v>
      </c>
      <c r="D735" s="4" t="str">
        <f>vlookup(A735,mapping!A:B,2,false)</f>
        <v>Theft</v>
      </c>
      <c r="E735" s="7">
        <f t="shared" si="1"/>
        <v>2020</v>
      </c>
      <c r="F735" s="5">
        <v>9145.0</v>
      </c>
      <c r="G735" s="5">
        <v>7758.0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4" t="s">
        <v>51</v>
      </c>
      <c r="B736" s="4" t="s">
        <v>60</v>
      </c>
      <c r="C736" s="4" t="s">
        <v>60</v>
      </c>
      <c r="D736" s="4" t="str">
        <f>vlookup(A736,mapping!A:B,2,false)</f>
        <v>Theft</v>
      </c>
      <c r="E736" s="7">
        <f t="shared" si="1"/>
        <v>2020</v>
      </c>
      <c r="F736" s="5">
        <v>7838.0</v>
      </c>
      <c r="G736" s="5">
        <v>5830.0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4" t="s">
        <v>51</v>
      </c>
      <c r="B737" s="4" t="s">
        <v>61</v>
      </c>
      <c r="C737" s="4" t="s">
        <v>61</v>
      </c>
      <c r="D737" s="4" t="str">
        <f>vlookup(A737,mapping!A:B,2,false)</f>
        <v>Theft</v>
      </c>
      <c r="E737" s="7">
        <f t="shared" si="1"/>
        <v>2020</v>
      </c>
      <c r="F737" s="5">
        <v>0.0</v>
      </c>
      <c r="G737" s="5">
        <v>0.0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4" t="s">
        <v>51</v>
      </c>
      <c r="B738" s="6" t="s">
        <v>14</v>
      </c>
      <c r="C738" s="6" t="s">
        <v>14</v>
      </c>
      <c r="D738" s="4" t="str">
        <f>vlookup(A738,mapping!A:B,2,false)</f>
        <v>Theft</v>
      </c>
      <c r="E738" s="7">
        <f t="shared" si="1"/>
        <v>2020</v>
      </c>
      <c r="F738" s="5">
        <v>16781.0</v>
      </c>
      <c r="G738" s="5">
        <v>13544.0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4" t="s">
        <v>62</v>
      </c>
      <c r="B739" s="4" t="s">
        <v>63</v>
      </c>
      <c r="C739" s="4" t="s">
        <v>63</v>
      </c>
      <c r="D739" s="4" t="str">
        <f>vlookup(A739,mapping!A:B,2,false)</f>
        <v>Fraud</v>
      </c>
      <c r="E739" s="7">
        <f t="shared" si="1"/>
        <v>2020</v>
      </c>
      <c r="F739" s="5">
        <v>4063.0</v>
      </c>
      <c r="G739" s="5">
        <v>3332.0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4" t="s">
        <v>62</v>
      </c>
      <c r="B740" s="4" t="s">
        <v>64</v>
      </c>
      <c r="C740" s="4" t="s">
        <v>65</v>
      </c>
      <c r="D740" s="4" t="str">
        <f>vlookup(A740,mapping!A:B,2,false)</f>
        <v>Fraud</v>
      </c>
      <c r="E740" s="7">
        <f t="shared" si="1"/>
        <v>2020</v>
      </c>
      <c r="F740" s="5">
        <v>77.0</v>
      </c>
      <c r="G740" s="5">
        <v>64.0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4" t="s">
        <v>62</v>
      </c>
      <c r="B741" s="4" t="s">
        <v>64</v>
      </c>
      <c r="C741" s="4" t="s">
        <v>66</v>
      </c>
      <c r="D741" s="4" t="str">
        <f>vlookup(A741,mapping!A:B,2,false)</f>
        <v>Fraud</v>
      </c>
      <c r="E741" s="7">
        <f t="shared" si="1"/>
        <v>2020</v>
      </c>
      <c r="F741" s="5">
        <v>97.0</v>
      </c>
      <c r="G741" s="5">
        <v>54.0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4" t="s">
        <v>62</v>
      </c>
      <c r="B742" s="4" t="s">
        <v>64</v>
      </c>
      <c r="C742" s="4" t="s">
        <v>67</v>
      </c>
      <c r="D742" s="4" t="str">
        <f>vlookup(A742,mapping!A:B,2,false)</f>
        <v>Fraud</v>
      </c>
      <c r="E742" s="7">
        <f t="shared" si="1"/>
        <v>2020</v>
      </c>
      <c r="F742" s="5">
        <v>17.0</v>
      </c>
      <c r="G742" s="5">
        <v>7.0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4" t="s">
        <v>62</v>
      </c>
      <c r="B743" s="4" t="s">
        <v>64</v>
      </c>
      <c r="C743" s="4" t="s">
        <v>14</v>
      </c>
      <c r="D743" s="4" t="str">
        <f>vlookup(A743,mapping!A:B,2,false)</f>
        <v>Fraud</v>
      </c>
      <c r="E743" s="7">
        <f t="shared" si="1"/>
        <v>2020</v>
      </c>
      <c r="F743" s="5">
        <v>183.0</v>
      </c>
      <c r="G743" s="5">
        <v>122.0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4" t="s">
        <v>62</v>
      </c>
      <c r="B744" s="4" t="s">
        <v>68</v>
      </c>
      <c r="C744" s="4" t="s">
        <v>69</v>
      </c>
      <c r="D744" s="4" t="str">
        <f>vlookup(A744,mapping!A:B,2,false)</f>
        <v>Fraud</v>
      </c>
      <c r="E744" s="7">
        <f t="shared" si="1"/>
        <v>2020</v>
      </c>
      <c r="F744" s="5">
        <v>14.0</v>
      </c>
      <c r="G744" s="5">
        <v>11.0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4" t="s">
        <v>62</v>
      </c>
      <c r="B745" s="4" t="s">
        <v>68</v>
      </c>
      <c r="C745" s="4" t="s">
        <v>70</v>
      </c>
      <c r="D745" s="4" t="str">
        <f>vlookup(A745,mapping!A:B,2,false)</f>
        <v>Fraud</v>
      </c>
      <c r="E745" s="7">
        <f t="shared" si="1"/>
        <v>2020</v>
      </c>
      <c r="F745" s="5">
        <v>78.0</v>
      </c>
      <c r="G745" s="5">
        <v>55.0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4" t="s">
        <v>62</v>
      </c>
      <c r="B746" s="4" t="s">
        <v>68</v>
      </c>
      <c r="C746" s="4" t="s">
        <v>71</v>
      </c>
      <c r="D746" s="4" t="str">
        <f>vlookup(A746,mapping!A:B,2,false)</f>
        <v>Fraud</v>
      </c>
      <c r="E746" s="7">
        <f t="shared" si="1"/>
        <v>2020</v>
      </c>
      <c r="F746" s="5">
        <v>0.0</v>
      </c>
      <c r="G746" s="5">
        <v>0.0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4" t="s">
        <v>62</v>
      </c>
      <c r="B747" s="4" t="s">
        <v>68</v>
      </c>
      <c r="C747" s="4" t="s">
        <v>14</v>
      </c>
      <c r="D747" s="4" t="str">
        <f>vlookup(A747,mapping!A:B,2,false)</f>
        <v>Fraud</v>
      </c>
      <c r="E747" s="7">
        <f t="shared" si="1"/>
        <v>2020</v>
      </c>
      <c r="F747" s="5">
        <v>92.0</v>
      </c>
      <c r="G747" s="5">
        <v>66.0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4" t="s">
        <v>62</v>
      </c>
      <c r="B748" s="4" t="s">
        <v>72</v>
      </c>
      <c r="C748" s="4" t="s">
        <v>73</v>
      </c>
      <c r="D748" s="4" t="str">
        <f>vlookup(A748,mapping!A:B,2,false)</f>
        <v>Fraud</v>
      </c>
      <c r="E748" s="7">
        <f t="shared" si="1"/>
        <v>2020</v>
      </c>
      <c r="F748" s="5">
        <v>271.0</v>
      </c>
      <c r="G748" s="5">
        <v>196.0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4" t="s">
        <v>62</v>
      </c>
      <c r="B749" s="4" t="s">
        <v>72</v>
      </c>
      <c r="C749" s="4" t="s">
        <v>74</v>
      </c>
      <c r="D749" s="4" t="str">
        <f>vlookup(A749,mapping!A:B,2,false)</f>
        <v>Fraud</v>
      </c>
      <c r="E749" s="7">
        <f t="shared" si="1"/>
        <v>2020</v>
      </c>
      <c r="F749" s="5">
        <v>844.0</v>
      </c>
      <c r="G749" s="5">
        <v>733.0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4" t="s">
        <v>62</v>
      </c>
      <c r="B750" s="4" t="s">
        <v>72</v>
      </c>
      <c r="C750" s="4" t="s">
        <v>14</v>
      </c>
      <c r="D750" s="4" t="str">
        <f>vlookup(A750,mapping!A:B,2,false)</f>
        <v>Fraud</v>
      </c>
      <c r="E750" s="7">
        <f t="shared" si="1"/>
        <v>2020</v>
      </c>
      <c r="F750" s="5">
        <v>1109.0</v>
      </c>
      <c r="G750" s="5">
        <v>923.0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4" t="s">
        <v>62</v>
      </c>
      <c r="B751" s="6" t="s">
        <v>14</v>
      </c>
      <c r="C751" s="6" t="s">
        <v>14</v>
      </c>
      <c r="D751" s="4" t="str">
        <f>vlookup(A751,mapping!A:B,2,false)</f>
        <v>Fraud</v>
      </c>
      <c r="E751" s="7">
        <f t="shared" si="1"/>
        <v>2020</v>
      </c>
      <c r="F751" s="5">
        <v>5220.0</v>
      </c>
      <c r="G751" s="5">
        <v>4307.0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4" t="s">
        <v>75</v>
      </c>
      <c r="B752" s="4" t="s">
        <v>76</v>
      </c>
      <c r="C752" s="4" t="s">
        <v>77</v>
      </c>
      <c r="D752" s="4" t="str">
        <f>vlookup(A752,mapping!A:B,2,false)</f>
        <v>Drugs</v>
      </c>
      <c r="E752" s="7">
        <f t="shared" si="1"/>
        <v>2020</v>
      </c>
      <c r="F752" s="5">
        <v>104.0</v>
      </c>
      <c r="G752" s="5">
        <v>90.0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4" t="s">
        <v>75</v>
      </c>
      <c r="B753" s="4" t="s">
        <v>78</v>
      </c>
      <c r="C753" s="4" t="s">
        <v>79</v>
      </c>
      <c r="D753" s="4" t="str">
        <f>vlookup(A753,mapping!A:B,2,false)</f>
        <v>Drugs</v>
      </c>
      <c r="E753" s="7">
        <f t="shared" si="1"/>
        <v>2020</v>
      </c>
      <c r="F753" s="5">
        <v>381.0</v>
      </c>
      <c r="G753" s="5">
        <v>350.0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4" t="s">
        <v>75</v>
      </c>
      <c r="B754" s="4" t="s">
        <v>78</v>
      </c>
      <c r="C754" s="4" t="s">
        <v>80</v>
      </c>
      <c r="D754" s="4" t="str">
        <f>vlookup(A754,mapping!A:B,2,false)</f>
        <v>Drugs</v>
      </c>
      <c r="E754" s="7">
        <f t="shared" si="1"/>
        <v>2020</v>
      </c>
      <c r="F754" s="5">
        <v>3294.0</v>
      </c>
      <c r="G754" s="5">
        <v>2347.0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4" t="s">
        <v>75</v>
      </c>
      <c r="B755" s="4" t="s">
        <v>78</v>
      </c>
      <c r="C755" s="4" t="s">
        <v>14</v>
      </c>
      <c r="D755" s="4" t="str">
        <f>vlookup(A755,mapping!A:B,2,false)</f>
        <v>Drugs</v>
      </c>
      <c r="E755" s="7">
        <f t="shared" si="1"/>
        <v>2020</v>
      </c>
      <c r="F755" s="5">
        <v>3474.0</v>
      </c>
      <c r="G755" s="5">
        <v>2610.0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4" t="s">
        <v>75</v>
      </c>
      <c r="B756" s="4" t="s">
        <v>81</v>
      </c>
      <c r="C756" s="4" t="s">
        <v>82</v>
      </c>
      <c r="D756" s="4" t="str">
        <f>vlookup(A756,mapping!A:B,2,false)</f>
        <v>Drugs</v>
      </c>
      <c r="E756" s="7">
        <f t="shared" si="1"/>
        <v>2020</v>
      </c>
      <c r="F756" s="5">
        <v>54.0</v>
      </c>
      <c r="G756" s="5">
        <v>48.0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4" t="s">
        <v>75</v>
      </c>
      <c r="B757" s="4" t="s">
        <v>81</v>
      </c>
      <c r="C757" s="4" t="s">
        <v>83</v>
      </c>
      <c r="D757" s="4" t="str">
        <f>vlookup(A757,mapping!A:B,2,false)</f>
        <v>Drugs</v>
      </c>
      <c r="E757" s="7">
        <f t="shared" si="1"/>
        <v>2020</v>
      </c>
      <c r="F757" s="5">
        <v>949.0</v>
      </c>
      <c r="G757" s="5">
        <v>896.0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4" t="s">
        <v>75</v>
      </c>
      <c r="B758" s="4" t="s">
        <v>81</v>
      </c>
      <c r="C758" s="4" t="s">
        <v>14</v>
      </c>
      <c r="D758" s="4" t="str">
        <f>vlookup(A758,mapping!A:B,2,false)</f>
        <v>Drugs</v>
      </c>
      <c r="E758" s="7">
        <f t="shared" si="1"/>
        <v>2020</v>
      </c>
      <c r="F758" s="5">
        <v>999.0</v>
      </c>
      <c r="G758" s="5">
        <v>941.0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4" t="s">
        <v>75</v>
      </c>
      <c r="B759" s="4" t="s">
        <v>84</v>
      </c>
      <c r="C759" s="4" t="s">
        <v>85</v>
      </c>
      <c r="D759" s="4" t="str">
        <f>vlookup(A759,mapping!A:B,2,false)</f>
        <v>Drugs</v>
      </c>
      <c r="E759" s="7">
        <f t="shared" si="1"/>
        <v>2020</v>
      </c>
      <c r="F759" s="5">
        <v>20959.0</v>
      </c>
      <c r="G759" s="5">
        <v>19265.0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4" t="s">
        <v>75</v>
      </c>
      <c r="B760" s="4" t="s">
        <v>84</v>
      </c>
      <c r="C760" s="4" t="s">
        <v>86</v>
      </c>
      <c r="D760" s="4" t="str">
        <f>vlookup(A760,mapping!A:B,2,false)</f>
        <v>Drugs</v>
      </c>
      <c r="E760" s="7">
        <f t="shared" si="1"/>
        <v>2020</v>
      </c>
      <c r="F760" s="5">
        <v>105.0</v>
      </c>
      <c r="G760" s="5">
        <v>90.0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4" t="s">
        <v>75</v>
      </c>
      <c r="B761" s="4" t="s">
        <v>84</v>
      </c>
      <c r="C761" s="4" t="s">
        <v>14</v>
      </c>
      <c r="D761" s="4" t="str">
        <f>vlookup(A761,mapping!A:B,2,false)</f>
        <v>Drugs</v>
      </c>
      <c r="E761" s="7">
        <f t="shared" si="1"/>
        <v>2020</v>
      </c>
      <c r="F761" s="5">
        <v>21006.0</v>
      </c>
      <c r="G761" s="5">
        <v>19307.0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4" t="s">
        <v>75</v>
      </c>
      <c r="B762" s="4" t="s">
        <v>87</v>
      </c>
      <c r="C762" s="4" t="s">
        <v>88</v>
      </c>
      <c r="D762" s="4" t="str">
        <f>vlookup(A762,mapping!A:B,2,false)</f>
        <v>Drugs</v>
      </c>
      <c r="E762" s="7">
        <f t="shared" si="1"/>
        <v>2020</v>
      </c>
      <c r="F762" s="5">
        <v>957.0</v>
      </c>
      <c r="G762" s="5">
        <v>809.0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4" t="s">
        <v>75</v>
      </c>
      <c r="B763" s="4" t="s">
        <v>14</v>
      </c>
      <c r="C763" s="4" t="s">
        <v>14</v>
      </c>
      <c r="D763" s="4" t="str">
        <f>vlookup(A763,mapping!A:B,2,false)</f>
        <v>Drugs</v>
      </c>
      <c r="E763" s="7">
        <f t="shared" si="1"/>
        <v>2020</v>
      </c>
      <c r="F763" s="5">
        <v>23231.0</v>
      </c>
      <c r="G763" s="5">
        <v>21922.0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4" t="s">
        <v>89</v>
      </c>
      <c r="B764" s="4" t="s">
        <v>90</v>
      </c>
      <c r="C764" s="4" t="s">
        <v>91</v>
      </c>
      <c r="D764" s="4" t="str">
        <f>vlookup(A764,mapping!A:B,2,false)</f>
        <v>Weapons</v>
      </c>
      <c r="E764" s="7">
        <f t="shared" si="1"/>
        <v>2020</v>
      </c>
      <c r="F764" s="5">
        <v>2084.0</v>
      </c>
      <c r="G764" s="5">
        <v>1736.0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4" t="s">
        <v>89</v>
      </c>
      <c r="B765" s="4" t="s">
        <v>90</v>
      </c>
      <c r="C765" s="4" t="s">
        <v>92</v>
      </c>
      <c r="D765" s="4" t="str">
        <f>vlookup(A765,mapping!A:B,2,false)</f>
        <v>Weapons</v>
      </c>
      <c r="E765" s="7">
        <f t="shared" si="1"/>
        <v>2020</v>
      </c>
      <c r="F765" s="5">
        <v>168.0</v>
      </c>
      <c r="G765" s="5">
        <v>99.0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4" t="s">
        <v>89</v>
      </c>
      <c r="B766" s="4" t="s">
        <v>90</v>
      </c>
      <c r="C766" s="4" t="s">
        <v>14</v>
      </c>
      <c r="D766" s="4" t="str">
        <f>vlookup(A766,mapping!A:B,2,false)</f>
        <v>Weapons</v>
      </c>
      <c r="E766" s="7">
        <f t="shared" si="1"/>
        <v>2020</v>
      </c>
      <c r="F766" s="5">
        <v>2110.0</v>
      </c>
      <c r="G766" s="5">
        <v>1757.0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4" t="s">
        <v>89</v>
      </c>
      <c r="B767" s="4" t="s">
        <v>93</v>
      </c>
      <c r="C767" s="4" t="s">
        <v>94</v>
      </c>
      <c r="D767" s="4" t="str">
        <f>vlookup(A767,mapping!A:B,2,false)</f>
        <v>Weapons</v>
      </c>
      <c r="E767" s="7">
        <f t="shared" si="1"/>
        <v>2020</v>
      </c>
      <c r="F767" s="5">
        <v>5704.0</v>
      </c>
      <c r="G767" s="5">
        <v>4955.0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4" t="s">
        <v>89</v>
      </c>
      <c r="B768" s="4" t="s">
        <v>93</v>
      </c>
      <c r="C768" s="4" t="s">
        <v>95</v>
      </c>
      <c r="D768" s="4" t="str">
        <f>vlookup(A768,mapping!A:B,2,false)</f>
        <v>Weapons</v>
      </c>
      <c r="E768" s="7">
        <f t="shared" si="1"/>
        <v>2020</v>
      </c>
      <c r="F768" s="5">
        <v>1062.0</v>
      </c>
      <c r="G768" s="5">
        <v>835.0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4" t="s">
        <v>89</v>
      </c>
      <c r="B769" s="4" t="s">
        <v>93</v>
      </c>
      <c r="C769" s="4" t="s">
        <v>96</v>
      </c>
      <c r="D769" s="4" t="str">
        <f>vlookup(A769,mapping!A:B,2,false)</f>
        <v>Weapons</v>
      </c>
      <c r="E769" s="7">
        <f t="shared" si="1"/>
        <v>2020</v>
      </c>
      <c r="F769" s="5">
        <v>87.0</v>
      </c>
      <c r="G769" s="5">
        <v>70.0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4" t="s">
        <v>89</v>
      </c>
      <c r="B770" s="4" t="s">
        <v>93</v>
      </c>
      <c r="C770" s="4" t="s">
        <v>97</v>
      </c>
      <c r="D770" s="4" t="str">
        <f>vlookup(A770,mapping!A:B,2,false)</f>
        <v>Weapons</v>
      </c>
      <c r="E770" s="7">
        <f t="shared" si="1"/>
        <v>2020</v>
      </c>
      <c r="F770" s="5">
        <v>163.0</v>
      </c>
      <c r="G770" s="5">
        <v>104.0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4" t="s">
        <v>89</v>
      </c>
      <c r="B771" s="4" t="s">
        <v>93</v>
      </c>
      <c r="C771" s="4" t="s">
        <v>14</v>
      </c>
      <c r="D771" s="4" t="str">
        <f>vlookup(A771,mapping!A:B,2,false)</f>
        <v>Weapons</v>
      </c>
      <c r="E771" s="7">
        <f t="shared" si="1"/>
        <v>2020</v>
      </c>
      <c r="F771" s="5">
        <v>6269.0</v>
      </c>
      <c r="G771" s="5">
        <v>5479.0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4" t="s">
        <v>89</v>
      </c>
      <c r="B772" s="4" t="s">
        <v>14</v>
      </c>
      <c r="C772" s="4" t="s">
        <v>14</v>
      </c>
      <c r="D772" s="4" t="str">
        <f>vlookup(A772,mapping!A:B,2,false)</f>
        <v>Weapons</v>
      </c>
      <c r="E772" s="7">
        <f t="shared" si="1"/>
        <v>2020</v>
      </c>
      <c r="F772" s="5">
        <v>7561.0</v>
      </c>
      <c r="G772" s="5">
        <v>6687.0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4" t="s">
        <v>98</v>
      </c>
      <c r="B773" s="4" t="s">
        <v>99</v>
      </c>
      <c r="C773" s="4" t="s">
        <v>100</v>
      </c>
      <c r="D773" s="4" t="str">
        <f>vlookup(A773,mapping!A:B,2,false)</f>
        <v>Property | Order | Other</v>
      </c>
      <c r="E773" s="7">
        <f t="shared" si="1"/>
        <v>2020</v>
      </c>
      <c r="F773" s="5">
        <v>273.0</v>
      </c>
      <c r="G773" s="5">
        <v>184.0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4" t="s">
        <v>98</v>
      </c>
      <c r="B774" s="4" t="s">
        <v>99</v>
      </c>
      <c r="C774" s="4" t="s">
        <v>101</v>
      </c>
      <c r="D774" s="4" t="str">
        <f>vlookup(A774,mapping!A:B,2,false)</f>
        <v>Property | Order | Other</v>
      </c>
      <c r="E774" s="7">
        <f t="shared" si="1"/>
        <v>2020</v>
      </c>
      <c r="F774" s="5">
        <v>504.0</v>
      </c>
      <c r="G774" s="5">
        <v>454.0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4" t="s">
        <v>98</v>
      </c>
      <c r="B775" s="4" t="s">
        <v>99</v>
      </c>
      <c r="C775" s="4" t="s">
        <v>102</v>
      </c>
      <c r="D775" s="4" t="str">
        <f>vlookup(A775,mapping!A:B,2,false)</f>
        <v>Property | Order | Other</v>
      </c>
      <c r="E775" s="7">
        <f t="shared" si="1"/>
        <v>2020</v>
      </c>
      <c r="F775" s="5">
        <v>12879.0</v>
      </c>
      <c r="G775" s="5">
        <v>10260.0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4" t="s">
        <v>98</v>
      </c>
      <c r="B776" s="4" t="s">
        <v>99</v>
      </c>
      <c r="C776" s="4" t="s">
        <v>14</v>
      </c>
      <c r="D776" s="4" t="str">
        <f>vlookup(A776,mapping!A:B,2,false)</f>
        <v>Property | Order | Other</v>
      </c>
      <c r="E776" s="7">
        <f t="shared" si="1"/>
        <v>2020</v>
      </c>
      <c r="F776" s="5">
        <v>13481.0</v>
      </c>
      <c r="G776" s="5">
        <v>10796.0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4" t="s">
        <v>98</v>
      </c>
      <c r="B777" s="4" t="s">
        <v>103</v>
      </c>
      <c r="C777" s="4" t="s">
        <v>104</v>
      </c>
      <c r="D777" s="4" t="str">
        <f>vlookup(A777,mapping!A:B,2,false)</f>
        <v>Property | Order | Other</v>
      </c>
      <c r="E777" s="7">
        <f t="shared" si="1"/>
        <v>2020</v>
      </c>
      <c r="F777" s="5">
        <v>3.0</v>
      </c>
      <c r="G777" s="5">
        <v>0.0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4" t="s">
        <v>98</v>
      </c>
      <c r="B778" s="4" t="s">
        <v>103</v>
      </c>
      <c r="C778" s="4" t="s">
        <v>105</v>
      </c>
      <c r="D778" s="4" t="str">
        <f>vlookup(A778,mapping!A:B,2,false)</f>
        <v>Property | Order | Other</v>
      </c>
      <c r="E778" s="7">
        <f t="shared" si="1"/>
        <v>2020</v>
      </c>
      <c r="F778" s="5">
        <v>30.0</v>
      </c>
      <c r="G778" s="5">
        <v>21.0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4" t="s">
        <v>98</v>
      </c>
      <c r="B779" s="4" t="s">
        <v>103</v>
      </c>
      <c r="C779" s="4" t="s">
        <v>106</v>
      </c>
      <c r="D779" s="4" t="str">
        <f>vlookup(A779,mapping!A:B,2,false)</f>
        <v>Property | Order | Other</v>
      </c>
      <c r="E779" s="7">
        <f t="shared" si="1"/>
        <v>2020</v>
      </c>
      <c r="F779" s="5">
        <v>22.0</v>
      </c>
      <c r="G779" s="5">
        <v>18.0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4" t="s">
        <v>98</v>
      </c>
      <c r="B780" s="4" t="s">
        <v>103</v>
      </c>
      <c r="C780" s="4" t="s">
        <v>107</v>
      </c>
      <c r="D780" s="4" t="str">
        <f>vlookup(A780,mapping!A:B,2,false)</f>
        <v>Property | Order | Other</v>
      </c>
      <c r="E780" s="7">
        <f t="shared" si="1"/>
        <v>2020</v>
      </c>
      <c r="F780" s="5">
        <v>4.0</v>
      </c>
      <c r="G780" s="5">
        <v>2.0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4" t="s">
        <v>98</v>
      </c>
      <c r="B781" s="4" t="s">
        <v>103</v>
      </c>
      <c r="C781" s="4" t="s">
        <v>108</v>
      </c>
      <c r="D781" s="4" t="str">
        <f>vlookup(A781,mapping!A:B,2,false)</f>
        <v>Property | Order | Other</v>
      </c>
      <c r="E781" s="7">
        <f t="shared" si="1"/>
        <v>2020</v>
      </c>
      <c r="F781" s="5">
        <v>195.0</v>
      </c>
      <c r="G781" s="5">
        <v>134.0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4" t="s">
        <v>98</v>
      </c>
      <c r="B782" s="4" t="s">
        <v>103</v>
      </c>
      <c r="C782" s="4" t="s">
        <v>14</v>
      </c>
      <c r="D782" s="4" t="str">
        <f>vlookup(A782,mapping!A:B,2,false)</f>
        <v>Property | Order | Other</v>
      </c>
      <c r="E782" s="7">
        <f t="shared" si="1"/>
        <v>2020</v>
      </c>
      <c r="F782" s="5">
        <v>253.0</v>
      </c>
      <c r="G782" s="5">
        <v>174.0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4" t="s">
        <v>98</v>
      </c>
      <c r="B783" s="4" t="s">
        <v>14</v>
      </c>
      <c r="C783" s="4" t="s">
        <v>14</v>
      </c>
      <c r="D783" s="4" t="str">
        <f>vlookup(A783,mapping!A:B,2,false)</f>
        <v>Property | Order | Other</v>
      </c>
      <c r="E783" s="7">
        <f t="shared" si="1"/>
        <v>2020</v>
      </c>
      <c r="F783" s="5">
        <v>13728.0</v>
      </c>
      <c r="G783" s="5">
        <v>10966.0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4" t="s">
        <v>109</v>
      </c>
      <c r="B784" s="4" t="s">
        <v>110</v>
      </c>
      <c r="C784" s="4" t="s">
        <v>111</v>
      </c>
      <c r="D784" s="4" t="str">
        <f>vlookup(A784,mapping!A:B,2,false)</f>
        <v>Property | Order | Other</v>
      </c>
      <c r="E784" s="7">
        <f t="shared" si="1"/>
        <v>2020</v>
      </c>
      <c r="F784" s="5">
        <v>3946.0</v>
      </c>
      <c r="G784" s="5">
        <v>3266.0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4" t="s">
        <v>109</v>
      </c>
      <c r="B785" s="4" t="s">
        <v>110</v>
      </c>
      <c r="C785" s="4" t="s">
        <v>112</v>
      </c>
      <c r="D785" s="4" t="str">
        <f>vlookup(A785,mapping!A:B,2,false)</f>
        <v>Property | Order | Other</v>
      </c>
      <c r="E785" s="7">
        <f t="shared" si="1"/>
        <v>2020</v>
      </c>
      <c r="F785" s="5">
        <v>2863.0</v>
      </c>
      <c r="G785" s="5">
        <v>1463.0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4" t="s">
        <v>109</v>
      </c>
      <c r="B786" s="4" t="s">
        <v>110</v>
      </c>
      <c r="C786" s="4" t="s">
        <v>113</v>
      </c>
      <c r="D786" s="4" t="str">
        <f>vlookup(A786,mapping!A:B,2,false)</f>
        <v>Property | Order | Other</v>
      </c>
      <c r="E786" s="7">
        <f t="shared" si="1"/>
        <v>2020</v>
      </c>
      <c r="F786" s="5">
        <v>2999.0</v>
      </c>
      <c r="G786" s="5">
        <v>1918.0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4" t="s">
        <v>109</v>
      </c>
      <c r="B787" s="4" t="s">
        <v>110</v>
      </c>
      <c r="C787" s="4" t="s">
        <v>114</v>
      </c>
      <c r="D787" s="4" t="str">
        <f>vlookup(A787,mapping!A:B,2,false)</f>
        <v>Property | Order | Other</v>
      </c>
      <c r="E787" s="7">
        <f t="shared" si="1"/>
        <v>2020</v>
      </c>
      <c r="F787" s="5">
        <v>13.0</v>
      </c>
      <c r="G787" s="5">
        <v>9.0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4" t="s">
        <v>109</v>
      </c>
      <c r="B788" s="4" t="s">
        <v>110</v>
      </c>
      <c r="C788" s="4" t="s">
        <v>14</v>
      </c>
      <c r="D788" s="4" t="str">
        <f>vlookup(A788,mapping!A:B,2,false)</f>
        <v>Property | Order | Other</v>
      </c>
      <c r="E788" s="7">
        <f t="shared" si="1"/>
        <v>2020</v>
      </c>
      <c r="F788" s="5">
        <v>9293.0</v>
      </c>
      <c r="G788" s="5">
        <v>6405.0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4" t="s">
        <v>109</v>
      </c>
      <c r="B789" s="4" t="s">
        <v>115</v>
      </c>
      <c r="C789" s="4" t="s">
        <v>116</v>
      </c>
      <c r="D789" s="4" t="str">
        <f>vlookup(A789,mapping!A:B,2,false)</f>
        <v>Property | Order | Other</v>
      </c>
      <c r="E789" s="7">
        <f t="shared" si="1"/>
        <v>2020</v>
      </c>
      <c r="F789" s="5">
        <v>41.0</v>
      </c>
      <c r="G789" s="5">
        <v>29.0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4" t="s">
        <v>109</v>
      </c>
      <c r="B790" s="4" t="s">
        <v>115</v>
      </c>
      <c r="C790" s="4" t="s">
        <v>117</v>
      </c>
      <c r="D790" s="4" t="str">
        <f>vlookup(A790,mapping!A:B,2,false)</f>
        <v>Property | Order | Other</v>
      </c>
      <c r="E790" s="7">
        <f t="shared" si="1"/>
        <v>2020</v>
      </c>
      <c r="F790" s="5">
        <v>686.0</v>
      </c>
      <c r="G790" s="5">
        <v>605.0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4" t="s">
        <v>109</v>
      </c>
      <c r="B791" s="4" t="s">
        <v>115</v>
      </c>
      <c r="C791" s="4" t="s">
        <v>118</v>
      </c>
      <c r="D791" s="4" t="str">
        <f>vlookup(A791,mapping!A:B,2,false)</f>
        <v>Property | Order | Other</v>
      </c>
      <c r="E791" s="7">
        <f t="shared" si="1"/>
        <v>2020</v>
      </c>
      <c r="F791" s="5">
        <v>1.0</v>
      </c>
      <c r="G791" s="5">
        <v>1.0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4" t="s">
        <v>109</v>
      </c>
      <c r="B792" s="4" t="s">
        <v>115</v>
      </c>
      <c r="C792" s="4" t="s">
        <v>119</v>
      </c>
      <c r="D792" s="4" t="str">
        <f>vlookup(A792,mapping!A:B,2,false)</f>
        <v>Property | Order | Other</v>
      </c>
      <c r="E792" s="7">
        <f t="shared" si="1"/>
        <v>2020</v>
      </c>
      <c r="F792" s="5">
        <v>3.0</v>
      </c>
      <c r="G792" s="5">
        <v>1.0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4" t="s">
        <v>109</v>
      </c>
      <c r="B793" s="4" t="s">
        <v>115</v>
      </c>
      <c r="C793" s="4" t="s">
        <v>120</v>
      </c>
      <c r="D793" s="4" t="str">
        <f>vlookup(A793,mapping!A:B,2,false)</f>
        <v>Property | Order | Other</v>
      </c>
      <c r="E793" s="7">
        <f t="shared" si="1"/>
        <v>2020</v>
      </c>
      <c r="F793" s="5">
        <v>269.0</v>
      </c>
      <c r="G793" s="5">
        <v>197.0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4" t="s">
        <v>109</v>
      </c>
      <c r="B794" s="4" t="s">
        <v>115</v>
      </c>
      <c r="C794" s="4" t="s">
        <v>121</v>
      </c>
      <c r="D794" s="4" t="str">
        <f>vlookup(A794,mapping!A:B,2,false)</f>
        <v>Property | Order | Other</v>
      </c>
      <c r="E794" s="7">
        <f t="shared" si="1"/>
        <v>2020</v>
      </c>
      <c r="F794" s="5">
        <v>7.0</v>
      </c>
      <c r="G794" s="5">
        <v>7.0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4" t="s">
        <v>109</v>
      </c>
      <c r="B795" s="4" t="s">
        <v>115</v>
      </c>
      <c r="C795" s="4" t="s">
        <v>122</v>
      </c>
      <c r="D795" s="4" t="str">
        <f>vlookup(A795,mapping!A:B,2,false)</f>
        <v>Property | Order | Other</v>
      </c>
      <c r="E795" s="7">
        <f t="shared" si="1"/>
        <v>2020</v>
      </c>
      <c r="F795" s="5">
        <v>17.0</v>
      </c>
      <c r="G795" s="5">
        <v>13.0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4" t="s">
        <v>109</v>
      </c>
      <c r="B796" s="4" t="s">
        <v>115</v>
      </c>
      <c r="C796" s="4" t="s">
        <v>14</v>
      </c>
      <c r="D796" s="4" t="str">
        <f>vlookup(A796,mapping!A:B,2,false)</f>
        <v>Property | Order | Other</v>
      </c>
      <c r="E796" s="7">
        <f t="shared" si="1"/>
        <v>2020</v>
      </c>
      <c r="F796" s="5">
        <v>1017.0</v>
      </c>
      <c r="G796" s="5">
        <v>847.0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4" t="s">
        <v>109</v>
      </c>
      <c r="B797" s="4" t="s">
        <v>123</v>
      </c>
      <c r="C797" s="4" t="s">
        <v>124</v>
      </c>
      <c r="D797" s="4" t="str">
        <f>vlookup(A797,mapping!A:B,2,false)</f>
        <v>Property | Order | Other</v>
      </c>
      <c r="E797" s="7">
        <f t="shared" si="1"/>
        <v>2020</v>
      </c>
      <c r="F797" s="5">
        <v>914.0</v>
      </c>
      <c r="G797" s="5">
        <v>756.0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4" t="s">
        <v>109</v>
      </c>
      <c r="B798" s="4" t="s">
        <v>123</v>
      </c>
      <c r="C798" s="4" t="s">
        <v>125</v>
      </c>
      <c r="D798" s="4" t="str">
        <f>vlookup(A798,mapping!A:B,2,false)</f>
        <v>Property | Order | Other</v>
      </c>
      <c r="E798" s="7">
        <f t="shared" si="1"/>
        <v>2020</v>
      </c>
      <c r="F798" s="5">
        <v>1514.0</v>
      </c>
      <c r="G798" s="5">
        <v>1154.0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4" t="s">
        <v>109</v>
      </c>
      <c r="B799" s="4" t="s">
        <v>123</v>
      </c>
      <c r="C799" s="4" t="s">
        <v>126</v>
      </c>
      <c r="D799" s="4" t="str">
        <f>vlookup(A799,mapping!A:B,2,false)</f>
        <v>Property | Order | Other</v>
      </c>
      <c r="E799" s="7">
        <f t="shared" si="1"/>
        <v>2020</v>
      </c>
      <c r="F799" s="5">
        <v>285.0</v>
      </c>
      <c r="G799" s="5">
        <v>221.0</v>
      </c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4" t="s">
        <v>109</v>
      </c>
      <c r="B800" s="4" t="s">
        <v>123</v>
      </c>
      <c r="C800" s="4" t="s">
        <v>14</v>
      </c>
      <c r="D800" s="4" t="str">
        <f>vlookup(A800,mapping!A:B,2,false)</f>
        <v>Property | Order | Other</v>
      </c>
      <c r="E800" s="7">
        <f t="shared" si="1"/>
        <v>2020</v>
      </c>
      <c r="F800" s="5">
        <v>2541.0</v>
      </c>
      <c r="G800" s="5">
        <v>2034.0</v>
      </c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4" t="s">
        <v>109</v>
      </c>
      <c r="B801" s="4" t="s">
        <v>14</v>
      </c>
      <c r="C801" s="4" t="s">
        <v>14</v>
      </c>
      <c r="D801" s="4" t="str">
        <f>vlookup(A801,mapping!A:B,2,false)</f>
        <v>Property | Order | Other</v>
      </c>
      <c r="E801" s="7">
        <f t="shared" si="1"/>
        <v>2020</v>
      </c>
      <c r="F801" s="5">
        <v>12133.0</v>
      </c>
      <c r="G801" s="5">
        <v>8884.0</v>
      </c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4" t="s">
        <v>127</v>
      </c>
      <c r="B802" s="4" t="s">
        <v>128</v>
      </c>
      <c r="C802" s="4" t="s">
        <v>129</v>
      </c>
      <c r="D802" s="4" t="str">
        <f>vlookup(A802,mapping!A:B,2,false)</f>
        <v>Property | Order | Other</v>
      </c>
      <c r="E802" s="7">
        <f t="shared" si="1"/>
        <v>2020</v>
      </c>
      <c r="F802" s="5">
        <v>16945.0</v>
      </c>
      <c r="G802" s="5">
        <v>16179.0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4" t="s">
        <v>127</v>
      </c>
      <c r="B803" s="4" t="s">
        <v>128</v>
      </c>
      <c r="C803" s="4" t="s">
        <v>130</v>
      </c>
      <c r="D803" s="4" t="str">
        <f>vlookup(A803,mapping!A:B,2,false)</f>
        <v>Property | Order | Other</v>
      </c>
      <c r="E803" s="7">
        <f t="shared" si="1"/>
        <v>2020</v>
      </c>
      <c r="F803" s="5">
        <v>6546.0</v>
      </c>
      <c r="G803" s="5">
        <v>6192.0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4" t="s">
        <v>127</v>
      </c>
      <c r="B804" s="4" t="s">
        <v>128</v>
      </c>
      <c r="C804" s="4" t="s">
        <v>131</v>
      </c>
      <c r="D804" s="4" t="str">
        <f>vlookup(A804,mapping!A:B,2,false)</f>
        <v>Property | Order | Other</v>
      </c>
      <c r="E804" s="7">
        <f t="shared" si="1"/>
        <v>2020</v>
      </c>
      <c r="F804" s="5">
        <v>127.0</v>
      </c>
      <c r="G804" s="5">
        <v>102.0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4" t="s">
        <v>127</v>
      </c>
      <c r="B805" s="4" t="s">
        <v>128</v>
      </c>
      <c r="C805" s="4" t="s">
        <v>14</v>
      </c>
      <c r="D805" s="4" t="str">
        <f>vlookup(A805,mapping!A:B,2,false)</f>
        <v>Property | Order | Other</v>
      </c>
      <c r="E805" s="7">
        <f t="shared" si="1"/>
        <v>2020</v>
      </c>
      <c r="F805" s="5">
        <v>23052.0</v>
      </c>
      <c r="G805" s="5">
        <v>22261.0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4" t="s">
        <v>127</v>
      </c>
      <c r="B806" s="4" t="s">
        <v>132</v>
      </c>
      <c r="C806" s="4" t="s">
        <v>133</v>
      </c>
      <c r="D806" s="4" t="str">
        <f>vlookup(A806,mapping!A:B,2,false)</f>
        <v>Property | Order | Other</v>
      </c>
      <c r="E806" s="7">
        <f t="shared" si="1"/>
        <v>2020</v>
      </c>
      <c r="F806" s="5">
        <v>3971.0</v>
      </c>
      <c r="G806" s="5">
        <v>3766.0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4" t="s">
        <v>127</v>
      </c>
      <c r="B807" s="4" t="s">
        <v>132</v>
      </c>
      <c r="C807" s="4" t="s">
        <v>134</v>
      </c>
      <c r="D807" s="4" t="str">
        <f>vlookup(A807,mapping!A:B,2,false)</f>
        <v>Property | Order | Other</v>
      </c>
      <c r="E807" s="7">
        <f t="shared" si="1"/>
        <v>2020</v>
      </c>
      <c r="F807" s="5">
        <v>29.0</v>
      </c>
      <c r="G807" s="5">
        <v>27.0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4" t="s">
        <v>127</v>
      </c>
      <c r="B808" s="4" t="s">
        <v>132</v>
      </c>
      <c r="C808" s="4" t="s">
        <v>14</v>
      </c>
      <c r="D808" s="4" t="str">
        <f>vlookup(A808,mapping!A:B,2,false)</f>
        <v>Property | Order | Other</v>
      </c>
      <c r="E808" s="7">
        <f t="shared" si="1"/>
        <v>2020</v>
      </c>
      <c r="F808" s="5">
        <v>4000.0</v>
      </c>
      <c r="G808" s="5">
        <v>3793.0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4" t="s">
        <v>127</v>
      </c>
      <c r="B809" s="4" t="s">
        <v>135</v>
      </c>
      <c r="C809" s="4" t="s">
        <v>136</v>
      </c>
      <c r="D809" s="4" t="str">
        <f>vlookup(A809,mapping!A:B,2,false)</f>
        <v>Property | Order | Other</v>
      </c>
      <c r="E809" s="7">
        <f t="shared" si="1"/>
        <v>2020</v>
      </c>
      <c r="F809" s="5">
        <v>10946.0</v>
      </c>
      <c r="G809" s="5">
        <v>10788.0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4" t="s">
        <v>127</v>
      </c>
      <c r="B810" s="4" t="s">
        <v>135</v>
      </c>
      <c r="C810" s="4" t="s">
        <v>137</v>
      </c>
      <c r="D810" s="4" t="str">
        <f>vlookup(A810,mapping!A:B,2,false)</f>
        <v>Property | Order | Other</v>
      </c>
      <c r="E810" s="7">
        <f t="shared" si="1"/>
        <v>2020</v>
      </c>
      <c r="F810" s="5">
        <v>8438.0</v>
      </c>
      <c r="G810" s="5">
        <v>8318.0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4" t="s">
        <v>127</v>
      </c>
      <c r="B811" s="4" t="s">
        <v>135</v>
      </c>
      <c r="C811" s="4" t="s">
        <v>138</v>
      </c>
      <c r="D811" s="4" t="str">
        <f>vlookup(A811,mapping!A:B,2,false)</f>
        <v>Property | Order | Other</v>
      </c>
      <c r="E811" s="7">
        <f t="shared" si="1"/>
        <v>2020</v>
      </c>
      <c r="F811" s="5">
        <v>5928.0</v>
      </c>
      <c r="G811" s="5">
        <v>5564.0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4" t="s">
        <v>127</v>
      </c>
      <c r="B812" s="4" t="s">
        <v>135</v>
      </c>
      <c r="C812" s="4" t="s">
        <v>14</v>
      </c>
      <c r="D812" s="4" t="str">
        <f>vlookup(A812,mapping!A:B,2,false)</f>
        <v>Property | Order | Other</v>
      </c>
      <c r="E812" s="7">
        <f t="shared" si="1"/>
        <v>2020</v>
      </c>
      <c r="F812" s="5">
        <v>24815.0</v>
      </c>
      <c r="G812" s="5">
        <v>24226.0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4" t="s">
        <v>127</v>
      </c>
      <c r="B813" s="4" t="s">
        <v>139</v>
      </c>
      <c r="C813" s="4" t="s">
        <v>139</v>
      </c>
      <c r="D813" s="4" t="str">
        <f>vlookup(A813,mapping!A:B,2,false)</f>
        <v>Property | Order | Other</v>
      </c>
      <c r="E813" s="7">
        <f t="shared" si="1"/>
        <v>2020</v>
      </c>
      <c r="F813" s="5">
        <v>0.0</v>
      </c>
      <c r="G813" s="5">
        <v>0.0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4" t="s">
        <v>127</v>
      </c>
      <c r="B814" s="4" t="s">
        <v>14</v>
      </c>
      <c r="C814" s="4" t="s">
        <v>14</v>
      </c>
      <c r="D814" s="4" t="str">
        <f>vlookup(A814,mapping!A:B,2,false)</f>
        <v>Property | Order | Other</v>
      </c>
      <c r="E814" s="7">
        <f t="shared" si="1"/>
        <v>2020</v>
      </c>
      <c r="F814" s="5">
        <v>44492.0</v>
      </c>
      <c r="G814" s="5">
        <v>43217.0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4" t="s">
        <v>140</v>
      </c>
      <c r="B815" s="4" t="s">
        <v>141</v>
      </c>
      <c r="C815" s="4" t="s">
        <v>142</v>
      </c>
      <c r="D815" s="4" t="str">
        <f>vlookup(A815,mapping!A:B,2,false)</f>
        <v>Procedural</v>
      </c>
      <c r="E815" s="7">
        <f t="shared" si="1"/>
        <v>2020</v>
      </c>
      <c r="F815" s="5">
        <v>241.0</v>
      </c>
      <c r="G815" s="5">
        <v>158.0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4" t="s">
        <v>140</v>
      </c>
      <c r="B816" s="4" t="s">
        <v>141</v>
      </c>
      <c r="C816" s="4" t="s">
        <v>143</v>
      </c>
      <c r="D816" s="4" t="str">
        <f>vlookup(A816,mapping!A:B,2,false)</f>
        <v>Procedural</v>
      </c>
      <c r="E816" s="7">
        <f t="shared" si="1"/>
        <v>2020</v>
      </c>
      <c r="F816" s="5">
        <v>132.0</v>
      </c>
      <c r="G816" s="5">
        <v>132.0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4" t="s">
        <v>140</v>
      </c>
      <c r="B817" s="4" t="s">
        <v>141</v>
      </c>
      <c r="C817" s="4" t="s">
        <v>14</v>
      </c>
      <c r="D817" s="4" t="str">
        <f>vlookup(A817,mapping!A:B,2,false)</f>
        <v>Procedural</v>
      </c>
      <c r="E817" s="7">
        <f t="shared" si="1"/>
        <v>2020</v>
      </c>
      <c r="F817" s="5">
        <v>372.0</v>
      </c>
      <c r="G817" s="5">
        <v>289.0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4" t="s">
        <v>140</v>
      </c>
      <c r="B818" s="4" t="s">
        <v>144</v>
      </c>
      <c r="C818" s="4" t="s">
        <v>145</v>
      </c>
      <c r="D818" s="4" t="str">
        <f>vlookup(A818,mapping!A:B,2,false)</f>
        <v>Procedural</v>
      </c>
      <c r="E818" s="7">
        <f t="shared" si="1"/>
        <v>2020</v>
      </c>
      <c r="F818" s="5">
        <v>3.0</v>
      </c>
      <c r="G818" s="5">
        <v>3.0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4" t="s">
        <v>140</v>
      </c>
      <c r="B819" s="4" t="s">
        <v>144</v>
      </c>
      <c r="C819" s="4" t="s">
        <v>146</v>
      </c>
      <c r="D819" s="4" t="str">
        <f>vlookup(A819,mapping!A:B,2,false)</f>
        <v>Procedural</v>
      </c>
      <c r="E819" s="7">
        <f t="shared" si="1"/>
        <v>2020</v>
      </c>
      <c r="F819" s="5">
        <v>69.0</v>
      </c>
      <c r="G819" s="5">
        <v>69.0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4" t="s">
        <v>140</v>
      </c>
      <c r="B820" s="4" t="s">
        <v>144</v>
      </c>
      <c r="C820" s="4" t="s">
        <v>147</v>
      </c>
      <c r="D820" s="4" t="str">
        <f>vlookup(A820,mapping!A:B,2,false)</f>
        <v>Procedural</v>
      </c>
      <c r="E820" s="7">
        <f t="shared" si="1"/>
        <v>2020</v>
      </c>
      <c r="F820" s="5">
        <v>10035.0</v>
      </c>
      <c r="G820" s="5">
        <v>10033.0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4" t="s">
        <v>140</v>
      </c>
      <c r="B821" s="4" t="s">
        <v>144</v>
      </c>
      <c r="C821" s="4" t="s">
        <v>148</v>
      </c>
      <c r="D821" s="4" t="str">
        <f>vlookup(A821,mapping!A:B,2,false)</f>
        <v>Procedural</v>
      </c>
      <c r="E821" s="7">
        <f t="shared" si="1"/>
        <v>2020</v>
      </c>
      <c r="F821" s="5">
        <v>5799.0</v>
      </c>
      <c r="G821" s="5">
        <v>5799.0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4" t="s">
        <v>140</v>
      </c>
      <c r="B822" s="4" t="s">
        <v>144</v>
      </c>
      <c r="C822" s="4" t="s">
        <v>149</v>
      </c>
      <c r="D822" s="4" t="str">
        <f>vlookup(A822,mapping!A:B,2,false)</f>
        <v>Procedural</v>
      </c>
      <c r="E822" s="7">
        <f t="shared" si="1"/>
        <v>2020</v>
      </c>
      <c r="F822" s="5">
        <v>929.0</v>
      </c>
      <c r="G822" s="5">
        <v>847.0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4" t="s">
        <v>140</v>
      </c>
      <c r="B823" s="4" t="s">
        <v>144</v>
      </c>
      <c r="C823" s="4" t="s">
        <v>14</v>
      </c>
      <c r="D823" s="4" t="str">
        <f>vlookup(A823,mapping!A:B,2,false)</f>
        <v>Procedural</v>
      </c>
      <c r="E823" s="7">
        <f t="shared" si="1"/>
        <v>2020</v>
      </c>
      <c r="F823" s="5">
        <v>15746.0</v>
      </c>
      <c r="G823" s="5">
        <v>15666.0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4" t="s">
        <v>140</v>
      </c>
      <c r="B824" s="4" t="s">
        <v>150</v>
      </c>
      <c r="C824" s="4" t="s">
        <v>151</v>
      </c>
      <c r="D824" s="4" t="str">
        <f>vlookup(A824,mapping!A:B,2,false)</f>
        <v>Procedural</v>
      </c>
      <c r="E824" s="7">
        <f t="shared" si="1"/>
        <v>2020</v>
      </c>
      <c r="F824" s="5">
        <v>13190.0</v>
      </c>
      <c r="G824" s="5">
        <v>11247.0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4" t="s">
        <v>140</v>
      </c>
      <c r="B825" s="4" t="s">
        <v>152</v>
      </c>
      <c r="C825" s="4" t="s">
        <v>153</v>
      </c>
      <c r="D825" s="4" t="str">
        <f>vlookup(A825,mapping!A:B,2,false)</f>
        <v>Procedural</v>
      </c>
      <c r="E825" s="7">
        <f t="shared" si="1"/>
        <v>2020</v>
      </c>
      <c r="F825" s="5">
        <v>85.0</v>
      </c>
      <c r="G825" s="5">
        <v>69.0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4" t="s">
        <v>140</v>
      </c>
      <c r="B826" s="4" t="s">
        <v>152</v>
      </c>
      <c r="C826" s="4" t="s">
        <v>154</v>
      </c>
      <c r="D826" s="4" t="str">
        <f>vlookup(A826,mapping!A:B,2,false)</f>
        <v>Procedural</v>
      </c>
      <c r="E826" s="7">
        <f t="shared" si="1"/>
        <v>2020</v>
      </c>
      <c r="F826" s="5">
        <v>17.0</v>
      </c>
      <c r="G826" s="5">
        <v>12.0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4" t="s">
        <v>140</v>
      </c>
      <c r="B827" s="4" t="s">
        <v>152</v>
      </c>
      <c r="C827" s="4" t="s">
        <v>155</v>
      </c>
      <c r="D827" s="4" t="str">
        <f>vlookup(A827,mapping!A:B,2,false)</f>
        <v>Procedural</v>
      </c>
      <c r="E827" s="7">
        <f t="shared" si="1"/>
        <v>2020</v>
      </c>
      <c r="F827" s="5">
        <v>2.0</v>
      </c>
      <c r="G827" s="5">
        <v>1.0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4" t="s">
        <v>140</v>
      </c>
      <c r="B828" s="4" t="s">
        <v>152</v>
      </c>
      <c r="C828" s="4" t="s">
        <v>156</v>
      </c>
      <c r="D828" s="4" t="str">
        <f>vlookup(A828,mapping!A:B,2,false)</f>
        <v>Procedural</v>
      </c>
      <c r="E828" s="7">
        <f t="shared" si="1"/>
        <v>2020</v>
      </c>
      <c r="F828" s="5">
        <v>220.0</v>
      </c>
      <c r="G828" s="5">
        <v>174.0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4" t="s">
        <v>140</v>
      </c>
      <c r="B829" s="4" t="s">
        <v>152</v>
      </c>
      <c r="C829" s="4" t="s">
        <v>14</v>
      </c>
      <c r="D829" s="4" t="str">
        <f>vlookup(A829,mapping!A:B,2,false)</f>
        <v>Procedural</v>
      </c>
      <c r="E829" s="7">
        <f t="shared" si="1"/>
        <v>2020</v>
      </c>
      <c r="F829" s="5">
        <v>321.0</v>
      </c>
      <c r="G829" s="5">
        <v>253.0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4" t="s">
        <v>140</v>
      </c>
      <c r="B830" s="4" t="s">
        <v>157</v>
      </c>
      <c r="C830" s="4" t="s">
        <v>158</v>
      </c>
      <c r="D830" s="4" t="str">
        <f>vlookup(A830,mapping!A:B,2,false)</f>
        <v>Procedural</v>
      </c>
      <c r="E830" s="7">
        <f t="shared" si="1"/>
        <v>2020</v>
      </c>
      <c r="F830" s="5">
        <v>4.0</v>
      </c>
      <c r="G830" s="5">
        <v>4.0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4" t="s">
        <v>140</v>
      </c>
      <c r="B831" s="4" t="s">
        <v>157</v>
      </c>
      <c r="C831" s="4" t="s">
        <v>159</v>
      </c>
      <c r="D831" s="4" t="str">
        <f>vlookup(A831,mapping!A:B,2,false)</f>
        <v>Procedural</v>
      </c>
      <c r="E831" s="7">
        <f t="shared" si="1"/>
        <v>2020</v>
      </c>
      <c r="F831" s="5">
        <v>12.0</v>
      </c>
      <c r="G831" s="5">
        <v>7.0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4" t="s">
        <v>140</v>
      </c>
      <c r="B832" s="4" t="s">
        <v>157</v>
      </c>
      <c r="C832" s="4" t="s">
        <v>14</v>
      </c>
      <c r="D832" s="4" t="str">
        <f>vlookup(A832,mapping!A:B,2,false)</f>
        <v>Procedural</v>
      </c>
      <c r="E832" s="7">
        <f t="shared" si="1"/>
        <v>2020</v>
      </c>
      <c r="F832" s="5">
        <v>16.0</v>
      </c>
      <c r="G832" s="5">
        <v>11.0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4" t="s">
        <v>140</v>
      </c>
      <c r="B833" s="4" t="s">
        <v>160</v>
      </c>
      <c r="C833" s="4" t="s">
        <v>161</v>
      </c>
      <c r="D833" s="4" t="str">
        <f>vlookup(A833,mapping!A:B,2,false)</f>
        <v>Procedural</v>
      </c>
      <c r="E833" s="7">
        <f t="shared" si="1"/>
        <v>2020</v>
      </c>
      <c r="F833" s="5">
        <v>237.0</v>
      </c>
      <c r="G833" s="5">
        <v>133.0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4" t="s">
        <v>140</v>
      </c>
      <c r="B834" s="4" t="s">
        <v>160</v>
      </c>
      <c r="C834" s="4" t="s">
        <v>162</v>
      </c>
      <c r="D834" s="4" t="str">
        <f>vlookup(A834,mapping!A:B,2,false)</f>
        <v>Procedural</v>
      </c>
      <c r="E834" s="7">
        <f t="shared" si="1"/>
        <v>2020</v>
      </c>
      <c r="F834" s="5">
        <v>6760.0</v>
      </c>
      <c r="G834" s="5">
        <v>5666.0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4" t="s">
        <v>140</v>
      </c>
      <c r="B835" s="4" t="s">
        <v>160</v>
      </c>
      <c r="C835" s="4" t="s">
        <v>163</v>
      </c>
      <c r="D835" s="4" t="str">
        <f>vlookup(A835,mapping!A:B,2,false)</f>
        <v>Procedural</v>
      </c>
      <c r="E835" s="7">
        <f t="shared" si="1"/>
        <v>2020</v>
      </c>
      <c r="F835" s="5">
        <v>231.0</v>
      </c>
      <c r="G835" s="5">
        <v>195.0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4" t="s">
        <v>140</v>
      </c>
      <c r="B836" s="4" t="s">
        <v>160</v>
      </c>
      <c r="C836" s="4" t="s">
        <v>164</v>
      </c>
      <c r="D836" s="4" t="str">
        <f>vlookup(A836,mapping!A:B,2,false)</f>
        <v>Procedural</v>
      </c>
      <c r="E836" s="7">
        <f t="shared" si="1"/>
        <v>2020</v>
      </c>
      <c r="F836" s="5">
        <v>4251.0</v>
      </c>
      <c r="G836" s="5">
        <v>3402.0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4" t="s">
        <v>140</v>
      </c>
      <c r="B837" s="4" t="s">
        <v>160</v>
      </c>
      <c r="C837" s="4" t="s">
        <v>14</v>
      </c>
      <c r="D837" s="4" t="str">
        <f>vlookup(A837,mapping!A:B,2,false)</f>
        <v>Procedural</v>
      </c>
      <c r="E837" s="7">
        <f t="shared" si="1"/>
        <v>2020</v>
      </c>
      <c r="F837" s="5">
        <v>10941.0</v>
      </c>
      <c r="G837" s="5">
        <v>8979.0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4" t="s">
        <v>140</v>
      </c>
      <c r="B838" s="4" t="s">
        <v>14</v>
      </c>
      <c r="C838" s="4" t="s">
        <v>14</v>
      </c>
      <c r="D838" s="4" t="str">
        <f>vlookup(A838,mapping!A:B,2,false)</f>
        <v>Procedural</v>
      </c>
      <c r="E838" s="7">
        <f t="shared" si="1"/>
        <v>2020</v>
      </c>
      <c r="F838" s="5">
        <v>34126.0</v>
      </c>
      <c r="G838" s="5">
        <v>30517.0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4" t="s">
        <v>165</v>
      </c>
      <c r="B839" s="4" t="s">
        <v>166</v>
      </c>
      <c r="C839" s="4" t="s">
        <v>167</v>
      </c>
      <c r="D839" s="4" t="str">
        <f>vlookup(A839,mapping!A:B,2,false)</f>
        <v>Property | Order | Other</v>
      </c>
      <c r="E839" s="7">
        <f t="shared" si="1"/>
        <v>2020</v>
      </c>
      <c r="F839" s="5">
        <v>18.0</v>
      </c>
      <c r="G839" s="5">
        <v>7.0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4" t="s">
        <v>165</v>
      </c>
      <c r="B840" s="6" t="s">
        <v>168</v>
      </c>
      <c r="C840" s="4" t="s">
        <v>169</v>
      </c>
      <c r="D840" s="4" t="str">
        <f>vlookup(A840,mapping!A:B,2,false)</f>
        <v>Property | Order | Other</v>
      </c>
      <c r="E840" s="7">
        <f t="shared" si="1"/>
        <v>2020</v>
      </c>
      <c r="F840" s="5">
        <v>12.0</v>
      </c>
      <c r="G840" s="5">
        <v>7.0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4" t="s">
        <v>165</v>
      </c>
      <c r="B841" s="6" t="s">
        <v>168</v>
      </c>
      <c r="C841" s="4" t="s">
        <v>170</v>
      </c>
      <c r="D841" s="4" t="str">
        <f>vlookup(A841,mapping!A:B,2,false)</f>
        <v>Property | Order | Other</v>
      </c>
      <c r="E841" s="7">
        <f t="shared" si="1"/>
        <v>2020</v>
      </c>
      <c r="F841" s="5">
        <v>125.0</v>
      </c>
      <c r="G841" s="5">
        <v>73.0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4" t="s">
        <v>165</v>
      </c>
      <c r="B842" s="6" t="s">
        <v>168</v>
      </c>
      <c r="C842" s="4" t="s">
        <v>171</v>
      </c>
      <c r="D842" s="4" t="str">
        <f>vlookup(A842,mapping!A:B,2,false)</f>
        <v>Property | Order | Other</v>
      </c>
      <c r="E842" s="7">
        <f t="shared" si="1"/>
        <v>2020</v>
      </c>
      <c r="F842" s="5">
        <v>8.0</v>
      </c>
      <c r="G842" s="5">
        <v>7.0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4" t="s">
        <v>165</v>
      </c>
      <c r="B843" s="6" t="s">
        <v>168</v>
      </c>
      <c r="C843" s="4" t="s">
        <v>172</v>
      </c>
      <c r="D843" s="4" t="str">
        <f>vlookup(A843,mapping!A:B,2,false)</f>
        <v>Property | Order | Other</v>
      </c>
      <c r="E843" s="7">
        <f t="shared" si="1"/>
        <v>2020</v>
      </c>
      <c r="F843" s="5">
        <v>2.0</v>
      </c>
      <c r="G843" s="5">
        <v>1.0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4" t="s">
        <v>165</v>
      </c>
      <c r="B844" s="6" t="s">
        <v>168</v>
      </c>
      <c r="C844" s="4" t="s">
        <v>173</v>
      </c>
      <c r="D844" s="4" t="str">
        <f>vlookup(A844,mapping!A:B,2,false)</f>
        <v>Property | Order | Other</v>
      </c>
      <c r="E844" s="7">
        <f t="shared" si="1"/>
        <v>2020</v>
      </c>
      <c r="F844" s="5">
        <v>2143.0</v>
      </c>
      <c r="G844" s="5">
        <v>1743.0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4" t="s">
        <v>165</v>
      </c>
      <c r="B845" s="6" t="s">
        <v>168</v>
      </c>
      <c r="C845" s="4" t="s">
        <v>174</v>
      </c>
      <c r="D845" s="4" t="str">
        <f>vlookup(A845,mapping!A:B,2,false)</f>
        <v>Property | Order | Other</v>
      </c>
      <c r="E845" s="7">
        <f t="shared" si="1"/>
        <v>2020</v>
      </c>
      <c r="F845" s="5">
        <v>676.0</v>
      </c>
      <c r="G845" s="5">
        <v>516.0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4" t="s">
        <v>165</v>
      </c>
      <c r="B846" s="6" t="s">
        <v>168</v>
      </c>
      <c r="C846" s="4" t="s">
        <v>14</v>
      </c>
      <c r="D846" s="4" t="str">
        <f>vlookup(A846,mapping!A:B,2,false)</f>
        <v>Property | Order | Other</v>
      </c>
      <c r="E846" s="7">
        <f t="shared" si="1"/>
        <v>2020</v>
      </c>
      <c r="F846" s="5">
        <v>2956.0</v>
      </c>
      <c r="G846" s="5">
        <v>2344.0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4" t="s">
        <v>165</v>
      </c>
      <c r="B847" s="4" t="s">
        <v>175</v>
      </c>
      <c r="C847" s="4" t="s">
        <v>175</v>
      </c>
      <c r="D847" s="4" t="str">
        <f>vlookup(A847,mapping!A:B,2,false)</f>
        <v>Property | Order | Other</v>
      </c>
      <c r="E847" s="7">
        <f t="shared" si="1"/>
        <v>2020</v>
      </c>
      <c r="F847" s="5">
        <v>439.0</v>
      </c>
      <c r="G847" s="5">
        <v>317.0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4" t="s">
        <v>165</v>
      </c>
      <c r="B848" s="4" t="s">
        <v>176</v>
      </c>
      <c r="C848" s="4" t="s">
        <v>177</v>
      </c>
      <c r="D848" s="4" t="str">
        <f>vlookup(A848,mapping!A:B,2,false)</f>
        <v>Property | Order | Other</v>
      </c>
      <c r="E848" s="7">
        <f t="shared" si="1"/>
        <v>2020</v>
      </c>
      <c r="F848" s="5">
        <v>218.0</v>
      </c>
      <c r="G848" s="5">
        <v>147.0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4" t="s">
        <v>165</v>
      </c>
      <c r="B849" s="4" t="s">
        <v>176</v>
      </c>
      <c r="C849" s="4" t="s">
        <v>178</v>
      </c>
      <c r="D849" s="4" t="str">
        <f>vlookup(A849,mapping!A:B,2,false)</f>
        <v>Property | Order | Other</v>
      </c>
      <c r="E849" s="7">
        <f t="shared" si="1"/>
        <v>2020</v>
      </c>
      <c r="F849" s="5">
        <v>11.0</v>
      </c>
      <c r="G849" s="5">
        <v>7.0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4" t="s">
        <v>165</v>
      </c>
      <c r="B850" s="4" t="s">
        <v>176</v>
      </c>
      <c r="C850" s="4" t="s">
        <v>179</v>
      </c>
      <c r="D850" s="4" t="str">
        <f>vlookup(A850,mapping!A:B,2,false)</f>
        <v>Property | Order | Other</v>
      </c>
      <c r="E850" s="7">
        <f t="shared" si="1"/>
        <v>2020</v>
      </c>
      <c r="F850" s="5">
        <v>2.0</v>
      </c>
      <c r="G850" s="5">
        <v>2.0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4" t="s">
        <v>165</v>
      </c>
      <c r="B851" s="4" t="s">
        <v>176</v>
      </c>
      <c r="C851" s="4" t="s">
        <v>180</v>
      </c>
      <c r="D851" s="4" t="str">
        <f>vlookup(A851,mapping!A:B,2,false)</f>
        <v>Property | Order | Other</v>
      </c>
      <c r="E851" s="7">
        <f t="shared" si="1"/>
        <v>2020</v>
      </c>
      <c r="F851" s="5">
        <v>77.0</v>
      </c>
      <c r="G851" s="5">
        <v>57.0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4" t="s">
        <v>165</v>
      </c>
      <c r="B852" s="4" t="s">
        <v>176</v>
      </c>
      <c r="C852" s="4" t="s">
        <v>181</v>
      </c>
      <c r="D852" s="4" t="str">
        <f>vlookup(A852,mapping!A:B,2,false)</f>
        <v>Property | Order | Other</v>
      </c>
      <c r="E852" s="7">
        <f t="shared" si="1"/>
        <v>2020</v>
      </c>
      <c r="F852" s="5">
        <v>0.0</v>
      </c>
      <c r="G852" s="5">
        <v>0.0</v>
      </c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4" t="s">
        <v>165</v>
      </c>
      <c r="B853" s="4" t="s">
        <v>176</v>
      </c>
      <c r="C853" s="4" t="s">
        <v>182</v>
      </c>
      <c r="D853" s="4" t="str">
        <f>vlookup(A853,mapping!A:B,2,false)</f>
        <v>Property | Order | Other</v>
      </c>
      <c r="E853" s="7">
        <f t="shared" si="1"/>
        <v>2020</v>
      </c>
      <c r="F853" s="5">
        <v>259.0</v>
      </c>
      <c r="G853" s="5">
        <v>203.0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4" t="s">
        <v>165</v>
      </c>
      <c r="B854" s="4" t="s">
        <v>176</v>
      </c>
      <c r="C854" s="4" t="s">
        <v>14</v>
      </c>
      <c r="D854" s="4" t="str">
        <f>vlookup(A854,mapping!A:B,2,false)</f>
        <v>Property | Order | Other</v>
      </c>
      <c r="E854" s="7">
        <f t="shared" si="1"/>
        <v>2020</v>
      </c>
      <c r="F854" s="5">
        <v>562.0</v>
      </c>
      <c r="G854" s="5">
        <v>412.0</v>
      </c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4" t="s">
        <v>165</v>
      </c>
      <c r="B855" s="4" t="s">
        <v>14</v>
      </c>
      <c r="C855" s="4" t="s">
        <v>14</v>
      </c>
      <c r="D855" s="4" t="str">
        <f>vlookup(A855,mapping!A:B,2,false)</f>
        <v>Property | Order | Other</v>
      </c>
      <c r="E855" s="7">
        <f t="shared" si="1"/>
        <v>2020</v>
      </c>
      <c r="F855" s="5">
        <v>3948.0</v>
      </c>
      <c r="G855" s="5">
        <v>3061.0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4" t="s">
        <v>14</v>
      </c>
      <c r="B856" s="4" t="s">
        <v>14</v>
      </c>
      <c r="C856" s="4" t="s">
        <v>14</v>
      </c>
      <c r="D856" s="4" t="str">
        <f>vlookup(A856,mapping!A:B,2,false)</f>
        <v>Total</v>
      </c>
      <c r="E856" s="7">
        <f t="shared" si="1"/>
        <v>2020</v>
      </c>
      <c r="F856" s="5">
        <v>140644.0</v>
      </c>
      <c r="G856" s="5">
        <v>125719.0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onditionalFormatting sqref="C12">
    <cfRule type="cellIs" dxfId="0" priority="1" operator="equal">
      <formula>"Total"</formula>
    </cfRule>
  </conditionalFormatting>
  <conditionalFormatting sqref="A1:E1">
    <cfRule type="cellIs" dxfId="0" priority="2" operator="equal">
      <formula>"Total"</formula>
    </cfRule>
  </conditionalFormatting>
  <conditionalFormatting sqref="F1">
    <cfRule type="cellIs" dxfId="0" priority="3" operator="equal">
      <formula>"Total"</formula>
    </cfRule>
  </conditionalFormatting>
  <conditionalFormatting sqref="G1">
    <cfRule type="cellIs" dxfId="0" priority="4" operator="equal">
      <formula>"Total"</formula>
    </cfRule>
  </conditionalFormatting>
  <conditionalFormatting sqref="C183">
    <cfRule type="cellIs" dxfId="0" priority="5" operator="equal">
      <formula>"Total"</formula>
    </cfRule>
  </conditionalFormatting>
  <conditionalFormatting sqref="C354">
    <cfRule type="cellIs" dxfId="0" priority="6" operator="equal">
      <formula>"Total"</formula>
    </cfRule>
  </conditionalFormatting>
  <conditionalFormatting sqref="C525">
    <cfRule type="cellIs" dxfId="0" priority="7" operator="equal">
      <formula>"Total"</formula>
    </cfRule>
  </conditionalFormatting>
  <conditionalFormatting sqref="C696">
    <cfRule type="cellIs" dxfId="0" priority="8" operator="equal">
      <formula>"Total"</formula>
    </cfRule>
  </conditionalFormatting>
  <printOptions/>
  <pageMargins bottom="0.5905511811023623" footer="0.0" header="0.0" left="0.3937007874015748" right="0.3937007874015748" top="0.5905511811023623"/>
  <pageSetup paperSize="9" orientation="landscape"/>
  <headerFooter>
    <oddHeader>&amp;C&amp;F     &amp;A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1" width="53.67"/>
  </cols>
  <sheetData>
    <row r="1">
      <c r="A1" s="8" t="s">
        <v>183</v>
      </c>
      <c r="B1" s="9" t="s">
        <v>184</v>
      </c>
      <c r="C1" s="9" t="s">
        <v>3</v>
      </c>
      <c r="D1" s="10" t="s">
        <v>185</v>
      </c>
      <c r="E1" s="9" t="s">
        <v>186</v>
      </c>
      <c r="F1" s="11" t="s">
        <v>187</v>
      </c>
      <c r="K1" s="11" t="s">
        <v>190</v>
      </c>
    </row>
    <row r="2">
      <c r="A2" s="13" t="s">
        <v>191</v>
      </c>
      <c r="B2" s="14" t="str">
        <f t="shared" ref="B2:B136" si="1">right(A2,len(A2)-5)</f>
        <v>Murder</v>
      </c>
      <c r="C2" s="14" t="str">
        <f>iferror(vlookup(B2,detailedoffence!C:D,2,false),"NA")</f>
        <v>Homicide</v>
      </c>
      <c r="D2" s="14">
        <v>1.0</v>
      </c>
      <c r="E2" s="14">
        <f>sumifs(detailedoffence!G:G,detailedoffence!C:C,B2)</f>
        <v>197</v>
      </c>
      <c r="F2" s="12">
        <f t="shared" ref="F2:F136" si="2">E2*D2</f>
        <v>197</v>
      </c>
      <c r="K2" s="12">
        <f t="shared" ref="K2:K12" si="3">J2/I2</f>
        <v>74.60486478</v>
      </c>
      <c r="L2" s="12">
        <f t="shared" ref="L2:L11" si="4">rank(K2,$K$2:$K$11,TRUE)</f>
        <v>7</v>
      </c>
    </row>
    <row r="3">
      <c r="A3" s="13" t="s">
        <v>193</v>
      </c>
      <c r="B3" s="14" t="str">
        <f t="shared" si="1"/>
        <v>Attempted murder</v>
      </c>
      <c r="C3" s="14" t="str">
        <f>iferror(vlookup(B3,detailedoffence!C:D,2,false),"NA")</f>
        <v>Homicide</v>
      </c>
      <c r="D3" s="14">
        <v>2.0</v>
      </c>
      <c r="E3" s="14">
        <f>sumifs(detailedoffence!G:G,detailedoffence!C:C,B3)</f>
        <v>70</v>
      </c>
      <c r="F3" s="12">
        <f t="shared" si="2"/>
        <v>140</v>
      </c>
      <c r="K3" s="12">
        <f t="shared" si="3"/>
        <v>112.2535911</v>
      </c>
      <c r="L3" s="12">
        <f t="shared" si="4"/>
        <v>10</v>
      </c>
    </row>
    <row r="4">
      <c r="A4" s="13" t="s">
        <v>195</v>
      </c>
      <c r="B4" s="14" t="str">
        <f t="shared" si="1"/>
        <v>Manslaughter</v>
      </c>
      <c r="C4" s="14" t="str">
        <f>iferror(vlookup(B4,detailedoffence!C:D,2,false),"NA")</f>
        <v>Homicide</v>
      </c>
      <c r="D4" s="14">
        <v>3.0</v>
      </c>
      <c r="E4" s="14">
        <f>sumifs(detailedoffence!G:G,detailedoffence!C:C,B4)</f>
        <v>131</v>
      </c>
      <c r="F4" s="12">
        <f t="shared" si="2"/>
        <v>393</v>
      </c>
      <c r="K4" s="12">
        <f t="shared" si="3"/>
        <v>35.99307258</v>
      </c>
      <c r="L4" s="12">
        <f t="shared" si="4"/>
        <v>3</v>
      </c>
    </row>
    <row r="5">
      <c r="A5" s="13" t="s">
        <v>197</v>
      </c>
      <c r="B5" s="14" t="str">
        <f t="shared" si="1"/>
        <v>Driving causing death</v>
      </c>
      <c r="C5" s="14" t="str">
        <f>iferror(vlookup(B5,detailedoffence!C:D,2,false),"NA")</f>
        <v>Homicide</v>
      </c>
      <c r="D5" s="14">
        <v>31.0</v>
      </c>
      <c r="E5" s="14">
        <f>sumifs(detailedoffence!G:G,detailedoffence!C:C,B5)</f>
        <v>368</v>
      </c>
      <c r="F5" s="12">
        <f t="shared" si="2"/>
        <v>11408</v>
      </c>
      <c r="K5" s="12">
        <f t="shared" si="3"/>
        <v>61.73448422</v>
      </c>
      <c r="L5" s="12">
        <f t="shared" si="4"/>
        <v>5</v>
      </c>
    </row>
    <row r="6">
      <c r="A6" s="13" t="s">
        <v>199</v>
      </c>
      <c r="B6" s="14" t="str">
        <f t="shared" si="1"/>
        <v>Serious assault resulting in injury</v>
      </c>
      <c r="C6" s="14" t="str">
        <f>iferror(vlookup(B6,detailedoffence!C:D,2,false),"NA")</f>
        <v>Acts causing injury</v>
      </c>
      <c r="D6" s="14">
        <v>51.0</v>
      </c>
      <c r="E6" s="14">
        <f>sumifs(detailedoffence!G:G,detailedoffence!C:C,B6)</f>
        <v>33366</v>
      </c>
      <c r="F6" s="12">
        <f t="shared" si="2"/>
        <v>1701666</v>
      </c>
      <c r="K6" s="12">
        <f t="shared" si="3"/>
        <v>15.845953</v>
      </c>
      <c r="L6" s="12">
        <f t="shared" si="4"/>
        <v>2</v>
      </c>
    </row>
    <row r="7">
      <c r="A7" s="13" t="s">
        <v>201</v>
      </c>
      <c r="B7" s="14" t="str">
        <f t="shared" si="1"/>
        <v>Serious assault not resulting in injury</v>
      </c>
      <c r="C7" s="14" t="str">
        <f>iferror(vlookup(B7,detailedoffence!C:D,2,false),"NA")</f>
        <v>Acts causing injury</v>
      </c>
      <c r="D7" s="14">
        <v>59.0</v>
      </c>
      <c r="E7" s="14">
        <f>sumifs(detailedoffence!G:G,detailedoffence!C:C,B7)</f>
        <v>9679</v>
      </c>
      <c r="F7" s="12">
        <f t="shared" si="2"/>
        <v>571061</v>
      </c>
      <c r="K7" s="12">
        <f t="shared" si="3"/>
        <v>51.7068906</v>
      </c>
      <c r="L7" s="12">
        <f t="shared" si="4"/>
        <v>4</v>
      </c>
    </row>
    <row r="8">
      <c r="A8" s="13" t="s">
        <v>203</v>
      </c>
      <c r="B8" s="14" t="str">
        <f t="shared" si="1"/>
        <v>Common assault</v>
      </c>
      <c r="C8" s="14" t="str">
        <f>iferror(vlookup(B8,detailedoffence!C:D,2,false),"NA")</f>
        <v>Acts causing injury</v>
      </c>
      <c r="D8" s="14">
        <v>87.0</v>
      </c>
      <c r="E8" s="14">
        <f>sumifs(detailedoffence!G:G,detailedoffence!C:C,B8)</f>
        <v>61338</v>
      </c>
      <c r="F8" s="12">
        <f t="shared" si="2"/>
        <v>5336406</v>
      </c>
      <c r="K8" s="12">
        <f t="shared" si="3"/>
        <v>101.187263</v>
      </c>
      <c r="L8" s="12">
        <f t="shared" si="4"/>
        <v>9</v>
      </c>
    </row>
    <row r="9">
      <c r="A9" s="13" t="s">
        <v>205</v>
      </c>
      <c r="B9" s="14" t="str">
        <f t="shared" si="1"/>
        <v>Stalking</v>
      </c>
      <c r="C9" s="14" t="str">
        <f>iferror(vlookup(B9,detailedoffence!C:D,2,false),"NA")</f>
        <v>NA</v>
      </c>
      <c r="D9" s="14">
        <v>56.0</v>
      </c>
      <c r="E9" s="14">
        <f>sumifs(detailedoffence!G:G,detailedoffence!C:C,B9)</f>
        <v>0</v>
      </c>
      <c r="F9" s="12">
        <f t="shared" si="2"/>
        <v>0</v>
      </c>
      <c r="K9" s="12">
        <f t="shared" si="3"/>
        <v>13.1264816</v>
      </c>
      <c r="L9" s="12">
        <f t="shared" si="4"/>
        <v>1</v>
      </c>
    </row>
    <row r="10">
      <c r="A10" s="13" t="s">
        <v>206</v>
      </c>
      <c r="B10" s="14" t="str">
        <f t="shared" si="1"/>
        <v>Other acts intended to cause injury, nec</v>
      </c>
      <c r="C10" s="14" t="str">
        <f>iferror(vlookup(B10,detailedoffence!C:D,2,false),"NA")</f>
        <v>NA</v>
      </c>
      <c r="D10" s="14">
        <v>52.0</v>
      </c>
      <c r="E10" s="14">
        <f>sumifs(detailedoffence!G:G,detailedoffence!C:C,B10)</f>
        <v>0</v>
      </c>
      <c r="F10" s="12">
        <f t="shared" si="2"/>
        <v>0</v>
      </c>
      <c r="K10" s="12">
        <f t="shared" si="3"/>
        <v>69.06518309</v>
      </c>
      <c r="L10" s="12">
        <f t="shared" si="4"/>
        <v>6</v>
      </c>
    </row>
    <row r="11">
      <c r="A11" s="13" t="s">
        <v>208</v>
      </c>
      <c r="B11" s="14" t="str">
        <f t="shared" si="1"/>
        <v>Aggravated sexual assault</v>
      </c>
      <c r="C11" s="14" t="str">
        <f>iferror(vlookup(B11,detailedoffence!C:D,2,false),"NA")</f>
        <v>Sexual assault</v>
      </c>
      <c r="D11" s="14">
        <v>10.0</v>
      </c>
      <c r="E11" s="14">
        <f>sumifs(detailedoffence!G:G,detailedoffence!C:C,B11)</f>
        <v>4094</v>
      </c>
      <c r="F11" s="12">
        <f t="shared" si="2"/>
        <v>40940</v>
      </c>
      <c r="K11" s="12">
        <f t="shared" si="3"/>
        <v>94.83753923</v>
      </c>
      <c r="L11" s="12">
        <f t="shared" si="4"/>
        <v>8</v>
      </c>
    </row>
    <row r="12">
      <c r="A12" s="13" t="s">
        <v>210</v>
      </c>
      <c r="B12" s="14" t="str">
        <f t="shared" si="1"/>
        <v>Non-aggravated sexual assault</v>
      </c>
      <c r="C12" s="14" t="str">
        <f>iferror(vlookup(B12,detailedoffence!C:D,2,false),"NA")</f>
        <v>Sexual assault</v>
      </c>
      <c r="D12" s="14">
        <v>25.0</v>
      </c>
      <c r="E12" s="14">
        <f>sumifs(detailedoffence!G:G,detailedoffence!C:C,B12)</f>
        <v>945</v>
      </c>
      <c r="F12" s="12">
        <f t="shared" si="2"/>
        <v>23625</v>
      </c>
      <c r="K12" s="12">
        <f t="shared" si="3"/>
        <v>83.4962463</v>
      </c>
    </row>
    <row r="13">
      <c r="A13" s="13" t="s">
        <v>212</v>
      </c>
      <c r="B13" s="14" t="str">
        <f t="shared" si="1"/>
        <v>Non-assaultive sexual offences against a child</v>
      </c>
      <c r="C13" s="14" t="str">
        <f>iferror(vlookup(B13,detailedoffence!C:D,2,false),"NA")</f>
        <v>Sexual assault</v>
      </c>
      <c r="D13" s="14">
        <v>9.0</v>
      </c>
      <c r="E13" s="14">
        <f>sumifs(detailedoffence!G:G,detailedoffence!C:C,B13)</f>
        <v>338</v>
      </c>
      <c r="F13" s="12">
        <f t="shared" si="2"/>
        <v>3042</v>
      </c>
    </row>
    <row r="14">
      <c r="A14" s="13" t="s">
        <v>213</v>
      </c>
      <c r="B14" s="14" t="str">
        <f t="shared" si="1"/>
        <v>Child pornography offences</v>
      </c>
      <c r="C14" s="14" t="str">
        <f>iferror(vlookup(B14,detailedoffence!C:D,2,false),"NA")</f>
        <v>Sexual assault</v>
      </c>
      <c r="D14" s="14">
        <v>16.0</v>
      </c>
      <c r="E14" s="14">
        <f>sumifs(detailedoffence!G:G,detailedoffence!C:C,B14)</f>
        <v>1035</v>
      </c>
      <c r="F14" s="12">
        <f t="shared" si="2"/>
        <v>16560</v>
      </c>
    </row>
    <row r="15">
      <c r="A15" s="13" t="s">
        <v>214</v>
      </c>
      <c r="B15" s="14" t="str">
        <f t="shared" si="1"/>
        <v>Sexual servitude offences</v>
      </c>
      <c r="C15" s="14" t="str">
        <f>iferror(vlookup(B15,detailedoffence!C:D,2,false),"NA")</f>
        <v>Sexual assault</v>
      </c>
      <c r="D15" s="14">
        <v>17.0</v>
      </c>
      <c r="E15" s="14">
        <f>sumifs(detailedoffence!G:G,detailedoffence!C:C,B15)</f>
        <v>0</v>
      </c>
      <c r="F15" s="12">
        <f t="shared" si="2"/>
        <v>0</v>
      </c>
    </row>
    <row r="16">
      <c r="A16" s="13" t="s">
        <v>215</v>
      </c>
      <c r="B16" s="14" t="str">
        <f t="shared" si="1"/>
        <v>Non-assaultive sexual offences, nec</v>
      </c>
      <c r="C16" s="14" t="str">
        <f>iferror(vlookup(B16,detailedoffence!C:D,2,false),"NA")</f>
        <v>NA</v>
      </c>
      <c r="D16" s="14">
        <v>33.0</v>
      </c>
      <c r="E16" s="14">
        <f>sumifs(detailedoffence!G:G,detailedoffence!C:C,B16)</f>
        <v>0</v>
      </c>
      <c r="F16" s="12">
        <f t="shared" si="2"/>
        <v>0</v>
      </c>
    </row>
    <row r="17">
      <c r="A17" s="13" t="s">
        <v>216</v>
      </c>
      <c r="B17" s="14" t="str">
        <f t="shared" si="1"/>
        <v>Driving under the influence of alcohol or other substance</v>
      </c>
      <c r="C17" s="14" t="str">
        <f>iferror(vlookup(B17,detailedoffence!C:D,2,false),"NA")</f>
        <v>Acts causing injury</v>
      </c>
      <c r="D17" s="14">
        <v>76.0</v>
      </c>
      <c r="E17" s="14">
        <f>sumifs(detailedoffence!G:G,detailedoffence!C:C,B17)</f>
        <v>5114</v>
      </c>
      <c r="F17" s="12">
        <f t="shared" si="2"/>
        <v>388664</v>
      </c>
    </row>
    <row r="18">
      <c r="A18" s="13" t="s">
        <v>217</v>
      </c>
      <c r="B18" s="14" t="str">
        <f t="shared" si="1"/>
        <v>Dangerous or negligent operation (driving) of a vehicle</v>
      </c>
      <c r="C18" s="14" t="str">
        <f>iferror(vlookup(B18,detailedoffence!C:D,2,false),"NA")</f>
        <v>Acts causing injury</v>
      </c>
      <c r="D18" s="14">
        <v>84.0</v>
      </c>
      <c r="E18" s="14">
        <f>sumifs(detailedoffence!G:G,detailedoffence!C:C,B18)</f>
        <v>17451</v>
      </c>
      <c r="F18" s="12">
        <f t="shared" si="2"/>
        <v>1465884</v>
      </c>
    </row>
    <row r="19">
      <c r="A19" s="13" t="s">
        <v>218</v>
      </c>
      <c r="B19" s="14" t="str">
        <f t="shared" si="1"/>
        <v>Neglect or ill-treatment of persons under care</v>
      </c>
      <c r="C19" s="14" t="str">
        <f>iferror(vlookup(B19,detailedoffence!C:D,2,false),"NA")</f>
        <v>Acts causing injury</v>
      </c>
      <c r="D19" s="14">
        <v>109.0</v>
      </c>
      <c r="E19" s="14">
        <f>sumifs(detailedoffence!G:G,detailedoffence!C:C,B19)</f>
        <v>211</v>
      </c>
      <c r="F19" s="12">
        <f t="shared" si="2"/>
        <v>22999</v>
      </c>
    </row>
    <row r="20">
      <c r="A20" s="13" t="s">
        <v>219</v>
      </c>
      <c r="B20" s="14" t="str">
        <f t="shared" si="1"/>
        <v>Other dangerous or negligent acts endangering persons, nec</v>
      </c>
      <c r="C20" s="14" t="str">
        <f>iferror(vlookup(B20,detailedoffence!C:D,2,false),"NA")</f>
        <v>NA</v>
      </c>
      <c r="D20" s="14">
        <v>82.0</v>
      </c>
      <c r="E20" s="14">
        <f>sumifs(detailedoffence!G:G,detailedoffence!C:C,B20)</f>
        <v>0</v>
      </c>
      <c r="F20" s="12">
        <f t="shared" si="2"/>
        <v>0</v>
      </c>
    </row>
    <row r="21">
      <c r="A21" s="13" t="s">
        <v>220</v>
      </c>
      <c r="B21" s="14" t="str">
        <f t="shared" si="1"/>
        <v>Abduction and kidnapping</v>
      </c>
      <c r="C21" s="14" t="str">
        <f>iferror(vlookup(B21,detailedoffence!C:D,2,false),"NA")</f>
        <v>Harrassment</v>
      </c>
      <c r="D21" s="14">
        <v>8.0</v>
      </c>
      <c r="E21" s="14">
        <f>sumifs(detailedoffence!G:G,detailedoffence!C:C,B21)</f>
        <v>487</v>
      </c>
      <c r="F21" s="12">
        <f t="shared" si="2"/>
        <v>3896</v>
      </c>
    </row>
    <row r="22">
      <c r="A22" s="13" t="s">
        <v>221</v>
      </c>
      <c r="B22" s="14" t="str">
        <f t="shared" si="1"/>
        <v>Deprivation of liberty/false imprisonment</v>
      </c>
      <c r="C22" s="14" t="str">
        <f>iferror(vlookup(B22,detailedoffence!C:D,2,false),"NA")</f>
        <v>Harrassment</v>
      </c>
      <c r="D22" s="14">
        <v>28.0</v>
      </c>
      <c r="E22" s="14">
        <f>sumifs(detailedoffence!G:G,detailedoffence!C:C,B22)</f>
        <v>32</v>
      </c>
      <c r="F22" s="12">
        <f t="shared" si="2"/>
        <v>896</v>
      </c>
    </row>
    <row r="23">
      <c r="A23" s="13" t="s">
        <v>222</v>
      </c>
      <c r="B23" s="14" t="str">
        <f t="shared" si="1"/>
        <v>Harassment and private nuisance</v>
      </c>
      <c r="C23" s="14" t="str">
        <f>iferror(vlookup(B23,detailedoffence!C:D,2,false),"NA")</f>
        <v>Harrassment</v>
      </c>
      <c r="D23" s="14">
        <v>50.0</v>
      </c>
      <c r="E23" s="14">
        <f>sumifs(detailedoffence!G:G,detailedoffence!C:C,B23)</f>
        <v>126</v>
      </c>
      <c r="F23" s="12">
        <f t="shared" si="2"/>
        <v>6300</v>
      </c>
    </row>
    <row r="24">
      <c r="A24" s="13" t="s">
        <v>223</v>
      </c>
      <c r="B24" s="14" t="str">
        <f t="shared" si="1"/>
        <v>Threatening behaviour</v>
      </c>
      <c r="C24" s="14" t="str">
        <f>iferror(vlookup(B24,detailedoffence!C:D,2,false),"NA")</f>
        <v>Harrassment</v>
      </c>
      <c r="D24" s="14">
        <v>65.0</v>
      </c>
      <c r="E24" s="14">
        <f>sumifs(detailedoffence!G:G,detailedoffence!C:C,B24)</f>
        <v>8797</v>
      </c>
      <c r="F24" s="12">
        <f t="shared" si="2"/>
        <v>571805</v>
      </c>
    </row>
    <row r="25">
      <c r="A25" s="13" t="s">
        <v>224</v>
      </c>
      <c r="B25" s="14" t="str">
        <f t="shared" si="1"/>
        <v>Aggravated robbery</v>
      </c>
      <c r="C25" s="14" t="str">
        <f>iferror(vlookup(B25,detailedoffence!C:D,2,false),"NA")</f>
        <v>Theft</v>
      </c>
      <c r="D25" s="14">
        <v>26.0</v>
      </c>
      <c r="E25" s="14">
        <f>sumifs(detailedoffence!G:G,detailedoffence!C:C,B25)</f>
        <v>3317</v>
      </c>
      <c r="F25" s="12">
        <f t="shared" si="2"/>
        <v>86242</v>
      </c>
    </row>
    <row r="26">
      <c r="A26" s="13" t="s">
        <v>225</v>
      </c>
      <c r="B26" s="14" t="str">
        <f t="shared" si="1"/>
        <v>Non-aggravated robbery</v>
      </c>
      <c r="C26" s="14" t="str">
        <f>iferror(vlookup(B26,detailedoffence!C:D,2,false),"NA")</f>
        <v>Theft</v>
      </c>
      <c r="D26" s="14">
        <v>37.0</v>
      </c>
      <c r="E26" s="14">
        <f>sumifs(detailedoffence!G:G,detailedoffence!C:C,B26)</f>
        <v>799</v>
      </c>
      <c r="F26" s="12">
        <f t="shared" si="2"/>
        <v>29563</v>
      </c>
    </row>
    <row r="27">
      <c r="A27" s="13" t="s">
        <v>226</v>
      </c>
      <c r="B27" s="14" t="str">
        <f t="shared" si="1"/>
        <v>Blackmail and extortion</v>
      </c>
      <c r="C27" s="14" t="str">
        <f>iferror(vlookup(B27,detailedoffence!C:D,2,false),"NA")</f>
        <v>Theft</v>
      </c>
      <c r="D27" s="14">
        <v>54.0</v>
      </c>
      <c r="E27" s="14">
        <f>sumifs(detailedoffence!G:G,detailedoffence!C:C,B27)</f>
        <v>74</v>
      </c>
      <c r="F27" s="12">
        <f t="shared" si="2"/>
        <v>3996</v>
      </c>
    </row>
    <row r="28">
      <c r="A28" s="13" t="s">
        <v>227</v>
      </c>
      <c r="B28" s="14" t="str">
        <f t="shared" si="1"/>
        <v>Unlawful entry with intent/burglary, break and enter</v>
      </c>
      <c r="C28" s="14" t="str">
        <f>iferror(vlookup(B28,detailedoffence!C:D,2,false),"NA")</f>
        <v>NA</v>
      </c>
      <c r="D28" s="14">
        <v>38.0</v>
      </c>
      <c r="E28" s="14">
        <f>sumifs(detailedoffence!G:G,detailedoffence!C:C,B28)</f>
        <v>0</v>
      </c>
      <c r="F28" s="12">
        <f t="shared" si="2"/>
        <v>0</v>
      </c>
    </row>
    <row r="29">
      <c r="A29" s="13" t="s">
        <v>228</v>
      </c>
      <c r="B29" s="14" t="str">
        <f t="shared" si="1"/>
        <v>Theft of a motor vehicle</v>
      </c>
      <c r="C29" s="14" t="str">
        <f>iferror(vlookup(B29,detailedoffence!C:D,2,false),"NA")</f>
        <v>Theft</v>
      </c>
      <c r="D29" s="14">
        <v>21.0</v>
      </c>
      <c r="E29" s="14">
        <f>sumifs(detailedoffence!G:G,detailedoffence!C:C,B29)</f>
        <v>898</v>
      </c>
      <c r="F29" s="12">
        <f t="shared" si="2"/>
        <v>18858</v>
      </c>
    </row>
    <row r="30">
      <c r="A30" s="13" t="s">
        <v>229</v>
      </c>
      <c r="B30" s="14" t="str">
        <f t="shared" si="1"/>
        <v>Illegal use of a motor vehicle</v>
      </c>
      <c r="C30" s="14" t="str">
        <f>iferror(vlookup(B30,detailedoffence!C:D,2,false),"NA")</f>
        <v>Theft</v>
      </c>
      <c r="D30" s="14">
        <v>47.0</v>
      </c>
      <c r="E30" s="14">
        <f>sumifs(detailedoffence!G:G,detailedoffence!C:C,B30)</f>
        <v>6565</v>
      </c>
      <c r="F30" s="12">
        <f t="shared" si="2"/>
        <v>308555</v>
      </c>
    </row>
    <row r="31">
      <c r="A31" s="13" t="s">
        <v>230</v>
      </c>
      <c r="B31" s="14" t="str">
        <f t="shared" si="1"/>
        <v>Theft of motor vehicle parts or contents</v>
      </c>
      <c r="C31" s="14" t="str">
        <f>iferror(vlookup(B31,detailedoffence!C:D,2,false),"NA")</f>
        <v>NA</v>
      </c>
      <c r="D31" s="14">
        <v>45.0</v>
      </c>
      <c r="E31" s="14">
        <f>sumifs(detailedoffence!G:G,detailedoffence!C:C,B31)</f>
        <v>0</v>
      </c>
      <c r="F31" s="12">
        <f t="shared" si="2"/>
        <v>0</v>
      </c>
    </row>
    <row r="32">
      <c r="A32" s="13" t="s">
        <v>231</v>
      </c>
      <c r="B32" s="14" t="str">
        <f t="shared" si="1"/>
        <v>Theft from a person (excluding by force)</v>
      </c>
      <c r="C32" s="14" t="str">
        <f>iferror(vlookup(B32,detailedoffence!C:D,2,false),"NA")</f>
        <v>Theft</v>
      </c>
      <c r="D32" s="14">
        <v>46.0</v>
      </c>
      <c r="E32" s="14">
        <f>sumifs(detailedoffence!G:G,detailedoffence!C:C,B32)</f>
        <v>1481</v>
      </c>
      <c r="F32" s="12">
        <f t="shared" si="2"/>
        <v>68126</v>
      </c>
    </row>
    <row r="33">
      <c r="A33" s="13" t="s">
        <v>232</v>
      </c>
      <c r="B33" s="14" t="str">
        <f t="shared" si="1"/>
        <v>Theft of intellectual property</v>
      </c>
      <c r="C33" s="14" t="str">
        <f>iferror(vlookup(B33,detailedoffence!C:D,2,false),"NA")</f>
        <v>Theft</v>
      </c>
      <c r="D33" s="14">
        <v>108.0</v>
      </c>
      <c r="E33" s="14">
        <f>sumifs(detailedoffence!G:G,detailedoffence!C:C,B33)</f>
        <v>13</v>
      </c>
      <c r="F33" s="12">
        <f t="shared" si="2"/>
        <v>1404</v>
      </c>
    </row>
    <row r="34">
      <c r="A34" s="13" t="s">
        <v>233</v>
      </c>
      <c r="B34" s="14" t="str">
        <f t="shared" si="1"/>
        <v>Theft from retail premises</v>
      </c>
      <c r="C34" s="14" t="str">
        <f>iferror(vlookup(B34,detailedoffence!C:D,2,false),"NA")</f>
        <v>Theft</v>
      </c>
      <c r="D34" s="14">
        <v>113.0</v>
      </c>
      <c r="E34" s="14">
        <f>sumifs(detailedoffence!G:G,detailedoffence!C:C,B34)</f>
        <v>19123</v>
      </c>
      <c r="F34" s="12">
        <f t="shared" si="2"/>
        <v>2160899</v>
      </c>
    </row>
    <row r="35">
      <c r="A35" s="13" t="s">
        <v>234</v>
      </c>
      <c r="B35" s="14" t="str">
        <f t="shared" si="1"/>
        <v>Theft (except motor vehicles), nec</v>
      </c>
      <c r="C35" s="14" t="str">
        <f>iferror(vlookup(B35,detailedoffence!C:D,2,false),"NA")</f>
        <v>NA</v>
      </c>
      <c r="D35" s="14">
        <v>93.0</v>
      </c>
      <c r="E35" s="14">
        <f>sumifs(detailedoffence!G:G,detailedoffence!C:C,B35)</f>
        <v>0</v>
      </c>
      <c r="F35" s="12">
        <f t="shared" si="2"/>
        <v>0</v>
      </c>
    </row>
    <row r="36">
      <c r="A36" s="13" t="s">
        <v>235</v>
      </c>
      <c r="B36" s="14" t="str">
        <f t="shared" si="1"/>
        <v>Receive or handle proceeds of crime</v>
      </c>
      <c r="C36" s="14" t="str">
        <f>iferror(vlookup(B36,detailedoffence!C:D,2,false),"NA")</f>
        <v>Theft</v>
      </c>
      <c r="D36" s="14">
        <v>53.0</v>
      </c>
      <c r="E36" s="14">
        <f>sumifs(detailedoffence!G:G,detailedoffence!C:C,B36)</f>
        <v>27944</v>
      </c>
      <c r="F36" s="12">
        <f t="shared" si="2"/>
        <v>1481032</v>
      </c>
    </row>
    <row r="37">
      <c r="A37" s="13" t="s">
        <v>236</v>
      </c>
      <c r="B37" s="14" t="str">
        <f t="shared" si="1"/>
        <v>Illegal use of property (except motor vehicles)</v>
      </c>
      <c r="C37" s="14" t="str">
        <f>iferror(vlookup(B37,detailedoffence!C:D,2,false),"NA")</f>
        <v>Theft</v>
      </c>
      <c r="D37" s="14">
        <v>85.0</v>
      </c>
      <c r="E37" s="14">
        <f>sumifs(detailedoffence!G:G,detailedoffence!C:C,B37)</f>
        <v>1</v>
      </c>
      <c r="F37" s="12">
        <f t="shared" si="2"/>
        <v>85</v>
      </c>
    </row>
    <row r="38">
      <c r="A38" s="13" t="s">
        <v>237</v>
      </c>
      <c r="B38" s="14" t="str">
        <f t="shared" si="1"/>
        <v>Obtain benefit by deception</v>
      </c>
      <c r="C38" s="14" t="str">
        <f>iferror(vlookup(B38,detailedoffence!C:D,2,false),"NA")</f>
        <v>Fraud</v>
      </c>
      <c r="D38" s="14">
        <v>35.0</v>
      </c>
      <c r="E38" s="14">
        <f>sumifs(detailedoffence!G:G,detailedoffence!C:C,B38)</f>
        <v>16545</v>
      </c>
      <c r="F38" s="12">
        <f t="shared" si="2"/>
        <v>579075</v>
      </c>
    </row>
    <row r="39">
      <c r="A39" s="13" t="s">
        <v>238</v>
      </c>
      <c r="B39" s="14" t="str">
        <f t="shared" si="1"/>
        <v>Counterfeiting of currency</v>
      </c>
      <c r="C39" s="14" t="str">
        <f>iferror(vlookup(B39,detailedoffence!C:D,2,false),"NA")</f>
        <v>Fraud</v>
      </c>
      <c r="D39" s="14">
        <v>22.0</v>
      </c>
      <c r="E39" s="14">
        <f>sumifs(detailedoffence!G:G,detailedoffence!C:C,B39)</f>
        <v>340</v>
      </c>
      <c r="F39" s="12">
        <f t="shared" si="2"/>
        <v>7480</v>
      </c>
    </row>
    <row r="40">
      <c r="A40" s="13" t="s">
        <v>239</v>
      </c>
      <c r="B40" s="14" t="str">
        <f t="shared" si="1"/>
        <v>Forgery of documents</v>
      </c>
      <c r="C40" s="14" t="str">
        <f>iferror(vlookup(B40,detailedoffence!C:D,2,false),"NA")</f>
        <v>Fraud</v>
      </c>
      <c r="D40" s="14">
        <v>23.0</v>
      </c>
      <c r="E40" s="14">
        <f>sumifs(detailedoffence!G:G,detailedoffence!C:C,B40)</f>
        <v>275</v>
      </c>
      <c r="F40" s="12">
        <f t="shared" si="2"/>
        <v>6325</v>
      </c>
    </row>
    <row r="41">
      <c r="A41" s="13" t="s">
        <v>240</v>
      </c>
      <c r="B41" s="14" t="str">
        <f t="shared" si="1"/>
        <v>Possess equipment to make false/illegal instrument</v>
      </c>
      <c r="C41" s="14" t="str">
        <f>iferror(vlookup(B41,detailedoffence!C:D,2,false),"NA")</f>
        <v>Fraud</v>
      </c>
      <c r="D41" s="14">
        <v>15.0</v>
      </c>
      <c r="E41" s="14">
        <f>sumifs(detailedoffence!G:G,detailedoffence!C:C,B41)</f>
        <v>56</v>
      </c>
      <c r="F41" s="12">
        <f t="shared" si="2"/>
        <v>840</v>
      </c>
    </row>
    <row r="42">
      <c r="A42" s="13" t="s">
        <v>241</v>
      </c>
      <c r="B42" s="14" t="str">
        <f t="shared" si="1"/>
        <v>Fraudulent trade practices</v>
      </c>
      <c r="C42" s="14" t="str">
        <f>iferror(vlookup(B42,detailedoffence!C:D,2,false),"NA")</f>
        <v>Fraud</v>
      </c>
      <c r="D42" s="14">
        <v>67.0</v>
      </c>
      <c r="E42" s="14">
        <f>sumifs(detailedoffence!G:G,detailedoffence!C:C,B42)</f>
        <v>55</v>
      </c>
      <c r="F42" s="12">
        <f t="shared" si="2"/>
        <v>3685</v>
      </c>
    </row>
    <row r="43">
      <c r="A43" s="13" t="s">
        <v>242</v>
      </c>
      <c r="B43" s="14" t="str">
        <f t="shared" si="1"/>
        <v>Misrepresentation of professional status</v>
      </c>
      <c r="C43" s="14" t="str">
        <f>iferror(vlookup(B43,detailedoffence!C:D,2,false),"NA")</f>
        <v>Fraud</v>
      </c>
      <c r="D43" s="14">
        <v>69.0</v>
      </c>
      <c r="E43" s="14">
        <f>sumifs(detailedoffence!G:G,detailedoffence!C:C,B43)</f>
        <v>293</v>
      </c>
      <c r="F43" s="12">
        <f t="shared" si="2"/>
        <v>20217</v>
      </c>
    </row>
    <row r="44">
      <c r="A44" s="13" t="s">
        <v>243</v>
      </c>
      <c r="B44" s="14" t="str">
        <f t="shared" si="1"/>
        <v>Illegal non-fraudulent trade practices</v>
      </c>
      <c r="C44" s="14" t="str">
        <f>iferror(vlookup(B44,detailedoffence!C:D,2,false),"NA")</f>
        <v>Fraud</v>
      </c>
      <c r="D44" s="14">
        <v>112.0</v>
      </c>
      <c r="E44" s="14">
        <f>sumifs(detailedoffence!G:G,detailedoffence!C:C,B44)</f>
        <v>2</v>
      </c>
      <c r="F44" s="12">
        <f t="shared" si="2"/>
        <v>224</v>
      </c>
    </row>
    <row r="45">
      <c r="A45" s="13" t="s">
        <v>244</v>
      </c>
      <c r="B45" s="14" t="str">
        <f t="shared" si="1"/>
        <v>Dishonest conversion</v>
      </c>
      <c r="C45" s="14" t="str">
        <f>iferror(vlookup(B45,detailedoffence!C:D,2,false),"NA")</f>
        <v>Fraud</v>
      </c>
      <c r="D45" s="14">
        <v>48.0</v>
      </c>
      <c r="E45" s="14">
        <f>sumifs(detailedoffence!G:G,detailedoffence!C:C,B45)</f>
        <v>1200</v>
      </c>
      <c r="F45" s="12">
        <f t="shared" si="2"/>
        <v>57600</v>
      </c>
    </row>
    <row r="46">
      <c r="A46" s="13" t="s">
        <v>245</v>
      </c>
      <c r="B46" s="14" t="str">
        <f t="shared" si="1"/>
        <v>Other fraud and deception offences, nec</v>
      </c>
      <c r="C46" s="14" t="str">
        <f>iferror(vlookup(B46,detailedoffence!C:D,2,false),"NA")</f>
        <v>NA</v>
      </c>
      <c r="D46" s="14">
        <v>83.0</v>
      </c>
      <c r="E46" s="14">
        <f>sumifs(detailedoffence!G:G,detailedoffence!C:C,B46)</f>
        <v>0</v>
      </c>
      <c r="F46" s="12">
        <f t="shared" si="2"/>
        <v>0</v>
      </c>
    </row>
    <row r="47">
      <c r="A47" s="13" t="s">
        <v>246</v>
      </c>
      <c r="B47" s="14" t="str">
        <f t="shared" si="1"/>
        <v>Import illicit drugs</v>
      </c>
      <c r="C47" s="14" t="str">
        <f>iferror(vlookup(B47,detailedoffence!C:D,2,false),"NA")</f>
        <v>Drugs</v>
      </c>
      <c r="D47" s="14">
        <v>4.0</v>
      </c>
      <c r="E47" s="14">
        <f>sumifs(detailedoffence!G:G,detailedoffence!C:C,B47)</f>
        <v>506</v>
      </c>
      <c r="F47" s="12">
        <f t="shared" si="2"/>
        <v>2024</v>
      </c>
    </row>
    <row r="48">
      <c r="A48" s="13" t="s">
        <v>247</v>
      </c>
      <c r="B48" s="14" t="str">
        <f t="shared" si="1"/>
        <v>Export illicit drugs</v>
      </c>
      <c r="C48" s="14" t="str">
        <f>iferror(vlookup(B48,detailedoffence!C:D,2,false),"NA")</f>
        <v>NA</v>
      </c>
      <c r="D48" s="14">
        <v>5.0</v>
      </c>
      <c r="E48" s="14">
        <f>sumifs(detailedoffence!G:G,detailedoffence!C:C,B48)</f>
        <v>0</v>
      </c>
      <c r="F48" s="12">
        <f t="shared" si="2"/>
        <v>0</v>
      </c>
    </row>
    <row r="49">
      <c r="A49" s="13" t="s">
        <v>248</v>
      </c>
      <c r="B49" s="14" t="str">
        <f t="shared" si="1"/>
        <v>Deal or traffic in illicit drugs - commercial quantity</v>
      </c>
      <c r="C49" s="14" t="str">
        <f>iferror(vlookup(B49,detailedoffence!C:D,2,false),"NA")</f>
        <v>Drugs</v>
      </c>
      <c r="D49" s="14">
        <v>6.0</v>
      </c>
      <c r="E49" s="14">
        <f>sumifs(detailedoffence!G:G,detailedoffence!C:C,B49)</f>
        <v>1995</v>
      </c>
      <c r="F49" s="12">
        <f t="shared" si="2"/>
        <v>11970</v>
      </c>
    </row>
    <row r="50">
      <c r="A50" s="13" t="s">
        <v>249</v>
      </c>
      <c r="B50" s="14" t="str">
        <f t="shared" si="1"/>
        <v>Deal or traffic in illicit drugs - non-commercial quantity</v>
      </c>
      <c r="C50" s="14" t="str">
        <f>iferror(vlookup(B50,detailedoffence!C:D,2,false),"NA")</f>
        <v>Drugs</v>
      </c>
      <c r="D50" s="14">
        <v>32.0</v>
      </c>
      <c r="E50" s="14">
        <f>sumifs(detailedoffence!G:G,detailedoffence!C:C,B50)</f>
        <v>10519</v>
      </c>
      <c r="F50" s="12">
        <f t="shared" si="2"/>
        <v>336608</v>
      </c>
    </row>
    <row r="51">
      <c r="A51" s="13" t="s">
        <v>250</v>
      </c>
      <c r="B51" s="14" t="str">
        <f t="shared" si="1"/>
        <v>Manufacture illicit drugs</v>
      </c>
      <c r="C51" s="14" t="str">
        <f>iferror(vlookup(B51,detailedoffence!C:D,2,false),"NA")</f>
        <v>Drugs</v>
      </c>
      <c r="D51" s="14">
        <v>7.0</v>
      </c>
      <c r="E51" s="14">
        <f>sumifs(detailedoffence!G:G,detailedoffence!C:C,B51)</f>
        <v>242</v>
      </c>
      <c r="F51" s="12">
        <f t="shared" si="2"/>
        <v>1694</v>
      </c>
    </row>
    <row r="52">
      <c r="A52" s="13" t="s">
        <v>251</v>
      </c>
      <c r="B52" s="14" t="str">
        <f t="shared" si="1"/>
        <v>Cultivate illicit drugs</v>
      </c>
      <c r="C52" s="14" t="str">
        <f>iferror(vlookup(B52,detailedoffence!C:D,2,false),"NA")</f>
        <v>Drugs</v>
      </c>
      <c r="D52" s="14">
        <v>73.0</v>
      </c>
      <c r="E52" s="14">
        <f>sumifs(detailedoffence!G:G,detailedoffence!C:C,B52)</f>
        <v>3946</v>
      </c>
      <c r="F52" s="12">
        <f t="shared" si="2"/>
        <v>288058</v>
      </c>
    </row>
    <row r="53">
      <c r="A53" s="13" t="s">
        <v>252</v>
      </c>
      <c r="B53" s="14" t="str">
        <f t="shared" si="1"/>
        <v>Possess illicit drugs</v>
      </c>
      <c r="C53" s="14" t="str">
        <f>iferror(vlookup(B53,detailedoffence!C:D,2,false),"NA")</f>
        <v>Drugs</v>
      </c>
      <c r="D53" s="14">
        <v>127.0</v>
      </c>
      <c r="E53" s="14">
        <f>sumifs(detailedoffence!G:G,detailedoffence!C:C,B53)</f>
        <v>87198</v>
      </c>
      <c r="F53" s="12">
        <f t="shared" si="2"/>
        <v>11074146</v>
      </c>
    </row>
    <row r="54">
      <c r="A54" s="13" t="s">
        <v>253</v>
      </c>
      <c r="B54" s="14" t="str">
        <f t="shared" si="1"/>
        <v>Use illicit drugs</v>
      </c>
      <c r="C54" s="14" t="str">
        <f>iferror(vlookup(B54,detailedoffence!C:D,2,false),"NA")</f>
        <v>Drugs</v>
      </c>
      <c r="D54" s="14">
        <v>123.0</v>
      </c>
      <c r="E54" s="14">
        <f>sumifs(detailedoffence!G:G,detailedoffence!C:C,B54)</f>
        <v>507</v>
      </c>
      <c r="F54" s="12">
        <f t="shared" si="2"/>
        <v>62361</v>
      </c>
    </row>
    <row r="55">
      <c r="A55" s="13" t="s">
        <v>254</v>
      </c>
      <c r="B55" s="14" t="str">
        <f t="shared" si="1"/>
        <v>Other illicit drug offences, nec</v>
      </c>
      <c r="C55" s="14" t="str">
        <f>iferror(vlookup(B55,detailedoffence!C:D,2,false),"NA")</f>
        <v>NA</v>
      </c>
      <c r="D55" s="14">
        <v>106.0</v>
      </c>
      <c r="E55" s="14">
        <f>sumifs(detailedoffence!G:G,detailedoffence!C:C,B55)</f>
        <v>0</v>
      </c>
      <c r="F55" s="12">
        <f t="shared" si="2"/>
        <v>0</v>
      </c>
    </row>
    <row r="56">
      <c r="A56" s="13" t="s">
        <v>255</v>
      </c>
      <c r="B56" s="14" t="str">
        <f t="shared" si="1"/>
        <v>Import or export prohibited weapons/explosives</v>
      </c>
      <c r="C56" s="14" t="str">
        <f>iferror(vlookup(B56,detailedoffence!C:D,2,false),"NA")</f>
        <v>NA</v>
      </c>
      <c r="D56" s="14">
        <v>80.0</v>
      </c>
      <c r="E56" s="14">
        <f>sumifs(detailedoffence!G:G,detailedoffence!C:C,B56)</f>
        <v>0</v>
      </c>
      <c r="F56" s="12">
        <f t="shared" si="2"/>
        <v>0</v>
      </c>
    </row>
    <row r="57">
      <c r="A57" s="13" t="s">
        <v>256</v>
      </c>
      <c r="B57" s="14" t="str">
        <f t="shared" si="1"/>
        <v>Sell, possess and/or use prohibited weapons/explosives</v>
      </c>
      <c r="C57" s="14" t="str">
        <f>iferror(vlookup(B57,detailedoffence!C:D,2,false),"NA")</f>
        <v>Weapons</v>
      </c>
      <c r="D57" s="14">
        <v>81.0</v>
      </c>
      <c r="E57" s="14">
        <f>sumifs(detailedoffence!G:G,detailedoffence!C:C,B57)</f>
        <v>6810</v>
      </c>
      <c r="F57" s="12">
        <f t="shared" si="2"/>
        <v>551610</v>
      </c>
    </row>
    <row r="58">
      <c r="A58" s="13" t="s">
        <v>257</v>
      </c>
      <c r="B58" s="14" t="str">
        <f t="shared" si="1"/>
        <v>Prohibited weapons/explosives offences, nec</v>
      </c>
      <c r="C58" s="14" t="str">
        <f>iferror(vlookup(B58,detailedoffence!C:D,2,false),"NA")</f>
        <v>NA</v>
      </c>
      <c r="D58" s="14">
        <v>79.0</v>
      </c>
      <c r="E58" s="14">
        <f>sumifs(detailedoffence!G:G,detailedoffence!C:C,B58)</f>
        <v>0</v>
      </c>
      <c r="F58" s="12">
        <f t="shared" si="2"/>
        <v>0</v>
      </c>
    </row>
    <row r="59">
      <c r="A59" s="13" t="s">
        <v>258</v>
      </c>
      <c r="B59" s="14" t="str">
        <f t="shared" si="1"/>
        <v>Unlawfully obtain or possess regulated weapons/explosives</v>
      </c>
      <c r="C59" s="14" t="str">
        <f>iferror(vlookup(B59,detailedoffence!C:D,2,false),"NA")</f>
        <v>Weapons</v>
      </c>
      <c r="D59" s="14">
        <v>96.0</v>
      </c>
      <c r="E59" s="14">
        <f>sumifs(detailedoffence!G:G,detailedoffence!C:C,B59)</f>
        <v>19959</v>
      </c>
      <c r="F59" s="12">
        <f t="shared" si="2"/>
        <v>1916064</v>
      </c>
    </row>
    <row r="60">
      <c r="A60" s="13" t="s">
        <v>259</v>
      </c>
      <c r="B60" s="14" t="str">
        <f t="shared" si="1"/>
        <v>Misuse of regulated weapons/explosives</v>
      </c>
      <c r="C60" s="14" t="str">
        <f>iferror(vlookup(B60,detailedoffence!C:D,2,false),"NA")</f>
        <v>Weapons</v>
      </c>
      <c r="D60" s="14">
        <v>117.0</v>
      </c>
      <c r="E60" s="14">
        <f>sumifs(detailedoffence!G:G,detailedoffence!C:C,B60)</f>
        <v>3574</v>
      </c>
      <c r="F60" s="12">
        <f t="shared" si="2"/>
        <v>418158</v>
      </c>
    </row>
    <row r="61">
      <c r="A61" s="13" t="s">
        <v>260</v>
      </c>
      <c r="B61" s="14" t="str">
        <f t="shared" si="1"/>
        <v>Deal or traffic regulated weapons/explosives offences</v>
      </c>
      <c r="C61" s="14" t="str">
        <f>iferror(vlookup(B61,detailedoffence!C:D,2,false),"NA")</f>
        <v>Weapons</v>
      </c>
      <c r="D61" s="14">
        <v>62.0</v>
      </c>
      <c r="E61" s="14">
        <f>sumifs(detailedoffence!G:G,detailedoffence!C:C,B61)</f>
        <v>249</v>
      </c>
      <c r="F61" s="12">
        <f t="shared" si="2"/>
        <v>15438</v>
      </c>
    </row>
    <row r="62">
      <c r="A62" s="13" t="s">
        <v>261</v>
      </c>
      <c r="B62" s="14" t="str">
        <f t="shared" si="1"/>
        <v>Regulated weapons/explosives offences, nec</v>
      </c>
      <c r="C62" s="14" t="str">
        <f>iferror(vlookup(B62,detailedoffence!C:D,2,false),"NA")</f>
        <v>NA</v>
      </c>
      <c r="D62" s="14">
        <v>125.0</v>
      </c>
      <c r="E62" s="14">
        <f>sumifs(detailedoffence!G:G,detailedoffence!C:C,B62)</f>
        <v>0</v>
      </c>
      <c r="F62" s="12">
        <f t="shared" si="2"/>
        <v>0</v>
      </c>
    </row>
    <row r="63">
      <c r="A63" s="13" t="s">
        <v>262</v>
      </c>
      <c r="B63" s="14" t="str">
        <f t="shared" si="1"/>
        <v>Property damage by fire or explosion</v>
      </c>
      <c r="C63" s="14" t="str">
        <f>iferror(vlookup(B63,detailedoffence!C:D,2,false),"NA")</f>
        <v>Property | Order | Other</v>
      </c>
      <c r="D63" s="14">
        <v>36.0</v>
      </c>
      <c r="E63" s="14">
        <f>sumifs(detailedoffence!G:G,detailedoffence!C:C,B63)</f>
        <v>846</v>
      </c>
      <c r="F63" s="12">
        <f t="shared" si="2"/>
        <v>30456</v>
      </c>
    </row>
    <row r="64">
      <c r="A64" s="13" t="s">
        <v>263</v>
      </c>
      <c r="B64" s="14" t="str">
        <f t="shared" si="1"/>
        <v>Graffiti</v>
      </c>
      <c r="C64" s="14" t="str">
        <f>iferror(vlookup(B64,detailedoffence!C:D,2,false),"NA")</f>
        <v>Property | Order | Other</v>
      </c>
      <c r="D64" s="14">
        <v>131.0</v>
      </c>
      <c r="E64" s="14">
        <f>sumifs(detailedoffence!G:G,detailedoffence!C:C,B64)</f>
        <v>2523</v>
      </c>
      <c r="F64" s="12">
        <f t="shared" si="2"/>
        <v>330513</v>
      </c>
    </row>
    <row r="65">
      <c r="A65" s="13" t="s">
        <v>264</v>
      </c>
      <c r="B65" s="14" t="str">
        <f t="shared" si="1"/>
        <v>Property damage, nec</v>
      </c>
      <c r="C65" s="14" t="str">
        <f>iferror(vlookup(B65,detailedoffence!C:D,2,false),"NA")</f>
        <v>NA</v>
      </c>
      <c r="D65" s="14">
        <v>94.0</v>
      </c>
      <c r="E65" s="14">
        <f>sumifs(detailedoffence!G:G,detailedoffence!C:C,B65)</f>
        <v>0</v>
      </c>
      <c r="F65" s="12">
        <f t="shared" si="2"/>
        <v>0</v>
      </c>
    </row>
    <row r="66">
      <c r="A66" s="13" t="s">
        <v>265</v>
      </c>
      <c r="B66" s="14" t="str">
        <f t="shared" si="1"/>
        <v>Air pollution offences</v>
      </c>
      <c r="C66" s="14" t="str">
        <f>iferror(vlookup(B66,detailedoffence!C:D,2,false),"NA")</f>
        <v>Property | Order | Other</v>
      </c>
      <c r="D66" s="14">
        <v>91.0</v>
      </c>
      <c r="E66" s="14">
        <f>sumifs(detailedoffence!G:G,detailedoffence!C:C,B66)</f>
        <v>1</v>
      </c>
      <c r="F66" s="12">
        <f t="shared" si="2"/>
        <v>91</v>
      </c>
    </row>
    <row r="67">
      <c r="A67" s="13" t="s">
        <v>266</v>
      </c>
      <c r="B67" s="14" t="str">
        <f t="shared" si="1"/>
        <v>Water pollution offences</v>
      </c>
      <c r="C67" s="14" t="str">
        <f>iferror(vlookup(B67,detailedoffence!C:D,2,false),"NA")</f>
        <v>Property | Order | Other</v>
      </c>
      <c r="D67" s="14">
        <v>66.0</v>
      </c>
      <c r="E67" s="14">
        <f>sumifs(detailedoffence!G:G,detailedoffence!C:C,B67)</f>
        <v>114</v>
      </c>
      <c r="F67" s="12">
        <f t="shared" si="2"/>
        <v>7524</v>
      </c>
    </row>
    <row r="68">
      <c r="A68" s="13" t="s">
        <v>267</v>
      </c>
      <c r="B68" s="14" t="str">
        <f t="shared" si="1"/>
        <v>Noise pollution offences</v>
      </c>
      <c r="C68" s="14" t="str">
        <f>iferror(vlookup(B68,detailedoffence!C:D,2,false),"NA")</f>
        <v>Property | Order | Other</v>
      </c>
      <c r="D68" s="14">
        <v>90.0</v>
      </c>
      <c r="E68" s="14">
        <f>sumifs(detailedoffence!G:G,detailedoffence!C:C,B68)</f>
        <v>62</v>
      </c>
      <c r="F68" s="12">
        <f t="shared" si="2"/>
        <v>5580</v>
      </c>
    </row>
    <row r="69">
      <c r="A69" s="13" t="s">
        <v>268</v>
      </c>
      <c r="B69" s="14" t="str">
        <f t="shared" si="1"/>
        <v>Soil pollution offences</v>
      </c>
      <c r="C69" s="14" t="str">
        <f>iferror(vlookup(B69,detailedoffence!C:D,2,false),"NA")</f>
        <v>Property | Order | Other</v>
      </c>
      <c r="D69" s="14">
        <v>71.0</v>
      </c>
      <c r="E69" s="14">
        <f>sumifs(detailedoffence!G:G,detailedoffence!C:C,B69)</f>
        <v>10</v>
      </c>
      <c r="F69" s="12">
        <f t="shared" si="2"/>
        <v>710</v>
      </c>
    </row>
    <row r="70">
      <c r="A70" s="13" t="s">
        <v>269</v>
      </c>
      <c r="B70" s="14" t="str">
        <f t="shared" si="1"/>
        <v>Environmental pollution, nec</v>
      </c>
      <c r="C70" s="14" t="str">
        <f>iferror(vlookup(B70,detailedoffence!C:D,2,false),"NA")</f>
        <v>NA</v>
      </c>
      <c r="D70" s="14">
        <v>92.0</v>
      </c>
      <c r="E70" s="14">
        <f>sumifs(detailedoffence!G:G,detailedoffence!C:C,B70)</f>
        <v>0</v>
      </c>
      <c r="F70" s="12">
        <f t="shared" si="2"/>
        <v>0</v>
      </c>
    </row>
    <row r="71">
      <c r="A71" s="13" t="s">
        <v>270</v>
      </c>
      <c r="B71" s="14" t="str">
        <f t="shared" si="1"/>
        <v>Trespass</v>
      </c>
      <c r="C71" s="14" t="str">
        <f>iferror(vlookup(B71,detailedoffence!C:D,2,false),"NA")</f>
        <v>Property | Order | Other</v>
      </c>
      <c r="D71" s="14">
        <v>128.0</v>
      </c>
      <c r="E71" s="14">
        <f>sumifs(detailedoffence!G:G,detailedoffence!C:C,B71)</f>
        <v>15947</v>
      </c>
      <c r="F71" s="12">
        <f t="shared" si="2"/>
        <v>2041216</v>
      </c>
    </row>
    <row r="72">
      <c r="A72" s="13" t="s">
        <v>271</v>
      </c>
      <c r="B72" s="14" t="str">
        <f t="shared" si="1"/>
        <v>Criminal intent</v>
      </c>
      <c r="C72" s="14" t="str">
        <f>iferror(vlookup(B72,detailedoffence!C:D,2,false),"NA")</f>
        <v>Property | Order | Other</v>
      </c>
      <c r="D72" s="14">
        <v>44.0</v>
      </c>
      <c r="E72" s="14">
        <f>sumifs(detailedoffence!G:G,detailedoffence!C:C,B72)</f>
        <v>7204</v>
      </c>
      <c r="F72" s="12">
        <f t="shared" si="2"/>
        <v>316976</v>
      </c>
    </row>
    <row r="73">
      <c r="A73" s="13" t="s">
        <v>272</v>
      </c>
      <c r="B73" s="14" t="str">
        <f t="shared" si="1"/>
        <v>Riot and affray</v>
      </c>
      <c r="C73" s="14" t="str">
        <f>iferror(vlookup(B73,detailedoffence!C:D,2,false),"NA")</f>
        <v>Property | Order | Other</v>
      </c>
      <c r="D73" s="14">
        <v>55.0</v>
      </c>
      <c r="E73" s="14">
        <f>sumifs(detailedoffence!G:G,detailedoffence!C:C,B73)</f>
        <v>8573</v>
      </c>
      <c r="F73" s="12">
        <f t="shared" si="2"/>
        <v>471515</v>
      </c>
    </row>
    <row r="74">
      <c r="A74" s="13" t="s">
        <v>273</v>
      </c>
      <c r="B74" s="14" t="str">
        <f t="shared" si="1"/>
        <v>Disorderly conduct, nec</v>
      </c>
      <c r="C74" s="14" t="str">
        <f>iferror(vlookup(B74,detailedoffence!C:D,2,false),"NA")</f>
        <v>NA</v>
      </c>
      <c r="D74" s="14">
        <v>97.0</v>
      </c>
      <c r="E74" s="14">
        <f>sumifs(detailedoffence!G:G,detailedoffence!C:C,B74)</f>
        <v>0</v>
      </c>
      <c r="F74" s="12">
        <f t="shared" si="2"/>
        <v>0</v>
      </c>
    </row>
    <row r="75">
      <c r="A75" s="13" t="s">
        <v>274</v>
      </c>
      <c r="B75" s="14" t="str">
        <f t="shared" si="1"/>
        <v>Betting and gambling offences</v>
      </c>
      <c r="C75" s="14" t="str">
        <f>iferror(vlookup(B75,detailedoffence!C:D,2,false),"NA")</f>
        <v>Property | Order | Other</v>
      </c>
      <c r="D75" s="14">
        <v>126.0</v>
      </c>
      <c r="E75" s="14">
        <f>sumifs(detailedoffence!G:G,detailedoffence!C:C,B75)</f>
        <v>134</v>
      </c>
      <c r="F75" s="12">
        <f t="shared" si="2"/>
        <v>16884</v>
      </c>
    </row>
    <row r="76">
      <c r="A76" s="13" t="s">
        <v>275</v>
      </c>
      <c r="B76" s="14" t="str">
        <f t="shared" si="1"/>
        <v>Liquor and tobacco offences</v>
      </c>
      <c r="C76" s="14" t="str">
        <f>iferror(vlookup(B76,detailedoffence!C:D,2,false),"NA")</f>
        <v>Property | Order | Other</v>
      </c>
      <c r="D76" s="14">
        <v>115.0</v>
      </c>
      <c r="E76" s="14">
        <f>sumifs(detailedoffence!G:G,detailedoffence!C:C,B76)</f>
        <v>4243</v>
      </c>
      <c r="F76" s="12">
        <f t="shared" si="2"/>
        <v>487945</v>
      </c>
    </row>
    <row r="77">
      <c r="A77" s="13" t="s">
        <v>276</v>
      </c>
      <c r="B77" s="14" t="str">
        <f t="shared" si="1"/>
        <v>Censorship offences</v>
      </c>
      <c r="C77" s="14" t="str">
        <f>iferror(vlookup(B77,detailedoffence!C:D,2,false),"NA")</f>
        <v>Property | Order | Other</v>
      </c>
      <c r="D77" s="14">
        <v>101.0</v>
      </c>
      <c r="E77" s="14">
        <f>sumifs(detailedoffence!G:G,detailedoffence!C:C,B77)</f>
        <v>15</v>
      </c>
      <c r="F77" s="12">
        <f t="shared" si="2"/>
        <v>1515</v>
      </c>
    </row>
    <row r="78">
      <c r="A78" s="13" t="s">
        <v>277</v>
      </c>
      <c r="B78" s="14" t="str">
        <f t="shared" si="1"/>
        <v>Prostitution offences</v>
      </c>
      <c r="C78" s="14" t="str">
        <f>iferror(vlookup(B78,detailedoffence!C:D,2,false),"NA")</f>
        <v>Property | Order | Other</v>
      </c>
      <c r="D78" s="14">
        <v>122.0</v>
      </c>
      <c r="E78" s="14">
        <f>sumifs(detailedoffence!G:G,detailedoffence!C:C,B78)</f>
        <v>10</v>
      </c>
      <c r="F78" s="12">
        <f t="shared" si="2"/>
        <v>1220</v>
      </c>
    </row>
    <row r="79">
      <c r="A79" s="13" t="s">
        <v>278</v>
      </c>
      <c r="B79" s="14" t="str">
        <f t="shared" si="1"/>
        <v>Offences against public order sexual standards</v>
      </c>
      <c r="C79" s="14" t="str">
        <f>iferror(vlookup(B79,detailedoffence!C:D,2,false),"NA")</f>
        <v>Property | Order | Other</v>
      </c>
      <c r="D79" s="14">
        <v>78.0</v>
      </c>
      <c r="E79" s="14">
        <f>sumifs(detailedoffence!G:G,detailedoffence!C:C,B79)</f>
        <v>991</v>
      </c>
      <c r="F79" s="12">
        <f t="shared" si="2"/>
        <v>77298</v>
      </c>
    </row>
    <row r="80">
      <c r="A80" s="13" t="s">
        <v>279</v>
      </c>
      <c r="B80" s="14" t="str">
        <f t="shared" si="1"/>
        <v>Consumption of legal substances in prohibited spaces</v>
      </c>
      <c r="C80" s="14" t="str">
        <f>iferror(vlookup(B80,detailedoffence!C:D,2,false),"NA")</f>
        <v>Property | Order | Other</v>
      </c>
      <c r="D80" s="14">
        <v>133.0</v>
      </c>
      <c r="E80" s="14">
        <f>sumifs(detailedoffence!G:G,detailedoffence!C:C,B80)</f>
        <v>53</v>
      </c>
      <c r="F80" s="12">
        <f t="shared" si="2"/>
        <v>7049</v>
      </c>
    </row>
    <row r="81">
      <c r="A81" s="13" t="s">
        <v>280</v>
      </c>
      <c r="B81" s="14" t="str">
        <f t="shared" si="1"/>
        <v>Regulated public order offences, nec</v>
      </c>
      <c r="C81" s="14" t="str">
        <f>iferror(vlookup(B81,detailedoffence!C:D,2,false),"NA")</f>
        <v>NA</v>
      </c>
      <c r="D81" s="14">
        <v>129.0</v>
      </c>
      <c r="E81" s="14">
        <f>sumifs(detailedoffence!G:G,detailedoffence!C:C,B81)</f>
        <v>0</v>
      </c>
      <c r="F81" s="12">
        <f t="shared" si="2"/>
        <v>0</v>
      </c>
    </row>
    <row r="82">
      <c r="A82" s="13" t="s">
        <v>281</v>
      </c>
      <c r="B82" s="14" t="str">
        <f t="shared" si="1"/>
        <v>Offensive language</v>
      </c>
      <c r="C82" s="14" t="str">
        <f>iferror(vlookup(B82,detailedoffence!C:D,2,false),"NA")</f>
        <v>Property | Order | Other</v>
      </c>
      <c r="D82" s="14">
        <v>116.0</v>
      </c>
      <c r="E82" s="14">
        <f>sumifs(detailedoffence!G:G,detailedoffence!C:C,B82)</f>
        <v>4978</v>
      </c>
      <c r="F82" s="12">
        <f t="shared" si="2"/>
        <v>577448</v>
      </c>
    </row>
    <row r="83">
      <c r="A83" s="13" t="s">
        <v>282</v>
      </c>
      <c r="B83" s="14" t="str">
        <f t="shared" si="1"/>
        <v>Offensive behaviour</v>
      </c>
      <c r="C83" s="14" t="str">
        <f>iferror(vlookup(B83,detailedoffence!C:D,2,false),"NA")</f>
        <v>Property | Order | Other</v>
      </c>
      <c r="D83" s="14">
        <v>118.0</v>
      </c>
      <c r="E83" s="14">
        <f>sumifs(detailedoffence!G:G,detailedoffence!C:C,B83)</f>
        <v>6248</v>
      </c>
      <c r="F83" s="12">
        <f t="shared" si="2"/>
        <v>737264</v>
      </c>
    </row>
    <row r="84">
      <c r="A84" s="13" t="s">
        <v>283</v>
      </c>
      <c r="B84" s="14" t="str">
        <f t="shared" si="1"/>
        <v>Vilify or incite hatred on racial, cultural, religious or ethnic grounds</v>
      </c>
      <c r="C84" s="14" t="str">
        <f>iferror(vlookup(B84,detailedoffence!C:D,2,false),"NA")</f>
        <v>NA</v>
      </c>
      <c r="D84" s="14">
        <v>99.0</v>
      </c>
      <c r="E84" s="14">
        <f>sumifs(detailedoffence!G:G,detailedoffence!C:C,B84)</f>
        <v>0</v>
      </c>
      <c r="F84" s="12">
        <f t="shared" si="2"/>
        <v>0</v>
      </c>
    </row>
    <row r="85">
      <c r="A85" s="13" t="s">
        <v>284</v>
      </c>
      <c r="B85" s="14" t="str">
        <f t="shared" si="1"/>
        <v>Cruelty to animals</v>
      </c>
      <c r="C85" s="14" t="str">
        <f>iferror(vlookup(B85,detailedoffence!C:D,2,false),"NA")</f>
        <v>Property | Order | Other</v>
      </c>
      <c r="D85" s="14">
        <v>64.0</v>
      </c>
      <c r="E85" s="14">
        <f>sumifs(detailedoffence!G:G,detailedoffence!C:C,B85)</f>
        <v>854</v>
      </c>
      <c r="F85" s="12">
        <f t="shared" si="2"/>
        <v>54656</v>
      </c>
    </row>
    <row r="86">
      <c r="A86" s="13" t="s">
        <v>285</v>
      </c>
      <c r="B86" s="14" t="str">
        <f t="shared" si="1"/>
        <v>Drive while licence disqualified or suspended</v>
      </c>
      <c r="C86" s="14" t="str">
        <f>iferror(vlookup(B86,detailedoffence!C:D,2,false),"NA")</f>
        <v>Property | Order | Other</v>
      </c>
      <c r="D86" s="14">
        <v>103.0</v>
      </c>
      <c r="E86" s="14">
        <f>sumifs(detailedoffence!G:G,detailedoffence!C:C,B86)</f>
        <v>76445</v>
      </c>
      <c r="F86" s="12">
        <f t="shared" si="2"/>
        <v>7873835</v>
      </c>
    </row>
    <row r="87">
      <c r="A87" s="13" t="s">
        <v>286</v>
      </c>
      <c r="B87" s="14" t="str">
        <f t="shared" si="1"/>
        <v>Drive without a licence</v>
      </c>
      <c r="C87" s="14" t="str">
        <f>iferror(vlookup(B87,detailedoffence!C:D,2,false),"NA")</f>
        <v>Property | Order | Other</v>
      </c>
      <c r="D87" s="14">
        <v>98.0</v>
      </c>
      <c r="E87" s="14">
        <f>sumifs(detailedoffence!G:G,detailedoffence!C:C,B87)</f>
        <v>28574</v>
      </c>
      <c r="F87" s="12">
        <f t="shared" si="2"/>
        <v>2800252</v>
      </c>
    </row>
    <row r="88">
      <c r="A88" s="13" t="s">
        <v>287</v>
      </c>
      <c r="B88" s="14" t="str">
        <f t="shared" si="1"/>
        <v>Driver licence offences, nec</v>
      </c>
      <c r="C88" s="14" t="str">
        <f>iferror(vlookup(B88,detailedoffence!C:D,2,false),"NA")</f>
        <v>NA</v>
      </c>
      <c r="D88" s="14">
        <v>110.0</v>
      </c>
      <c r="E88" s="14">
        <f>sumifs(detailedoffence!G:G,detailedoffence!C:C,B88)</f>
        <v>0</v>
      </c>
      <c r="F88" s="12">
        <f t="shared" si="2"/>
        <v>0</v>
      </c>
    </row>
    <row r="89">
      <c r="A89" s="13" t="s">
        <v>288</v>
      </c>
      <c r="B89" s="14" t="str">
        <f t="shared" si="1"/>
        <v>Registration offences</v>
      </c>
      <c r="C89" s="14" t="str">
        <f>iferror(vlookup(B89,detailedoffence!C:D,2,false),"NA")</f>
        <v>Property | Order | Other</v>
      </c>
      <c r="D89" s="14">
        <v>119.0</v>
      </c>
      <c r="E89" s="14">
        <f>sumifs(detailedoffence!G:G,detailedoffence!C:C,B89)</f>
        <v>20657</v>
      </c>
      <c r="F89" s="12">
        <f t="shared" si="2"/>
        <v>2458183</v>
      </c>
    </row>
    <row r="90">
      <c r="A90" s="13" t="s">
        <v>289</v>
      </c>
      <c r="B90" s="14" t="str">
        <f t="shared" si="1"/>
        <v>Roadworthiness offences</v>
      </c>
      <c r="C90" s="14" t="str">
        <f>iferror(vlookup(B90,detailedoffence!C:D,2,false),"NA")</f>
        <v>Property | Order | Other</v>
      </c>
      <c r="D90" s="14">
        <v>111.0</v>
      </c>
      <c r="E90" s="14">
        <f>sumifs(detailedoffence!G:G,detailedoffence!C:C,B90)</f>
        <v>153</v>
      </c>
      <c r="F90" s="12">
        <f t="shared" si="2"/>
        <v>16983</v>
      </c>
    </row>
    <row r="91">
      <c r="A91" s="13" t="s">
        <v>290</v>
      </c>
      <c r="B91" s="14" t="str">
        <f t="shared" si="1"/>
        <v>Exceed the prescribed content of alcohol</v>
      </c>
      <c r="C91" s="14" t="str">
        <f>iferror(vlookup(B91,detailedoffence!C:D,2,false),"NA")</f>
        <v>Property | Order | Other</v>
      </c>
      <c r="D91" s="14">
        <v>86.0</v>
      </c>
      <c r="E91" s="14">
        <f>sumifs(detailedoffence!G:G,detailedoffence!C:C,B91)</f>
        <v>73061</v>
      </c>
      <c r="F91" s="12">
        <f t="shared" si="2"/>
        <v>6283246</v>
      </c>
    </row>
    <row r="92">
      <c r="A92" s="13" t="s">
        <v>291</v>
      </c>
      <c r="B92" s="14" t="str">
        <f t="shared" si="1"/>
        <v>Exceed the legal speed limit</v>
      </c>
      <c r="C92" s="14" t="str">
        <f>iferror(vlookup(B92,detailedoffence!C:D,2,false),"NA")</f>
        <v>NA</v>
      </c>
      <c r="D92" s="14">
        <v>105.0</v>
      </c>
      <c r="E92" s="14">
        <f>sumifs(detailedoffence!G:G,detailedoffence!C:C,B92)</f>
        <v>0</v>
      </c>
      <c r="F92" s="12">
        <f t="shared" si="2"/>
        <v>0</v>
      </c>
    </row>
    <row r="93">
      <c r="A93" s="13" t="s">
        <v>292</v>
      </c>
      <c r="B93" s="14" t="str">
        <f t="shared" si="1"/>
        <v>Parking offences</v>
      </c>
      <c r="C93" s="14" t="str">
        <f>iferror(vlookup(B93,detailedoffence!C:D,2,false),"NA")</f>
        <v>NA</v>
      </c>
      <c r="D93" s="14">
        <v>132.0</v>
      </c>
      <c r="E93" s="14">
        <f>sumifs(detailedoffence!G:G,detailedoffence!C:C,B93)</f>
        <v>0</v>
      </c>
      <c r="F93" s="12">
        <f t="shared" si="2"/>
        <v>0</v>
      </c>
    </row>
    <row r="94">
      <c r="A94" s="13" t="s">
        <v>293</v>
      </c>
      <c r="B94" s="14" t="str">
        <f t="shared" si="1"/>
        <v>Exceed the prescribed content of illicit drugs</v>
      </c>
      <c r="C94" s="14" t="str">
        <f>iferror(vlookup(B94,detailedoffence!C:D,2,false),"NA")</f>
        <v>Property | Order | Other</v>
      </c>
      <c r="D94" s="14">
        <v>124.0</v>
      </c>
      <c r="E94" s="14">
        <f>sumifs(detailedoffence!G:G,detailedoffence!C:C,B94)</f>
        <v>38259</v>
      </c>
      <c r="F94" s="12">
        <f t="shared" si="2"/>
        <v>4744116</v>
      </c>
    </row>
    <row r="95">
      <c r="A95" s="13" t="s">
        <v>294</v>
      </c>
      <c r="B95" s="14" t="str">
        <f t="shared" si="1"/>
        <v>Regulatory driving offences, nec</v>
      </c>
      <c r="C95" s="14" t="str">
        <f>iferror(vlookup(B95,detailedoffence!C:D,2,false),"NA")</f>
        <v>NA</v>
      </c>
      <c r="D95" s="14">
        <v>104.0</v>
      </c>
      <c r="E95" s="14">
        <f>sumifs(detailedoffence!G:G,detailedoffence!C:C,B95)</f>
        <v>0</v>
      </c>
      <c r="F95" s="12">
        <f t="shared" si="2"/>
        <v>0</v>
      </c>
    </row>
    <row r="96">
      <c r="A96" s="13" t="s">
        <v>295</v>
      </c>
      <c r="B96" s="14" t="str">
        <f t="shared" si="1"/>
        <v>Pedestrian offences</v>
      </c>
      <c r="C96" s="14" t="str">
        <f>iferror(vlookup(B96,detailedoffence!C:D,2,false),"NA")</f>
        <v>Property | Order | Other</v>
      </c>
      <c r="D96" s="14">
        <v>130.0</v>
      </c>
      <c r="E96" s="14">
        <f>sumifs(detailedoffence!G:G,detailedoffence!C:C,B96)</f>
        <v>1</v>
      </c>
      <c r="F96" s="12">
        <f t="shared" si="2"/>
        <v>130</v>
      </c>
    </row>
    <row r="97">
      <c r="A97" s="13" t="s">
        <v>296</v>
      </c>
      <c r="B97" s="14" t="str">
        <f t="shared" si="1"/>
        <v>Escape custody offences</v>
      </c>
      <c r="C97" s="14" t="str">
        <f>iferror(vlookup(B97,detailedoffence!C:D,2,false),"NA")</f>
        <v>Procedural</v>
      </c>
      <c r="D97" s="14">
        <v>57.0</v>
      </c>
      <c r="E97" s="14">
        <f>sumifs(detailedoffence!G:G,detailedoffence!C:C,B97)</f>
        <v>851</v>
      </c>
      <c r="F97" s="12">
        <f t="shared" si="2"/>
        <v>48507</v>
      </c>
    </row>
    <row r="98">
      <c r="A98" s="13" t="s">
        <v>297</v>
      </c>
      <c r="B98" s="14" t="str">
        <f t="shared" si="1"/>
        <v>Breach of home detention</v>
      </c>
      <c r="C98" s="14" t="str">
        <f>iferror(vlookup(B98,detailedoffence!C:D,2,false),"NA")</f>
        <v>NA</v>
      </c>
      <c r="D98" s="14">
        <v>14.0</v>
      </c>
      <c r="E98" s="14">
        <f>sumifs(detailedoffence!G:G,detailedoffence!C:C,B98)</f>
        <v>0</v>
      </c>
      <c r="F98" s="12">
        <f t="shared" si="2"/>
        <v>0</v>
      </c>
    </row>
    <row r="99">
      <c r="A99" s="13" t="s">
        <v>298</v>
      </c>
      <c r="B99" s="14" t="str">
        <f t="shared" si="1"/>
        <v>Breach of suspended sentence</v>
      </c>
      <c r="C99" s="14" t="str">
        <f>iferror(vlookup(B99,detailedoffence!C:D,2,false),"NA")</f>
        <v>Procedural</v>
      </c>
      <c r="D99" s="14">
        <v>13.0</v>
      </c>
      <c r="E99" s="14">
        <f>sumifs(detailedoffence!G:G,detailedoffence!C:C,B99)</f>
        <v>6454</v>
      </c>
      <c r="F99" s="12">
        <f t="shared" si="2"/>
        <v>83902</v>
      </c>
    </row>
    <row r="100">
      <c r="A100" s="13" t="s">
        <v>299</v>
      </c>
      <c r="B100" s="14" t="str">
        <f t="shared" si="1"/>
        <v>Breach of community-based order not further defined</v>
      </c>
      <c r="C100" s="14" t="str">
        <f>iferror(vlookup(B100,detailedoffence!C:D,2,false),"NA")</f>
        <v>NA</v>
      </c>
      <c r="D100" s="14">
        <v>24.0</v>
      </c>
      <c r="E100" s="14">
        <f>sumifs(detailedoffence!G:G,detailedoffence!C:C,B100)</f>
        <v>0</v>
      </c>
      <c r="F100" s="12">
        <f t="shared" si="2"/>
        <v>0</v>
      </c>
    </row>
    <row r="101">
      <c r="A101" s="13" t="s">
        <v>300</v>
      </c>
      <c r="B101" s="14" t="str">
        <f t="shared" si="1"/>
        <v>Breach of community service order</v>
      </c>
      <c r="C101" s="14" t="str">
        <f>iferror(vlookup(B101,detailedoffence!C:D,2,false),"NA")</f>
        <v>Procedural</v>
      </c>
      <c r="D101" s="14">
        <v>30.0</v>
      </c>
      <c r="E101" s="14">
        <f>sumifs(detailedoffence!G:G,detailedoffence!C:C,B101)</f>
        <v>4877</v>
      </c>
      <c r="F101" s="12">
        <f t="shared" si="2"/>
        <v>146310</v>
      </c>
    </row>
    <row r="102">
      <c r="A102" s="13" t="s">
        <v>301</v>
      </c>
      <c r="B102" s="14" t="str">
        <f t="shared" si="1"/>
        <v>Breach of parole</v>
      </c>
      <c r="C102" s="14" t="str">
        <f>iferror(vlookup(B102,detailedoffence!C:D,2,false),"NA")</f>
        <v>NA</v>
      </c>
      <c r="D102" s="14">
        <v>39.0</v>
      </c>
      <c r="E102" s="14">
        <f>sumifs(detailedoffence!G:G,detailedoffence!C:C,B102)</f>
        <v>0</v>
      </c>
      <c r="F102" s="12">
        <f t="shared" si="2"/>
        <v>0</v>
      </c>
    </row>
    <row r="103">
      <c r="A103" s="13" t="s">
        <v>302</v>
      </c>
      <c r="B103" s="14" t="str">
        <f t="shared" si="1"/>
        <v>Breach of bail</v>
      </c>
      <c r="C103" s="14" t="str">
        <f>iferror(vlookup(B103,detailedoffence!C:D,2,false),"NA")</f>
        <v>NA</v>
      </c>
      <c r="D103" s="14">
        <v>40.0</v>
      </c>
      <c r="E103" s="14">
        <f>sumifs(detailedoffence!G:G,detailedoffence!C:C,B103)</f>
        <v>0</v>
      </c>
      <c r="F103" s="12">
        <f t="shared" si="2"/>
        <v>0</v>
      </c>
    </row>
    <row r="104">
      <c r="A104" s="13" t="s">
        <v>303</v>
      </c>
      <c r="B104" s="14" t="str">
        <f t="shared" si="1"/>
        <v>Breach of bond - supervised</v>
      </c>
      <c r="C104" s="14" t="str">
        <f>iferror(vlookup(B104,detailedoffence!C:D,2,false),"NA")</f>
        <v>Procedural</v>
      </c>
      <c r="D104" s="14">
        <v>34.0</v>
      </c>
      <c r="E104" s="14">
        <f>sumifs(detailedoffence!G:G,detailedoffence!C:C,B104)</f>
        <v>42150</v>
      </c>
      <c r="F104" s="12">
        <f t="shared" si="2"/>
        <v>1433100</v>
      </c>
    </row>
    <row r="105">
      <c r="A105" s="13" t="s">
        <v>304</v>
      </c>
      <c r="B105" s="14" t="str">
        <f t="shared" si="1"/>
        <v>Breach of bond - unsupervised</v>
      </c>
      <c r="C105" s="14" t="str">
        <f>iferror(vlookup(B105,detailedoffence!C:D,2,false),"NA")</f>
        <v>Procedural</v>
      </c>
      <c r="D105" s="14">
        <v>43.0</v>
      </c>
      <c r="E105" s="14">
        <f>sumifs(detailedoffence!G:G,detailedoffence!C:C,B105)</f>
        <v>31835</v>
      </c>
      <c r="F105" s="12">
        <f t="shared" si="2"/>
        <v>1368905</v>
      </c>
    </row>
    <row r="106">
      <c r="A106" s="13" t="s">
        <v>305</v>
      </c>
      <c r="B106" s="14" t="str">
        <f t="shared" si="1"/>
        <v>Breach of community-based order, nec</v>
      </c>
      <c r="C106" s="14" t="str">
        <f>iferror(vlookup(B106,detailedoffence!C:D,2,false),"NA")</f>
        <v>NA</v>
      </c>
      <c r="D106" s="14">
        <v>49.0</v>
      </c>
      <c r="E106" s="14">
        <f>sumifs(detailedoffence!G:G,detailedoffence!C:C,B106)</f>
        <v>0</v>
      </c>
      <c r="F106" s="12">
        <f t="shared" si="2"/>
        <v>0</v>
      </c>
    </row>
    <row r="107">
      <c r="A107" s="13" t="s">
        <v>306</v>
      </c>
      <c r="B107" s="14" t="str">
        <f t="shared" si="1"/>
        <v>Breach of violence order</v>
      </c>
      <c r="C107" s="14" t="str">
        <f>iferror(vlookup(B107,detailedoffence!C:D,2,false),"NA")</f>
        <v>Procedural</v>
      </c>
      <c r="D107" s="14">
        <v>60.0</v>
      </c>
      <c r="E107" s="14">
        <f>sumifs(detailedoffence!G:G,detailedoffence!C:C,B107)</f>
        <v>43248</v>
      </c>
      <c r="F107" s="12">
        <f t="shared" si="2"/>
        <v>2594880</v>
      </c>
    </row>
    <row r="108">
      <c r="A108" s="13" t="s">
        <v>307</v>
      </c>
      <c r="B108" s="14" t="str">
        <f t="shared" si="1"/>
        <v>Breach of non-violence orders</v>
      </c>
      <c r="C108" s="14" t="str">
        <f>iferror(vlookup(B108,detailedoffence!C:D,2,false),"NA")</f>
        <v>NA</v>
      </c>
      <c r="D108" s="14">
        <v>61.0</v>
      </c>
      <c r="E108" s="14">
        <f>sumifs(detailedoffence!G:G,detailedoffence!C:C,B108)</f>
        <v>0</v>
      </c>
      <c r="F108" s="12">
        <f t="shared" si="2"/>
        <v>0</v>
      </c>
    </row>
    <row r="109">
      <c r="A109" s="13" t="s">
        <v>308</v>
      </c>
      <c r="B109" s="14" t="str">
        <f t="shared" si="1"/>
        <v>Resist or hinder government official (excluding police officer, justice off</v>
      </c>
      <c r="C109" s="14" t="str">
        <f>iferror(vlookup(B109,detailedoffence!C:D,2,false),"NA")</f>
        <v>NA</v>
      </c>
      <c r="D109" s="14">
        <v>102.0</v>
      </c>
      <c r="E109" s="14">
        <f>sumifs(detailedoffence!G:G,detailedoffence!C:C,B109)</f>
        <v>0</v>
      </c>
      <c r="F109" s="12">
        <f t="shared" si="2"/>
        <v>0</v>
      </c>
    </row>
    <row r="110">
      <c r="A110" s="13" t="s">
        <v>309</v>
      </c>
      <c r="B110" s="14" t="str">
        <f t="shared" si="1"/>
        <v>Bribery involving government officials</v>
      </c>
      <c r="C110" s="14" t="str">
        <f>iferror(vlookup(B110,detailedoffence!C:D,2,false),"NA")</f>
        <v>Procedural</v>
      </c>
      <c r="D110" s="14">
        <v>29.0</v>
      </c>
      <c r="E110" s="14">
        <f>sumifs(detailedoffence!G:G,detailedoffence!C:C,B110)</f>
        <v>36</v>
      </c>
      <c r="F110" s="12">
        <f t="shared" si="2"/>
        <v>1044</v>
      </c>
    </row>
    <row r="111">
      <c r="A111" s="13" t="s">
        <v>310</v>
      </c>
      <c r="B111" s="14" t="str">
        <f t="shared" si="1"/>
        <v>Immigration offences</v>
      </c>
      <c r="C111" s="14" t="str">
        <f>iferror(vlookup(B111,detailedoffence!C:D,2,false),"NA")</f>
        <v>Procedural</v>
      </c>
      <c r="D111" s="14">
        <v>20.0</v>
      </c>
      <c r="E111" s="14">
        <f>sumifs(detailedoffence!G:G,detailedoffence!C:C,B111)</f>
        <v>43</v>
      </c>
      <c r="F111" s="12">
        <f t="shared" si="2"/>
        <v>860</v>
      </c>
    </row>
    <row r="112">
      <c r="A112" s="13" t="s">
        <v>311</v>
      </c>
      <c r="B112" s="14" t="str">
        <f t="shared" si="1"/>
        <v>Offences against government operations, nec</v>
      </c>
      <c r="C112" s="14" t="str">
        <f>iferror(vlookup(B112,detailedoffence!C:D,2,false),"NA")</f>
        <v>NA</v>
      </c>
      <c r="D112" s="14">
        <v>68.0</v>
      </c>
      <c r="E112" s="14">
        <f>sumifs(detailedoffence!G:G,detailedoffence!C:C,B112)</f>
        <v>0</v>
      </c>
      <c r="F112" s="12">
        <f t="shared" si="2"/>
        <v>0</v>
      </c>
    </row>
    <row r="113">
      <c r="A113" s="13" t="s">
        <v>312</v>
      </c>
      <c r="B113" s="14" t="str">
        <f t="shared" si="1"/>
        <v>Resist or hinder government officer concerned with government security</v>
      </c>
      <c r="C113" s="14" t="str">
        <f>iferror(vlookup(B113,detailedoffence!C:D,2,false),"NA")</f>
        <v>Procedural</v>
      </c>
      <c r="D113" s="14">
        <v>12.0</v>
      </c>
      <c r="E113" s="14">
        <f>sumifs(detailedoffence!G:G,detailedoffence!C:C,B113)</f>
        <v>9</v>
      </c>
      <c r="F113" s="12">
        <f t="shared" si="2"/>
        <v>108</v>
      </c>
    </row>
    <row r="114">
      <c r="A114" s="13" t="s">
        <v>313</v>
      </c>
      <c r="B114" s="14" t="str">
        <f t="shared" si="1"/>
        <v>Offences against government security, nec</v>
      </c>
      <c r="C114" s="14" t="str">
        <f>iferror(vlookup(B114,detailedoffence!C:D,2,false),"NA")</f>
        <v>NA</v>
      </c>
      <c r="D114" s="14">
        <v>11.0</v>
      </c>
      <c r="E114" s="14">
        <f>sumifs(detailedoffence!G:G,detailedoffence!C:C,B114)</f>
        <v>0</v>
      </c>
      <c r="F114" s="12">
        <f t="shared" si="2"/>
        <v>0</v>
      </c>
    </row>
    <row r="115">
      <c r="A115" s="13" t="s">
        <v>314</v>
      </c>
      <c r="B115" s="14" t="str">
        <f t="shared" si="1"/>
        <v>Subvert the course of justice</v>
      </c>
      <c r="C115" s="14" t="str">
        <f>iferror(vlookup(B115,detailedoffence!C:D,2,false),"NA")</f>
        <v>Procedural</v>
      </c>
      <c r="D115" s="14">
        <v>27.0</v>
      </c>
      <c r="E115" s="14">
        <f>sumifs(detailedoffence!G:G,detailedoffence!C:C,B115)</f>
        <v>696</v>
      </c>
      <c r="F115" s="12">
        <f t="shared" si="2"/>
        <v>18792</v>
      </c>
    </row>
    <row r="116">
      <c r="A116" s="13" t="s">
        <v>315</v>
      </c>
      <c r="B116" s="14" t="str">
        <f t="shared" si="1"/>
        <v>Resist or hinder police officer or justice official</v>
      </c>
      <c r="C116" s="14" t="str">
        <f>iferror(vlookup(B116,detailedoffence!C:D,2,false),"NA")</f>
        <v>Procedural</v>
      </c>
      <c r="D116" s="14">
        <v>88.0</v>
      </c>
      <c r="E116" s="14">
        <f>sumifs(detailedoffence!G:G,detailedoffence!C:C,B116)</f>
        <v>27305</v>
      </c>
      <c r="F116" s="12">
        <f t="shared" si="2"/>
        <v>2402840</v>
      </c>
    </row>
    <row r="117">
      <c r="A117" s="13" t="s">
        <v>316</v>
      </c>
      <c r="B117" s="14" t="str">
        <f t="shared" si="1"/>
        <v>Prison regulation offences</v>
      </c>
      <c r="C117" s="14" t="str">
        <f>iferror(vlookup(B117,detailedoffence!C:D,2,false),"NA")</f>
        <v>Procedural</v>
      </c>
      <c r="D117" s="14">
        <v>77.0</v>
      </c>
      <c r="E117" s="14">
        <f>sumifs(detailedoffence!G:G,detailedoffence!C:C,B117)</f>
        <v>1771</v>
      </c>
      <c r="F117" s="12">
        <f t="shared" si="2"/>
        <v>136367</v>
      </c>
    </row>
    <row r="118">
      <c r="A118" s="13" t="s">
        <v>317</v>
      </c>
      <c r="B118" s="14" t="str">
        <f t="shared" si="1"/>
        <v>Offences against justice procedures, nec</v>
      </c>
      <c r="C118" s="14" t="str">
        <f>iferror(vlookup(B118,detailedoffence!C:D,2,false),"NA")</f>
        <v>NA</v>
      </c>
      <c r="D118" s="14">
        <v>95.0</v>
      </c>
      <c r="E118" s="14">
        <f>sumifs(detailedoffence!G:G,detailedoffence!C:C,B118)</f>
        <v>0</v>
      </c>
      <c r="F118" s="12">
        <f t="shared" si="2"/>
        <v>0</v>
      </c>
    </row>
    <row r="119">
      <c r="A119" s="13" t="s">
        <v>318</v>
      </c>
      <c r="B119" s="14" t="str">
        <f t="shared" si="1"/>
        <v>Defamation and libel</v>
      </c>
      <c r="C119" s="14" t="str">
        <f>iferror(vlookup(B119,detailedoffence!C:D,2,false),"NA")</f>
        <v>NA</v>
      </c>
      <c r="D119" s="14">
        <v>41.0</v>
      </c>
      <c r="E119" s="14">
        <f>sumifs(detailedoffence!G:G,detailedoffence!C:C,B119)</f>
        <v>0</v>
      </c>
      <c r="F119" s="12">
        <f t="shared" si="2"/>
        <v>0</v>
      </c>
    </row>
    <row r="120">
      <c r="A120" s="13" t="s">
        <v>319</v>
      </c>
      <c r="B120" s="14" t="str">
        <f t="shared" si="1"/>
        <v>Offences against privacy</v>
      </c>
      <c r="C120" s="14" t="str">
        <f>iferror(vlookup(B120,detailedoffence!C:D,2,false),"NA")</f>
        <v>Property | Order | Other</v>
      </c>
      <c r="D120" s="14">
        <v>42.0</v>
      </c>
      <c r="E120" s="14">
        <f>sumifs(detailedoffence!G:G,detailedoffence!C:C,B120)</f>
        <v>47</v>
      </c>
      <c r="F120" s="12">
        <f t="shared" si="2"/>
        <v>1974</v>
      </c>
    </row>
    <row r="121">
      <c r="A121" s="13" t="s">
        <v>320</v>
      </c>
      <c r="B121" s="14" t="str">
        <f t="shared" si="1"/>
        <v>Sanitation offences</v>
      </c>
      <c r="C121" s="14" t="str">
        <f>iferror(vlookup(B121,detailedoffence!C:D,2,false),"NA")</f>
        <v>Property | Order | Other</v>
      </c>
      <c r="D121" s="14">
        <v>72.0</v>
      </c>
      <c r="E121" s="14">
        <f>sumifs(detailedoffence!G:G,detailedoffence!C:C,B121)</f>
        <v>95</v>
      </c>
      <c r="F121" s="12">
        <f t="shared" si="2"/>
        <v>6840</v>
      </c>
    </row>
    <row r="122">
      <c r="A122" s="13" t="s">
        <v>321</v>
      </c>
      <c r="B122" s="14" t="str">
        <f t="shared" si="1"/>
        <v>Disease prevention offences</v>
      </c>
      <c r="C122" s="14" t="str">
        <f>iferror(vlookup(B122,detailedoffence!C:D,2,false),"NA")</f>
        <v>NA</v>
      </c>
      <c r="D122" s="14">
        <v>107.0</v>
      </c>
      <c r="E122" s="14">
        <f>sumifs(detailedoffence!G:G,detailedoffence!C:C,B122)</f>
        <v>0</v>
      </c>
      <c r="F122" s="12">
        <f t="shared" si="2"/>
        <v>0</v>
      </c>
    </row>
    <row r="123">
      <c r="A123" s="13" t="s">
        <v>322</v>
      </c>
      <c r="B123" s="14" t="str">
        <f t="shared" si="1"/>
        <v>Occupational health and safety offences</v>
      </c>
      <c r="C123" s="14" t="str">
        <f>iferror(vlookup(B123,detailedoffence!C:D,2,false),"NA")</f>
        <v>Property | Order | Other</v>
      </c>
      <c r="D123" s="14">
        <v>63.0</v>
      </c>
      <c r="E123" s="14">
        <f>sumifs(detailedoffence!G:G,detailedoffence!C:C,B123)</f>
        <v>280</v>
      </c>
      <c r="F123" s="12">
        <f t="shared" si="2"/>
        <v>17640</v>
      </c>
    </row>
    <row r="124">
      <c r="A124" s="13" t="s">
        <v>323</v>
      </c>
      <c r="B124" s="14" t="str">
        <f t="shared" si="1"/>
        <v>Transport regulation offences</v>
      </c>
      <c r="C124" s="14" t="str">
        <f>iferror(vlookup(B124,detailedoffence!C:D,2,false),"NA")</f>
        <v>Property | Order | Other</v>
      </c>
      <c r="D124" s="14">
        <v>121.0</v>
      </c>
      <c r="E124" s="14">
        <f>sumifs(detailedoffence!G:G,detailedoffence!C:C,B124)</f>
        <v>47</v>
      </c>
      <c r="F124" s="12">
        <f t="shared" si="2"/>
        <v>5687</v>
      </c>
    </row>
    <row r="125">
      <c r="A125" s="13" t="s">
        <v>324</v>
      </c>
      <c r="B125" s="14" t="str">
        <f t="shared" si="1"/>
        <v>Dangerous substances offences</v>
      </c>
      <c r="C125" s="14" t="str">
        <f>iferror(vlookup(B125,detailedoffence!C:D,2,false),"NA")</f>
        <v>Property | Order | Other</v>
      </c>
      <c r="D125" s="14">
        <v>114.0</v>
      </c>
      <c r="E125" s="14">
        <f>sumifs(detailedoffence!G:G,detailedoffence!C:C,B125)</f>
        <v>7</v>
      </c>
      <c r="F125" s="12">
        <f t="shared" si="2"/>
        <v>798</v>
      </c>
    </row>
    <row r="126">
      <c r="A126" s="13" t="s">
        <v>325</v>
      </c>
      <c r="B126" s="14" t="str">
        <f t="shared" si="1"/>
        <v>Licit drug offences</v>
      </c>
      <c r="C126" s="14" t="str">
        <f>iferror(vlookup(B126,detailedoffence!C:D,2,false),"NA")</f>
        <v>Property | Order | Other</v>
      </c>
      <c r="D126" s="14">
        <v>120.0</v>
      </c>
      <c r="E126" s="14">
        <f>sumifs(detailedoffence!G:G,detailedoffence!C:C,B126)</f>
        <v>6130</v>
      </c>
      <c r="F126" s="12">
        <f t="shared" si="2"/>
        <v>735600</v>
      </c>
    </row>
    <row r="127">
      <c r="A127" s="13" t="s">
        <v>326</v>
      </c>
      <c r="B127" s="14" t="str">
        <f t="shared" si="1"/>
        <v>Public health and safety offences, nec</v>
      </c>
      <c r="C127" s="14" t="str">
        <f>iferror(vlookup(B127,detailedoffence!C:D,2,false),"NA")</f>
        <v>NA</v>
      </c>
      <c r="D127" s="14">
        <v>100.0</v>
      </c>
      <c r="E127" s="14">
        <f>sumifs(detailedoffence!G:G,detailedoffence!C:C,B127)</f>
        <v>0</v>
      </c>
      <c r="F127" s="12">
        <f t="shared" si="2"/>
        <v>0</v>
      </c>
    </row>
    <row r="128">
      <c r="A128" s="13" t="s">
        <v>327</v>
      </c>
      <c r="B128" s="14" t="str">
        <f t="shared" si="1"/>
        <v>Commercial/industry/financial regulation</v>
      </c>
      <c r="C128" s="14" t="str">
        <f>iferror(vlookup(B128,detailedoffence!C:D,2,false),"NA")</f>
        <v>Property | Order | Other</v>
      </c>
      <c r="D128" s="14">
        <v>70.0</v>
      </c>
      <c r="E128" s="14">
        <f>sumifs(detailedoffence!G:G,detailedoffence!C:C,B128)</f>
        <v>2019</v>
      </c>
      <c r="F128" s="12">
        <f t="shared" si="2"/>
        <v>141330</v>
      </c>
    </row>
    <row r="129">
      <c r="A129" s="13" t="s">
        <v>328</v>
      </c>
      <c r="B129" s="14" t="str">
        <f t="shared" si="1"/>
        <v>Environmental regulation offences</v>
      </c>
      <c r="C129" s="14" t="str">
        <f>iferror(vlookup(B129,detailedoffence!C:D,2,false),"NA")</f>
        <v>Property | Order | Other</v>
      </c>
      <c r="D129" s="14">
        <v>74.0</v>
      </c>
      <c r="E129" s="14">
        <f>sumifs(detailedoffence!G:G,detailedoffence!C:C,B129)</f>
        <v>671</v>
      </c>
      <c r="F129" s="12">
        <f t="shared" si="2"/>
        <v>49654</v>
      </c>
    </row>
    <row r="130">
      <c r="A130" s="13" t="s">
        <v>329</v>
      </c>
      <c r="B130" s="14" t="str">
        <f t="shared" si="1"/>
        <v>Bribery excluding government officials</v>
      </c>
      <c r="C130" s="14" t="str">
        <f>iferror(vlookup(B130,detailedoffence!C:D,2,false),"NA")</f>
        <v>Property | Order | Other</v>
      </c>
      <c r="D130" s="14">
        <v>18.0</v>
      </c>
      <c r="E130" s="14">
        <f>sumifs(detailedoffence!G:G,detailedoffence!C:C,B130)</f>
        <v>35</v>
      </c>
      <c r="F130" s="12">
        <f t="shared" si="2"/>
        <v>630</v>
      </c>
    </row>
    <row r="131">
      <c r="A131" s="13" t="s">
        <v>330</v>
      </c>
      <c r="B131" s="14" t="str">
        <f t="shared" si="1"/>
        <v>Quarantine offences</v>
      </c>
      <c r="C131" s="14" t="str">
        <f>iferror(vlookup(B131,detailedoffence!C:D,2,false),"NA")</f>
        <v>Property | Order | Other</v>
      </c>
      <c r="D131" s="14">
        <v>58.0</v>
      </c>
      <c r="E131" s="14">
        <f>sumifs(detailedoffence!G:G,detailedoffence!C:C,B131)</f>
        <v>8</v>
      </c>
      <c r="F131" s="12">
        <f t="shared" si="2"/>
        <v>464</v>
      </c>
    </row>
    <row r="132">
      <c r="A132" s="13" t="s">
        <v>331</v>
      </c>
      <c r="B132" s="14" t="str">
        <f t="shared" si="1"/>
        <v>Import/export regulations</v>
      </c>
      <c r="C132" s="14" t="str">
        <f>iferror(vlookup(B132,detailedoffence!C:D,2,false),"NA")</f>
        <v>Property | Order | Other</v>
      </c>
      <c r="D132" s="14">
        <v>19.0</v>
      </c>
      <c r="E132" s="14">
        <f>sumifs(detailedoffence!G:G,detailedoffence!C:C,B132)</f>
        <v>223</v>
      </c>
      <c r="F132" s="12">
        <f t="shared" si="2"/>
        <v>4237</v>
      </c>
    </row>
    <row r="133">
      <c r="A133" s="13" t="s">
        <v>332</v>
      </c>
      <c r="B133" s="14" t="str">
        <f t="shared" si="1"/>
        <v>Procure or commit illegal abortion</v>
      </c>
      <c r="C133" s="14" t="str">
        <f>iferror(vlookup(B133,detailedoffence!C:D,2,false),"NA")</f>
        <v>Property | Order | Other</v>
      </c>
      <c r="D133" s="14">
        <v>75.0</v>
      </c>
      <c r="E133" s="14">
        <f>sumifs(detailedoffence!G:G,detailedoffence!C:C,B133)</f>
        <v>2</v>
      </c>
      <c r="F133" s="12">
        <f t="shared" si="2"/>
        <v>150</v>
      </c>
    </row>
    <row r="134">
      <c r="A134" s="13" t="s">
        <v>333</v>
      </c>
      <c r="B134" s="14" t="str">
        <f t="shared" si="1"/>
        <v>Other miscellaneous offences, nec</v>
      </c>
      <c r="C134" s="14" t="str">
        <f>iferror(vlookup(B134,detailedoffence!C:D,2,false),"NA")</f>
        <v>NA</v>
      </c>
      <c r="D134" s="14">
        <v>89.0</v>
      </c>
      <c r="E134" s="14">
        <f>sumifs(detailedoffence!G:G,detailedoffence!C:C,B134)</f>
        <v>0</v>
      </c>
      <c r="F134" s="12">
        <f t="shared" si="2"/>
        <v>0</v>
      </c>
    </row>
    <row r="135">
      <c r="A135" s="13" t="s">
        <v>334</v>
      </c>
      <c r="B135" s="14" t="str">
        <f t="shared" si="1"/>
        <v>NO DATA PROVIDED</v>
      </c>
      <c r="C135" s="14" t="str">
        <f>iferror(vlookup(B135,detailedoffence!C:D,2,false),"NA")</f>
        <v>NA</v>
      </c>
      <c r="D135" s="14">
        <v>134.0</v>
      </c>
      <c r="E135" s="14">
        <f>sumifs(detailedoffence!G:G,detailedoffence!C:C,B135)</f>
        <v>0</v>
      </c>
      <c r="F135" s="12">
        <f t="shared" si="2"/>
        <v>0</v>
      </c>
    </row>
    <row r="136">
      <c r="A136" s="15" t="s">
        <v>335</v>
      </c>
      <c r="B136" s="14" t="str">
        <f t="shared" si="1"/>
        <v>INADEQUATE DATA PROVIDED</v>
      </c>
      <c r="C136" s="14" t="str">
        <f>iferror(vlookup(B136,detailedoffence!C:D,2,false),"NA")</f>
        <v>NA</v>
      </c>
      <c r="D136" s="16">
        <v>135.0</v>
      </c>
      <c r="E136" s="14">
        <f>sumifs(detailedoffence!G:G,detailedoffence!C:C,B136)</f>
        <v>0</v>
      </c>
      <c r="F136" s="12">
        <f t="shared" si="2"/>
        <v>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6.83" defaultRowHeight="15.0"/>
  <cols>
    <col customWidth="1" min="1" max="3" width="40.67"/>
    <col customWidth="1" min="4" max="4" width="37.5"/>
    <col customWidth="1" min="5" max="5" width="23.33"/>
    <col customWidth="1" min="6" max="7" width="12.17"/>
    <col customWidth="1" min="8" max="27" width="11.5"/>
  </cols>
  <sheetData>
    <row r="1" ht="12.75" customHeight="1">
      <c r="A1" s="17" t="s">
        <v>0</v>
      </c>
      <c r="B1" s="17" t="s">
        <v>1</v>
      </c>
      <c r="C1" s="17" t="s">
        <v>2</v>
      </c>
      <c r="D1" s="2" t="s">
        <v>3</v>
      </c>
      <c r="E1" s="17" t="s">
        <v>4</v>
      </c>
      <c r="F1" s="17" t="s">
        <v>5</v>
      </c>
      <c r="G1" s="17" t="s">
        <v>6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2.75" customHeight="1">
      <c r="A2" s="17" t="s">
        <v>7</v>
      </c>
      <c r="B2" s="17" t="s">
        <v>8</v>
      </c>
      <c r="C2" s="17" t="s">
        <v>8</v>
      </c>
      <c r="D2" s="4" t="str">
        <f>vlookup(A2,mapping!A:B,2,false)</f>
        <v>Homicide</v>
      </c>
      <c r="E2" s="17" t="s">
        <v>9</v>
      </c>
      <c r="F2" s="19">
        <v>10.0</v>
      </c>
      <c r="G2" s="19">
        <v>7.0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2.75" customHeight="1">
      <c r="A3" s="17" t="s">
        <v>7</v>
      </c>
      <c r="B3" s="20" t="s">
        <v>10</v>
      </c>
      <c r="C3" s="20" t="s">
        <v>10</v>
      </c>
      <c r="D3" s="4" t="str">
        <f>vlookup(A3,mapping!A:B,2,false)</f>
        <v>Homicide</v>
      </c>
      <c r="E3" s="17" t="s">
        <v>9</v>
      </c>
      <c r="F3" s="19">
        <v>8.0</v>
      </c>
      <c r="G3" s="19">
        <v>2.0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2.75" customHeight="1">
      <c r="A4" s="17" t="s">
        <v>7</v>
      </c>
      <c r="B4" s="17" t="s">
        <v>11</v>
      </c>
      <c r="C4" s="20" t="s">
        <v>12</v>
      </c>
      <c r="D4" s="4" t="str">
        <f>vlookup(A4,mapping!A:B,2,false)</f>
        <v>Homicide</v>
      </c>
      <c r="E4" s="17" t="s">
        <v>9</v>
      </c>
      <c r="F4" s="19">
        <v>4.0</v>
      </c>
      <c r="G4" s="19">
        <v>3.0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2.75" customHeight="1">
      <c r="A5" s="17" t="s">
        <v>7</v>
      </c>
      <c r="B5" s="17" t="s">
        <v>11</v>
      </c>
      <c r="C5" s="20" t="s">
        <v>13</v>
      </c>
      <c r="D5" s="4" t="str">
        <f>vlookup(A5,mapping!A:B,2,false)</f>
        <v>Homicide</v>
      </c>
      <c r="E5" s="17" t="s">
        <v>9</v>
      </c>
      <c r="F5" s="19">
        <v>5.0</v>
      </c>
      <c r="G5" s="19">
        <v>5.0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2.75" customHeight="1">
      <c r="A6" s="17" t="s">
        <v>7</v>
      </c>
      <c r="B6" s="17" t="s">
        <v>11</v>
      </c>
      <c r="C6" s="20" t="s">
        <v>14</v>
      </c>
      <c r="D6" s="4" t="str">
        <f>vlookup(A6,mapping!A:B,2,false)</f>
        <v>Homicide</v>
      </c>
      <c r="E6" s="17" t="s">
        <v>9</v>
      </c>
      <c r="F6" s="19">
        <v>9.0</v>
      </c>
      <c r="G6" s="19">
        <v>8.0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2.75" customHeight="1">
      <c r="A7" s="17" t="s">
        <v>7</v>
      </c>
      <c r="B7" s="20" t="s">
        <v>14</v>
      </c>
      <c r="C7" s="20" t="s">
        <v>14</v>
      </c>
      <c r="D7" s="4" t="str">
        <f>vlookup(A7,mapping!A:B,2,false)</f>
        <v>Homicide</v>
      </c>
      <c r="E7" s="17" t="s">
        <v>9</v>
      </c>
      <c r="F7" s="19">
        <v>23.0</v>
      </c>
      <c r="G7" s="19">
        <v>15.0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2.75" customHeight="1">
      <c r="A8" s="17" t="s">
        <v>15</v>
      </c>
      <c r="B8" s="17" t="s">
        <v>16</v>
      </c>
      <c r="C8" s="20" t="s">
        <v>17</v>
      </c>
      <c r="D8" s="4" t="str">
        <f>vlookup(A8,mapping!A:B,2,false)</f>
        <v>Acts causing injury</v>
      </c>
      <c r="E8" s="17" t="s">
        <v>9</v>
      </c>
      <c r="F8" s="19">
        <v>3116.0</v>
      </c>
      <c r="G8" s="19">
        <v>1998.0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2.75" customHeight="1">
      <c r="A9" s="17" t="s">
        <v>15</v>
      </c>
      <c r="B9" s="17" t="s">
        <v>16</v>
      </c>
      <c r="C9" s="20" t="s">
        <v>18</v>
      </c>
      <c r="D9" s="4" t="str">
        <f>vlookup(A9,mapping!A:B,2,false)</f>
        <v>Acts causing injury</v>
      </c>
      <c r="E9" s="17" t="s">
        <v>9</v>
      </c>
      <c r="F9" s="19">
        <v>939.0</v>
      </c>
      <c r="G9" s="19">
        <v>744.0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2.75" customHeight="1">
      <c r="A10" s="17" t="s">
        <v>15</v>
      </c>
      <c r="B10" s="17" t="s">
        <v>16</v>
      </c>
      <c r="C10" s="20" t="s">
        <v>19</v>
      </c>
      <c r="D10" s="4" t="str">
        <f>vlookup(A10,mapping!A:B,2,false)</f>
        <v>Acts causing injury</v>
      </c>
      <c r="E10" s="17" t="s">
        <v>9</v>
      </c>
      <c r="F10" s="19">
        <v>4820.0</v>
      </c>
      <c r="G10" s="19">
        <v>3136.0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2.75" customHeight="1">
      <c r="A11" s="17" t="s">
        <v>15</v>
      </c>
      <c r="B11" s="17" t="s">
        <v>16</v>
      </c>
      <c r="C11" s="20" t="s">
        <v>14</v>
      </c>
      <c r="D11" s="4" t="str">
        <f>vlookup(A11,mapping!A:B,2,false)</f>
        <v>Acts causing injury</v>
      </c>
      <c r="E11" s="17" t="s">
        <v>9</v>
      </c>
      <c r="F11" s="19">
        <v>7366.0</v>
      </c>
      <c r="G11" s="19">
        <v>5289.0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2.75" customHeight="1">
      <c r="A12" s="17" t="s">
        <v>15</v>
      </c>
      <c r="B12" s="17" t="s">
        <v>20</v>
      </c>
      <c r="C12" s="20" t="s">
        <v>21</v>
      </c>
      <c r="D12" s="4" t="str">
        <f>vlookup(A12,mapping!A:B,2,false)</f>
        <v>Acts causing injury</v>
      </c>
      <c r="E12" s="17" t="s">
        <v>9</v>
      </c>
      <c r="F12" s="19">
        <v>3173.0</v>
      </c>
      <c r="G12" s="19">
        <v>2202.0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2.75" customHeight="1">
      <c r="A13" s="17" t="s">
        <v>15</v>
      </c>
      <c r="B13" s="17" t="s">
        <v>20</v>
      </c>
      <c r="C13" s="20" t="s">
        <v>22</v>
      </c>
      <c r="D13" s="4" t="str">
        <f>vlookup(A13,mapping!A:B,2,false)</f>
        <v>Acts causing injury</v>
      </c>
      <c r="E13" s="17" t="s">
        <v>9</v>
      </c>
      <c r="F13" s="19">
        <v>43.0</v>
      </c>
      <c r="G13" s="19">
        <v>31.0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2.75" customHeight="1">
      <c r="A14" s="17" t="s">
        <v>15</v>
      </c>
      <c r="B14" s="17" t="s">
        <v>20</v>
      </c>
      <c r="C14" s="20" t="s">
        <v>14</v>
      </c>
      <c r="D14" s="4" t="str">
        <f>vlookup(A14,mapping!A:B,2,false)</f>
        <v>Acts causing injury</v>
      </c>
      <c r="E14" s="17" t="s">
        <v>9</v>
      </c>
      <c r="F14" s="19">
        <v>3210.0</v>
      </c>
      <c r="G14" s="19">
        <v>2229.0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2.75" customHeight="1">
      <c r="A15" s="17" t="s">
        <v>15</v>
      </c>
      <c r="B15" s="20" t="s">
        <v>14</v>
      </c>
      <c r="C15" s="20" t="s">
        <v>14</v>
      </c>
      <c r="D15" s="4" t="str">
        <f>vlookup(A15,mapping!A:B,2,false)</f>
        <v>Acts causing injury</v>
      </c>
      <c r="E15" s="17" t="s">
        <v>9</v>
      </c>
      <c r="F15" s="19">
        <v>8947.0</v>
      </c>
      <c r="G15" s="19">
        <v>6599.0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2.75" customHeight="1">
      <c r="A16" s="17" t="s">
        <v>23</v>
      </c>
      <c r="B16" s="17" t="s">
        <v>24</v>
      </c>
      <c r="C16" s="20" t="s">
        <v>25</v>
      </c>
      <c r="D16" s="4" t="str">
        <f>vlookup(A16,mapping!A:B,2,false)</f>
        <v>Sexual assault</v>
      </c>
      <c r="E16" s="17" t="s">
        <v>9</v>
      </c>
      <c r="F16" s="19">
        <v>237.0</v>
      </c>
      <c r="G16" s="19">
        <v>135.0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2.75" customHeight="1">
      <c r="A17" s="17" t="s">
        <v>23</v>
      </c>
      <c r="B17" s="17" t="s">
        <v>24</v>
      </c>
      <c r="C17" s="20" t="s">
        <v>26</v>
      </c>
      <c r="D17" s="4" t="str">
        <f>vlookup(A17,mapping!A:B,2,false)</f>
        <v>Sexual assault</v>
      </c>
      <c r="E17" s="17" t="s">
        <v>9</v>
      </c>
      <c r="F17" s="19">
        <v>37.0</v>
      </c>
      <c r="G17" s="19">
        <v>20.0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2.75" customHeight="1">
      <c r="A18" s="17" t="s">
        <v>23</v>
      </c>
      <c r="B18" s="17" t="s">
        <v>24</v>
      </c>
      <c r="C18" s="20" t="s">
        <v>14</v>
      </c>
      <c r="D18" s="4" t="str">
        <f>vlookup(A18,mapping!A:B,2,false)</f>
        <v>Sexual assault</v>
      </c>
      <c r="E18" s="17" t="s">
        <v>9</v>
      </c>
      <c r="F18" s="19">
        <v>263.0</v>
      </c>
      <c r="G18" s="19">
        <v>152.0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24.75" customHeight="1">
      <c r="A19" s="17" t="s">
        <v>23</v>
      </c>
      <c r="B19" s="17" t="s">
        <v>27</v>
      </c>
      <c r="C19" s="20" t="s">
        <v>28</v>
      </c>
      <c r="D19" s="4" t="str">
        <f>vlookup(A19,mapping!A:B,2,false)</f>
        <v>Sexual assault</v>
      </c>
      <c r="E19" s="17" t="s">
        <v>9</v>
      </c>
      <c r="F19" s="19">
        <v>7.0</v>
      </c>
      <c r="G19" s="19">
        <v>6.0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2.75" customHeight="1">
      <c r="A20" s="17" t="s">
        <v>23</v>
      </c>
      <c r="B20" s="17" t="s">
        <v>27</v>
      </c>
      <c r="C20" s="20" t="s">
        <v>29</v>
      </c>
      <c r="D20" s="4" t="str">
        <f>vlookup(A20,mapping!A:B,2,false)</f>
        <v>Sexual assault</v>
      </c>
      <c r="E20" s="17" t="s">
        <v>9</v>
      </c>
      <c r="F20" s="19">
        <v>14.0</v>
      </c>
      <c r="G20" s="19">
        <v>10.0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2.75" customHeight="1">
      <c r="A21" s="17" t="s">
        <v>23</v>
      </c>
      <c r="B21" s="17" t="s">
        <v>27</v>
      </c>
      <c r="C21" s="20" t="s">
        <v>31</v>
      </c>
      <c r="D21" s="4" t="str">
        <f>vlookup(A21,mapping!A:B,2,false)</f>
        <v>Sexual assault</v>
      </c>
      <c r="E21" s="17" t="s">
        <v>9</v>
      </c>
      <c r="F21" s="19">
        <v>13.0</v>
      </c>
      <c r="G21" s="19">
        <v>10.0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2.75" customHeight="1">
      <c r="A22" s="17" t="s">
        <v>23</v>
      </c>
      <c r="B22" s="17" t="s">
        <v>27</v>
      </c>
      <c r="C22" s="20" t="s">
        <v>14</v>
      </c>
      <c r="D22" s="4" t="str">
        <f>vlookup(A22,mapping!A:B,2,false)</f>
        <v>Sexual assault</v>
      </c>
      <c r="E22" s="17" t="s">
        <v>9</v>
      </c>
      <c r="F22" s="19">
        <v>32.0</v>
      </c>
      <c r="G22" s="19">
        <v>24.0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2.75" customHeight="1">
      <c r="A23" s="17" t="s">
        <v>23</v>
      </c>
      <c r="B23" s="20" t="s">
        <v>14</v>
      </c>
      <c r="C23" s="20" t="s">
        <v>14</v>
      </c>
      <c r="D23" s="4" t="str">
        <f>vlookup(A23,mapping!A:B,2,false)</f>
        <v>Sexual assault</v>
      </c>
      <c r="E23" s="17" t="s">
        <v>9</v>
      </c>
      <c r="F23" s="19">
        <v>292.0</v>
      </c>
      <c r="G23" s="19">
        <v>174.0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2.75" customHeight="1">
      <c r="A24" s="17" t="s">
        <v>32</v>
      </c>
      <c r="B24" s="17" t="s">
        <v>33</v>
      </c>
      <c r="C24" s="20" t="s">
        <v>34</v>
      </c>
      <c r="D24" s="4" t="str">
        <f>vlookup(A24,mapping!A:B,2,false)</f>
        <v>Acts causing injury</v>
      </c>
      <c r="E24" s="17" t="s">
        <v>9</v>
      </c>
      <c r="F24" s="19">
        <v>250.0</v>
      </c>
      <c r="G24" s="19">
        <v>226.0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2.75" customHeight="1">
      <c r="A25" s="17" t="s">
        <v>32</v>
      </c>
      <c r="B25" s="17" t="s">
        <v>33</v>
      </c>
      <c r="C25" s="20" t="s">
        <v>35</v>
      </c>
      <c r="D25" s="4" t="str">
        <f>vlookup(A25,mapping!A:B,2,false)</f>
        <v>Acts causing injury</v>
      </c>
      <c r="E25" s="17" t="s">
        <v>9</v>
      </c>
      <c r="F25" s="19">
        <v>796.0</v>
      </c>
      <c r="G25" s="19">
        <v>683.0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2.75" customHeight="1">
      <c r="A26" s="17" t="s">
        <v>32</v>
      </c>
      <c r="B26" s="17" t="s">
        <v>33</v>
      </c>
      <c r="C26" s="20" t="s">
        <v>14</v>
      </c>
      <c r="D26" s="4" t="str">
        <f>vlookup(A26,mapping!A:B,2,false)</f>
        <v>Acts causing injury</v>
      </c>
      <c r="E26" s="17" t="s">
        <v>9</v>
      </c>
      <c r="F26" s="19">
        <v>992.0</v>
      </c>
      <c r="G26" s="19">
        <v>868.0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2.75" customHeight="1">
      <c r="A27" s="17" t="s">
        <v>32</v>
      </c>
      <c r="B27" s="17" t="s">
        <v>36</v>
      </c>
      <c r="C27" s="20" t="s">
        <v>37</v>
      </c>
      <c r="D27" s="4" t="str">
        <f>vlookup(A27,mapping!A:B,2,false)</f>
        <v>Acts causing injury</v>
      </c>
      <c r="E27" s="17" t="s">
        <v>9</v>
      </c>
      <c r="F27" s="19">
        <v>10.0</v>
      </c>
      <c r="G27" s="19">
        <v>8.0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2.75" customHeight="1">
      <c r="A28" s="17" t="s">
        <v>32</v>
      </c>
      <c r="B28" s="17" t="s">
        <v>36</v>
      </c>
      <c r="C28" s="20" t="s">
        <v>38</v>
      </c>
      <c r="D28" s="4" t="str">
        <f>vlookup(A28,mapping!A:B,2,false)</f>
        <v>Acts causing injury</v>
      </c>
      <c r="E28" s="17" t="s">
        <v>9</v>
      </c>
      <c r="F28" s="19">
        <v>7.0</v>
      </c>
      <c r="G28" s="19">
        <v>2.0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2.75" customHeight="1">
      <c r="A29" s="17" t="s">
        <v>32</v>
      </c>
      <c r="B29" s="17" t="s">
        <v>36</v>
      </c>
      <c r="C29" s="20" t="s">
        <v>14</v>
      </c>
      <c r="D29" s="4" t="str">
        <f>vlookup(A29,mapping!A:B,2,false)</f>
        <v>Acts causing injury</v>
      </c>
      <c r="E29" s="17" t="s">
        <v>9</v>
      </c>
      <c r="F29" s="19">
        <v>17.0</v>
      </c>
      <c r="G29" s="19">
        <v>10.0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2.75" customHeight="1">
      <c r="A30" s="17" t="s">
        <v>32</v>
      </c>
      <c r="B30" s="20" t="s">
        <v>14</v>
      </c>
      <c r="C30" s="20" t="s">
        <v>14</v>
      </c>
      <c r="D30" s="4" t="str">
        <f>vlookup(A30,mapping!A:B,2,false)</f>
        <v>Acts causing injury</v>
      </c>
      <c r="E30" s="17" t="s">
        <v>9</v>
      </c>
      <c r="F30" s="19">
        <v>1009.0</v>
      </c>
      <c r="G30" s="19">
        <v>878.0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2.75" customHeight="1">
      <c r="A31" s="17" t="s">
        <v>39</v>
      </c>
      <c r="B31" s="20" t="s">
        <v>40</v>
      </c>
      <c r="C31" s="20" t="s">
        <v>40</v>
      </c>
      <c r="D31" s="4" t="str">
        <f>vlookup(A31,mapping!A:B,2,false)</f>
        <v>Harrassment</v>
      </c>
      <c r="E31" s="17" t="s">
        <v>9</v>
      </c>
      <c r="F31" s="19">
        <v>56.0</v>
      </c>
      <c r="G31" s="19">
        <v>33.0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2.75" customHeight="1">
      <c r="A32" s="17" t="s">
        <v>39</v>
      </c>
      <c r="B32" s="20" t="s">
        <v>41</v>
      </c>
      <c r="C32" s="20" t="s">
        <v>41</v>
      </c>
      <c r="D32" s="4" t="str">
        <f>vlookup(A32,mapping!A:B,2,false)</f>
        <v>Harrassment</v>
      </c>
      <c r="E32" s="17" t="s">
        <v>9</v>
      </c>
      <c r="F32" s="19">
        <v>3.0</v>
      </c>
      <c r="G32" s="19">
        <v>2.0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2.75" customHeight="1">
      <c r="A33" s="17" t="s">
        <v>39</v>
      </c>
      <c r="B33" s="17" t="s">
        <v>42</v>
      </c>
      <c r="C33" s="20" t="s">
        <v>43</v>
      </c>
      <c r="D33" s="4" t="str">
        <f>vlookup(A33,mapping!A:B,2,false)</f>
        <v>Harrassment</v>
      </c>
      <c r="E33" s="17" t="s">
        <v>9</v>
      </c>
      <c r="F33" s="19">
        <v>8.0</v>
      </c>
      <c r="G33" s="19">
        <v>6.0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2.75" customHeight="1">
      <c r="A34" s="17" t="s">
        <v>39</v>
      </c>
      <c r="B34" s="17" t="s">
        <v>42</v>
      </c>
      <c r="C34" s="20" t="s">
        <v>44</v>
      </c>
      <c r="D34" s="4" t="str">
        <f>vlookup(A34,mapping!A:B,2,false)</f>
        <v>Harrassment</v>
      </c>
      <c r="E34" s="17" t="s">
        <v>9</v>
      </c>
      <c r="F34" s="19">
        <v>649.0</v>
      </c>
      <c r="G34" s="19">
        <v>499.0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2.75" customHeight="1">
      <c r="A35" s="17" t="s">
        <v>39</v>
      </c>
      <c r="B35" s="17" t="s">
        <v>42</v>
      </c>
      <c r="C35" s="20" t="s">
        <v>14</v>
      </c>
      <c r="D35" s="4" t="str">
        <f>vlookup(A35,mapping!A:B,2,false)</f>
        <v>Harrassment</v>
      </c>
      <c r="E35" s="17" t="s">
        <v>9</v>
      </c>
      <c r="F35" s="19">
        <v>656.0</v>
      </c>
      <c r="G35" s="19">
        <v>505.0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2.75" customHeight="1">
      <c r="A36" s="17" t="s">
        <v>39</v>
      </c>
      <c r="B36" s="20" t="s">
        <v>14</v>
      </c>
      <c r="C36" s="20" t="s">
        <v>14</v>
      </c>
      <c r="D36" s="4" t="str">
        <f>vlookup(A36,mapping!A:B,2,false)</f>
        <v>Harrassment</v>
      </c>
      <c r="E36" s="17" t="s">
        <v>9</v>
      </c>
      <c r="F36" s="19">
        <v>713.0</v>
      </c>
      <c r="G36" s="19">
        <v>539.0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2.75" customHeight="1">
      <c r="A37" s="17" t="s">
        <v>45</v>
      </c>
      <c r="B37" s="17" t="s">
        <v>46</v>
      </c>
      <c r="C37" s="20" t="s">
        <v>47</v>
      </c>
      <c r="D37" s="4" t="str">
        <f>vlookup(A37,mapping!A:B,2,false)</f>
        <v>Theft</v>
      </c>
      <c r="E37" s="17" t="s">
        <v>9</v>
      </c>
      <c r="F37" s="19">
        <v>349.0</v>
      </c>
      <c r="G37" s="19">
        <v>264.0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2.75" customHeight="1">
      <c r="A38" s="17" t="s">
        <v>45</v>
      </c>
      <c r="B38" s="17" t="s">
        <v>46</v>
      </c>
      <c r="C38" s="20" t="s">
        <v>48</v>
      </c>
      <c r="D38" s="4" t="str">
        <f>vlookup(A38,mapping!A:B,2,false)</f>
        <v>Theft</v>
      </c>
      <c r="E38" s="17" t="s">
        <v>9</v>
      </c>
      <c r="F38" s="19">
        <v>96.0</v>
      </c>
      <c r="G38" s="19">
        <v>56.0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2.75" customHeight="1">
      <c r="A39" s="17" t="s">
        <v>45</v>
      </c>
      <c r="B39" s="17" t="s">
        <v>46</v>
      </c>
      <c r="C39" s="20" t="s">
        <v>14</v>
      </c>
      <c r="D39" s="4" t="str">
        <f>vlookup(A39,mapping!A:B,2,false)</f>
        <v>Theft</v>
      </c>
      <c r="E39" s="17" t="s">
        <v>9</v>
      </c>
      <c r="F39" s="19">
        <v>425.0</v>
      </c>
      <c r="G39" s="19">
        <v>308.0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2.75" customHeight="1">
      <c r="A40" s="17" t="s">
        <v>45</v>
      </c>
      <c r="B40" s="17" t="s">
        <v>49</v>
      </c>
      <c r="C40" s="20" t="s">
        <v>49</v>
      </c>
      <c r="D40" s="4" t="str">
        <f>vlookup(A40,mapping!A:B,2,false)</f>
        <v>Theft</v>
      </c>
      <c r="E40" s="17" t="s">
        <v>9</v>
      </c>
      <c r="F40" s="19">
        <v>4.0</v>
      </c>
      <c r="G40" s="19">
        <v>3.0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2.75" customHeight="1">
      <c r="A41" s="17" t="s">
        <v>45</v>
      </c>
      <c r="B41" s="20" t="s">
        <v>14</v>
      </c>
      <c r="C41" s="20" t="s">
        <v>14</v>
      </c>
      <c r="D41" s="4" t="str">
        <f>vlookup(A41,mapping!A:B,2,false)</f>
        <v>Theft</v>
      </c>
      <c r="E41" s="17" t="s">
        <v>9</v>
      </c>
      <c r="F41" s="19">
        <v>428.0</v>
      </c>
      <c r="G41" s="19">
        <v>311.0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2.75" customHeight="1">
      <c r="A42" s="17" t="s">
        <v>50</v>
      </c>
      <c r="B42" s="20" t="s">
        <v>14</v>
      </c>
      <c r="C42" s="20" t="s">
        <v>14</v>
      </c>
      <c r="D42" s="4" t="str">
        <f>vlookup(A42,mapping!A:B,2,false)</f>
        <v>Theft</v>
      </c>
      <c r="E42" s="17" t="s">
        <v>9</v>
      </c>
      <c r="F42" s="19">
        <v>1753.0</v>
      </c>
      <c r="G42" s="19">
        <v>1323.0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2.75" customHeight="1">
      <c r="A43" s="20" t="s">
        <v>51</v>
      </c>
      <c r="B43" s="20" t="s">
        <v>52</v>
      </c>
      <c r="C43" s="20" t="s">
        <v>53</v>
      </c>
      <c r="D43" s="4" t="str">
        <f>vlookup(A43,mapping!A:B,2,false)</f>
        <v>Theft</v>
      </c>
      <c r="E43" s="17" t="s">
        <v>9</v>
      </c>
      <c r="F43" s="19">
        <v>110.0</v>
      </c>
      <c r="G43" s="19">
        <v>57.0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2.75" customHeight="1">
      <c r="A44" s="20" t="s">
        <v>51</v>
      </c>
      <c r="B44" s="20" t="s">
        <v>52</v>
      </c>
      <c r="C44" s="20" t="s">
        <v>54</v>
      </c>
      <c r="D44" s="4" t="str">
        <f>vlookup(A44,mapping!A:B,2,false)</f>
        <v>Theft</v>
      </c>
      <c r="E44" s="17" t="s">
        <v>9</v>
      </c>
      <c r="F44" s="19">
        <v>815.0</v>
      </c>
      <c r="G44" s="19">
        <v>611.0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2.75" customHeight="1">
      <c r="A45" s="20" t="s">
        <v>51</v>
      </c>
      <c r="B45" s="20" t="s">
        <v>52</v>
      </c>
      <c r="C45" s="20" t="s">
        <v>14</v>
      </c>
      <c r="D45" s="4" t="str">
        <f>vlookup(A45,mapping!A:B,2,false)</f>
        <v>Theft</v>
      </c>
      <c r="E45" s="17" t="s">
        <v>9</v>
      </c>
      <c r="F45" s="19">
        <v>874.0</v>
      </c>
      <c r="G45" s="19">
        <v>655.0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2.75" customHeight="1">
      <c r="A46" s="20" t="s">
        <v>51</v>
      </c>
      <c r="B46" s="17" t="s">
        <v>55</v>
      </c>
      <c r="C46" s="20" t="s">
        <v>56</v>
      </c>
      <c r="D46" s="4" t="str">
        <f>vlookup(A46,mapping!A:B,2,false)</f>
        <v>Theft</v>
      </c>
      <c r="E46" s="17" t="s">
        <v>9</v>
      </c>
      <c r="F46" s="19">
        <v>224.0</v>
      </c>
      <c r="G46" s="19">
        <v>156.0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2.75" customHeight="1">
      <c r="A47" s="20" t="s">
        <v>51</v>
      </c>
      <c r="B47" s="17" t="s">
        <v>55</v>
      </c>
      <c r="C47" s="20" t="s">
        <v>57</v>
      </c>
      <c r="D47" s="4" t="str">
        <f>vlookup(A47,mapping!A:B,2,false)</f>
        <v>Theft</v>
      </c>
      <c r="E47" s="17" t="s">
        <v>9</v>
      </c>
      <c r="F47" s="19">
        <v>0.0</v>
      </c>
      <c r="G47" s="19">
        <v>0.0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2.75" customHeight="1">
      <c r="A48" s="20" t="s">
        <v>51</v>
      </c>
      <c r="B48" s="17" t="s">
        <v>55</v>
      </c>
      <c r="C48" s="20" t="s">
        <v>58</v>
      </c>
      <c r="D48" s="4" t="str">
        <f>vlookup(A48,mapping!A:B,2,false)</f>
        <v>Theft</v>
      </c>
      <c r="E48" s="17" t="s">
        <v>9</v>
      </c>
      <c r="F48" s="19">
        <v>1542.0</v>
      </c>
      <c r="G48" s="19">
        <v>1424.0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2.75" customHeight="1">
      <c r="A49" s="20" t="s">
        <v>51</v>
      </c>
      <c r="B49" s="17" t="s">
        <v>55</v>
      </c>
      <c r="C49" s="20" t="s">
        <v>59</v>
      </c>
      <c r="D49" s="4" t="str">
        <f>vlookup(A49,mapping!A:B,2,false)</f>
        <v>Theft</v>
      </c>
      <c r="E49" s="17" t="s">
        <v>9</v>
      </c>
      <c r="F49" s="19">
        <v>2100.0</v>
      </c>
      <c r="G49" s="19">
        <v>1664.0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2.75" customHeight="1">
      <c r="A50" s="20" t="s">
        <v>51</v>
      </c>
      <c r="B50" s="17" t="s">
        <v>55</v>
      </c>
      <c r="C50" s="20" t="s">
        <v>14</v>
      </c>
      <c r="D50" s="4" t="str">
        <f>vlookup(A50,mapping!A:B,2,false)</f>
        <v>Theft</v>
      </c>
      <c r="E50" s="17" t="s">
        <v>9</v>
      </c>
      <c r="F50" s="19">
        <v>3549.0</v>
      </c>
      <c r="G50" s="19">
        <v>2990.0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2.75" customHeight="1">
      <c r="A51" s="20" t="s">
        <v>51</v>
      </c>
      <c r="B51" s="17" t="s">
        <v>60</v>
      </c>
      <c r="C51" s="20" t="s">
        <v>60</v>
      </c>
      <c r="D51" s="4" t="str">
        <f>vlookup(A51,mapping!A:B,2,false)</f>
        <v>Theft</v>
      </c>
      <c r="E51" s="17" t="s">
        <v>9</v>
      </c>
      <c r="F51" s="19">
        <v>2467.0</v>
      </c>
      <c r="G51" s="19">
        <v>1878.0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2.75" customHeight="1">
      <c r="A52" s="20" t="s">
        <v>51</v>
      </c>
      <c r="B52" s="17" t="s">
        <v>14</v>
      </c>
      <c r="C52" s="17" t="s">
        <v>14</v>
      </c>
      <c r="D52" s="4" t="str">
        <f>vlookup(A52,mapping!A:B,2,false)</f>
        <v>Theft</v>
      </c>
      <c r="E52" s="17" t="s">
        <v>9</v>
      </c>
      <c r="F52" s="19">
        <v>5827.0</v>
      </c>
      <c r="G52" s="19">
        <v>4827.0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2.75" customHeight="1">
      <c r="A53" s="17" t="s">
        <v>62</v>
      </c>
      <c r="B53" s="17" t="s">
        <v>63</v>
      </c>
      <c r="C53" s="20" t="s">
        <v>63</v>
      </c>
      <c r="D53" s="4" t="str">
        <f>vlookup(A53,mapping!A:B,2,false)</f>
        <v>Fraud</v>
      </c>
      <c r="E53" s="17" t="s">
        <v>9</v>
      </c>
      <c r="F53" s="19">
        <v>1015.0</v>
      </c>
      <c r="G53" s="19">
        <v>821.0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2.75" customHeight="1">
      <c r="A54" s="17" t="s">
        <v>62</v>
      </c>
      <c r="B54" s="20" t="s">
        <v>64</v>
      </c>
      <c r="C54" s="20" t="s">
        <v>65</v>
      </c>
      <c r="D54" s="4" t="str">
        <f>vlookup(A54,mapping!A:B,2,false)</f>
        <v>Fraud</v>
      </c>
      <c r="E54" s="17" t="s">
        <v>9</v>
      </c>
      <c r="F54" s="19">
        <v>18.0</v>
      </c>
      <c r="G54" s="19">
        <v>15.0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2.75" customHeight="1">
      <c r="A55" s="17" t="s">
        <v>62</v>
      </c>
      <c r="B55" s="20" t="s">
        <v>64</v>
      </c>
      <c r="C55" s="20" t="s">
        <v>66</v>
      </c>
      <c r="D55" s="4" t="str">
        <f>vlookup(A55,mapping!A:B,2,false)</f>
        <v>Fraud</v>
      </c>
      <c r="E55" s="17" t="s">
        <v>9</v>
      </c>
      <c r="F55" s="19">
        <v>10.0</v>
      </c>
      <c r="G55" s="19">
        <v>7.0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2.75" customHeight="1">
      <c r="A56" s="17" t="s">
        <v>62</v>
      </c>
      <c r="B56" s="20" t="s">
        <v>64</v>
      </c>
      <c r="C56" s="20" t="s">
        <v>67</v>
      </c>
      <c r="D56" s="4" t="str">
        <f>vlookup(A56,mapping!A:B,2,false)</f>
        <v>Fraud</v>
      </c>
      <c r="E56" s="17" t="s">
        <v>9</v>
      </c>
      <c r="F56" s="19">
        <v>2.0</v>
      </c>
      <c r="G56" s="19">
        <v>2.0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2.75" customHeight="1">
      <c r="A57" s="17" t="s">
        <v>62</v>
      </c>
      <c r="B57" s="20" t="s">
        <v>64</v>
      </c>
      <c r="C57" s="20" t="s">
        <v>14</v>
      </c>
      <c r="D57" s="4" t="str">
        <f>vlookup(A57,mapping!A:B,2,false)</f>
        <v>Fraud</v>
      </c>
      <c r="E57" s="17" t="s">
        <v>9</v>
      </c>
      <c r="F57" s="19">
        <v>30.0</v>
      </c>
      <c r="G57" s="19">
        <v>24.0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2.75" customHeight="1">
      <c r="A58" s="17" t="s">
        <v>62</v>
      </c>
      <c r="B58" s="20" t="s">
        <v>68</v>
      </c>
      <c r="C58" s="20" t="s">
        <v>70</v>
      </c>
      <c r="D58" s="4" t="str">
        <f>vlookup(A58,mapping!A:B,2,false)</f>
        <v>Fraud</v>
      </c>
      <c r="E58" s="17" t="s">
        <v>9</v>
      </c>
      <c r="F58" s="19">
        <v>15.0</v>
      </c>
      <c r="G58" s="19">
        <v>8.0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2.75" customHeight="1">
      <c r="A59" s="17" t="s">
        <v>62</v>
      </c>
      <c r="B59" s="20" t="s">
        <v>68</v>
      </c>
      <c r="C59" s="20" t="s">
        <v>71</v>
      </c>
      <c r="D59" s="4" t="str">
        <f>vlookup(A59,mapping!A:B,2,false)</f>
        <v>Fraud</v>
      </c>
      <c r="E59" s="17" t="s">
        <v>9</v>
      </c>
      <c r="F59" s="19">
        <v>1.0</v>
      </c>
      <c r="G59" s="19">
        <v>1.0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2.75" customHeight="1">
      <c r="A60" s="17" t="s">
        <v>62</v>
      </c>
      <c r="B60" s="20" t="s">
        <v>68</v>
      </c>
      <c r="C60" s="20" t="s">
        <v>14</v>
      </c>
      <c r="D60" s="4" t="str">
        <f>vlookup(A60,mapping!A:B,2,false)</f>
        <v>Fraud</v>
      </c>
      <c r="E60" s="17" t="s">
        <v>9</v>
      </c>
      <c r="F60" s="19">
        <v>16.0</v>
      </c>
      <c r="G60" s="19">
        <v>9.0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2.75" customHeight="1">
      <c r="A61" s="17" t="s">
        <v>62</v>
      </c>
      <c r="B61" s="17" t="s">
        <v>72</v>
      </c>
      <c r="C61" s="20" t="s">
        <v>73</v>
      </c>
      <c r="D61" s="4" t="str">
        <f>vlookup(A61,mapping!A:B,2,false)</f>
        <v>Fraud</v>
      </c>
      <c r="E61" s="17" t="s">
        <v>9</v>
      </c>
      <c r="F61" s="19">
        <v>19.0</v>
      </c>
      <c r="G61" s="19">
        <v>14.0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2.75" customHeight="1">
      <c r="A62" s="17" t="s">
        <v>62</v>
      </c>
      <c r="B62" s="17" t="s">
        <v>72</v>
      </c>
      <c r="C62" s="20" t="s">
        <v>74</v>
      </c>
      <c r="D62" s="4" t="str">
        <f>vlookup(A62,mapping!A:B,2,false)</f>
        <v>Fraud</v>
      </c>
      <c r="E62" s="17" t="s">
        <v>9</v>
      </c>
      <c r="F62" s="19">
        <v>188.0</v>
      </c>
      <c r="G62" s="19">
        <v>151.0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2.75" customHeight="1">
      <c r="A63" s="17" t="s">
        <v>62</v>
      </c>
      <c r="B63" s="17" t="s">
        <v>72</v>
      </c>
      <c r="C63" s="20" t="s">
        <v>14</v>
      </c>
      <c r="D63" s="4" t="str">
        <f>vlookup(A63,mapping!A:B,2,false)</f>
        <v>Fraud</v>
      </c>
      <c r="E63" s="17" t="s">
        <v>9</v>
      </c>
      <c r="F63" s="19">
        <v>205.0</v>
      </c>
      <c r="G63" s="19">
        <v>163.0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2.75" customHeight="1">
      <c r="A64" s="17" t="s">
        <v>62</v>
      </c>
      <c r="B64" s="17" t="s">
        <v>14</v>
      </c>
      <c r="C64" s="17" t="s">
        <v>14</v>
      </c>
      <c r="D64" s="4" t="str">
        <f>vlookup(A64,mapping!A:B,2,false)</f>
        <v>Fraud</v>
      </c>
      <c r="E64" s="17" t="s">
        <v>9</v>
      </c>
      <c r="F64" s="19">
        <v>1223.0</v>
      </c>
      <c r="G64" s="19">
        <v>993.0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2.75" customHeight="1">
      <c r="A65" s="17" t="s">
        <v>75</v>
      </c>
      <c r="B65" s="17" t="s">
        <v>76</v>
      </c>
      <c r="C65" s="20" t="s">
        <v>77</v>
      </c>
      <c r="D65" s="4" t="str">
        <f>vlookup(A65,mapping!A:B,2,false)</f>
        <v>Drugs</v>
      </c>
      <c r="E65" s="17" t="s">
        <v>9</v>
      </c>
      <c r="F65" s="19">
        <v>0.0</v>
      </c>
      <c r="G65" s="19">
        <v>0.0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2.75" customHeight="1">
      <c r="A66" s="17" t="s">
        <v>75</v>
      </c>
      <c r="B66" s="17" t="s">
        <v>78</v>
      </c>
      <c r="C66" s="20" t="s">
        <v>79</v>
      </c>
      <c r="D66" s="4" t="str">
        <f>vlookup(A66,mapping!A:B,2,false)</f>
        <v>Drugs</v>
      </c>
      <c r="E66" s="17" t="s">
        <v>9</v>
      </c>
      <c r="F66" s="19">
        <v>47.0</v>
      </c>
      <c r="G66" s="19">
        <v>46.0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2.75" customHeight="1">
      <c r="A67" s="17" t="s">
        <v>75</v>
      </c>
      <c r="B67" s="17" t="s">
        <v>78</v>
      </c>
      <c r="C67" s="20" t="s">
        <v>80</v>
      </c>
      <c r="D67" s="4" t="str">
        <f>vlookup(A67,mapping!A:B,2,false)</f>
        <v>Drugs</v>
      </c>
      <c r="E67" s="17" t="s">
        <v>9</v>
      </c>
      <c r="F67" s="19">
        <v>422.0</v>
      </c>
      <c r="G67" s="19">
        <v>322.0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2.75" customHeight="1">
      <c r="A68" s="17" t="s">
        <v>75</v>
      </c>
      <c r="B68" s="17" t="s">
        <v>78</v>
      </c>
      <c r="C68" s="20" t="s">
        <v>14</v>
      </c>
      <c r="D68" s="4" t="str">
        <f>vlookup(A68,mapping!A:B,2,false)</f>
        <v>Drugs</v>
      </c>
      <c r="E68" s="17" t="s">
        <v>9</v>
      </c>
      <c r="F68" s="19">
        <v>442.0</v>
      </c>
      <c r="G68" s="19">
        <v>351.0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2.75" customHeight="1">
      <c r="A69" s="17" t="s">
        <v>75</v>
      </c>
      <c r="B69" s="20" t="s">
        <v>81</v>
      </c>
      <c r="C69" s="20" t="s">
        <v>82</v>
      </c>
      <c r="D69" s="4" t="str">
        <f>vlookup(A69,mapping!A:B,2,false)</f>
        <v>Drugs</v>
      </c>
      <c r="E69" s="17" t="s">
        <v>9</v>
      </c>
      <c r="F69" s="19">
        <v>2.0</v>
      </c>
      <c r="G69" s="19">
        <v>2.0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2.75" customHeight="1">
      <c r="A70" s="17" t="s">
        <v>75</v>
      </c>
      <c r="B70" s="20" t="s">
        <v>81</v>
      </c>
      <c r="C70" s="20" t="s">
        <v>83</v>
      </c>
      <c r="D70" s="4" t="str">
        <f>vlookup(A70,mapping!A:B,2,false)</f>
        <v>Drugs</v>
      </c>
      <c r="E70" s="17" t="s">
        <v>9</v>
      </c>
      <c r="F70" s="19">
        <v>101.0</v>
      </c>
      <c r="G70" s="19">
        <v>98.0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2.75" customHeight="1">
      <c r="A71" s="17" t="s">
        <v>75</v>
      </c>
      <c r="B71" s="20" t="s">
        <v>81</v>
      </c>
      <c r="C71" s="20" t="s">
        <v>14</v>
      </c>
      <c r="D71" s="4" t="str">
        <f>vlookup(A71,mapping!A:B,2,false)</f>
        <v>Drugs</v>
      </c>
      <c r="E71" s="17" t="s">
        <v>9</v>
      </c>
      <c r="F71" s="19">
        <v>103.0</v>
      </c>
      <c r="G71" s="19">
        <v>100.0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2.75" customHeight="1">
      <c r="A72" s="17" t="s">
        <v>75</v>
      </c>
      <c r="B72" s="17" t="s">
        <v>84</v>
      </c>
      <c r="C72" s="20" t="s">
        <v>85</v>
      </c>
      <c r="D72" s="4" t="str">
        <f>vlookup(A72,mapping!A:B,2,false)</f>
        <v>Drugs</v>
      </c>
      <c r="E72" s="17" t="s">
        <v>9</v>
      </c>
      <c r="F72" s="19">
        <v>3895.0</v>
      </c>
      <c r="G72" s="19">
        <v>3583.0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2.75" customHeight="1">
      <c r="A73" s="17" t="s">
        <v>75</v>
      </c>
      <c r="B73" s="17" t="s">
        <v>84</v>
      </c>
      <c r="C73" s="20" t="s">
        <v>86</v>
      </c>
      <c r="D73" s="4" t="str">
        <f>vlookup(A73,mapping!A:B,2,false)</f>
        <v>Drugs</v>
      </c>
      <c r="E73" s="17" t="s">
        <v>9</v>
      </c>
      <c r="F73" s="19">
        <v>40.0</v>
      </c>
      <c r="G73" s="19">
        <v>39.0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2.75" customHeight="1">
      <c r="A74" s="17" t="s">
        <v>75</v>
      </c>
      <c r="B74" s="17" t="s">
        <v>84</v>
      </c>
      <c r="C74" s="20" t="s">
        <v>14</v>
      </c>
      <c r="D74" s="4" t="str">
        <f>vlookup(A74,mapping!A:B,2,false)</f>
        <v>Drugs</v>
      </c>
      <c r="E74" s="17" t="s">
        <v>9</v>
      </c>
      <c r="F74" s="19">
        <v>3912.0</v>
      </c>
      <c r="G74" s="19">
        <v>3603.0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2.75" customHeight="1">
      <c r="A75" s="17" t="s">
        <v>75</v>
      </c>
      <c r="B75" s="17" t="s">
        <v>87</v>
      </c>
      <c r="C75" s="20" t="s">
        <v>88</v>
      </c>
      <c r="D75" s="4" t="str">
        <f>vlookup(A75,mapping!A:B,2,false)</f>
        <v>Drugs</v>
      </c>
      <c r="E75" s="17" t="s">
        <v>9</v>
      </c>
      <c r="F75" s="19">
        <v>207.0</v>
      </c>
      <c r="G75" s="19">
        <v>185.0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2.75" customHeight="1">
      <c r="A76" s="17" t="s">
        <v>75</v>
      </c>
      <c r="B76" s="17" t="s">
        <v>14</v>
      </c>
      <c r="C76" s="17" t="s">
        <v>14</v>
      </c>
      <c r="D76" s="4" t="str">
        <f>vlookup(A76,mapping!A:B,2,false)</f>
        <v>Drugs</v>
      </c>
      <c r="E76" s="17" t="s">
        <v>9</v>
      </c>
      <c r="F76" s="19">
        <v>4231.0</v>
      </c>
      <c r="G76" s="19">
        <v>3961.0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2.75" customHeight="1">
      <c r="A77" s="17" t="s">
        <v>89</v>
      </c>
      <c r="B77" s="17" t="s">
        <v>90</v>
      </c>
      <c r="C77" s="20" t="s">
        <v>91</v>
      </c>
      <c r="D77" s="4" t="str">
        <f>vlookup(A77,mapping!A:B,2,false)</f>
        <v>Weapons</v>
      </c>
      <c r="E77" s="17" t="s">
        <v>9</v>
      </c>
      <c r="F77" s="19">
        <v>254.0</v>
      </c>
      <c r="G77" s="19">
        <v>215.0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2.75" customHeight="1">
      <c r="A78" s="17" t="s">
        <v>89</v>
      </c>
      <c r="B78" s="17" t="s">
        <v>90</v>
      </c>
      <c r="C78" s="20" t="s">
        <v>92</v>
      </c>
      <c r="D78" s="4" t="str">
        <f>vlookup(A78,mapping!A:B,2,false)</f>
        <v>Weapons</v>
      </c>
      <c r="E78" s="17" t="s">
        <v>9</v>
      </c>
      <c r="F78" s="19">
        <v>21.0</v>
      </c>
      <c r="G78" s="19">
        <v>15.0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2.75" customHeight="1">
      <c r="A79" s="17" t="s">
        <v>89</v>
      </c>
      <c r="B79" s="17" t="s">
        <v>90</v>
      </c>
      <c r="C79" s="20" t="s">
        <v>14</v>
      </c>
      <c r="D79" s="4" t="str">
        <f>vlookup(A79,mapping!A:B,2,false)</f>
        <v>Weapons</v>
      </c>
      <c r="E79" s="17" t="s">
        <v>9</v>
      </c>
      <c r="F79" s="19">
        <v>258.0</v>
      </c>
      <c r="G79" s="19">
        <v>219.0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2.75" customHeight="1">
      <c r="A80" s="17" t="s">
        <v>89</v>
      </c>
      <c r="B80" s="17" t="s">
        <v>93</v>
      </c>
      <c r="C80" s="20" t="s">
        <v>94</v>
      </c>
      <c r="D80" s="4" t="str">
        <f>vlookup(A80,mapping!A:B,2,false)</f>
        <v>Weapons</v>
      </c>
      <c r="E80" s="17" t="s">
        <v>9</v>
      </c>
      <c r="F80" s="19">
        <v>1317.0</v>
      </c>
      <c r="G80" s="19">
        <v>1138.0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2.75" customHeight="1">
      <c r="A81" s="17" t="s">
        <v>89</v>
      </c>
      <c r="B81" s="17" t="s">
        <v>93</v>
      </c>
      <c r="C81" s="20" t="s">
        <v>95</v>
      </c>
      <c r="D81" s="4" t="str">
        <f>vlookup(A81,mapping!A:B,2,false)</f>
        <v>Weapons</v>
      </c>
      <c r="E81" s="17" t="s">
        <v>9</v>
      </c>
      <c r="F81" s="19">
        <v>174.0</v>
      </c>
      <c r="G81" s="19">
        <v>133.0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2.75" customHeight="1">
      <c r="A82" s="17" t="s">
        <v>89</v>
      </c>
      <c r="B82" s="17" t="s">
        <v>93</v>
      </c>
      <c r="C82" s="20" t="s">
        <v>96</v>
      </c>
      <c r="D82" s="4" t="str">
        <f>vlookup(A82,mapping!A:B,2,false)</f>
        <v>Weapons</v>
      </c>
      <c r="E82" s="17" t="s">
        <v>9</v>
      </c>
      <c r="F82" s="19">
        <v>18.0</v>
      </c>
      <c r="G82" s="19">
        <v>15.0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27.75" customHeight="1">
      <c r="A83" s="17" t="s">
        <v>89</v>
      </c>
      <c r="B83" s="17" t="s">
        <v>93</v>
      </c>
      <c r="C83" s="20" t="s">
        <v>97</v>
      </c>
      <c r="D83" s="4" t="str">
        <f>vlookup(A83,mapping!A:B,2,false)</f>
        <v>Weapons</v>
      </c>
      <c r="E83" s="17" t="s">
        <v>9</v>
      </c>
      <c r="F83" s="19">
        <v>9.0</v>
      </c>
      <c r="G83" s="19">
        <v>6.0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2.75" customHeight="1">
      <c r="A84" s="17" t="s">
        <v>89</v>
      </c>
      <c r="B84" s="17" t="s">
        <v>93</v>
      </c>
      <c r="C84" s="20" t="s">
        <v>14</v>
      </c>
      <c r="D84" s="4" t="str">
        <f>vlookup(A84,mapping!A:B,2,false)</f>
        <v>Weapons</v>
      </c>
      <c r="E84" s="17" t="s">
        <v>9</v>
      </c>
      <c r="F84" s="19">
        <v>1411.0</v>
      </c>
      <c r="G84" s="19">
        <v>1222.0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2.75" customHeight="1">
      <c r="A85" s="17" t="s">
        <v>89</v>
      </c>
      <c r="B85" s="17" t="s">
        <v>14</v>
      </c>
      <c r="C85" s="17" t="s">
        <v>14</v>
      </c>
      <c r="D85" s="4" t="str">
        <f>vlookup(A85,mapping!A:B,2,false)</f>
        <v>Weapons</v>
      </c>
      <c r="E85" s="17" t="s">
        <v>9</v>
      </c>
      <c r="F85" s="19">
        <v>1562.0</v>
      </c>
      <c r="G85" s="19">
        <v>1370.0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2.75" customHeight="1">
      <c r="A86" s="17" t="s">
        <v>98</v>
      </c>
      <c r="B86" s="17" t="s">
        <v>99</v>
      </c>
      <c r="C86" s="20" t="s">
        <v>100</v>
      </c>
      <c r="D86" s="4" t="str">
        <f>vlookup(A86,mapping!A:B,2,false)</f>
        <v>Property | Order | Other</v>
      </c>
      <c r="E86" s="17" t="s">
        <v>9</v>
      </c>
      <c r="F86" s="19">
        <v>78.0</v>
      </c>
      <c r="G86" s="19">
        <v>51.0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2.75" customHeight="1">
      <c r="A87" s="17" t="s">
        <v>98</v>
      </c>
      <c r="B87" s="17" t="s">
        <v>99</v>
      </c>
      <c r="C87" s="20" t="s">
        <v>101</v>
      </c>
      <c r="D87" s="4" t="str">
        <f>vlookup(A87,mapping!A:B,2,false)</f>
        <v>Property | Order | Other</v>
      </c>
      <c r="E87" s="17" t="s">
        <v>9</v>
      </c>
      <c r="F87" s="19">
        <v>162.0</v>
      </c>
      <c r="G87" s="19">
        <v>148.0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2.75" customHeight="1">
      <c r="A88" s="17" t="s">
        <v>98</v>
      </c>
      <c r="B88" s="17" t="s">
        <v>99</v>
      </c>
      <c r="C88" s="20" t="s">
        <v>102</v>
      </c>
      <c r="D88" s="4" t="str">
        <f>vlookup(A88,mapping!A:B,2,false)</f>
        <v>Property | Order | Other</v>
      </c>
      <c r="E88" s="17" t="s">
        <v>9</v>
      </c>
      <c r="F88" s="19">
        <v>3727.0</v>
      </c>
      <c r="G88" s="19">
        <v>2967.0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2.75" customHeight="1">
      <c r="A89" s="17" t="s">
        <v>98</v>
      </c>
      <c r="B89" s="17" t="s">
        <v>99</v>
      </c>
      <c r="C89" s="20" t="s">
        <v>14</v>
      </c>
      <c r="D89" s="4" t="str">
        <f>vlookup(A89,mapping!A:B,2,false)</f>
        <v>Property | Order | Other</v>
      </c>
      <c r="E89" s="17" t="s">
        <v>9</v>
      </c>
      <c r="F89" s="19">
        <v>3925.0</v>
      </c>
      <c r="G89" s="19">
        <v>3142.0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2.75" customHeight="1">
      <c r="A90" s="17" t="s">
        <v>98</v>
      </c>
      <c r="B90" s="17" t="s">
        <v>103</v>
      </c>
      <c r="C90" s="20" t="s">
        <v>106</v>
      </c>
      <c r="D90" s="4" t="str">
        <f>vlookup(A90,mapping!A:B,2,false)</f>
        <v>Property | Order | Other</v>
      </c>
      <c r="E90" s="17" t="s">
        <v>9</v>
      </c>
      <c r="F90" s="19">
        <v>2.0</v>
      </c>
      <c r="G90" s="19">
        <v>1.0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2.75" customHeight="1">
      <c r="A91" s="17" t="s">
        <v>98</v>
      </c>
      <c r="B91" s="17" t="s">
        <v>103</v>
      </c>
      <c r="C91" s="20" t="s">
        <v>108</v>
      </c>
      <c r="D91" s="4" t="str">
        <f>vlookup(A91,mapping!A:B,2,false)</f>
        <v>Property | Order | Other</v>
      </c>
      <c r="E91" s="17" t="s">
        <v>9</v>
      </c>
      <c r="F91" s="19">
        <v>12.0</v>
      </c>
      <c r="G91" s="19">
        <v>9.0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2.75" customHeight="1">
      <c r="A92" s="17" t="s">
        <v>98</v>
      </c>
      <c r="B92" s="17" t="s">
        <v>103</v>
      </c>
      <c r="C92" s="20" t="s">
        <v>14</v>
      </c>
      <c r="D92" s="4" t="str">
        <f>vlookup(A92,mapping!A:B,2,false)</f>
        <v>Property | Order | Other</v>
      </c>
      <c r="E92" s="17" t="s">
        <v>9</v>
      </c>
      <c r="F92" s="19">
        <v>14.0</v>
      </c>
      <c r="G92" s="19">
        <v>10.0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2.75" customHeight="1">
      <c r="A93" s="17" t="s">
        <v>98</v>
      </c>
      <c r="B93" s="20" t="s">
        <v>14</v>
      </c>
      <c r="C93" s="20" t="s">
        <v>14</v>
      </c>
      <c r="D93" s="4" t="str">
        <f>vlookup(A93,mapping!A:B,2,false)</f>
        <v>Property | Order | Other</v>
      </c>
      <c r="E93" s="17" t="s">
        <v>9</v>
      </c>
      <c r="F93" s="19">
        <v>3937.0</v>
      </c>
      <c r="G93" s="19">
        <v>3150.0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2.75" customHeight="1">
      <c r="A94" s="17" t="s">
        <v>109</v>
      </c>
      <c r="B94" s="17" t="s">
        <v>110</v>
      </c>
      <c r="C94" s="20" t="s">
        <v>111</v>
      </c>
      <c r="D94" s="4" t="str">
        <f>vlookup(A94,mapping!A:B,2,false)</f>
        <v>Property | Order | Other</v>
      </c>
      <c r="E94" s="17" t="s">
        <v>9</v>
      </c>
      <c r="F94" s="19">
        <v>1436.0</v>
      </c>
      <c r="G94" s="19">
        <v>1189.0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2.75" customHeight="1">
      <c r="A95" s="17" t="s">
        <v>109</v>
      </c>
      <c r="B95" s="17" t="s">
        <v>110</v>
      </c>
      <c r="C95" s="20" t="s">
        <v>112</v>
      </c>
      <c r="D95" s="4" t="str">
        <f>vlookup(A95,mapping!A:B,2,false)</f>
        <v>Property | Order | Other</v>
      </c>
      <c r="E95" s="17" t="s">
        <v>9</v>
      </c>
      <c r="F95" s="19">
        <v>908.0</v>
      </c>
      <c r="G95" s="19">
        <v>518.0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2.75" customHeight="1">
      <c r="A96" s="17" t="s">
        <v>109</v>
      </c>
      <c r="B96" s="17" t="s">
        <v>110</v>
      </c>
      <c r="C96" s="20" t="s">
        <v>113</v>
      </c>
      <c r="D96" s="4" t="str">
        <f>vlookup(A96,mapping!A:B,2,false)</f>
        <v>Property | Order | Other</v>
      </c>
      <c r="E96" s="17" t="s">
        <v>9</v>
      </c>
      <c r="F96" s="19">
        <v>870.0</v>
      </c>
      <c r="G96" s="19">
        <v>562.0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2.75" customHeight="1">
      <c r="A97" s="17" t="s">
        <v>109</v>
      </c>
      <c r="B97" s="17" t="s">
        <v>110</v>
      </c>
      <c r="C97" s="20" t="s">
        <v>114</v>
      </c>
      <c r="D97" s="4" t="str">
        <f>vlookup(A97,mapping!A:B,2,false)</f>
        <v>Property | Order | Other</v>
      </c>
      <c r="E97" s="17" t="s">
        <v>9</v>
      </c>
      <c r="F97" s="19">
        <v>3.0</v>
      </c>
      <c r="G97" s="19">
        <v>3.0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2.75" customHeight="1">
      <c r="A98" s="17" t="s">
        <v>109</v>
      </c>
      <c r="B98" s="17" t="s">
        <v>110</v>
      </c>
      <c r="C98" s="20" t="s">
        <v>14</v>
      </c>
      <c r="D98" s="4" t="str">
        <f>vlookup(A98,mapping!A:B,2,false)</f>
        <v>Property | Order | Other</v>
      </c>
      <c r="E98" s="17" t="s">
        <v>9</v>
      </c>
      <c r="F98" s="19">
        <v>2968.0</v>
      </c>
      <c r="G98" s="19">
        <v>2142.0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2.75" customHeight="1">
      <c r="A99" s="17" t="s">
        <v>109</v>
      </c>
      <c r="B99" s="17" t="s">
        <v>115</v>
      </c>
      <c r="C99" s="20" t="s">
        <v>116</v>
      </c>
      <c r="D99" s="4" t="str">
        <f>vlookup(A99,mapping!A:B,2,false)</f>
        <v>Property | Order | Other</v>
      </c>
      <c r="E99" s="17" t="s">
        <v>9</v>
      </c>
      <c r="F99" s="19">
        <v>7.0</v>
      </c>
      <c r="G99" s="19">
        <v>6.0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2.75" customHeight="1">
      <c r="A100" s="17" t="s">
        <v>109</v>
      </c>
      <c r="B100" s="17" t="s">
        <v>115</v>
      </c>
      <c r="C100" s="20" t="s">
        <v>117</v>
      </c>
      <c r="D100" s="4" t="str">
        <f>vlookup(A100,mapping!A:B,2,false)</f>
        <v>Property | Order | Other</v>
      </c>
      <c r="E100" s="17" t="s">
        <v>9</v>
      </c>
      <c r="F100" s="19">
        <v>167.0</v>
      </c>
      <c r="G100" s="19">
        <v>148.0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2.75" customHeight="1">
      <c r="A101" s="17" t="s">
        <v>109</v>
      </c>
      <c r="B101" s="17" t="s">
        <v>115</v>
      </c>
      <c r="C101" s="20" t="s">
        <v>118</v>
      </c>
      <c r="D101" s="4" t="str">
        <f>vlookup(A101,mapping!A:B,2,false)</f>
        <v>Property | Order | Other</v>
      </c>
      <c r="E101" s="17" t="s">
        <v>9</v>
      </c>
      <c r="F101" s="19">
        <v>0.0</v>
      </c>
      <c r="G101" s="19">
        <v>0.0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2.75" customHeight="1">
      <c r="A102" s="17" t="s">
        <v>109</v>
      </c>
      <c r="B102" s="17" t="s">
        <v>115</v>
      </c>
      <c r="C102" s="20" t="s">
        <v>119</v>
      </c>
      <c r="D102" s="4" t="str">
        <f>vlookup(A102,mapping!A:B,2,false)</f>
        <v>Property | Order | Other</v>
      </c>
      <c r="E102" s="17" t="s">
        <v>9</v>
      </c>
      <c r="F102" s="19">
        <v>0.0</v>
      </c>
      <c r="G102" s="19">
        <v>0.0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27.75" customHeight="1">
      <c r="A103" s="17" t="s">
        <v>109</v>
      </c>
      <c r="B103" s="17" t="s">
        <v>115</v>
      </c>
      <c r="C103" s="20" t="s">
        <v>120</v>
      </c>
      <c r="D103" s="4" t="str">
        <f>vlookup(A103,mapping!A:B,2,false)</f>
        <v>Property | Order | Other</v>
      </c>
      <c r="E103" s="17" t="s">
        <v>9</v>
      </c>
      <c r="F103" s="19">
        <v>66.0</v>
      </c>
      <c r="G103" s="19">
        <v>47.0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2.75" customHeight="1">
      <c r="A104" s="17" t="s">
        <v>109</v>
      </c>
      <c r="B104" s="17" t="s">
        <v>115</v>
      </c>
      <c r="C104" s="20" t="s">
        <v>121</v>
      </c>
      <c r="D104" s="4" t="str">
        <f>vlookup(A104,mapping!A:B,2,false)</f>
        <v>Property | Order | Other</v>
      </c>
      <c r="E104" s="17" t="s">
        <v>9</v>
      </c>
      <c r="F104" s="19">
        <v>2.0</v>
      </c>
      <c r="G104" s="19">
        <v>2.0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2.75" customHeight="1">
      <c r="A105" s="17" t="s">
        <v>109</v>
      </c>
      <c r="B105" s="17" t="s">
        <v>115</v>
      </c>
      <c r="C105" s="20" t="s">
        <v>122</v>
      </c>
      <c r="D105" s="4" t="str">
        <f>vlookup(A105,mapping!A:B,2,false)</f>
        <v>Property | Order | Other</v>
      </c>
      <c r="E105" s="17" t="s">
        <v>9</v>
      </c>
      <c r="F105" s="19">
        <v>5.0</v>
      </c>
      <c r="G105" s="19">
        <v>5.0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2.75" customHeight="1">
      <c r="A106" s="17" t="s">
        <v>109</v>
      </c>
      <c r="B106" s="17" t="s">
        <v>115</v>
      </c>
      <c r="C106" s="20" t="s">
        <v>14</v>
      </c>
      <c r="D106" s="4" t="str">
        <f>vlookup(A106,mapping!A:B,2,false)</f>
        <v>Property | Order | Other</v>
      </c>
      <c r="E106" s="17" t="s">
        <v>9</v>
      </c>
      <c r="F106" s="19">
        <v>246.0</v>
      </c>
      <c r="G106" s="19">
        <v>207.0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2.75" customHeight="1">
      <c r="A107" s="17" t="s">
        <v>109</v>
      </c>
      <c r="B107" s="17" t="s">
        <v>123</v>
      </c>
      <c r="C107" s="20" t="s">
        <v>124</v>
      </c>
      <c r="D107" s="4" t="str">
        <f>vlookup(A107,mapping!A:B,2,false)</f>
        <v>Property | Order | Other</v>
      </c>
      <c r="E107" s="17" t="s">
        <v>9</v>
      </c>
      <c r="F107" s="19">
        <v>504.0</v>
      </c>
      <c r="G107" s="19">
        <v>455.0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2.75" customHeight="1">
      <c r="A108" s="17" t="s">
        <v>109</v>
      </c>
      <c r="B108" s="17" t="s">
        <v>123</v>
      </c>
      <c r="C108" s="20" t="s">
        <v>125</v>
      </c>
      <c r="D108" s="4" t="str">
        <f>vlookup(A108,mapping!A:B,2,false)</f>
        <v>Property | Order | Other</v>
      </c>
      <c r="E108" s="17" t="s">
        <v>9</v>
      </c>
      <c r="F108" s="19">
        <v>635.0</v>
      </c>
      <c r="G108" s="19">
        <v>485.0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2.75" customHeight="1">
      <c r="A109" s="17" t="s">
        <v>109</v>
      </c>
      <c r="B109" s="17" t="s">
        <v>123</v>
      </c>
      <c r="C109" s="20" t="s">
        <v>126</v>
      </c>
      <c r="D109" s="4" t="str">
        <f>vlookup(A109,mapping!A:B,2,false)</f>
        <v>Property | Order | Other</v>
      </c>
      <c r="E109" s="17" t="s">
        <v>9</v>
      </c>
      <c r="F109" s="19">
        <v>52.0</v>
      </c>
      <c r="G109" s="19">
        <v>36.0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2.75" customHeight="1">
      <c r="A110" s="17" t="s">
        <v>109</v>
      </c>
      <c r="B110" s="17" t="s">
        <v>123</v>
      </c>
      <c r="C110" s="20" t="s">
        <v>14</v>
      </c>
      <c r="D110" s="4" t="str">
        <f>vlookup(A110,mapping!A:B,2,false)</f>
        <v>Property | Order | Other</v>
      </c>
      <c r="E110" s="17" t="s">
        <v>9</v>
      </c>
      <c r="F110" s="19">
        <v>1101.0</v>
      </c>
      <c r="G110" s="19">
        <v>920.0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2.75" customHeight="1">
      <c r="A111" s="17" t="s">
        <v>109</v>
      </c>
      <c r="B111" s="17" t="s">
        <v>14</v>
      </c>
      <c r="C111" s="17" t="s">
        <v>14</v>
      </c>
      <c r="D111" s="4" t="str">
        <f>vlookup(A111,mapping!A:B,2,false)</f>
        <v>Property | Order | Other</v>
      </c>
      <c r="E111" s="17" t="s">
        <v>9</v>
      </c>
      <c r="F111" s="19">
        <v>3991.0</v>
      </c>
      <c r="G111" s="19">
        <v>3089.0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2.75" customHeight="1">
      <c r="A112" s="17" t="s">
        <v>127</v>
      </c>
      <c r="B112" s="17" t="s">
        <v>128</v>
      </c>
      <c r="C112" s="20" t="s">
        <v>129</v>
      </c>
      <c r="D112" s="4" t="str">
        <f>vlookup(A112,mapping!A:B,2,false)</f>
        <v>Property | Order | Other</v>
      </c>
      <c r="E112" s="17" t="s">
        <v>9</v>
      </c>
      <c r="F112" s="19">
        <v>3190.0</v>
      </c>
      <c r="G112" s="19">
        <v>2980.0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2.75" customHeight="1">
      <c r="A113" s="17" t="s">
        <v>127</v>
      </c>
      <c r="B113" s="17" t="s">
        <v>128</v>
      </c>
      <c r="C113" s="20" t="s">
        <v>130</v>
      </c>
      <c r="D113" s="4" t="str">
        <f>vlookup(A113,mapping!A:B,2,false)</f>
        <v>Property | Order | Other</v>
      </c>
      <c r="E113" s="17" t="s">
        <v>9</v>
      </c>
      <c r="F113" s="19">
        <v>1864.0</v>
      </c>
      <c r="G113" s="19">
        <v>1740.0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2.75" customHeight="1">
      <c r="A114" s="17" t="s">
        <v>127</v>
      </c>
      <c r="B114" s="17" t="s">
        <v>128</v>
      </c>
      <c r="C114" s="20" t="s">
        <v>131</v>
      </c>
      <c r="D114" s="4" t="str">
        <f>vlookup(A114,mapping!A:B,2,false)</f>
        <v>Property | Order | Other</v>
      </c>
      <c r="E114" s="17" t="s">
        <v>9</v>
      </c>
      <c r="F114" s="19">
        <v>32.0</v>
      </c>
      <c r="G114" s="19">
        <v>29.0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2.75" customHeight="1">
      <c r="A115" s="17" t="s">
        <v>127</v>
      </c>
      <c r="B115" s="17" t="s">
        <v>128</v>
      </c>
      <c r="C115" s="20" t="s">
        <v>14</v>
      </c>
      <c r="D115" s="4" t="str">
        <f>vlookup(A115,mapping!A:B,2,false)</f>
        <v>Property | Order | Other</v>
      </c>
      <c r="E115" s="17" t="s">
        <v>9</v>
      </c>
      <c r="F115" s="19">
        <v>4945.0</v>
      </c>
      <c r="G115" s="19">
        <v>4700.0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2.75" customHeight="1">
      <c r="A116" s="17" t="s">
        <v>127</v>
      </c>
      <c r="B116" s="17" t="s">
        <v>132</v>
      </c>
      <c r="C116" s="20" t="s">
        <v>133</v>
      </c>
      <c r="D116" s="4" t="str">
        <f>vlookup(A116,mapping!A:B,2,false)</f>
        <v>Property | Order | Other</v>
      </c>
      <c r="E116" s="17" t="s">
        <v>9</v>
      </c>
      <c r="F116" s="19">
        <v>1053.0</v>
      </c>
      <c r="G116" s="19">
        <v>989.0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2.75" customHeight="1">
      <c r="A117" s="17" t="s">
        <v>127</v>
      </c>
      <c r="B117" s="17" t="s">
        <v>132</v>
      </c>
      <c r="C117" s="20" t="s">
        <v>134</v>
      </c>
      <c r="D117" s="4" t="str">
        <f>vlookup(A117,mapping!A:B,2,false)</f>
        <v>Property | Order | Other</v>
      </c>
      <c r="E117" s="17" t="s">
        <v>9</v>
      </c>
      <c r="F117" s="19">
        <v>0.0</v>
      </c>
      <c r="G117" s="19">
        <v>0.0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2.75" customHeight="1">
      <c r="A118" s="17" t="s">
        <v>127</v>
      </c>
      <c r="B118" s="17" t="s">
        <v>132</v>
      </c>
      <c r="C118" s="20" t="s">
        <v>14</v>
      </c>
      <c r="D118" s="4" t="str">
        <f>vlookup(A118,mapping!A:B,2,false)</f>
        <v>Property | Order | Other</v>
      </c>
      <c r="E118" s="17" t="s">
        <v>9</v>
      </c>
      <c r="F118" s="19">
        <v>1053.0</v>
      </c>
      <c r="G118" s="19">
        <v>989.0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2.75" customHeight="1">
      <c r="A119" s="17" t="s">
        <v>127</v>
      </c>
      <c r="B119" s="17" t="s">
        <v>135</v>
      </c>
      <c r="C119" s="20" t="s">
        <v>136</v>
      </c>
      <c r="D119" s="4" t="str">
        <f>vlookup(A119,mapping!A:B,2,false)</f>
        <v>Property | Order | Other</v>
      </c>
      <c r="E119" s="17" t="s">
        <v>9</v>
      </c>
      <c r="F119" s="19">
        <v>1490.0</v>
      </c>
      <c r="G119" s="19">
        <v>1467.0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2.75" customHeight="1">
      <c r="A120" s="17" t="s">
        <v>127</v>
      </c>
      <c r="B120" s="17" t="s">
        <v>135</v>
      </c>
      <c r="C120" s="20" t="s">
        <v>137</v>
      </c>
      <c r="D120" s="4" t="str">
        <f>vlookup(A120,mapping!A:B,2,false)</f>
        <v>Property | Order | Other</v>
      </c>
      <c r="E120" s="17" t="s">
        <v>9</v>
      </c>
      <c r="F120" s="19">
        <v>1544.0</v>
      </c>
      <c r="G120" s="19">
        <v>1525.0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2.75" customHeight="1">
      <c r="A121" s="17" t="s">
        <v>127</v>
      </c>
      <c r="B121" s="17" t="s">
        <v>135</v>
      </c>
      <c r="C121" s="20" t="s">
        <v>138</v>
      </c>
      <c r="D121" s="4" t="str">
        <f>vlookup(A121,mapping!A:B,2,false)</f>
        <v>Property | Order | Other</v>
      </c>
      <c r="E121" s="17" t="s">
        <v>9</v>
      </c>
      <c r="F121" s="19">
        <v>851.0</v>
      </c>
      <c r="G121" s="19">
        <v>785.0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2.75" customHeight="1">
      <c r="A122" s="17" t="s">
        <v>127</v>
      </c>
      <c r="B122" s="17" t="s">
        <v>135</v>
      </c>
      <c r="C122" s="20" t="s">
        <v>14</v>
      </c>
      <c r="D122" s="4" t="str">
        <f>vlookup(A122,mapping!A:B,2,false)</f>
        <v>Property | Order | Other</v>
      </c>
      <c r="E122" s="17" t="s">
        <v>9</v>
      </c>
      <c r="F122" s="19">
        <v>3727.0</v>
      </c>
      <c r="G122" s="19">
        <v>3629.0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2.75" customHeight="1">
      <c r="A123" s="17" t="s">
        <v>127</v>
      </c>
      <c r="B123" s="17" t="s">
        <v>14</v>
      </c>
      <c r="C123" s="17" t="s">
        <v>14</v>
      </c>
      <c r="D123" s="4" t="str">
        <f>vlookup(A123,mapping!A:B,2,false)</f>
        <v>Property | Order | Other</v>
      </c>
      <c r="E123" s="17" t="s">
        <v>9</v>
      </c>
      <c r="F123" s="19">
        <v>7452.0</v>
      </c>
      <c r="G123" s="19">
        <v>7177.0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2.75" customHeight="1">
      <c r="A124" s="17" t="s">
        <v>140</v>
      </c>
      <c r="B124" s="17" t="s">
        <v>141</v>
      </c>
      <c r="C124" s="20" t="s">
        <v>142</v>
      </c>
      <c r="D124" s="4" t="str">
        <f>vlookup(A124,mapping!A:B,2,false)</f>
        <v>Procedural</v>
      </c>
      <c r="E124" s="17" t="s">
        <v>9</v>
      </c>
      <c r="F124" s="19">
        <v>110.0</v>
      </c>
      <c r="G124" s="19">
        <v>86.0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2.75" customHeight="1">
      <c r="A125" s="17" t="s">
        <v>140</v>
      </c>
      <c r="B125" s="17" t="s">
        <v>141</v>
      </c>
      <c r="C125" s="20" t="s">
        <v>143</v>
      </c>
      <c r="D125" s="4" t="str">
        <f>vlookup(A125,mapping!A:B,2,false)</f>
        <v>Procedural</v>
      </c>
      <c r="E125" s="17" t="s">
        <v>9</v>
      </c>
      <c r="F125" s="19">
        <v>863.0</v>
      </c>
      <c r="G125" s="19">
        <v>862.0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2.75" customHeight="1">
      <c r="A126" s="17" t="s">
        <v>140</v>
      </c>
      <c r="B126" s="17" t="s">
        <v>141</v>
      </c>
      <c r="C126" s="20" t="s">
        <v>14</v>
      </c>
      <c r="D126" s="4" t="str">
        <f>vlookup(A126,mapping!A:B,2,false)</f>
        <v>Procedural</v>
      </c>
      <c r="E126" s="17" t="s">
        <v>9</v>
      </c>
      <c r="F126" s="19">
        <v>966.0</v>
      </c>
      <c r="G126" s="19">
        <v>942.0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2.75" customHeight="1">
      <c r="A127" s="17" t="s">
        <v>140</v>
      </c>
      <c r="B127" s="17" t="s">
        <v>144</v>
      </c>
      <c r="C127" s="20" t="s">
        <v>145</v>
      </c>
      <c r="D127" s="4" t="str">
        <f>vlookup(A127,mapping!A:B,2,false)</f>
        <v>Procedural</v>
      </c>
      <c r="E127" s="17" t="s">
        <v>9</v>
      </c>
      <c r="F127" s="19">
        <v>2.0</v>
      </c>
      <c r="G127" s="19">
        <v>0.0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2.75" customHeight="1">
      <c r="A128" s="17" t="s">
        <v>140</v>
      </c>
      <c r="B128" s="17" t="s">
        <v>144</v>
      </c>
      <c r="C128" s="20" t="s">
        <v>146</v>
      </c>
      <c r="D128" s="4" t="str">
        <f>vlookup(A128,mapping!A:B,2,false)</f>
        <v>Procedural</v>
      </c>
      <c r="E128" s="17" t="s">
        <v>9</v>
      </c>
      <c r="F128" s="19">
        <v>470.0</v>
      </c>
      <c r="G128" s="19">
        <v>470.0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2.75" customHeight="1">
      <c r="A129" s="17" t="s">
        <v>140</v>
      </c>
      <c r="B129" s="17" t="s">
        <v>144</v>
      </c>
      <c r="C129" s="20" t="s">
        <v>147</v>
      </c>
      <c r="D129" s="4" t="str">
        <f>vlookup(A129,mapping!A:B,2,false)</f>
        <v>Procedural</v>
      </c>
      <c r="E129" s="17" t="s">
        <v>9</v>
      </c>
      <c r="F129" s="19">
        <v>3095.0</v>
      </c>
      <c r="G129" s="19">
        <v>3095.0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2.75" customHeight="1">
      <c r="A130" s="17" t="s">
        <v>140</v>
      </c>
      <c r="B130" s="17" t="s">
        <v>144</v>
      </c>
      <c r="C130" s="20" t="s">
        <v>148</v>
      </c>
      <c r="D130" s="4" t="str">
        <f>vlookup(A130,mapping!A:B,2,false)</f>
        <v>Procedural</v>
      </c>
      <c r="E130" s="17" t="s">
        <v>9</v>
      </c>
      <c r="F130" s="19">
        <v>1897.0</v>
      </c>
      <c r="G130" s="19">
        <v>1897.0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2.75" customHeight="1">
      <c r="A131" s="17" t="s">
        <v>140</v>
      </c>
      <c r="B131" s="17" t="s">
        <v>144</v>
      </c>
      <c r="C131" s="20" t="s">
        <v>149</v>
      </c>
      <c r="D131" s="4" t="str">
        <f>vlookup(A131,mapping!A:B,2,false)</f>
        <v>Procedural</v>
      </c>
      <c r="E131" s="17" t="s">
        <v>9</v>
      </c>
      <c r="F131" s="19">
        <v>123.0</v>
      </c>
      <c r="G131" s="19">
        <v>111.0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2.75" customHeight="1">
      <c r="A132" s="17" t="s">
        <v>140</v>
      </c>
      <c r="B132" s="17" t="s">
        <v>144</v>
      </c>
      <c r="C132" s="20" t="s">
        <v>14</v>
      </c>
      <c r="D132" s="4" t="str">
        <f>vlookup(A132,mapping!A:B,2,false)</f>
        <v>Procedural</v>
      </c>
      <c r="E132" s="17" t="s">
        <v>9</v>
      </c>
      <c r="F132" s="19">
        <v>5156.0</v>
      </c>
      <c r="G132" s="19">
        <v>5143.0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2.75" customHeight="1">
      <c r="A133" s="17" t="s">
        <v>140</v>
      </c>
      <c r="B133" s="17" t="s">
        <v>150</v>
      </c>
      <c r="C133" s="20" t="s">
        <v>151</v>
      </c>
      <c r="D133" s="4" t="str">
        <f>vlookup(A133,mapping!A:B,2,false)</f>
        <v>Procedural</v>
      </c>
      <c r="E133" s="17" t="s">
        <v>9</v>
      </c>
      <c r="F133" s="19">
        <v>3112.0</v>
      </c>
      <c r="G133" s="19">
        <v>2549.0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2.75" customHeight="1">
      <c r="A134" s="17" t="s">
        <v>140</v>
      </c>
      <c r="B134" s="17" t="s">
        <v>152</v>
      </c>
      <c r="C134" s="20" t="s">
        <v>153</v>
      </c>
      <c r="D134" s="4" t="str">
        <f>vlookup(A134,mapping!A:B,2,false)</f>
        <v>Procedural</v>
      </c>
      <c r="E134" s="17" t="s">
        <v>9</v>
      </c>
      <c r="F134" s="19">
        <v>30.0</v>
      </c>
      <c r="G134" s="19">
        <v>25.0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2.75" customHeight="1">
      <c r="A135" s="17" t="s">
        <v>140</v>
      </c>
      <c r="B135" s="17" t="s">
        <v>152</v>
      </c>
      <c r="C135" s="20" t="s">
        <v>154</v>
      </c>
      <c r="D135" s="4" t="str">
        <f>vlookup(A135,mapping!A:B,2,false)</f>
        <v>Procedural</v>
      </c>
      <c r="E135" s="17" t="s">
        <v>9</v>
      </c>
      <c r="F135" s="19">
        <v>1.0</v>
      </c>
      <c r="G135" s="19">
        <v>0.0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2.75" customHeight="1">
      <c r="A136" s="17" t="s">
        <v>140</v>
      </c>
      <c r="B136" s="17" t="s">
        <v>152</v>
      </c>
      <c r="C136" s="20" t="s">
        <v>156</v>
      </c>
      <c r="D136" s="4" t="str">
        <f>vlookup(A136,mapping!A:B,2,false)</f>
        <v>Procedural</v>
      </c>
      <c r="E136" s="17" t="s">
        <v>9</v>
      </c>
      <c r="F136" s="19">
        <v>67.0</v>
      </c>
      <c r="G136" s="19">
        <v>58.0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2.75" customHeight="1">
      <c r="A137" s="17" t="s">
        <v>140</v>
      </c>
      <c r="B137" s="17" t="s">
        <v>152</v>
      </c>
      <c r="C137" s="20" t="s">
        <v>14</v>
      </c>
      <c r="D137" s="4" t="str">
        <f>vlookup(A137,mapping!A:B,2,false)</f>
        <v>Procedural</v>
      </c>
      <c r="E137" s="17" t="s">
        <v>9</v>
      </c>
      <c r="F137" s="19">
        <v>98.0</v>
      </c>
      <c r="G137" s="19">
        <v>83.0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2.75" customHeight="1">
      <c r="A138" s="17" t="s">
        <v>140</v>
      </c>
      <c r="B138" s="17" t="s">
        <v>157</v>
      </c>
      <c r="C138" s="20" t="s">
        <v>158</v>
      </c>
      <c r="D138" s="4" t="str">
        <f>vlookup(A138,mapping!A:B,2,false)</f>
        <v>Procedural</v>
      </c>
      <c r="E138" s="17" t="s">
        <v>9</v>
      </c>
      <c r="F138" s="19">
        <v>0.0</v>
      </c>
      <c r="G138" s="19">
        <v>0.0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2.75" customHeight="1">
      <c r="A139" s="17" t="s">
        <v>140</v>
      </c>
      <c r="B139" s="17" t="s">
        <v>157</v>
      </c>
      <c r="C139" s="20" t="s">
        <v>159</v>
      </c>
      <c r="D139" s="4" t="str">
        <f>vlookup(A139,mapping!A:B,2,false)</f>
        <v>Procedural</v>
      </c>
      <c r="E139" s="17" t="s">
        <v>9</v>
      </c>
      <c r="F139" s="19">
        <v>0.0</v>
      </c>
      <c r="G139" s="19">
        <v>0.0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2.75" customHeight="1">
      <c r="A140" s="17" t="s">
        <v>140</v>
      </c>
      <c r="B140" s="17" t="s">
        <v>157</v>
      </c>
      <c r="C140" s="20" t="s">
        <v>14</v>
      </c>
      <c r="D140" s="4" t="str">
        <f>vlookup(A140,mapping!A:B,2,false)</f>
        <v>Procedural</v>
      </c>
      <c r="E140" s="17" t="s">
        <v>9</v>
      </c>
      <c r="F140" s="19">
        <v>0.0</v>
      </c>
      <c r="G140" s="19">
        <v>0.0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2.75" customHeight="1">
      <c r="A141" s="17" t="s">
        <v>140</v>
      </c>
      <c r="B141" s="20" t="s">
        <v>160</v>
      </c>
      <c r="C141" s="20" t="s">
        <v>161</v>
      </c>
      <c r="D141" s="4" t="str">
        <f>vlookup(A141,mapping!A:B,2,false)</f>
        <v>Procedural</v>
      </c>
      <c r="E141" s="17" t="s">
        <v>9</v>
      </c>
      <c r="F141" s="19">
        <v>57.0</v>
      </c>
      <c r="G141" s="19">
        <v>43.0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2.75" customHeight="1">
      <c r="A142" s="17" t="s">
        <v>140</v>
      </c>
      <c r="B142" s="20" t="s">
        <v>160</v>
      </c>
      <c r="C142" s="20" t="s">
        <v>162</v>
      </c>
      <c r="D142" s="4" t="str">
        <f>vlookup(A142,mapping!A:B,2,false)</f>
        <v>Procedural</v>
      </c>
      <c r="E142" s="17" t="s">
        <v>9</v>
      </c>
      <c r="F142" s="19">
        <v>1981.0</v>
      </c>
      <c r="G142" s="19">
        <v>1663.0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2.75" customHeight="1">
      <c r="A143" s="17" t="s">
        <v>140</v>
      </c>
      <c r="B143" s="20" t="s">
        <v>160</v>
      </c>
      <c r="C143" s="20" t="s">
        <v>163</v>
      </c>
      <c r="D143" s="4" t="str">
        <f>vlookup(A143,mapping!A:B,2,false)</f>
        <v>Procedural</v>
      </c>
      <c r="E143" s="17" t="s">
        <v>9</v>
      </c>
      <c r="F143" s="19">
        <v>130.0</v>
      </c>
      <c r="G143" s="19">
        <v>114.0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2.75" customHeight="1">
      <c r="A144" s="17" t="s">
        <v>140</v>
      </c>
      <c r="B144" s="20" t="s">
        <v>160</v>
      </c>
      <c r="C144" s="20" t="s">
        <v>164</v>
      </c>
      <c r="D144" s="4" t="str">
        <f>vlookup(A144,mapping!A:B,2,false)</f>
        <v>Procedural</v>
      </c>
      <c r="E144" s="17" t="s">
        <v>9</v>
      </c>
      <c r="F144" s="19">
        <v>2028.0</v>
      </c>
      <c r="G144" s="19">
        <v>1681.0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2.75" customHeight="1">
      <c r="A145" s="17" t="s">
        <v>140</v>
      </c>
      <c r="B145" s="20" t="s">
        <v>160</v>
      </c>
      <c r="C145" s="20" t="s">
        <v>14</v>
      </c>
      <c r="D145" s="4" t="str">
        <f>vlookup(A145,mapping!A:B,2,false)</f>
        <v>Procedural</v>
      </c>
      <c r="E145" s="17" t="s">
        <v>9</v>
      </c>
      <c r="F145" s="19">
        <v>3913.0</v>
      </c>
      <c r="G145" s="19">
        <v>3273.0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2.75" customHeight="1">
      <c r="A146" s="17" t="s">
        <v>140</v>
      </c>
      <c r="B146" s="17" t="s">
        <v>14</v>
      </c>
      <c r="C146" s="17" t="s">
        <v>14</v>
      </c>
      <c r="D146" s="4" t="str">
        <f>vlookup(A146,mapping!A:B,2,false)</f>
        <v>Procedural</v>
      </c>
      <c r="E146" s="17" t="s">
        <v>9</v>
      </c>
      <c r="F146" s="19">
        <v>10809.0</v>
      </c>
      <c r="G146" s="19">
        <v>9796.0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2.75" customHeight="1">
      <c r="A147" s="17" t="s">
        <v>165</v>
      </c>
      <c r="B147" s="17" t="s">
        <v>166</v>
      </c>
      <c r="C147" s="20" t="s">
        <v>167</v>
      </c>
      <c r="D147" s="4" t="str">
        <f>vlookup(A147,mapping!A:B,2,false)</f>
        <v>Property | Order | Other</v>
      </c>
      <c r="E147" s="17" t="s">
        <v>9</v>
      </c>
      <c r="F147" s="19">
        <v>2.0</v>
      </c>
      <c r="G147" s="19">
        <v>0.0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2.75" customHeight="1">
      <c r="A148" s="17" t="s">
        <v>165</v>
      </c>
      <c r="B148" s="17" t="s">
        <v>168</v>
      </c>
      <c r="C148" s="20" t="s">
        <v>171</v>
      </c>
      <c r="D148" s="4" t="str">
        <f>vlookup(A148,mapping!A:B,2,false)</f>
        <v>Property | Order | Other</v>
      </c>
      <c r="E148" s="17" t="s">
        <v>9</v>
      </c>
      <c r="F148" s="19">
        <v>3.0</v>
      </c>
      <c r="G148" s="19">
        <v>2.0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2.75" customHeight="1">
      <c r="A149" s="17" t="s">
        <v>165</v>
      </c>
      <c r="B149" s="17" t="s">
        <v>168</v>
      </c>
      <c r="C149" s="20" t="s">
        <v>172</v>
      </c>
      <c r="D149" s="4" t="str">
        <f>vlookup(A149,mapping!A:B,2,false)</f>
        <v>Property | Order | Other</v>
      </c>
      <c r="E149" s="17" t="s">
        <v>9</v>
      </c>
      <c r="F149" s="19">
        <v>0.0</v>
      </c>
      <c r="G149" s="19">
        <v>0.0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2.75" customHeight="1">
      <c r="A150" s="17" t="s">
        <v>165</v>
      </c>
      <c r="B150" s="17" t="s">
        <v>168</v>
      </c>
      <c r="C150" s="20" t="s">
        <v>173</v>
      </c>
      <c r="D150" s="4" t="str">
        <f>vlookup(A150,mapping!A:B,2,false)</f>
        <v>Property | Order | Other</v>
      </c>
      <c r="E150" s="17" t="s">
        <v>9</v>
      </c>
      <c r="F150" s="19">
        <v>405.0</v>
      </c>
      <c r="G150" s="19">
        <v>307.0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2.75" customHeight="1">
      <c r="A151" s="17" t="s">
        <v>165</v>
      </c>
      <c r="B151" s="17" t="s">
        <v>168</v>
      </c>
      <c r="C151" s="20" t="s">
        <v>174</v>
      </c>
      <c r="D151" s="4" t="str">
        <f>vlookup(A151,mapping!A:B,2,false)</f>
        <v>Property | Order | Other</v>
      </c>
      <c r="E151" s="17" t="s">
        <v>9</v>
      </c>
      <c r="F151" s="19">
        <v>29.0</v>
      </c>
      <c r="G151" s="19">
        <v>27.0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2.75" customHeight="1">
      <c r="A152" s="17" t="s">
        <v>165</v>
      </c>
      <c r="B152" s="17" t="s">
        <v>168</v>
      </c>
      <c r="C152" s="20" t="s">
        <v>14</v>
      </c>
      <c r="D152" s="4" t="str">
        <f>vlookup(A152,mapping!A:B,2,false)</f>
        <v>Property | Order | Other</v>
      </c>
      <c r="E152" s="17" t="s">
        <v>9</v>
      </c>
      <c r="F152" s="19">
        <v>435.0</v>
      </c>
      <c r="G152" s="19">
        <v>334.0</v>
      </c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2.75" customHeight="1">
      <c r="A153" s="17" t="s">
        <v>165</v>
      </c>
      <c r="B153" s="17" t="s">
        <v>175</v>
      </c>
      <c r="C153" s="20" t="s">
        <v>175</v>
      </c>
      <c r="D153" s="4" t="str">
        <f>vlookup(A153,mapping!A:B,2,false)</f>
        <v>Property | Order | Other</v>
      </c>
      <c r="E153" s="17" t="s">
        <v>9</v>
      </c>
      <c r="F153" s="19">
        <v>8.0</v>
      </c>
      <c r="G153" s="19">
        <v>6.0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2.75" customHeight="1">
      <c r="A154" s="17" t="s">
        <v>165</v>
      </c>
      <c r="B154" s="17" t="s">
        <v>176</v>
      </c>
      <c r="C154" s="20" t="s">
        <v>177</v>
      </c>
      <c r="D154" s="4" t="str">
        <f>vlookup(A154,mapping!A:B,2,false)</f>
        <v>Property | Order | Other</v>
      </c>
      <c r="E154" s="17" t="s">
        <v>9</v>
      </c>
      <c r="F154" s="19">
        <v>13.0</v>
      </c>
      <c r="G154" s="19">
        <v>11.0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2.75" customHeight="1">
      <c r="A155" s="17" t="s">
        <v>165</v>
      </c>
      <c r="B155" s="17" t="s">
        <v>176</v>
      </c>
      <c r="C155" s="20" t="s">
        <v>178</v>
      </c>
      <c r="D155" s="4" t="str">
        <f>vlookup(A155,mapping!A:B,2,false)</f>
        <v>Property | Order | Other</v>
      </c>
      <c r="E155" s="17" t="s">
        <v>9</v>
      </c>
      <c r="F155" s="19">
        <v>0.0</v>
      </c>
      <c r="G155" s="19">
        <v>0.0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2.75" customHeight="1">
      <c r="A156" s="17" t="s">
        <v>165</v>
      </c>
      <c r="B156" s="17" t="s">
        <v>176</v>
      </c>
      <c r="C156" s="20" t="s">
        <v>180</v>
      </c>
      <c r="D156" s="4" t="str">
        <f>vlookup(A156,mapping!A:B,2,false)</f>
        <v>Property | Order | Other</v>
      </c>
      <c r="E156" s="17" t="s">
        <v>9</v>
      </c>
      <c r="F156" s="19">
        <v>1.0</v>
      </c>
      <c r="G156" s="19">
        <v>1.0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2.75" customHeight="1">
      <c r="A157" s="17" t="s">
        <v>165</v>
      </c>
      <c r="B157" s="17" t="s">
        <v>176</v>
      </c>
      <c r="C157" s="20" t="s">
        <v>182</v>
      </c>
      <c r="D157" s="4" t="str">
        <f>vlookup(A157,mapping!A:B,2,false)</f>
        <v>Property | Order | Other</v>
      </c>
      <c r="E157" s="17" t="s">
        <v>9</v>
      </c>
      <c r="F157" s="19">
        <v>44.0</v>
      </c>
      <c r="G157" s="19">
        <v>34.0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2.75" customHeight="1">
      <c r="A158" s="17" t="s">
        <v>165</v>
      </c>
      <c r="B158" s="17" t="s">
        <v>176</v>
      </c>
      <c r="C158" s="20" t="s">
        <v>14</v>
      </c>
      <c r="D158" s="4" t="str">
        <f>vlookup(A158,mapping!A:B,2,false)</f>
        <v>Property | Order | Other</v>
      </c>
      <c r="E158" s="17" t="s">
        <v>9</v>
      </c>
      <c r="F158" s="19">
        <v>58.0</v>
      </c>
      <c r="G158" s="19">
        <v>46.0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2.75" customHeight="1">
      <c r="A159" s="17" t="s">
        <v>165</v>
      </c>
      <c r="B159" s="17" t="s">
        <v>14</v>
      </c>
      <c r="C159" s="17" t="s">
        <v>14</v>
      </c>
      <c r="D159" s="4" t="str">
        <f>vlookup(A159,mapping!A:B,2,false)</f>
        <v>Property | Order | Other</v>
      </c>
      <c r="E159" s="17" t="s">
        <v>9</v>
      </c>
      <c r="F159" s="19">
        <v>502.0</v>
      </c>
      <c r="G159" s="19">
        <v>385.0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2.75" customHeight="1">
      <c r="A160" s="17" t="s">
        <v>14</v>
      </c>
      <c r="B160" s="17" t="s">
        <v>14</v>
      </c>
      <c r="C160" s="17" t="s">
        <v>14</v>
      </c>
      <c r="D160" s="4" t="str">
        <f>vlookup(A160,mapping!A:B,2,false)</f>
        <v>Total</v>
      </c>
      <c r="E160" s="17" t="s">
        <v>9</v>
      </c>
      <c r="F160" s="19">
        <v>30469.0</v>
      </c>
      <c r="G160" s="19">
        <v>27243.0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2.75" customHeight="1">
      <c r="A161" s="17" t="s">
        <v>7</v>
      </c>
      <c r="B161" s="17" t="s">
        <v>8</v>
      </c>
      <c r="C161" s="17" t="s">
        <v>8</v>
      </c>
      <c r="D161" s="4" t="str">
        <f>vlookup(A161,mapping!A:B,2,false)</f>
        <v>Homicide</v>
      </c>
      <c r="E161" s="21">
        <f t="shared" ref="E161:E796" si="1">E2+1</f>
        <v>2017</v>
      </c>
      <c r="F161" s="19">
        <v>16.0</v>
      </c>
      <c r="G161" s="19">
        <v>9.0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2.75" customHeight="1">
      <c r="A162" s="17" t="s">
        <v>7</v>
      </c>
      <c r="B162" s="20" t="s">
        <v>10</v>
      </c>
      <c r="C162" s="20" t="s">
        <v>10</v>
      </c>
      <c r="D162" s="4" t="str">
        <f>vlookup(A162,mapping!A:B,2,false)</f>
        <v>Homicide</v>
      </c>
      <c r="E162" s="21">
        <f t="shared" si="1"/>
        <v>2017</v>
      </c>
      <c r="F162" s="19">
        <v>4.0</v>
      </c>
      <c r="G162" s="19">
        <v>1.0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2.75" customHeight="1">
      <c r="A163" s="17" t="s">
        <v>7</v>
      </c>
      <c r="B163" s="17" t="s">
        <v>11</v>
      </c>
      <c r="C163" s="20" t="s">
        <v>12</v>
      </c>
      <c r="D163" s="4" t="str">
        <f>vlookup(A163,mapping!A:B,2,false)</f>
        <v>Homicide</v>
      </c>
      <c r="E163" s="21">
        <f t="shared" si="1"/>
        <v>2017</v>
      </c>
      <c r="F163" s="19">
        <v>9.0</v>
      </c>
      <c r="G163" s="19">
        <v>5.0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2.75" customHeight="1">
      <c r="A164" s="17" t="s">
        <v>7</v>
      </c>
      <c r="B164" s="17" t="s">
        <v>11</v>
      </c>
      <c r="C164" s="20" t="s">
        <v>13</v>
      </c>
      <c r="D164" s="4" t="str">
        <f>vlookup(A164,mapping!A:B,2,false)</f>
        <v>Homicide</v>
      </c>
      <c r="E164" s="21">
        <f t="shared" si="1"/>
        <v>2017</v>
      </c>
      <c r="F164" s="19">
        <v>7.0</v>
      </c>
      <c r="G164" s="19">
        <v>6.0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2.75" customHeight="1">
      <c r="A165" s="17" t="s">
        <v>7</v>
      </c>
      <c r="B165" s="17" t="s">
        <v>11</v>
      </c>
      <c r="C165" s="20" t="s">
        <v>14</v>
      </c>
      <c r="D165" s="4" t="str">
        <f>vlookup(A165,mapping!A:B,2,false)</f>
        <v>Homicide</v>
      </c>
      <c r="E165" s="21">
        <f t="shared" si="1"/>
        <v>2017</v>
      </c>
      <c r="F165" s="19">
        <v>16.0</v>
      </c>
      <c r="G165" s="19">
        <v>11.0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2.75" customHeight="1">
      <c r="A166" s="17" t="s">
        <v>7</v>
      </c>
      <c r="B166" s="20" t="s">
        <v>14</v>
      </c>
      <c r="C166" s="20" t="s">
        <v>14</v>
      </c>
      <c r="D166" s="4" t="str">
        <f>vlookup(A166,mapping!A:B,2,false)</f>
        <v>Homicide</v>
      </c>
      <c r="E166" s="21">
        <f t="shared" si="1"/>
        <v>2017</v>
      </c>
      <c r="F166" s="19">
        <v>31.0</v>
      </c>
      <c r="G166" s="19">
        <v>21.0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2.75" customHeight="1">
      <c r="A167" s="17" t="s">
        <v>15</v>
      </c>
      <c r="B167" s="17" t="s">
        <v>16</v>
      </c>
      <c r="C167" s="20" t="s">
        <v>17</v>
      </c>
      <c r="D167" s="4" t="str">
        <f>vlookup(A167,mapping!A:B,2,false)</f>
        <v>Acts causing injury</v>
      </c>
      <c r="E167" s="21">
        <f t="shared" si="1"/>
        <v>2017</v>
      </c>
      <c r="F167" s="19">
        <v>3086.0</v>
      </c>
      <c r="G167" s="19">
        <v>1943.0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2.75" customHeight="1">
      <c r="A168" s="17" t="s">
        <v>15</v>
      </c>
      <c r="B168" s="17" t="s">
        <v>16</v>
      </c>
      <c r="C168" s="20" t="s">
        <v>18</v>
      </c>
      <c r="D168" s="4" t="str">
        <f>vlookup(A168,mapping!A:B,2,false)</f>
        <v>Acts causing injury</v>
      </c>
      <c r="E168" s="21">
        <f t="shared" si="1"/>
        <v>2017</v>
      </c>
      <c r="F168" s="19">
        <v>955.0</v>
      </c>
      <c r="G168" s="19">
        <v>730.0</v>
      </c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2.75" customHeight="1">
      <c r="A169" s="17" t="s">
        <v>15</v>
      </c>
      <c r="B169" s="17" t="s">
        <v>16</v>
      </c>
      <c r="C169" s="20" t="s">
        <v>19</v>
      </c>
      <c r="D169" s="4" t="str">
        <f>vlookup(A169,mapping!A:B,2,false)</f>
        <v>Acts causing injury</v>
      </c>
      <c r="E169" s="21">
        <f t="shared" si="1"/>
        <v>2017</v>
      </c>
      <c r="F169" s="19">
        <v>4756.0</v>
      </c>
      <c r="G169" s="19">
        <v>3104.0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2.75" customHeight="1">
      <c r="A170" s="17" t="s">
        <v>15</v>
      </c>
      <c r="B170" s="17" t="s">
        <v>16</v>
      </c>
      <c r="C170" s="20" t="s">
        <v>14</v>
      </c>
      <c r="D170" s="4" t="str">
        <f>vlookup(A170,mapping!A:B,2,false)</f>
        <v>Acts causing injury</v>
      </c>
      <c r="E170" s="21">
        <f t="shared" si="1"/>
        <v>2017</v>
      </c>
      <c r="F170" s="19">
        <v>7327.0</v>
      </c>
      <c r="G170" s="19">
        <v>5217.0</v>
      </c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2.75" customHeight="1">
      <c r="A171" s="17" t="s">
        <v>15</v>
      </c>
      <c r="B171" s="17" t="s">
        <v>20</v>
      </c>
      <c r="C171" s="20" t="s">
        <v>21</v>
      </c>
      <c r="D171" s="4" t="str">
        <f>vlookup(A171,mapping!A:B,2,false)</f>
        <v>Acts causing injury</v>
      </c>
      <c r="E171" s="21">
        <f t="shared" si="1"/>
        <v>2017</v>
      </c>
      <c r="F171" s="19">
        <v>3227.0</v>
      </c>
      <c r="G171" s="19">
        <v>2209.0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2.75" customHeight="1">
      <c r="A172" s="17" t="s">
        <v>15</v>
      </c>
      <c r="B172" s="17" t="s">
        <v>20</v>
      </c>
      <c r="C172" s="20" t="s">
        <v>22</v>
      </c>
      <c r="D172" s="4" t="str">
        <f>vlookup(A172,mapping!A:B,2,false)</f>
        <v>Acts causing injury</v>
      </c>
      <c r="E172" s="21">
        <f t="shared" si="1"/>
        <v>2017</v>
      </c>
      <c r="F172" s="19">
        <v>33.0</v>
      </c>
      <c r="G172" s="19">
        <v>26.0</v>
      </c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2.75" customHeight="1">
      <c r="A173" s="17" t="s">
        <v>15</v>
      </c>
      <c r="B173" s="17" t="s">
        <v>20</v>
      </c>
      <c r="C173" s="20" t="s">
        <v>14</v>
      </c>
      <c r="D173" s="4" t="str">
        <f>vlookup(A173,mapping!A:B,2,false)</f>
        <v>Acts causing injury</v>
      </c>
      <c r="E173" s="21">
        <f t="shared" si="1"/>
        <v>2017</v>
      </c>
      <c r="F173" s="19">
        <v>3254.0</v>
      </c>
      <c r="G173" s="19">
        <v>2231.0</v>
      </c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2.75" customHeight="1">
      <c r="A174" s="17" t="s">
        <v>15</v>
      </c>
      <c r="B174" s="20" t="s">
        <v>14</v>
      </c>
      <c r="C174" s="20" t="s">
        <v>14</v>
      </c>
      <c r="D174" s="4" t="str">
        <f>vlookup(A174,mapping!A:B,2,false)</f>
        <v>Acts causing injury</v>
      </c>
      <c r="E174" s="21">
        <f t="shared" si="1"/>
        <v>2017</v>
      </c>
      <c r="F174" s="19">
        <v>8969.0</v>
      </c>
      <c r="G174" s="19">
        <v>6531.0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2.75" customHeight="1">
      <c r="A175" s="17" t="s">
        <v>23</v>
      </c>
      <c r="B175" s="17" t="s">
        <v>24</v>
      </c>
      <c r="C175" s="20" t="s">
        <v>25</v>
      </c>
      <c r="D175" s="4" t="str">
        <f>vlookup(A175,mapping!A:B,2,false)</f>
        <v>Sexual assault</v>
      </c>
      <c r="E175" s="21">
        <f t="shared" si="1"/>
        <v>2017</v>
      </c>
      <c r="F175" s="19">
        <v>267.0</v>
      </c>
      <c r="G175" s="19">
        <v>147.0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2.75" customHeight="1">
      <c r="A176" s="17" t="s">
        <v>23</v>
      </c>
      <c r="B176" s="17" t="s">
        <v>24</v>
      </c>
      <c r="C176" s="20" t="s">
        <v>26</v>
      </c>
      <c r="D176" s="4" t="str">
        <f>vlookup(A176,mapping!A:B,2,false)</f>
        <v>Sexual assault</v>
      </c>
      <c r="E176" s="21">
        <f t="shared" si="1"/>
        <v>2017</v>
      </c>
      <c r="F176" s="19">
        <v>35.0</v>
      </c>
      <c r="G176" s="19">
        <v>19.0</v>
      </c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2.75" customHeight="1">
      <c r="A177" s="17" t="s">
        <v>23</v>
      </c>
      <c r="B177" s="17" t="s">
        <v>24</v>
      </c>
      <c r="C177" s="20" t="s">
        <v>14</v>
      </c>
      <c r="D177" s="4" t="str">
        <f>vlookup(A177,mapping!A:B,2,false)</f>
        <v>Sexual assault</v>
      </c>
      <c r="E177" s="21">
        <f t="shared" si="1"/>
        <v>2017</v>
      </c>
      <c r="F177" s="19">
        <v>299.0</v>
      </c>
      <c r="G177" s="19">
        <v>166.0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2.75" customHeight="1">
      <c r="A178" s="17" t="s">
        <v>23</v>
      </c>
      <c r="B178" s="17" t="s">
        <v>27</v>
      </c>
      <c r="C178" s="20" t="s">
        <v>28</v>
      </c>
      <c r="D178" s="4" t="str">
        <f>vlookup(A178,mapping!A:B,2,false)</f>
        <v>Sexual assault</v>
      </c>
      <c r="E178" s="21">
        <f t="shared" si="1"/>
        <v>2017</v>
      </c>
      <c r="F178" s="19">
        <v>6.0</v>
      </c>
      <c r="G178" s="19">
        <v>5.0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2.75" customHeight="1">
      <c r="A179" s="17" t="s">
        <v>23</v>
      </c>
      <c r="B179" s="17" t="s">
        <v>27</v>
      </c>
      <c r="C179" s="20" t="s">
        <v>29</v>
      </c>
      <c r="D179" s="4" t="str">
        <f>vlookup(A179,mapping!A:B,2,false)</f>
        <v>Sexual assault</v>
      </c>
      <c r="E179" s="21">
        <f t="shared" si="1"/>
        <v>2017</v>
      </c>
      <c r="F179" s="19">
        <v>23.0</v>
      </c>
      <c r="G179" s="19">
        <v>21.0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2.75" customHeight="1">
      <c r="A180" s="17" t="s">
        <v>23</v>
      </c>
      <c r="B180" s="17" t="s">
        <v>27</v>
      </c>
      <c r="C180" s="20" t="s">
        <v>31</v>
      </c>
      <c r="D180" s="4" t="str">
        <f>vlookup(A180,mapping!A:B,2,false)</f>
        <v>Sexual assault</v>
      </c>
      <c r="E180" s="21">
        <f t="shared" si="1"/>
        <v>2017</v>
      </c>
      <c r="F180" s="19">
        <v>21.0</v>
      </c>
      <c r="G180" s="19">
        <v>16.0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2.75" customHeight="1">
      <c r="A181" s="17" t="s">
        <v>23</v>
      </c>
      <c r="B181" s="17" t="s">
        <v>27</v>
      </c>
      <c r="C181" s="20" t="s">
        <v>14</v>
      </c>
      <c r="D181" s="4" t="str">
        <f>vlookup(A181,mapping!A:B,2,false)</f>
        <v>Sexual assault</v>
      </c>
      <c r="E181" s="21">
        <f t="shared" si="1"/>
        <v>2017</v>
      </c>
      <c r="F181" s="19">
        <v>45.0</v>
      </c>
      <c r="G181" s="19">
        <v>38.0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2.75" customHeight="1">
      <c r="A182" s="17" t="s">
        <v>23</v>
      </c>
      <c r="B182" s="20" t="s">
        <v>14</v>
      </c>
      <c r="C182" s="20" t="s">
        <v>14</v>
      </c>
      <c r="D182" s="4" t="str">
        <f>vlookup(A182,mapping!A:B,2,false)</f>
        <v>Sexual assault</v>
      </c>
      <c r="E182" s="21">
        <f t="shared" si="1"/>
        <v>2017</v>
      </c>
      <c r="F182" s="19">
        <v>338.0</v>
      </c>
      <c r="G182" s="19">
        <v>200.0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2.75" customHeight="1">
      <c r="A183" s="17" t="s">
        <v>32</v>
      </c>
      <c r="B183" s="17" t="s">
        <v>33</v>
      </c>
      <c r="C183" s="20" t="s">
        <v>34</v>
      </c>
      <c r="D183" s="4" t="str">
        <f>vlookup(A183,mapping!A:B,2,false)</f>
        <v>Acts causing injury</v>
      </c>
      <c r="E183" s="21">
        <f t="shared" si="1"/>
        <v>2017</v>
      </c>
      <c r="F183" s="19">
        <v>198.0</v>
      </c>
      <c r="G183" s="19">
        <v>172.0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2.75" customHeight="1">
      <c r="A184" s="17" t="s">
        <v>32</v>
      </c>
      <c r="B184" s="17" t="s">
        <v>33</v>
      </c>
      <c r="C184" s="20" t="s">
        <v>35</v>
      </c>
      <c r="D184" s="4" t="str">
        <f>vlookup(A184,mapping!A:B,2,false)</f>
        <v>Acts causing injury</v>
      </c>
      <c r="E184" s="21">
        <f t="shared" si="1"/>
        <v>2017</v>
      </c>
      <c r="F184" s="19">
        <v>838.0</v>
      </c>
      <c r="G184" s="19">
        <v>726.0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2.75" customHeight="1">
      <c r="A185" s="17" t="s">
        <v>32</v>
      </c>
      <c r="B185" s="17" t="s">
        <v>33</v>
      </c>
      <c r="C185" s="20" t="s">
        <v>14</v>
      </c>
      <c r="D185" s="4" t="str">
        <f>vlookup(A185,mapping!A:B,2,false)</f>
        <v>Acts causing injury</v>
      </c>
      <c r="E185" s="21">
        <f t="shared" si="1"/>
        <v>2017</v>
      </c>
      <c r="F185" s="19">
        <v>977.0</v>
      </c>
      <c r="G185" s="19">
        <v>852.0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2.75" customHeight="1">
      <c r="A186" s="17" t="s">
        <v>32</v>
      </c>
      <c r="B186" s="17" t="s">
        <v>36</v>
      </c>
      <c r="C186" s="20" t="s">
        <v>37</v>
      </c>
      <c r="D186" s="4" t="str">
        <f>vlookup(A186,mapping!A:B,2,false)</f>
        <v>Acts causing injury</v>
      </c>
      <c r="E186" s="21">
        <f t="shared" si="1"/>
        <v>2017</v>
      </c>
      <c r="F186" s="19">
        <v>13.0</v>
      </c>
      <c r="G186" s="19">
        <v>7.0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2.75" customHeight="1">
      <c r="A187" s="17" t="s">
        <v>32</v>
      </c>
      <c r="B187" s="17" t="s">
        <v>36</v>
      </c>
      <c r="C187" s="20" t="s">
        <v>38</v>
      </c>
      <c r="D187" s="4" t="str">
        <f>vlookup(A187,mapping!A:B,2,false)</f>
        <v>Acts causing injury</v>
      </c>
      <c r="E187" s="21">
        <f t="shared" si="1"/>
        <v>2017</v>
      </c>
      <c r="F187" s="19">
        <v>5.0</v>
      </c>
      <c r="G187" s="19">
        <v>3.0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2.75" customHeight="1">
      <c r="A188" s="17" t="s">
        <v>32</v>
      </c>
      <c r="B188" s="17" t="s">
        <v>36</v>
      </c>
      <c r="C188" s="20" t="s">
        <v>14</v>
      </c>
      <c r="D188" s="4" t="str">
        <f>vlookup(A188,mapping!A:B,2,false)</f>
        <v>Acts causing injury</v>
      </c>
      <c r="E188" s="21">
        <f t="shared" si="1"/>
        <v>2017</v>
      </c>
      <c r="F188" s="19">
        <v>18.0</v>
      </c>
      <c r="G188" s="19">
        <v>10.0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2.75" customHeight="1">
      <c r="A189" s="17" t="s">
        <v>32</v>
      </c>
      <c r="B189" s="20" t="s">
        <v>14</v>
      </c>
      <c r="C189" s="20" t="s">
        <v>14</v>
      </c>
      <c r="D189" s="4" t="str">
        <f>vlookup(A189,mapping!A:B,2,false)</f>
        <v>Acts causing injury</v>
      </c>
      <c r="E189" s="21">
        <f t="shared" si="1"/>
        <v>2017</v>
      </c>
      <c r="F189" s="19">
        <v>995.0</v>
      </c>
      <c r="G189" s="19">
        <v>862.0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2.75" customHeight="1">
      <c r="A190" s="17" t="s">
        <v>39</v>
      </c>
      <c r="B190" s="20" t="s">
        <v>40</v>
      </c>
      <c r="C190" s="20" t="s">
        <v>40</v>
      </c>
      <c r="D190" s="4" t="str">
        <f>vlookup(A190,mapping!A:B,2,false)</f>
        <v>Harrassment</v>
      </c>
      <c r="E190" s="21">
        <f t="shared" si="1"/>
        <v>2017</v>
      </c>
      <c r="F190" s="19">
        <v>54.0</v>
      </c>
      <c r="G190" s="19">
        <v>23.0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2.75" customHeight="1">
      <c r="A191" s="17" t="s">
        <v>39</v>
      </c>
      <c r="B191" s="20" t="s">
        <v>41</v>
      </c>
      <c r="C191" s="20" t="s">
        <v>41</v>
      </c>
      <c r="D191" s="4" t="str">
        <f>vlookup(A191,mapping!A:B,2,false)</f>
        <v>Harrassment</v>
      </c>
      <c r="E191" s="21">
        <f t="shared" si="1"/>
        <v>2017</v>
      </c>
      <c r="F191" s="19">
        <v>3.0</v>
      </c>
      <c r="G191" s="19">
        <v>2.0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2.75" customHeight="1">
      <c r="A192" s="17" t="s">
        <v>39</v>
      </c>
      <c r="B192" s="17" t="s">
        <v>42</v>
      </c>
      <c r="C192" s="20" t="s">
        <v>43</v>
      </c>
      <c r="D192" s="4" t="str">
        <f>vlookup(A192,mapping!A:B,2,false)</f>
        <v>Harrassment</v>
      </c>
      <c r="E192" s="21">
        <f t="shared" si="1"/>
        <v>2017</v>
      </c>
      <c r="F192" s="19">
        <v>13.0</v>
      </c>
      <c r="G192" s="19">
        <v>9.0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2.75" customHeight="1">
      <c r="A193" s="17" t="s">
        <v>39</v>
      </c>
      <c r="B193" s="17" t="s">
        <v>42</v>
      </c>
      <c r="C193" s="20" t="s">
        <v>44</v>
      </c>
      <c r="D193" s="4" t="str">
        <f>vlookup(A193,mapping!A:B,2,false)</f>
        <v>Harrassment</v>
      </c>
      <c r="E193" s="21">
        <f t="shared" si="1"/>
        <v>2017</v>
      </c>
      <c r="F193" s="19">
        <v>646.0</v>
      </c>
      <c r="G193" s="19">
        <v>500.0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2.75" customHeight="1">
      <c r="A194" s="17" t="s">
        <v>39</v>
      </c>
      <c r="B194" s="17" t="s">
        <v>42</v>
      </c>
      <c r="C194" s="20" t="s">
        <v>14</v>
      </c>
      <c r="D194" s="4" t="str">
        <f>vlookup(A194,mapping!A:B,2,false)</f>
        <v>Harrassment</v>
      </c>
      <c r="E194" s="21">
        <f t="shared" si="1"/>
        <v>2017</v>
      </c>
      <c r="F194" s="19">
        <v>657.0</v>
      </c>
      <c r="G194" s="19">
        <v>508.0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2.75" customHeight="1">
      <c r="A195" s="17" t="s">
        <v>39</v>
      </c>
      <c r="B195" s="20" t="s">
        <v>14</v>
      </c>
      <c r="C195" s="20" t="s">
        <v>14</v>
      </c>
      <c r="D195" s="4" t="str">
        <f>vlookup(A195,mapping!A:B,2,false)</f>
        <v>Harrassment</v>
      </c>
      <c r="E195" s="21">
        <f t="shared" si="1"/>
        <v>2017</v>
      </c>
      <c r="F195" s="19">
        <v>712.0</v>
      </c>
      <c r="G195" s="19">
        <v>533.0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2.75" customHeight="1">
      <c r="A196" s="17" t="s">
        <v>45</v>
      </c>
      <c r="B196" s="17" t="s">
        <v>46</v>
      </c>
      <c r="C196" s="20" t="s">
        <v>47</v>
      </c>
      <c r="D196" s="4" t="str">
        <f>vlookup(A196,mapping!A:B,2,false)</f>
        <v>Theft</v>
      </c>
      <c r="E196" s="21">
        <f t="shared" si="1"/>
        <v>2017</v>
      </c>
      <c r="F196" s="19">
        <v>387.0</v>
      </c>
      <c r="G196" s="19">
        <v>266.0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2.75" customHeight="1">
      <c r="A197" s="17" t="s">
        <v>45</v>
      </c>
      <c r="B197" s="17" t="s">
        <v>46</v>
      </c>
      <c r="C197" s="20" t="s">
        <v>48</v>
      </c>
      <c r="D197" s="4" t="str">
        <f>vlookup(A197,mapping!A:B,2,false)</f>
        <v>Theft</v>
      </c>
      <c r="E197" s="21">
        <f t="shared" si="1"/>
        <v>2017</v>
      </c>
      <c r="F197" s="19">
        <v>65.0</v>
      </c>
      <c r="G197" s="19">
        <v>42.0</v>
      </c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2.75" customHeight="1">
      <c r="A198" s="17" t="s">
        <v>45</v>
      </c>
      <c r="B198" s="17" t="s">
        <v>46</v>
      </c>
      <c r="C198" s="20" t="s">
        <v>14</v>
      </c>
      <c r="D198" s="4" t="str">
        <f>vlookup(A198,mapping!A:B,2,false)</f>
        <v>Theft</v>
      </c>
      <c r="E198" s="21">
        <f t="shared" si="1"/>
        <v>2017</v>
      </c>
      <c r="F198" s="19">
        <v>435.0</v>
      </c>
      <c r="G198" s="19">
        <v>305.0</v>
      </c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2.75" customHeight="1">
      <c r="A199" s="17" t="s">
        <v>45</v>
      </c>
      <c r="B199" s="17" t="s">
        <v>49</v>
      </c>
      <c r="C199" s="20" t="s">
        <v>49</v>
      </c>
      <c r="D199" s="4" t="str">
        <f>vlookup(A199,mapping!A:B,2,false)</f>
        <v>Theft</v>
      </c>
      <c r="E199" s="21">
        <f t="shared" si="1"/>
        <v>2017</v>
      </c>
      <c r="F199" s="19">
        <v>6.0</v>
      </c>
      <c r="G199" s="19">
        <v>3.0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2.75" customHeight="1">
      <c r="A200" s="17" t="s">
        <v>45</v>
      </c>
      <c r="B200" s="20" t="s">
        <v>14</v>
      </c>
      <c r="C200" s="20" t="s">
        <v>14</v>
      </c>
      <c r="D200" s="4" t="str">
        <f>vlookup(A200,mapping!A:B,2,false)</f>
        <v>Theft</v>
      </c>
      <c r="E200" s="21">
        <f t="shared" si="1"/>
        <v>2017</v>
      </c>
      <c r="F200" s="19">
        <v>440.0</v>
      </c>
      <c r="G200" s="19">
        <v>308.0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2.75" customHeight="1">
      <c r="A201" s="17" t="s">
        <v>50</v>
      </c>
      <c r="B201" s="20" t="s">
        <v>14</v>
      </c>
      <c r="C201" s="20" t="s">
        <v>14</v>
      </c>
      <c r="D201" s="4" t="str">
        <f>vlookup(A201,mapping!A:B,2,false)</f>
        <v>Theft</v>
      </c>
      <c r="E201" s="21">
        <f t="shared" si="1"/>
        <v>2017</v>
      </c>
      <c r="F201" s="19">
        <v>1696.0</v>
      </c>
      <c r="G201" s="19">
        <v>1236.0</v>
      </c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2.75" customHeight="1">
      <c r="A202" s="20" t="s">
        <v>51</v>
      </c>
      <c r="B202" s="20" t="s">
        <v>52</v>
      </c>
      <c r="C202" s="20" t="s">
        <v>53</v>
      </c>
      <c r="D202" s="4" t="str">
        <f>vlookup(A202,mapping!A:B,2,false)</f>
        <v>Theft</v>
      </c>
      <c r="E202" s="21">
        <f t="shared" si="1"/>
        <v>2017</v>
      </c>
      <c r="F202" s="19">
        <v>135.0</v>
      </c>
      <c r="G202" s="19">
        <v>73.0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2.75" customHeight="1">
      <c r="A203" s="20" t="s">
        <v>51</v>
      </c>
      <c r="B203" s="20" t="s">
        <v>52</v>
      </c>
      <c r="C203" s="20" t="s">
        <v>54</v>
      </c>
      <c r="D203" s="4" t="str">
        <f>vlookup(A203,mapping!A:B,2,false)</f>
        <v>Theft</v>
      </c>
      <c r="E203" s="21">
        <f t="shared" si="1"/>
        <v>2017</v>
      </c>
      <c r="F203" s="19">
        <v>900.0</v>
      </c>
      <c r="G203" s="19">
        <v>638.0</v>
      </c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2.75" customHeight="1">
      <c r="A204" s="20" t="s">
        <v>51</v>
      </c>
      <c r="B204" s="20" t="s">
        <v>52</v>
      </c>
      <c r="C204" s="20" t="s">
        <v>14</v>
      </c>
      <c r="D204" s="4" t="str">
        <f>vlookup(A204,mapping!A:B,2,false)</f>
        <v>Theft</v>
      </c>
      <c r="E204" s="21">
        <f t="shared" si="1"/>
        <v>2017</v>
      </c>
      <c r="F204" s="19">
        <v>968.0</v>
      </c>
      <c r="G204" s="19">
        <v>692.0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2.75" customHeight="1">
      <c r="A205" s="20" t="s">
        <v>51</v>
      </c>
      <c r="B205" s="17" t="s">
        <v>55</v>
      </c>
      <c r="C205" s="20" t="s">
        <v>56</v>
      </c>
      <c r="D205" s="4" t="str">
        <f>vlookup(A205,mapping!A:B,2,false)</f>
        <v>Theft</v>
      </c>
      <c r="E205" s="21">
        <f t="shared" si="1"/>
        <v>2017</v>
      </c>
      <c r="F205" s="19">
        <v>218.0</v>
      </c>
      <c r="G205" s="19">
        <v>150.0</v>
      </c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2.75" customHeight="1">
      <c r="A206" s="20" t="s">
        <v>51</v>
      </c>
      <c r="B206" s="17" t="s">
        <v>55</v>
      </c>
      <c r="C206" s="20" t="s">
        <v>57</v>
      </c>
      <c r="D206" s="4" t="str">
        <f>vlookup(A206,mapping!A:B,2,false)</f>
        <v>Theft</v>
      </c>
      <c r="E206" s="21">
        <f t="shared" si="1"/>
        <v>2017</v>
      </c>
      <c r="F206" s="19">
        <v>1.0</v>
      </c>
      <c r="G206" s="19">
        <v>1.0</v>
      </c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2.75" customHeight="1">
      <c r="A207" s="20" t="s">
        <v>51</v>
      </c>
      <c r="B207" s="17" t="s">
        <v>55</v>
      </c>
      <c r="C207" s="20" t="s">
        <v>58</v>
      </c>
      <c r="D207" s="4" t="str">
        <f>vlookup(A207,mapping!A:B,2,false)</f>
        <v>Theft</v>
      </c>
      <c r="E207" s="21">
        <f t="shared" si="1"/>
        <v>2017</v>
      </c>
      <c r="F207" s="19">
        <v>1527.0</v>
      </c>
      <c r="G207" s="19">
        <v>1399.0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2.75" customHeight="1">
      <c r="A208" s="20" t="s">
        <v>51</v>
      </c>
      <c r="B208" s="17" t="s">
        <v>55</v>
      </c>
      <c r="C208" s="20" t="s">
        <v>59</v>
      </c>
      <c r="D208" s="4" t="str">
        <f>vlookup(A208,mapping!A:B,2,false)</f>
        <v>Theft</v>
      </c>
      <c r="E208" s="21">
        <f t="shared" si="1"/>
        <v>2017</v>
      </c>
      <c r="F208" s="19">
        <v>2034.0</v>
      </c>
      <c r="G208" s="19">
        <v>1608.0</v>
      </c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2.75" customHeight="1">
      <c r="A209" s="20" t="s">
        <v>51</v>
      </c>
      <c r="B209" s="17" t="s">
        <v>55</v>
      </c>
      <c r="C209" s="20" t="s">
        <v>14</v>
      </c>
      <c r="D209" s="4" t="str">
        <f>vlookup(A209,mapping!A:B,2,false)</f>
        <v>Theft</v>
      </c>
      <c r="E209" s="21">
        <f t="shared" si="1"/>
        <v>2017</v>
      </c>
      <c r="F209" s="19">
        <v>3471.0</v>
      </c>
      <c r="G209" s="19">
        <v>2908.0</v>
      </c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2.75" customHeight="1">
      <c r="A210" s="20" t="s">
        <v>51</v>
      </c>
      <c r="B210" s="17" t="s">
        <v>60</v>
      </c>
      <c r="C210" s="20" t="s">
        <v>60</v>
      </c>
      <c r="D210" s="4" t="str">
        <f>vlookup(A210,mapping!A:B,2,false)</f>
        <v>Theft</v>
      </c>
      <c r="E210" s="21">
        <f t="shared" si="1"/>
        <v>2017</v>
      </c>
      <c r="F210" s="19">
        <v>2300.0</v>
      </c>
      <c r="G210" s="19">
        <v>1767.0</v>
      </c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2.75" customHeight="1">
      <c r="A211" s="20" t="s">
        <v>51</v>
      </c>
      <c r="B211" s="17" t="s">
        <v>14</v>
      </c>
      <c r="C211" s="17" t="s">
        <v>14</v>
      </c>
      <c r="D211" s="4" t="str">
        <f>vlookup(A211,mapping!A:B,2,false)</f>
        <v>Theft</v>
      </c>
      <c r="E211" s="21">
        <f t="shared" si="1"/>
        <v>2017</v>
      </c>
      <c r="F211" s="19">
        <v>5657.0</v>
      </c>
      <c r="G211" s="19">
        <v>4638.0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2.75" customHeight="1">
      <c r="A212" s="17" t="s">
        <v>62</v>
      </c>
      <c r="B212" s="17" t="s">
        <v>63</v>
      </c>
      <c r="C212" s="20" t="s">
        <v>63</v>
      </c>
      <c r="D212" s="4" t="str">
        <f>vlookup(A212,mapping!A:B,2,false)</f>
        <v>Fraud</v>
      </c>
      <c r="E212" s="21">
        <f t="shared" si="1"/>
        <v>2017</v>
      </c>
      <c r="F212" s="19">
        <v>1140.0</v>
      </c>
      <c r="G212" s="19">
        <v>950.0</v>
      </c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2.75" customHeight="1">
      <c r="A213" s="17" t="s">
        <v>62</v>
      </c>
      <c r="B213" s="20" t="s">
        <v>64</v>
      </c>
      <c r="C213" s="20" t="s">
        <v>65</v>
      </c>
      <c r="D213" s="4" t="str">
        <f>vlookup(A213,mapping!A:B,2,false)</f>
        <v>Fraud</v>
      </c>
      <c r="E213" s="21">
        <f t="shared" si="1"/>
        <v>2017</v>
      </c>
      <c r="F213" s="19">
        <v>18.0</v>
      </c>
      <c r="G213" s="19">
        <v>11.0</v>
      </c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2.75" customHeight="1">
      <c r="A214" s="17" t="s">
        <v>62</v>
      </c>
      <c r="B214" s="20" t="s">
        <v>64</v>
      </c>
      <c r="C214" s="20" t="s">
        <v>66</v>
      </c>
      <c r="D214" s="4" t="str">
        <f>vlookup(A214,mapping!A:B,2,false)</f>
        <v>Fraud</v>
      </c>
      <c r="E214" s="21">
        <f t="shared" si="1"/>
        <v>2017</v>
      </c>
      <c r="F214" s="19">
        <v>7.0</v>
      </c>
      <c r="G214" s="19">
        <v>6.0</v>
      </c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2.75" customHeight="1">
      <c r="A215" s="17" t="s">
        <v>62</v>
      </c>
      <c r="B215" s="20" t="s">
        <v>64</v>
      </c>
      <c r="C215" s="20" t="s">
        <v>67</v>
      </c>
      <c r="D215" s="4" t="str">
        <f>vlookup(A215,mapping!A:B,2,false)</f>
        <v>Fraud</v>
      </c>
      <c r="E215" s="21">
        <f t="shared" si="1"/>
        <v>2017</v>
      </c>
      <c r="F215" s="19">
        <v>1.0</v>
      </c>
      <c r="G215" s="19">
        <v>1.0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2.75" customHeight="1">
      <c r="A216" s="17" t="s">
        <v>62</v>
      </c>
      <c r="B216" s="20" t="s">
        <v>64</v>
      </c>
      <c r="C216" s="20" t="s">
        <v>14</v>
      </c>
      <c r="D216" s="4" t="str">
        <f>vlookup(A216,mapping!A:B,2,false)</f>
        <v>Fraud</v>
      </c>
      <c r="E216" s="21">
        <f t="shared" si="1"/>
        <v>2017</v>
      </c>
      <c r="F216" s="19">
        <v>26.0</v>
      </c>
      <c r="G216" s="19">
        <v>18.0</v>
      </c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2.75" customHeight="1">
      <c r="A217" s="17" t="s">
        <v>62</v>
      </c>
      <c r="B217" s="20" t="s">
        <v>68</v>
      </c>
      <c r="C217" s="20" t="s">
        <v>70</v>
      </c>
      <c r="D217" s="4" t="str">
        <f>vlookup(A217,mapping!A:B,2,false)</f>
        <v>Fraud</v>
      </c>
      <c r="E217" s="21">
        <f t="shared" si="1"/>
        <v>2017</v>
      </c>
      <c r="F217" s="19">
        <v>11.0</v>
      </c>
      <c r="G217" s="19">
        <v>8.0</v>
      </c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2.75" customHeight="1">
      <c r="A218" s="17" t="s">
        <v>62</v>
      </c>
      <c r="B218" s="20" t="s">
        <v>68</v>
      </c>
      <c r="C218" s="20" t="s">
        <v>71</v>
      </c>
      <c r="D218" s="4" t="str">
        <f>vlookup(A218,mapping!A:B,2,false)</f>
        <v>Fraud</v>
      </c>
      <c r="E218" s="21">
        <f t="shared" si="1"/>
        <v>2017</v>
      </c>
      <c r="F218" s="19">
        <v>0.0</v>
      </c>
      <c r="G218" s="19">
        <v>0.0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2.75" customHeight="1">
      <c r="A219" s="17" t="s">
        <v>62</v>
      </c>
      <c r="B219" s="20" t="s">
        <v>68</v>
      </c>
      <c r="C219" s="20" t="s">
        <v>14</v>
      </c>
      <c r="D219" s="4" t="str">
        <f>vlookup(A219,mapping!A:B,2,false)</f>
        <v>Fraud</v>
      </c>
      <c r="E219" s="21">
        <f t="shared" si="1"/>
        <v>2017</v>
      </c>
      <c r="F219" s="19">
        <v>11.0</v>
      </c>
      <c r="G219" s="19">
        <v>8.0</v>
      </c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2.75" customHeight="1">
      <c r="A220" s="17" t="s">
        <v>62</v>
      </c>
      <c r="B220" s="17" t="s">
        <v>72</v>
      </c>
      <c r="C220" s="20" t="s">
        <v>73</v>
      </c>
      <c r="D220" s="4" t="str">
        <f>vlookup(A220,mapping!A:B,2,false)</f>
        <v>Fraud</v>
      </c>
      <c r="E220" s="21">
        <f t="shared" si="1"/>
        <v>2017</v>
      </c>
      <c r="F220" s="19">
        <v>36.0</v>
      </c>
      <c r="G220" s="19">
        <v>29.0</v>
      </c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2.75" customHeight="1">
      <c r="A221" s="17" t="s">
        <v>62</v>
      </c>
      <c r="B221" s="17" t="s">
        <v>72</v>
      </c>
      <c r="C221" s="20" t="s">
        <v>74</v>
      </c>
      <c r="D221" s="4" t="str">
        <f>vlookup(A221,mapping!A:B,2,false)</f>
        <v>Fraud</v>
      </c>
      <c r="E221" s="21">
        <f t="shared" si="1"/>
        <v>2017</v>
      </c>
      <c r="F221" s="19">
        <v>169.0</v>
      </c>
      <c r="G221" s="19">
        <v>141.0</v>
      </c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2.75" customHeight="1">
      <c r="A222" s="17" t="s">
        <v>62</v>
      </c>
      <c r="B222" s="17" t="s">
        <v>72</v>
      </c>
      <c r="C222" s="20" t="s">
        <v>14</v>
      </c>
      <c r="D222" s="4" t="str">
        <f>vlookup(A222,mapping!A:B,2,false)</f>
        <v>Fraud</v>
      </c>
      <c r="E222" s="21">
        <f t="shared" si="1"/>
        <v>2017</v>
      </c>
      <c r="F222" s="19">
        <v>204.0</v>
      </c>
      <c r="G222" s="19">
        <v>169.0</v>
      </c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2.75" customHeight="1">
      <c r="A223" s="17" t="s">
        <v>62</v>
      </c>
      <c r="B223" s="17" t="s">
        <v>14</v>
      </c>
      <c r="C223" s="17" t="s">
        <v>14</v>
      </c>
      <c r="D223" s="4" t="str">
        <f>vlookup(A223,mapping!A:B,2,false)</f>
        <v>Fraud</v>
      </c>
      <c r="E223" s="21">
        <f t="shared" si="1"/>
        <v>2017</v>
      </c>
      <c r="F223" s="19">
        <v>1340.0</v>
      </c>
      <c r="G223" s="19">
        <v>1115.0</v>
      </c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2.75" customHeight="1">
      <c r="A224" s="17" t="s">
        <v>75</v>
      </c>
      <c r="B224" s="17" t="s">
        <v>76</v>
      </c>
      <c r="C224" s="20" t="s">
        <v>77</v>
      </c>
      <c r="D224" s="4" t="str">
        <f>vlookup(A224,mapping!A:B,2,false)</f>
        <v>Drugs</v>
      </c>
      <c r="E224" s="21">
        <f t="shared" si="1"/>
        <v>2017</v>
      </c>
      <c r="F224" s="19">
        <v>0.0</v>
      </c>
      <c r="G224" s="19">
        <v>0.0</v>
      </c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2.75" customHeight="1">
      <c r="A225" s="17" t="s">
        <v>75</v>
      </c>
      <c r="B225" s="17" t="s">
        <v>78</v>
      </c>
      <c r="C225" s="20" t="s">
        <v>79</v>
      </c>
      <c r="D225" s="4" t="str">
        <f>vlookup(A225,mapping!A:B,2,false)</f>
        <v>Drugs</v>
      </c>
      <c r="E225" s="21">
        <f t="shared" si="1"/>
        <v>2017</v>
      </c>
      <c r="F225" s="19">
        <v>49.0</v>
      </c>
      <c r="G225" s="19">
        <v>46.0</v>
      </c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2.75" customHeight="1">
      <c r="A226" s="17" t="s">
        <v>75</v>
      </c>
      <c r="B226" s="17" t="s">
        <v>78</v>
      </c>
      <c r="C226" s="20" t="s">
        <v>80</v>
      </c>
      <c r="D226" s="4" t="str">
        <f>vlookup(A226,mapping!A:B,2,false)</f>
        <v>Drugs</v>
      </c>
      <c r="E226" s="21">
        <f t="shared" si="1"/>
        <v>2017</v>
      </c>
      <c r="F226" s="19">
        <v>424.0</v>
      </c>
      <c r="G226" s="19">
        <v>293.0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2.75" customHeight="1">
      <c r="A227" s="17" t="s">
        <v>75</v>
      </c>
      <c r="B227" s="17" t="s">
        <v>78</v>
      </c>
      <c r="C227" s="20" t="s">
        <v>14</v>
      </c>
      <c r="D227" s="4" t="str">
        <f>vlookup(A227,mapping!A:B,2,false)</f>
        <v>Drugs</v>
      </c>
      <c r="E227" s="21">
        <f t="shared" si="1"/>
        <v>2017</v>
      </c>
      <c r="F227" s="19">
        <v>446.0</v>
      </c>
      <c r="G227" s="19">
        <v>331.0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2.75" customHeight="1">
      <c r="A228" s="17" t="s">
        <v>75</v>
      </c>
      <c r="B228" s="20" t="s">
        <v>81</v>
      </c>
      <c r="C228" s="20" t="s">
        <v>82</v>
      </c>
      <c r="D228" s="4" t="str">
        <f>vlookup(A228,mapping!A:B,2,false)</f>
        <v>Drugs</v>
      </c>
      <c r="E228" s="21">
        <f t="shared" si="1"/>
        <v>2017</v>
      </c>
      <c r="F228" s="19">
        <v>3.0</v>
      </c>
      <c r="G228" s="19">
        <v>2.0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2.75" customHeight="1">
      <c r="A229" s="17" t="s">
        <v>75</v>
      </c>
      <c r="B229" s="20" t="s">
        <v>81</v>
      </c>
      <c r="C229" s="20" t="s">
        <v>83</v>
      </c>
      <c r="D229" s="4" t="str">
        <f>vlookup(A229,mapping!A:B,2,false)</f>
        <v>Drugs</v>
      </c>
      <c r="E229" s="21">
        <f t="shared" si="1"/>
        <v>2017</v>
      </c>
      <c r="F229" s="19">
        <v>103.0</v>
      </c>
      <c r="G229" s="19">
        <v>94.0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2.75" customHeight="1">
      <c r="A230" s="17" t="s">
        <v>75</v>
      </c>
      <c r="B230" s="20" t="s">
        <v>81</v>
      </c>
      <c r="C230" s="20" t="s">
        <v>14</v>
      </c>
      <c r="D230" s="4" t="str">
        <f>vlookup(A230,mapping!A:B,2,false)</f>
        <v>Drugs</v>
      </c>
      <c r="E230" s="21">
        <f t="shared" si="1"/>
        <v>2017</v>
      </c>
      <c r="F230" s="19">
        <v>106.0</v>
      </c>
      <c r="G230" s="19">
        <v>96.0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2.75" customHeight="1">
      <c r="A231" s="17" t="s">
        <v>75</v>
      </c>
      <c r="B231" s="17" t="s">
        <v>84</v>
      </c>
      <c r="C231" s="20" t="s">
        <v>85</v>
      </c>
      <c r="D231" s="4" t="str">
        <f>vlookup(A231,mapping!A:B,2,false)</f>
        <v>Drugs</v>
      </c>
      <c r="E231" s="21">
        <f t="shared" si="1"/>
        <v>2017</v>
      </c>
      <c r="F231" s="19">
        <v>3847.0</v>
      </c>
      <c r="G231" s="19">
        <v>3529.0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2.75" customHeight="1">
      <c r="A232" s="17" t="s">
        <v>75</v>
      </c>
      <c r="B232" s="17" t="s">
        <v>84</v>
      </c>
      <c r="C232" s="20" t="s">
        <v>86</v>
      </c>
      <c r="D232" s="4" t="str">
        <f>vlookup(A232,mapping!A:B,2,false)</f>
        <v>Drugs</v>
      </c>
      <c r="E232" s="21">
        <f t="shared" si="1"/>
        <v>2017</v>
      </c>
      <c r="F232" s="19">
        <v>38.0</v>
      </c>
      <c r="G232" s="19">
        <v>35.0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2.75" customHeight="1">
      <c r="A233" s="17" t="s">
        <v>75</v>
      </c>
      <c r="B233" s="17" t="s">
        <v>84</v>
      </c>
      <c r="C233" s="20" t="s">
        <v>14</v>
      </c>
      <c r="D233" s="4" t="str">
        <f>vlookup(A233,mapping!A:B,2,false)</f>
        <v>Drugs</v>
      </c>
      <c r="E233" s="21">
        <f t="shared" si="1"/>
        <v>2017</v>
      </c>
      <c r="F233" s="19">
        <v>3867.0</v>
      </c>
      <c r="G233" s="19">
        <v>3548.0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2.75" customHeight="1">
      <c r="A234" s="17" t="s">
        <v>75</v>
      </c>
      <c r="B234" s="17" t="s">
        <v>87</v>
      </c>
      <c r="C234" s="20" t="s">
        <v>88</v>
      </c>
      <c r="D234" s="4" t="str">
        <f>vlookup(A234,mapping!A:B,2,false)</f>
        <v>Drugs</v>
      </c>
      <c r="E234" s="21">
        <f t="shared" si="1"/>
        <v>2017</v>
      </c>
      <c r="F234" s="19">
        <v>189.0</v>
      </c>
      <c r="G234" s="19">
        <v>168.0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2.75" customHeight="1">
      <c r="A235" s="17" t="s">
        <v>75</v>
      </c>
      <c r="B235" s="17" t="s">
        <v>14</v>
      </c>
      <c r="C235" s="17" t="s">
        <v>14</v>
      </c>
      <c r="D235" s="4" t="str">
        <f>vlookup(A235,mapping!A:B,2,false)</f>
        <v>Drugs</v>
      </c>
      <c r="E235" s="21">
        <f t="shared" si="1"/>
        <v>2017</v>
      </c>
      <c r="F235" s="19">
        <v>4180.0</v>
      </c>
      <c r="G235" s="19">
        <v>3916.0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2.75" customHeight="1">
      <c r="A236" s="17" t="s">
        <v>89</v>
      </c>
      <c r="B236" s="17" t="s">
        <v>90</v>
      </c>
      <c r="C236" s="20" t="s">
        <v>91</v>
      </c>
      <c r="D236" s="4" t="str">
        <f>vlookup(A236,mapping!A:B,2,false)</f>
        <v>Weapons</v>
      </c>
      <c r="E236" s="21">
        <f t="shared" si="1"/>
        <v>2017</v>
      </c>
      <c r="F236" s="19">
        <v>301.0</v>
      </c>
      <c r="G236" s="19">
        <v>253.0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2.75" customHeight="1">
      <c r="A237" s="17" t="s">
        <v>89</v>
      </c>
      <c r="B237" s="17" t="s">
        <v>90</v>
      </c>
      <c r="C237" s="20" t="s">
        <v>92</v>
      </c>
      <c r="D237" s="4" t="str">
        <f>vlookup(A237,mapping!A:B,2,false)</f>
        <v>Weapons</v>
      </c>
      <c r="E237" s="21">
        <f t="shared" si="1"/>
        <v>2017</v>
      </c>
      <c r="F237" s="19">
        <v>23.0</v>
      </c>
      <c r="G237" s="19">
        <v>13.0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2.75" customHeight="1">
      <c r="A238" s="17" t="s">
        <v>89</v>
      </c>
      <c r="B238" s="17" t="s">
        <v>90</v>
      </c>
      <c r="C238" s="20" t="s">
        <v>14</v>
      </c>
      <c r="D238" s="4" t="str">
        <f>vlookup(A238,mapping!A:B,2,false)</f>
        <v>Weapons</v>
      </c>
      <c r="E238" s="21">
        <f t="shared" si="1"/>
        <v>2017</v>
      </c>
      <c r="F238" s="19">
        <v>301.0</v>
      </c>
      <c r="G238" s="19">
        <v>253.0</v>
      </c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2.75" customHeight="1">
      <c r="A239" s="17" t="s">
        <v>89</v>
      </c>
      <c r="B239" s="17" t="s">
        <v>93</v>
      </c>
      <c r="C239" s="20" t="s">
        <v>94</v>
      </c>
      <c r="D239" s="4" t="str">
        <f>vlookup(A239,mapping!A:B,2,false)</f>
        <v>Weapons</v>
      </c>
      <c r="E239" s="21">
        <f t="shared" si="1"/>
        <v>2017</v>
      </c>
      <c r="F239" s="19">
        <v>1370.0</v>
      </c>
      <c r="G239" s="19">
        <v>1170.0</v>
      </c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2.75" customHeight="1">
      <c r="A240" s="17" t="s">
        <v>89</v>
      </c>
      <c r="B240" s="17" t="s">
        <v>93</v>
      </c>
      <c r="C240" s="20" t="s">
        <v>95</v>
      </c>
      <c r="D240" s="4" t="str">
        <f>vlookup(A240,mapping!A:B,2,false)</f>
        <v>Weapons</v>
      </c>
      <c r="E240" s="21">
        <f t="shared" si="1"/>
        <v>2017</v>
      </c>
      <c r="F240" s="19">
        <v>192.0</v>
      </c>
      <c r="G240" s="19">
        <v>153.0</v>
      </c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2.75" customHeight="1">
      <c r="A241" s="17" t="s">
        <v>89</v>
      </c>
      <c r="B241" s="17" t="s">
        <v>93</v>
      </c>
      <c r="C241" s="20" t="s">
        <v>96</v>
      </c>
      <c r="D241" s="4" t="str">
        <f>vlookup(A241,mapping!A:B,2,false)</f>
        <v>Weapons</v>
      </c>
      <c r="E241" s="21">
        <f t="shared" si="1"/>
        <v>2017</v>
      </c>
      <c r="F241" s="19">
        <v>9.0</v>
      </c>
      <c r="G241" s="19">
        <v>5.0</v>
      </c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2.75" customHeight="1">
      <c r="A242" s="17" t="s">
        <v>89</v>
      </c>
      <c r="B242" s="17" t="s">
        <v>93</v>
      </c>
      <c r="C242" s="20" t="s">
        <v>97</v>
      </c>
      <c r="D242" s="4" t="str">
        <f>vlookup(A242,mapping!A:B,2,false)</f>
        <v>Weapons</v>
      </c>
      <c r="E242" s="21">
        <f t="shared" si="1"/>
        <v>2017</v>
      </c>
      <c r="F242" s="19">
        <v>11.0</v>
      </c>
      <c r="G242" s="19">
        <v>8.0</v>
      </c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2.75" customHeight="1">
      <c r="A243" s="17" t="s">
        <v>89</v>
      </c>
      <c r="B243" s="17" t="s">
        <v>93</v>
      </c>
      <c r="C243" s="20" t="s">
        <v>14</v>
      </c>
      <c r="D243" s="4" t="str">
        <f>vlookup(A243,mapping!A:B,2,false)</f>
        <v>Weapons</v>
      </c>
      <c r="E243" s="21">
        <f t="shared" si="1"/>
        <v>2017</v>
      </c>
      <c r="F243" s="19">
        <v>1469.0</v>
      </c>
      <c r="G243" s="19">
        <v>1263.0</v>
      </c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2.75" customHeight="1">
      <c r="A244" s="17" t="s">
        <v>89</v>
      </c>
      <c r="B244" s="17" t="s">
        <v>14</v>
      </c>
      <c r="C244" s="17" t="s">
        <v>14</v>
      </c>
      <c r="D244" s="4" t="str">
        <f>vlookup(A244,mapping!A:B,2,false)</f>
        <v>Weapons</v>
      </c>
      <c r="E244" s="21">
        <f t="shared" si="1"/>
        <v>2017</v>
      </c>
      <c r="F244" s="19">
        <v>1643.0</v>
      </c>
      <c r="G244" s="19">
        <v>1429.0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2.75" customHeight="1">
      <c r="A245" s="17" t="s">
        <v>98</v>
      </c>
      <c r="B245" s="17" t="s">
        <v>99</v>
      </c>
      <c r="C245" s="20" t="s">
        <v>100</v>
      </c>
      <c r="D245" s="4" t="str">
        <f>vlookup(A245,mapping!A:B,2,false)</f>
        <v>Property | Order | Other</v>
      </c>
      <c r="E245" s="21">
        <f t="shared" si="1"/>
        <v>2017</v>
      </c>
      <c r="F245" s="19">
        <v>101.0</v>
      </c>
      <c r="G245" s="19">
        <v>71.0</v>
      </c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2.75" customHeight="1">
      <c r="A246" s="17" t="s">
        <v>98</v>
      </c>
      <c r="B246" s="17" t="s">
        <v>99</v>
      </c>
      <c r="C246" s="20" t="s">
        <v>101</v>
      </c>
      <c r="D246" s="4" t="str">
        <f>vlookup(A246,mapping!A:B,2,false)</f>
        <v>Property | Order | Other</v>
      </c>
      <c r="E246" s="21">
        <f t="shared" si="1"/>
        <v>2017</v>
      </c>
      <c r="F246" s="19">
        <v>171.0</v>
      </c>
      <c r="G246" s="19">
        <v>147.0</v>
      </c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2.75" customHeight="1">
      <c r="A247" s="17" t="s">
        <v>98</v>
      </c>
      <c r="B247" s="17" t="s">
        <v>99</v>
      </c>
      <c r="C247" s="20" t="s">
        <v>102</v>
      </c>
      <c r="D247" s="4" t="str">
        <f>vlookup(A247,mapping!A:B,2,false)</f>
        <v>Property | Order | Other</v>
      </c>
      <c r="E247" s="21">
        <f t="shared" si="1"/>
        <v>2017</v>
      </c>
      <c r="F247" s="19">
        <v>3711.0</v>
      </c>
      <c r="G247" s="19">
        <v>2944.0</v>
      </c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2.75" customHeight="1">
      <c r="A248" s="17" t="s">
        <v>98</v>
      </c>
      <c r="B248" s="17" t="s">
        <v>99</v>
      </c>
      <c r="C248" s="20" t="s">
        <v>14</v>
      </c>
      <c r="D248" s="4" t="str">
        <f>vlookup(A248,mapping!A:B,2,false)</f>
        <v>Property | Order | Other</v>
      </c>
      <c r="E248" s="21">
        <f t="shared" si="1"/>
        <v>2017</v>
      </c>
      <c r="F248" s="19">
        <v>3931.0</v>
      </c>
      <c r="G248" s="19">
        <v>3124.0</v>
      </c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2.75" customHeight="1">
      <c r="A249" s="17" t="s">
        <v>98</v>
      </c>
      <c r="B249" s="17" t="s">
        <v>103</v>
      </c>
      <c r="C249" s="20" t="s">
        <v>106</v>
      </c>
      <c r="D249" s="4" t="str">
        <f>vlookup(A249,mapping!A:B,2,false)</f>
        <v>Property | Order | Other</v>
      </c>
      <c r="E249" s="21">
        <f t="shared" si="1"/>
        <v>2017</v>
      </c>
      <c r="F249" s="19">
        <v>6.0</v>
      </c>
      <c r="G249" s="19">
        <v>6.0</v>
      </c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2.75" customHeight="1">
      <c r="A250" s="17" t="s">
        <v>98</v>
      </c>
      <c r="B250" s="17" t="s">
        <v>103</v>
      </c>
      <c r="C250" s="20" t="s">
        <v>108</v>
      </c>
      <c r="D250" s="4" t="str">
        <f>vlookup(A250,mapping!A:B,2,false)</f>
        <v>Property | Order | Other</v>
      </c>
      <c r="E250" s="21">
        <f t="shared" si="1"/>
        <v>2017</v>
      </c>
      <c r="F250" s="19">
        <v>16.0</v>
      </c>
      <c r="G250" s="19">
        <v>15.0</v>
      </c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2.75" customHeight="1">
      <c r="A251" s="17" t="s">
        <v>98</v>
      </c>
      <c r="B251" s="17" t="s">
        <v>103</v>
      </c>
      <c r="C251" s="20" t="s">
        <v>14</v>
      </c>
      <c r="D251" s="4" t="str">
        <f>vlookup(A251,mapping!A:B,2,false)</f>
        <v>Property | Order | Other</v>
      </c>
      <c r="E251" s="21">
        <f t="shared" si="1"/>
        <v>2017</v>
      </c>
      <c r="F251" s="19">
        <v>22.0</v>
      </c>
      <c r="G251" s="19">
        <v>21.0</v>
      </c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2.75" customHeight="1">
      <c r="A252" s="17" t="s">
        <v>98</v>
      </c>
      <c r="B252" s="20" t="s">
        <v>14</v>
      </c>
      <c r="C252" s="20" t="s">
        <v>14</v>
      </c>
      <c r="D252" s="4" t="str">
        <f>vlookup(A252,mapping!A:B,2,false)</f>
        <v>Property | Order | Other</v>
      </c>
      <c r="E252" s="21">
        <f t="shared" si="1"/>
        <v>2017</v>
      </c>
      <c r="F252" s="19">
        <v>3947.0</v>
      </c>
      <c r="G252" s="19">
        <v>3140.0</v>
      </c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2.75" customHeight="1">
      <c r="A253" s="17" t="s">
        <v>109</v>
      </c>
      <c r="B253" s="17" t="s">
        <v>110</v>
      </c>
      <c r="C253" s="20" t="s">
        <v>111</v>
      </c>
      <c r="D253" s="4" t="str">
        <f>vlookup(A253,mapping!A:B,2,false)</f>
        <v>Property | Order | Other</v>
      </c>
      <c r="E253" s="21">
        <f t="shared" si="1"/>
        <v>2017</v>
      </c>
      <c r="F253" s="19">
        <v>1507.0</v>
      </c>
      <c r="G253" s="19">
        <v>1260.0</v>
      </c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2.75" customHeight="1">
      <c r="A254" s="17" t="s">
        <v>109</v>
      </c>
      <c r="B254" s="17" t="s">
        <v>110</v>
      </c>
      <c r="C254" s="20" t="s">
        <v>112</v>
      </c>
      <c r="D254" s="4" t="str">
        <f>vlookup(A254,mapping!A:B,2,false)</f>
        <v>Property | Order | Other</v>
      </c>
      <c r="E254" s="21">
        <f t="shared" si="1"/>
        <v>2017</v>
      </c>
      <c r="F254" s="19">
        <v>926.0</v>
      </c>
      <c r="G254" s="19">
        <v>544.0</v>
      </c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2.75" customHeight="1">
      <c r="A255" s="17" t="s">
        <v>109</v>
      </c>
      <c r="B255" s="17" t="s">
        <v>110</v>
      </c>
      <c r="C255" s="20" t="s">
        <v>113</v>
      </c>
      <c r="D255" s="4" t="str">
        <f>vlookup(A255,mapping!A:B,2,false)</f>
        <v>Property | Order | Other</v>
      </c>
      <c r="E255" s="21">
        <f t="shared" si="1"/>
        <v>2017</v>
      </c>
      <c r="F255" s="19">
        <v>897.0</v>
      </c>
      <c r="G255" s="19">
        <v>579.0</v>
      </c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2.75" customHeight="1">
      <c r="A256" s="17" t="s">
        <v>109</v>
      </c>
      <c r="B256" s="17" t="s">
        <v>110</v>
      </c>
      <c r="C256" s="20" t="s">
        <v>114</v>
      </c>
      <c r="D256" s="4" t="str">
        <f>vlookup(A256,mapping!A:B,2,false)</f>
        <v>Property | Order | Other</v>
      </c>
      <c r="E256" s="21">
        <f t="shared" si="1"/>
        <v>2017</v>
      </c>
      <c r="F256" s="19">
        <v>2.0</v>
      </c>
      <c r="G256" s="19">
        <v>1.0</v>
      </c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2.75" customHeight="1">
      <c r="A257" s="17" t="s">
        <v>109</v>
      </c>
      <c r="B257" s="17" t="s">
        <v>110</v>
      </c>
      <c r="C257" s="20" t="s">
        <v>14</v>
      </c>
      <c r="D257" s="4" t="str">
        <f>vlookup(A257,mapping!A:B,2,false)</f>
        <v>Property | Order | Other</v>
      </c>
      <c r="E257" s="21">
        <f t="shared" si="1"/>
        <v>2017</v>
      </c>
      <c r="F257" s="19">
        <v>3099.0</v>
      </c>
      <c r="G257" s="19">
        <v>2261.0</v>
      </c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2.75" customHeight="1">
      <c r="A258" s="17" t="s">
        <v>109</v>
      </c>
      <c r="B258" s="17" t="s">
        <v>115</v>
      </c>
      <c r="C258" s="20" t="s">
        <v>116</v>
      </c>
      <c r="D258" s="4" t="str">
        <f>vlookup(A258,mapping!A:B,2,false)</f>
        <v>Property | Order | Other</v>
      </c>
      <c r="E258" s="21">
        <f t="shared" si="1"/>
        <v>2017</v>
      </c>
      <c r="F258" s="19">
        <v>5.0</v>
      </c>
      <c r="G258" s="19">
        <v>1.0</v>
      </c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2.75" customHeight="1">
      <c r="A259" s="17" t="s">
        <v>109</v>
      </c>
      <c r="B259" s="17" t="s">
        <v>115</v>
      </c>
      <c r="C259" s="20" t="s">
        <v>117</v>
      </c>
      <c r="D259" s="4" t="str">
        <f>vlookup(A259,mapping!A:B,2,false)</f>
        <v>Property | Order | Other</v>
      </c>
      <c r="E259" s="21">
        <f t="shared" si="1"/>
        <v>2017</v>
      </c>
      <c r="F259" s="19">
        <v>211.0</v>
      </c>
      <c r="G259" s="19">
        <v>191.0</v>
      </c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2.75" customHeight="1">
      <c r="A260" s="17" t="s">
        <v>109</v>
      </c>
      <c r="B260" s="17" t="s">
        <v>115</v>
      </c>
      <c r="C260" s="20" t="s">
        <v>118</v>
      </c>
      <c r="D260" s="4" t="str">
        <f>vlookup(A260,mapping!A:B,2,false)</f>
        <v>Property | Order | Other</v>
      </c>
      <c r="E260" s="21">
        <f t="shared" si="1"/>
        <v>2017</v>
      </c>
      <c r="F260" s="19">
        <v>1.0</v>
      </c>
      <c r="G260" s="19">
        <v>0.0</v>
      </c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2.75" customHeight="1">
      <c r="A261" s="17" t="s">
        <v>109</v>
      </c>
      <c r="B261" s="17" t="s">
        <v>115</v>
      </c>
      <c r="C261" s="20" t="s">
        <v>119</v>
      </c>
      <c r="D261" s="4" t="str">
        <f>vlookup(A261,mapping!A:B,2,false)</f>
        <v>Property | Order | Other</v>
      </c>
      <c r="E261" s="21">
        <f t="shared" si="1"/>
        <v>2017</v>
      </c>
      <c r="F261" s="19">
        <v>0.0</v>
      </c>
      <c r="G261" s="19">
        <v>0.0</v>
      </c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2.75" customHeight="1">
      <c r="A262" s="17" t="s">
        <v>109</v>
      </c>
      <c r="B262" s="17" t="s">
        <v>115</v>
      </c>
      <c r="C262" s="20" t="s">
        <v>120</v>
      </c>
      <c r="D262" s="4" t="str">
        <f>vlookup(A262,mapping!A:B,2,false)</f>
        <v>Property | Order | Other</v>
      </c>
      <c r="E262" s="21">
        <f t="shared" si="1"/>
        <v>2017</v>
      </c>
      <c r="F262" s="19">
        <v>63.0</v>
      </c>
      <c r="G262" s="19">
        <v>53.0</v>
      </c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2.75" customHeight="1">
      <c r="A263" s="17" t="s">
        <v>109</v>
      </c>
      <c r="B263" s="17" t="s">
        <v>115</v>
      </c>
      <c r="C263" s="20" t="s">
        <v>121</v>
      </c>
      <c r="D263" s="4" t="str">
        <f>vlookup(A263,mapping!A:B,2,false)</f>
        <v>Property | Order | Other</v>
      </c>
      <c r="E263" s="21">
        <f t="shared" si="1"/>
        <v>2017</v>
      </c>
      <c r="F263" s="19">
        <v>7.0</v>
      </c>
      <c r="G263" s="19">
        <v>2.0</v>
      </c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2.75" customHeight="1">
      <c r="A264" s="17" t="s">
        <v>109</v>
      </c>
      <c r="B264" s="17" t="s">
        <v>115</v>
      </c>
      <c r="C264" s="20" t="s">
        <v>122</v>
      </c>
      <c r="D264" s="4" t="str">
        <f>vlookup(A264,mapping!A:B,2,false)</f>
        <v>Property | Order | Other</v>
      </c>
      <c r="E264" s="21">
        <f t="shared" si="1"/>
        <v>2017</v>
      </c>
      <c r="F264" s="19">
        <v>11.0</v>
      </c>
      <c r="G264" s="19">
        <v>9.0</v>
      </c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2.75" customHeight="1">
      <c r="A265" s="17" t="s">
        <v>109</v>
      </c>
      <c r="B265" s="17" t="s">
        <v>115</v>
      </c>
      <c r="C265" s="20" t="s">
        <v>14</v>
      </c>
      <c r="D265" s="4" t="str">
        <f>vlookup(A265,mapping!A:B,2,false)</f>
        <v>Property | Order | Other</v>
      </c>
      <c r="E265" s="21">
        <f t="shared" si="1"/>
        <v>2017</v>
      </c>
      <c r="F265" s="19">
        <v>295.0</v>
      </c>
      <c r="G265" s="19">
        <v>254.0</v>
      </c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2.75" customHeight="1">
      <c r="A266" s="17" t="s">
        <v>109</v>
      </c>
      <c r="B266" s="17" t="s">
        <v>123</v>
      </c>
      <c r="C266" s="20" t="s">
        <v>124</v>
      </c>
      <c r="D266" s="4" t="str">
        <f>vlookup(A266,mapping!A:B,2,false)</f>
        <v>Property | Order | Other</v>
      </c>
      <c r="E266" s="21">
        <f t="shared" si="1"/>
        <v>2017</v>
      </c>
      <c r="F266" s="19">
        <v>564.0</v>
      </c>
      <c r="G266" s="19">
        <v>494.0</v>
      </c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2.75" customHeight="1">
      <c r="A267" s="17" t="s">
        <v>109</v>
      </c>
      <c r="B267" s="17" t="s">
        <v>123</v>
      </c>
      <c r="C267" s="20" t="s">
        <v>125</v>
      </c>
      <c r="D267" s="4" t="str">
        <f>vlookup(A267,mapping!A:B,2,false)</f>
        <v>Property | Order | Other</v>
      </c>
      <c r="E267" s="21">
        <f t="shared" si="1"/>
        <v>2017</v>
      </c>
      <c r="F267" s="19">
        <v>664.0</v>
      </c>
      <c r="G267" s="19">
        <v>495.0</v>
      </c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2.75" customHeight="1">
      <c r="A268" s="17" t="s">
        <v>109</v>
      </c>
      <c r="B268" s="17" t="s">
        <v>123</v>
      </c>
      <c r="C268" s="20" t="s">
        <v>126</v>
      </c>
      <c r="D268" s="4" t="str">
        <f>vlookup(A268,mapping!A:B,2,false)</f>
        <v>Property | Order | Other</v>
      </c>
      <c r="E268" s="21">
        <f t="shared" si="1"/>
        <v>2017</v>
      </c>
      <c r="F268" s="19">
        <v>34.0</v>
      </c>
      <c r="G268" s="19">
        <v>23.0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2.75" customHeight="1">
      <c r="A269" s="17" t="s">
        <v>109</v>
      </c>
      <c r="B269" s="17" t="s">
        <v>123</v>
      </c>
      <c r="C269" s="20" t="s">
        <v>14</v>
      </c>
      <c r="D269" s="4" t="str">
        <f>vlookup(A269,mapping!A:B,2,false)</f>
        <v>Property | Order | Other</v>
      </c>
      <c r="E269" s="21">
        <f t="shared" si="1"/>
        <v>2017</v>
      </c>
      <c r="F269" s="19">
        <v>1172.0</v>
      </c>
      <c r="G269" s="19">
        <v>965.0</v>
      </c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2.75" customHeight="1">
      <c r="A270" s="17" t="s">
        <v>109</v>
      </c>
      <c r="B270" s="17" t="s">
        <v>14</v>
      </c>
      <c r="C270" s="17" t="s">
        <v>14</v>
      </c>
      <c r="D270" s="4" t="str">
        <f>vlookup(A270,mapping!A:B,2,false)</f>
        <v>Property | Order | Other</v>
      </c>
      <c r="E270" s="21">
        <f t="shared" si="1"/>
        <v>2017</v>
      </c>
      <c r="F270" s="19">
        <v>4198.0</v>
      </c>
      <c r="G270" s="19">
        <v>3274.0</v>
      </c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2.75" customHeight="1">
      <c r="A271" s="17" t="s">
        <v>127</v>
      </c>
      <c r="B271" s="17" t="s">
        <v>128</v>
      </c>
      <c r="C271" s="20" t="s">
        <v>129</v>
      </c>
      <c r="D271" s="4" t="str">
        <f>vlookup(A271,mapping!A:B,2,false)</f>
        <v>Property | Order | Other</v>
      </c>
      <c r="E271" s="21">
        <f t="shared" si="1"/>
        <v>2017</v>
      </c>
      <c r="F271" s="19">
        <v>3265.0</v>
      </c>
      <c r="G271" s="19">
        <v>3059.0</v>
      </c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2.75" customHeight="1">
      <c r="A272" s="17" t="s">
        <v>127</v>
      </c>
      <c r="B272" s="17" t="s">
        <v>128</v>
      </c>
      <c r="C272" s="20" t="s">
        <v>130</v>
      </c>
      <c r="D272" s="4" t="str">
        <f>vlookup(A272,mapping!A:B,2,false)</f>
        <v>Property | Order | Other</v>
      </c>
      <c r="E272" s="21">
        <f t="shared" si="1"/>
        <v>2017</v>
      </c>
      <c r="F272" s="19">
        <v>1851.0</v>
      </c>
      <c r="G272" s="19">
        <v>1729.0</v>
      </c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2.75" customHeight="1">
      <c r="A273" s="17" t="s">
        <v>127</v>
      </c>
      <c r="B273" s="17" t="s">
        <v>128</v>
      </c>
      <c r="C273" s="20" t="s">
        <v>131</v>
      </c>
      <c r="D273" s="4" t="str">
        <f>vlookup(A273,mapping!A:B,2,false)</f>
        <v>Property | Order | Other</v>
      </c>
      <c r="E273" s="21">
        <f t="shared" si="1"/>
        <v>2017</v>
      </c>
      <c r="F273" s="19">
        <v>25.0</v>
      </c>
      <c r="G273" s="19">
        <v>23.0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2.75" customHeight="1">
      <c r="A274" s="17" t="s">
        <v>127</v>
      </c>
      <c r="B274" s="17" t="s">
        <v>128</v>
      </c>
      <c r="C274" s="20" t="s">
        <v>14</v>
      </c>
      <c r="D274" s="4" t="str">
        <f>vlookup(A274,mapping!A:B,2,false)</f>
        <v>Property | Order | Other</v>
      </c>
      <c r="E274" s="21">
        <f t="shared" si="1"/>
        <v>2017</v>
      </c>
      <c r="F274" s="19">
        <v>5026.0</v>
      </c>
      <c r="G274" s="19">
        <v>4767.0</v>
      </c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2.75" customHeight="1">
      <c r="A275" s="17" t="s">
        <v>127</v>
      </c>
      <c r="B275" s="17" t="s">
        <v>132</v>
      </c>
      <c r="C275" s="20" t="s">
        <v>133</v>
      </c>
      <c r="D275" s="4" t="str">
        <f>vlookup(A275,mapping!A:B,2,false)</f>
        <v>Property | Order | Other</v>
      </c>
      <c r="E275" s="21">
        <f t="shared" si="1"/>
        <v>2017</v>
      </c>
      <c r="F275" s="19">
        <v>946.0</v>
      </c>
      <c r="G275" s="19">
        <v>898.0</v>
      </c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2.75" customHeight="1">
      <c r="A276" s="17" t="s">
        <v>127</v>
      </c>
      <c r="B276" s="17" t="s">
        <v>132</v>
      </c>
      <c r="C276" s="20" t="s">
        <v>134</v>
      </c>
      <c r="D276" s="4" t="str">
        <f>vlookup(A276,mapping!A:B,2,false)</f>
        <v>Property | Order | Other</v>
      </c>
      <c r="E276" s="21">
        <f t="shared" si="1"/>
        <v>2017</v>
      </c>
      <c r="F276" s="19">
        <v>0.0</v>
      </c>
      <c r="G276" s="19">
        <v>0.0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2.75" customHeight="1">
      <c r="A277" s="17" t="s">
        <v>127</v>
      </c>
      <c r="B277" s="17" t="s">
        <v>132</v>
      </c>
      <c r="C277" s="20" t="s">
        <v>14</v>
      </c>
      <c r="D277" s="4" t="str">
        <f>vlookup(A277,mapping!A:B,2,false)</f>
        <v>Property | Order | Other</v>
      </c>
      <c r="E277" s="21">
        <f t="shared" si="1"/>
        <v>2017</v>
      </c>
      <c r="F277" s="19">
        <v>946.0</v>
      </c>
      <c r="G277" s="19">
        <v>898.0</v>
      </c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2.75" customHeight="1">
      <c r="A278" s="17" t="s">
        <v>127</v>
      </c>
      <c r="B278" s="17" t="s">
        <v>135</v>
      </c>
      <c r="C278" s="20" t="s">
        <v>136</v>
      </c>
      <c r="D278" s="4" t="str">
        <f>vlookup(A278,mapping!A:B,2,false)</f>
        <v>Property | Order | Other</v>
      </c>
      <c r="E278" s="21">
        <f t="shared" si="1"/>
        <v>2017</v>
      </c>
      <c r="F278" s="19">
        <v>1381.0</v>
      </c>
      <c r="G278" s="19">
        <v>1361.0</v>
      </c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2.75" customHeight="1">
      <c r="A279" s="17" t="s">
        <v>127</v>
      </c>
      <c r="B279" s="17" t="s">
        <v>135</v>
      </c>
      <c r="C279" s="20" t="s">
        <v>137</v>
      </c>
      <c r="D279" s="4" t="str">
        <f>vlookup(A279,mapping!A:B,2,false)</f>
        <v>Property | Order | Other</v>
      </c>
      <c r="E279" s="21">
        <f t="shared" si="1"/>
        <v>2017</v>
      </c>
      <c r="F279" s="19">
        <v>1600.0</v>
      </c>
      <c r="G279" s="19">
        <v>1573.0</v>
      </c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2.75" customHeight="1">
      <c r="A280" s="17" t="s">
        <v>127</v>
      </c>
      <c r="B280" s="17" t="s">
        <v>135</v>
      </c>
      <c r="C280" s="20" t="s">
        <v>138</v>
      </c>
      <c r="D280" s="4" t="str">
        <f>vlookup(A280,mapping!A:B,2,false)</f>
        <v>Property | Order | Other</v>
      </c>
      <c r="E280" s="21">
        <f t="shared" si="1"/>
        <v>2017</v>
      </c>
      <c r="F280" s="19">
        <v>795.0</v>
      </c>
      <c r="G280" s="19">
        <v>747.0</v>
      </c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2.75" customHeight="1">
      <c r="A281" s="17" t="s">
        <v>127</v>
      </c>
      <c r="B281" s="17" t="s">
        <v>135</v>
      </c>
      <c r="C281" s="20" t="s">
        <v>14</v>
      </c>
      <c r="D281" s="4" t="str">
        <f>vlookup(A281,mapping!A:B,2,false)</f>
        <v>Property | Order | Other</v>
      </c>
      <c r="E281" s="21">
        <f t="shared" si="1"/>
        <v>2017</v>
      </c>
      <c r="F281" s="19">
        <v>3663.0</v>
      </c>
      <c r="G281" s="19">
        <v>3577.0</v>
      </c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2.75" customHeight="1">
      <c r="A282" s="17" t="s">
        <v>127</v>
      </c>
      <c r="B282" s="17" t="s">
        <v>14</v>
      </c>
      <c r="C282" s="17" t="s">
        <v>14</v>
      </c>
      <c r="D282" s="4" t="str">
        <f>vlookup(A282,mapping!A:B,2,false)</f>
        <v>Property | Order | Other</v>
      </c>
      <c r="E282" s="21">
        <f t="shared" si="1"/>
        <v>2017</v>
      </c>
      <c r="F282" s="19">
        <v>7524.0</v>
      </c>
      <c r="G282" s="19">
        <v>7244.0</v>
      </c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2.75" customHeight="1">
      <c r="A283" s="17" t="s">
        <v>140</v>
      </c>
      <c r="B283" s="17" t="s">
        <v>141</v>
      </c>
      <c r="C283" s="20" t="s">
        <v>142</v>
      </c>
      <c r="D283" s="4" t="str">
        <f>vlookup(A283,mapping!A:B,2,false)</f>
        <v>Procedural</v>
      </c>
      <c r="E283" s="21">
        <f t="shared" si="1"/>
        <v>2017</v>
      </c>
      <c r="F283" s="19">
        <v>125.0</v>
      </c>
      <c r="G283" s="19">
        <v>94.0</v>
      </c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2.75" customHeight="1">
      <c r="A284" s="17" t="s">
        <v>140</v>
      </c>
      <c r="B284" s="17" t="s">
        <v>141</v>
      </c>
      <c r="C284" s="20" t="s">
        <v>143</v>
      </c>
      <c r="D284" s="4" t="str">
        <f>vlookup(A284,mapping!A:B,2,false)</f>
        <v>Procedural</v>
      </c>
      <c r="E284" s="21">
        <f t="shared" si="1"/>
        <v>2017</v>
      </c>
      <c r="F284" s="19">
        <v>845.0</v>
      </c>
      <c r="G284" s="19">
        <v>845.0</v>
      </c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2.75" customHeight="1">
      <c r="A285" s="17" t="s">
        <v>140</v>
      </c>
      <c r="B285" s="17" t="s">
        <v>141</v>
      </c>
      <c r="C285" s="20" t="s">
        <v>14</v>
      </c>
      <c r="D285" s="4" t="str">
        <f>vlookup(A285,mapping!A:B,2,false)</f>
        <v>Procedural</v>
      </c>
      <c r="E285" s="21">
        <f t="shared" si="1"/>
        <v>2017</v>
      </c>
      <c r="F285" s="19">
        <v>967.0</v>
      </c>
      <c r="G285" s="19">
        <v>937.0</v>
      </c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2.75" customHeight="1">
      <c r="A286" s="17" t="s">
        <v>140</v>
      </c>
      <c r="B286" s="17" t="s">
        <v>144</v>
      </c>
      <c r="C286" s="20" t="s">
        <v>145</v>
      </c>
      <c r="D286" s="4" t="str">
        <f>vlookup(A286,mapping!A:B,2,false)</f>
        <v>Procedural</v>
      </c>
      <c r="E286" s="21">
        <f t="shared" si="1"/>
        <v>2017</v>
      </c>
      <c r="F286" s="19">
        <v>1.0</v>
      </c>
      <c r="G286" s="19">
        <v>0.0</v>
      </c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2.75" customHeight="1">
      <c r="A287" s="17" t="s">
        <v>140</v>
      </c>
      <c r="B287" s="17" t="s">
        <v>144</v>
      </c>
      <c r="C287" s="20" t="s">
        <v>146</v>
      </c>
      <c r="D287" s="4" t="str">
        <f>vlookup(A287,mapping!A:B,2,false)</f>
        <v>Procedural</v>
      </c>
      <c r="E287" s="21">
        <f t="shared" si="1"/>
        <v>2017</v>
      </c>
      <c r="F287" s="19">
        <v>487.0</v>
      </c>
      <c r="G287" s="19">
        <v>487.0</v>
      </c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2.75" customHeight="1">
      <c r="A288" s="17" t="s">
        <v>140</v>
      </c>
      <c r="B288" s="17" t="s">
        <v>144</v>
      </c>
      <c r="C288" s="20" t="s">
        <v>147</v>
      </c>
      <c r="D288" s="4" t="str">
        <f>vlookup(A288,mapping!A:B,2,false)</f>
        <v>Procedural</v>
      </c>
      <c r="E288" s="21">
        <f t="shared" si="1"/>
        <v>2017</v>
      </c>
      <c r="F288" s="19">
        <v>3053.0</v>
      </c>
      <c r="G288" s="19">
        <v>3052.0</v>
      </c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2.75" customHeight="1">
      <c r="A289" s="17" t="s">
        <v>140</v>
      </c>
      <c r="B289" s="17" t="s">
        <v>144</v>
      </c>
      <c r="C289" s="20" t="s">
        <v>148</v>
      </c>
      <c r="D289" s="4" t="str">
        <f>vlookup(A289,mapping!A:B,2,false)</f>
        <v>Procedural</v>
      </c>
      <c r="E289" s="21">
        <f t="shared" si="1"/>
        <v>2017</v>
      </c>
      <c r="F289" s="19">
        <v>1961.0</v>
      </c>
      <c r="G289" s="19">
        <v>1961.0</v>
      </c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2.75" customHeight="1">
      <c r="A290" s="17" t="s">
        <v>140</v>
      </c>
      <c r="B290" s="17" t="s">
        <v>144</v>
      </c>
      <c r="C290" s="20" t="s">
        <v>149</v>
      </c>
      <c r="D290" s="4" t="str">
        <f>vlookup(A290,mapping!A:B,2,false)</f>
        <v>Procedural</v>
      </c>
      <c r="E290" s="21">
        <f t="shared" si="1"/>
        <v>2017</v>
      </c>
      <c r="F290" s="19">
        <v>146.0</v>
      </c>
      <c r="G290" s="19">
        <v>132.0</v>
      </c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2.75" customHeight="1">
      <c r="A291" s="17" t="s">
        <v>140</v>
      </c>
      <c r="B291" s="17" t="s">
        <v>144</v>
      </c>
      <c r="C291" s="20" t="s">
        <v>14</v>
      </c>
      <c r="D291" s="4" t="str">
        <f>vlookup(A291,mapping!A:B,2,false)</f>
        <v>Procedural</v>
      </c>
      <c r="E291" s="21">
        <f t="shared" si="1"/>
        <v>2017</v>
      </c>
      <c r="F291" s="19">
        <v>5229.0</v>
      </c>
      <c r="G291" s="19">
        <v>5213.0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2.75" customHeight="1">
      <c r="A292" s="17" t="s">
        <v>140</v>
      </c>
      <c r="B292" s="17" t="s">
        <v>150</v>
      </c>
      <c r="C292" s="20" t="s">
        <v>151</v>
      </c>
      <c r="D292" s="4" t="str">
        <f>vlookup(A292,mapping!A:B,2,false)</f>
        <v>Procedural</v>
      </c>
      <c r="E292" s="21">
        <f t="shared" si="1"/>
        <v>2017</v>
      </c>
      <c r="F292" s="19">
        <v>3190.0</v>
      </c>
      <c r="G292" s="19">
        <v>2620.0</v>
      </c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2.75" customHeight="1">
      <c r="A293" s="17" t="s">
        <v>140</v>
      </c>
      <c r="B293" s="17" t="s">
        <v>152</v>
      </c>
      <c r="C293" s="20" t="s">
        <v>153</v>
      </c>
      <c r="D293" s="4" t="str">
        <f>vlookup(A293,mapping!A:B,2,false)</f>
        <v>Procedural</v>
      </c>
      <c r="E293" s="21">
        <f t="shared" si="1"/>
        <v>2017</v>
      </c>
      <c r="F293" s="19">
        <v>36.0</v>
      </c>
      <c r="G293" s="19">
        <v>28.0</v>
      </c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2.75" customHeight="1">
      <c r="A294" s="17" t="s">
        <v>140</v>
      </c>
      <c r="B294" s="17" t="s">
        <v>152</v>
      </c>
      <c r="C294" s="20" t="s">
        <v>154</v>
      </c>
      <c r="D294" s="4" t="str">
        <f>vlookup(A294,mapping!A:B,2,false)</f>
        <v>Procedural</v>
      </c>
      <c r="E294" s="21">
        <f t="shared" si="1"/>
        <v>2017</v>
      </c>
      <c r="F294" s="19">
        <v>0.0</v>
      </c>
      <c r="G294" s="19">
        <v>0.0</v>
      </c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2.75" customHeight="1">
      <c r="A295" s="17" t="s">
        <v>140</v>
      </c>
      <c r="B295" s="17" t="s">
        <v>152</v>
      </c>
      <c r="C295" s="20" t="s">
        <v>156</v>
      </c>
      <c r="D295" s="4" t="str">
        <f>vlookup(A295,mapping!A:B,2,false)</f>
        <v>Procedural</v>
      </c>
      <c r="E295" s="21">
        <f t="shared" si="1"/>
        <v>2017</v>
      </c>
      <c r="F295" s="19">
        <v>42.0</v>
      </c>
      <c r="G295" s="19">
        <v>40.0</v>
      </c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2.75" customHeight="1">
      <c r="A296" s="17" t="s">
        <v>140</v>
      </c>
      <c r="B296" s="17" t="s">
        <v>152</v>
      </c>
      <c r="C296" s="20" t="s">
        <v>14</v>
      </c>
      <c r="D296" s="4" t="str">
        <f>vlookup(A296,mapping!A:B,2,false)</f>
        <v>Procedural</v>
      </c>
      <c r="E296" s="21">
        <f t="shared" si="1"/>
        <v>2017</v>
      </c>
      <c r="F296" s="19">
        <v>78.0</v>
      </c>
      <c r="G296" s="19">
        <v>68.0</v>
      </c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2.75" customHeight="1">
      <c r="A297" s="17" t="s">
        <v>140</v>
      </c>
      <c r="B297" s="17" t="s">
        <v>157</v>
      </c>
      <c r="C297" s="20" t="s">
        <v>158</v>
      </c>
      <c r="D297" s="4" t="str">
        <f>vlookup(A297,mapping!A:B,2,false)</f>
        <v>Procedural</v>
      </c>
      <c r="E297" s="21">
        <f t="shared" si="1"/>
        <v>2017</v>
      </c>
      <c r="F297" s="19">
        <v>0.0</v>
      </c>
      <c r="G297" s="19">
        <v>0.0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2.75" customHeight="1">
      <c r="A298" s="17" t="s">
        <v>140</v>
      </c>
      <c r="B298" s="17" t="s">
        <v>157</v>
      </c>
      <c r="C298" s="20" t="s">
        <v>159</v>
      </c>
      <c r="D298" s="4" t="str">
        <f>vlookup(A298,mapping!A:B,2,false)</f>
        <v>Procedural</v>
      </c>
      <c r="E298" s="21">
        <f t="shared" si="1"/>
        <v>2017</v>
      </c>
      <c r="F298" s="19">
        <v>0.0</v>
      </c>
      <c r="G298" s="19">
        <v>0.0</v>
      </c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2.75" customHeight="1">
      <c r="A299" s="17" t="s">
        <v>140</v>
      </c>
      <c r="B299" s="17" t="s">
        <v>157</v>
      </c>
      <c r="C299" s="20" t="s">
        <v>14</v>
      </c>
      <c r="D299" s="4" t="str">
        <f>vlookup(A299,mapping!A:B,2,false)</f>
        <v>Procedural</v>
      </c>
      <c r="E299" s="21">
        <f t="shared" si="1"/>
        <v>2017</v>
      </c>
      <c r="F299" s="19">
        <v>0.0</v>
      </c>
      <c r="G299" s="19">
        <v>0.0</v>
      </c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2.75" customHeight="1">
      <c r="A300" s="17" t="s">
        <v>140</v>
      </c>
      <c r="B300" s="20" t="s">
        <v>160</v>
      </c>
      <c r="C300" s="20" t="s">
        <v>161</v>
      </c>
      <c r="D300" s="4" t="str">
        <f>vlookup(A300,mapping!A:B,2,false)</f>
        <v>Procedural</v>
      </c>
      <c r="E300" s="21">
        <f t="shared" si="1"/>
        <v>2017</v>
      </c>
      <c r="F300" s="19">
        <v>55.0</v>
      </c>
      <c r="G300" s="19">
        <v>34.0</v>
      </c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2.75" customHeight="1">
      <c r="A301" s="17" t="s">
        <v>140</v>
      </c>
      <c r="B301" s="20" t="s">
        <v>160</v>
      </c>
      <c r="C301" s="20" t="s">
        <v>162</v>
      </c>
      <c r="D301" s="4" t="str">
        <f>vlookup(A301,mapping!A:B,2,false)</f>
        <v>Procedural</v>
      </c>
      <c r="E301" s="21">
        <f t="shared" si="1"/>
        <v>2017</v>
      </c>
      <c r="F301" s="19">
        <v>2072.0</v>
      </c>
      <c r="G301" s="19">
        <v>1792.0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2.75" customHeight="1">
      <c r="A302" s="17" t="s">
        <v>140</v>
      </c>
      <c r="B302" s="20" t="s">
        <v>160</v>
      </c>
      <c r="C302" s="20" t="s">
        <v>163</v>
      </c>
      <c r="D302" s="4" t="str">
        <f>vlookup(A302,mapping!A:B,2,false)</f>
        <v>Procedural</v>
      </c>
      <c r="E302" s="21">
        <f t="shared" si="1"/>
        <v>2017</v>
      </c>
      <c r="F302" s="19">
        <v>118.0</v>
      </c>
      <c r="G302" s="19">
        <v>102.0</v>
      </c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2.75" customHeight="1">
      <c r="A303" s="17" t="s">
        <v>140</v>
      </c>
      <c r="B303" s="20" t="s">
        <v>160</v>
      </c>
      <c r="C303" s="20" t="s">
        <v>164</v>
      </c>
      <c r="D303" s="4" t="str">
        <f>vlookup(A303,mapping!A:B,2,false)</f>
        <v>Procedural</v>
      </c>
      <c r="E303" s="21">
        <f t="shared" si="1"/>
        <v>2017</v>
      </c>
      <c r="F303" s="19">
        <v>1824.0</v>
      </c>
      <c r="G303" s="19">
        <v>1567.0</v>
      </c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2.75" customHeight="1">
      <c r="A304" s="17" t="s">
        <v>140</v>
      </c>
      <c r="B304" s="20" t="s">
        <v>160</v>
      </c>
      <c r="C304" s="20" t="s">
        <v>14</v>
      </c>
      <c r="D304" s="4" t="str">
        <f>vlookup(A304,mapping!A:B,2,false)</f>
        <v>Procedural</v>
      </c>
      <c r="E304" s="21">
        <f t="shared" si="1"/>
        <v>2017</v>
      </c>
      <c r="F304" s="19">
        <v>3824.0</v>
      </c>
      <c r="G304" s="19">
        <v>3300.0</v>
      </c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2.75" customHeight="1">
      <c r="A305" s="17" t="s">
        <v>140</v>
      </c>
      <c r="B305" s="17" t="s">
        <v>14</v>
      </c>
      <c r="C305" s="17" t="s">
        <v>14</v>
      </c>
      <c r="D305" s="4" t="str">
        <f>vlookup(A305,mapping!A:B,2,false)</f>
        <v>Procedural</v>
      </c>
      <c r="E305" s="21">
        <f t="shared" si="1"/>
        <v>2017</v>
      </c>
      <c r="F305" s="19">
        <v>10797.0</v>
      </c>
      <c r="G305" s="19">
        <v>9855.0</v>
      </c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2.75" customHeight="1">
      <c r="A306" s="17" t="s">
        <v>165</v>
      </c>
      <c r="B306" s="17" t="s">
        <v>166</v>
      </c>
      <c r="C306" s="20" t="s">
        <v>167</v>
      </c>
      <c r="D306" s="4" t="str">
        <f>vlookup(A306,mapping!A:B,2,false)</f>
        <v>Property | Order | Other</v>
      </c>
      <c r="E306" s="21">
        <f t="shared" si="1"/>
        <v>2017</v>
      </c>
      <c r="F306" s="19">
        <v>4.0</v>
      </c>
      <c r="G306" s="19">
        <v>3.0</v>
      </c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2.75" customHeight="1">
      <c r="A307" s="17" t="s">
        <v>165</v>
      </c>
      <c r="B307" s="17" t="s">
        <v>168</v>
      </c>
      <c r="C307" s="20" t="s">
        <v>171</v>
      </c>
      <c r="D307" s="4" t="str">
        <f>vlookup(A307,mapping!A:B,2,false)</f>
        <v>Property | Order | Other</v>
      </c>
      <c r="E307" s="21">
        <f t="shared" si="1"/>
        <v>2017</v>
      </c>
      <c r="F307" s="19">
        <v>1.0</v>
      </c>
      <c r="G307" s="19">
        <v>1.0</v>
      </c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2.75" customHeight="1">
      <c r="A308" s="17" t="s">
        <v>165</v>
      </c>
      <c r="B308" s="17" t="s">
        <v>168</v>
      </c>
      <c r="C308" s="20" t="s">
        <v>172</v>
      </c>
      <c r="D308" s="4" t="str">
        <f>vlookup(A308,mapping!A:B,2,false)</f>
        <v>Property | Order | Other</v>
      </c>
      <c r="E308" s="21">
        <f t="shared" si="1"/>
        <v>2017</v>
      </c>
      <c r="F308" s="19">
        <v>0.0</v>
      </c>
      <c r="G308" s="19">
        <v>0.0</v>
      </c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2.75" customHeight="1">
      <c r="A309" s="17" t="s">
        <v>165</v>
      </c>
      <c r="B309" s="17" t="s">
        <v>168</v>
      </c>
      <c r="C309" s="20" t="s">
        <v>173</v>
      </c>
      <c r="D309" s="4" t="str">
        <f>vlookup(A309,mapping!A:B,2,false)</f>
        <v>Property | Order | Other</v>
      </c>
      <c r="E309" s="21">
        <f t="shared" si="1"/>
        <v>2017</v>
      </c>
      <c r="F309" s="19">
        <v>355.0</v>
      </c>
      <c r="G309" s="19">
        <v>248.0</v>
      </c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2.75" customHeight="1">
      <c r="A310" s="17" t="s">
        <v>165</v>
      </c>
      <c r="B310" s="17" t="s">
        <v>168</v>
      </c>
      <c r="C310" s="20" t="s">
        <v>174</v>
      </c>
      <c r="D310" s="4" t="str">
        <f>vlookup(A310,mapping!A:B,2,false)</f>
        <v>Property | Order | Other</v>
      </c>
      <c r="E310" s="21">
        <f t="shared" si="1"/>
        <v>2017</v>
      </c>
      <c r="F310" s="19">
        <v>39.0</v>
      </c>
      <c r="G310" s="19">
        <v>27.0</v>
      </c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2.75" customHeight="1">
      <c r="A311" s="17" t="s">
        <v>165</v>
      </c>
      <c r="B311" s="17" t="s">
        <v>168</v>
      </c>
      <c r="C311" s="20" t="s">
        <v>14</v>
      </c>
      <c r="D311" s="4" t="str">
        <f>vlookup(A311,mapping!A:B,2,false)</f>
        <v>Property | Order | Other</v>
      </c>
      <c r="E311" s="21">
        <f t="shared" si="1"/>
        <v>2017</v>
      </c>
      <c r="F311" s="19">
        <v>394.0</v>
      </c>
      <c r="G311" s="19">
        <v>275.0</v>
      </c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2.75" customHeight="1">
      <c r="A312" s="17" t="s">
        <v>165</v>
      </c>
      <c r="B312" s="17" t="s">
        <v>175</v>
      </c>
      <c r="C312" s="20" t="s">
        <v>175</v>
      </c>
      <c r="D312" s="4" t="str">
        <f>vlookup(A312,mapping!A:B,2,false)</f>
        <v>Property | Order | Other</v>
      </c>
      <c r="E312" s="21">
        <f t="shared" si="1"/>
        <v>2017</v>
      </c>
      <c r="F312" s="19">
        <v>15.0</v>
      </c>
      <c r="G312" s="19">
        <v>13.0</v>
      </c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2.75" customHeight="1">
      <c r="A313" s="17" t="s">
        <v>165</v>
      </c>
      <c r="B313" s="17" t="s">
        <v>176</v>
      </c>
      <c r="C313" s="20" t="s">
        <v>177</v>
      </c>
      <c r="D313" s="4" t="str">
        <f>vlookup(A313,mapping!A:B,2,false)</f>
        <v>Property | Order | Other</v>
      </c>
      <c r="E313" s="21">
        <f t="shared" si="1"/>
        <v>2017</v>
      </c>
      <c r="F313" s="19">
        <v>13.0</v>
      </c>
      <c r="G313" s="19">
        <v>10.0</v>
      </c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2.75" customHeight="1">
      <c r="A314" s="17" t="s">
        <v>165</v>
      </c>
      <c r="B314" s="17" t="s">
        <v>176</v>
      </c>
      <c r="C314" s="20" t="s">
        <v>178</v>
      </c>
      <c r="D314" s="4" t="str">
        <f>vlookup(A314,mapping!A:B,2,false)</f>
        <v>Property | Order | Other</v>
      </c>
      <c r="E314" s="21">
        <f t="shared" si="1"/>
        <v>2017</v>
      </c>
      <c r="F314" s="19">
        <v>0.0</v>
      </c>
      <c r="G314" s="19">
        <v>0.0</v>
      </c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2.75" customHeight="1">
      <c r="A315" s="17" t="s">
        <v>165</v>
      </c>
      <c r="B315" s="17" t="s">
        <v>176</v>
      </c>
      <c r="C315" s="20" t="s">
        <v>180</v>
      </c>
      <c r="D315" s="4" t="str">
        <f>vlookup(A315,mapping!A:B,2,false)</f>
        <v>Property | Order | Other</v>
      </c>
      <c r="E315" s="21">
        <f t="shared" si="1"/>
        <v>2017</v>
      </c>
      <c r="F315" s="19">
        <v>0.0</v>
      </c>
      <c r="G315" s="19">
        <v>0.0</v>
      </c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2.75" customHeight="1">
      <c r="A316" s="17" t="s">
        <v>165</v>
      </c>
      <c r="B316" s="17" t="s">
        <v>176</v>
      </c>
      <c r="C316" s="20" t="s">
        <v>182</v>
      </c>
      <c r="D316" s="4" t="str">
        <f>vlookup(A316,mapping!A:B,2,false)</f>
        <v>Property | Order | Other</v>
      </c>
      <c r="E316" s="21">
        <f t="shared" si="1"/>
        <v>2017</v>
      </c>
      <c r="F316" s="19">
        <v>54.0</v>
      </c>
      <c r="G316" s="19">
        <v>40.0</v>
      </c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2.75" customHeight="1">
      <c r="A317" s="17" t="s">
        <v>165</v>
      </c>
      <c r="B317" s="17" t="s">
        <v>176</v>
      </c>
      <c r="C317" s="20" t="s">
        <v>14</v>
      </c>
      <c r="D317" s="4" t="str">
        <f>vlookup(A317,mapping!A:B,2,false)</f>
        <v>Property | Order | Other</v>
      </c>
      <c r="E317" s="21">
        <f t="shared" si="1"/>
        <v>2017</v>
      </c>
      <c r="F317" s="19">
        <v>67.0</v>
      </c>
      <c r="G317" s="19">
        <v>50.0</v>
      </c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2.75" customHeight="1">
      <c r="A318" s="17" t="s">
        <v>165</v>
      </c>
      <c r="B318" s="17" t="s">
        <v>14</v>
      </c>
      <c r="C318" s="17" t="s">
        <v>14</v>
      </c>
      <c r="D318" s="4" t="str">
        <f>vlookup(A318,mapping!A:B,2,false)</f>
        <v>Property | Order | Other</v>
      </c>
      <c r="E318" s="21">
        <f t="shared" si="1"/>
        <v>2017</v>
      </c>
      <c r="F318" s="19">
        <v>477.0</v>
      </c>
      <c r="G318" s="19">
        <v>339.0</v>
      </c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2.75" customHeight="1">
      <c r="A319" s="17" t="s">
        <v>14</v>
      </c>
      <c r="B319" s="17" t="s">
        <v>14</v>
      </c>
      <c r="C319" s="17" t="s">
        <v>14</v>
      </c>
      <c r="D319" s="4" t="str">
        <f>vlookup(A319,mapping!A:B,2,false)</f>
        <v>Total</v>
      </c>
      <c r="E319" s="21">
        <f t="shared" si="1"/>
        <v>2017</v>
      </c>
      <c r="F319" s="19">
        <v>30490.0</v>
      </c>
      <c r="G319" s="19">
        <v>27175.0</v>
      </c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2.75" customHeight="1">
      <c r="A320" s="17" t="s">
        <v>7</v>
      </c>
      <c r="B320" s="17" t="s">
        <v>8</v>
      </c>
      <c r="C320" s="17" t="s">
        <v>8</v>
      </c>
      <c r="D320" s="4" t="str">
        <f>vlookup(A320,mapping!A:B,2,false)</f>
        <v>Homicide</v>
      </c>
      <c r="E320" s="21">
        <f t="shared" si="1"/>
        <v>2018</v>
      </c>
      <c r="F320" s="19">
        <v>16.0</v>
      </c>
      <c r="G320" s="19">
        <v>9.0</v>
      </c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2.75" customHeight="1">
      <c r="A321" s="17" t="s">
        <v>7</v>
      </c>
      <c r="B321" s="20" t="s">
        <v>10</v>
      </c>
      <c r="C321" s="20" t="s">
        <v>10</v>
      </c>
      <c r="D321" s="4" t="str">
        <f>vlookup(A321,mapping!A:B,2,false)</f>
        <v>Homicide</v>
      </c>
      <c r="E321" s="21">
        <f t="shared" si="1"/>
        <v>2018</v>
      </c>
      <c r="F321" s="19">
        <v>4.0</v>
      </c>
      <c r="G321" s="19">
        <v>0.0</v>
      </c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2.75" customHeight="1">
      <c r="A322" s="17" t="s">
        <v>7</v>
      </c>
      <c r="B322" s="17" t="s">
        <v>11</v>
      </c>
      <c r="C322" s="20" t="s">
        <v>12</v>
      </c>
      <c r="D322" s="4" t="str">
        <f>vlookup(A322,mapping!A:B,2,false)</f>
        <v>Homicide</v>
      </c>
      <c r="E322" s="21">
        <f t="shared" si="1"/>
        <v>2018</v>
      </c>
      <c r="F322" s="19">
        <v>6.0</v>
      </c>
      <c r="G322" s="19">
        <v>5.0</v>
      </c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2.75" customHeight="1">
      <c r="A323" s="17" t="s">
        <v>7</v>
      </c>
      <c r="B323" s="17" t="s">
        <v>11</v>
      </c>
      <c r="C323" s="20" t="s">
        <v>13</v>
      </c>
      <c r="D323" s="4" t="str">
        <f>vlookup(A323,mapping!A:B,2,false)</f>
        <v>Homicide</v>
      </c>
      <c r="E323" s="21">
        <f t="shared" si="1"/>
        <v>2018</v>
      </c>
      <c r="F323" s="19">
        <v>5.0</v>
      </c>
      <c r="G323" s="19">
        <v>3.0</v>
      </c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2.75" customHeight="1">
      <c r="A324" s="17" t="s">
        <v>7</v>
      </c>
      <c r="B324" s="17" t="s">
        <v>11</v>
      </c>
      <c r="C324" s="20" t="s">
        <v>14</v>
      </c>
      <c r="D324" s="4" t="str">
        <f>vlookup(A324,mapping!A:B,2,false)</f>
        <v>Homicide</v>
      </c>
      <c r="E324" s="21">
        <f t="shared" si="1"/>
        <v>2018</v>
      </c>
      <c r="F324" s="19">
        <v>11.0</v>
      </c>
      <c r="G324" s="19">
        <v>8.0</v>
      </c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2.75" customHeight="1">
      <c r="A325" s="17" t="s">
        <v>7</v>
      </c>
      <c r="B325" s="20" t="s">
        <v>14</v>
      </c>
      <c r="C325" s="20" t="s">
        <v>14</v>
      </c>
      <c r="D325" s="4" t="str">
        <f>vlookup(A325,mapping!A:B,2,false)</f>
        <v>Homicide</v>
      </c>
      <c r="E325" s="21">
        <f t="shared" si="1"/>
        <v>2018</v>
      </c>
      <c r="F325" s="19">
        <v>29.0</v>
      </c>
      <c r="G325" s="19">
        <v>17.0</v>
      </c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2.75" customHeight="1">
      <c r="A326" s="17" t="s">
        <v>15</v>
      </c>
      <c r="B326" s="17" t="s">
        <v>16</v>
      </c>
      <c r="C326" s="20" t="s">
        <v>17</v>
      </c>
      <c r="D326" s="4" t="str">
        <f>vlookup(A326,mapping!A:B,2,false)</f>
        <v>Acts causing injury</v>
      </c>
      <c r="E326" s="21">
        <f t="shared" si="1"/>
        <v>2018</v>
      </c>
      <c r="F326" s="19">
        <v>3227.0</v>
      </c>
      <c r="G326" s="19">
        <v>2113.0</v>
      </c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2.75" customHeight="1">
      <c r="A327" s="17" t="s">
        <v>15</v>
      </c>
      <c r="B327" s="17" t="s">
        <v>16</v>
      </c>
      <c r="C327" s="20" t="s">
        <v>18</v>
      </c>
      <c r="D327" s="4" t="str">
        <f>vlookup(A327,mapping!A:B,2,false)</f>
        <v>Acts causing injury</v>
      </c>
      <c r="E327" s="21">
        <f t="shared" si="1"/>
        <v>2018</v>
      </c>
      <c r="F327" s="19">
        <v>915.0</v>
      </c>
      <c r="G327" s="19">
        <v>722.0</v>
      </c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2.75" customHeight="1">
      <c r="A328" s="17" t="s">
        <v>15</v>
      </c>
      <c r="B328" s="17" t="s">
        <v>16</v>
      </c>
      <c r="C328" s="20" t="s">
        <v>19</v>
      </c>
      <c r="D328" s="4" t="str">
        <f>vlookup(A328,mapping!A:B,2,false)</f>
        <v>Acts causing injury</v>
      </c>
      <c r="E328" s="21">
        <f t="shared" si="1"/>
        <v>2018</v>
      </c>
      <c r="F328" s="19">
        <v>4858.0</v>
      </c>
      <c r="G328" s="19">
        <v>3263.0</v>
      </c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2.75" customHeight="1">
      <c r="A329" s="17" t="s">
        <v>15</v>
      </c>
      <c r="B329" s="17" t="s">
        <v>16</v>
      </c>
      <c r="C329" s="20" t="s">
        <v>14</v>
      </c>
      <c r="D329" s="4" t="str">
        <f>vlookup(A329,mapping!A:B,2,false)</f>
        <v>Acts causing injury</v>
      </c>
      <c r="E329" s="21">
        <f t="shared" si="1"/>
        <v>2018</v>
      </c>
      <c r="F329" s="19">
        <v>7482.0</v>
      </c>
      <c r="G329" s="19">
        <v>5447.0</v>
      </c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2.75" customHeight="1">
      <c r="A330" s="17" t="s">
        <v>15</v>
      </c>
      <c r="B330" s="17" t="s">
        <v>20</v>
      </c>
      <c r="C330" s="20" t="s">
        <v>21</v>
      </c>
      <c r="D330" s="4" t="str">
        <f>vlookup(A330,mapping!A:B,2,false)</f>
        <v>Acts causing injury</v>
      </c>
      <c r="E330" s="21">
        <f t="shared" si="1"/>
        <v>2018</v>
      </c>
      <c r="F330" s="19">
        <v>3445.0</v>
      </c>
      <c r="G330" s="19">
        <v>2449.0</v>
      </c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2.75" customHeight="1">
      <c r="A331" s="17" t="s">
        <v>15</v>
      </c>
      <c r="B331" s="17" t="s">
        <v>20</v>
      </c>
      <c r="C331" s="20" t="s">
        <v>22</v>
      </c>
      <c r="D331" s="4" t="str">
        <f>vlookup(A331,mapping!A:B,2,false)</f>
        <v>Acts causing injury</v>
      </c>
      <c r="E331" s="21">
        <f t="shared" si="1"/>
        <v>2018</v>
      </c>
      <c r="F331" s="19">
        <v>34.0</v>
      </c>
      <c r="G331" s="19">
        <v>21.0</v>
      </c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2.75" customHeight="1">
      <c r="A332" s="17" t="s">
        <v>15</v>
      </c>
      <c r="B332" s="17" t="s">
        <v>20</v>
      </c>
      <c r="C332" s="20" t="s">
        <v>14</v>
      </c>
      <c r="D332" s="4" t="str">
        <f>vlookup(A332,mapping!A:B,2,false)</f>
        <v>Acts causing injury</v>
      </c>
      <c r="E332" s="21">
        <f t="shared" si="1"/>
        <v>2018</v>
      </c>
      <c r="F332" s="19">
        <v>3475.0</v>
      </c>
      <c r="G332" s="19">
        <v>2468.0</v>
      </c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2.75" customHeight="1">
      <c r="A333" s="17" t="s">
        <v>15</v>
      </c>
      <c r="B333" s="20" t="s">
        <v>14</v>
      </c>
      <c r="C333" s="20" t="s">
        <v>14</v>
      </c>
      <c r="D333" s="4" t="str">
        <f>vlookup(A333,mapping!A:B,2,false)</f>
        <v>Acts causing injury</v>
      </c>
      <c r="E333" s="21">
        <f t="shared" si="1"/>
        <v>2018</v>
      </c>
      <c r="F333" s="19">
        <v>9249.0</v>
      </c>
      <c r="G333" s="19">
        <v>6911.0</v>
      </c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2.75" customHeight="1">
      <c r="A334" s="17" t="s">
        <v>23</v>
      </c>
      <c r="B334" s="17" t="s">
        <v>24</v>
      </c>
      <c r="C334" s="20" t="s">
        <v>25</v>
      </c>
      <c r="D334" s="4" t="str">
        <f>vlookup(A334,mapping!A:B,2,false)</f>
        <v>Sexual assault</v>
      </c>
      <c r="E334" s="21">
        <f t="shared" si="1"/>
        <v>2018</v>
      </c>
      <c r="F334" s="19">
        <v>256.0</v>
      </c>
      <c r="G334" s="19">
        <v>141.0</v>
      </c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2.75" customHeight="1">
      <c r="A335" s="17" t="s">
        <v>23</v>
      </c>
      <c r="B335" s="17" t="s">
        <v>24</v>
      </c>
      <c r="C335" s="20" t="s">
        <v>26</v>
      </c>
      <c r="D335" s="4" t="str">
        <f>vlookup(A335,mapping!A:B,2,false)</f>
        <v>Sexual assault</v>
      </c>
      <c r="E335" s="21">
        <f t="shared" si="1"/>
        <v>2018</v>
      </c>
      <c r="F335" s="19">
        <v>55.0</v>
      </c>
      <c r="G335" s="19">
        <v>35.0</v>
      </c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2.75" customHeight="1">
      <c r="A336" s="17" t="s">
        <v>23</v>
      </c>
      <c r="B336" s="17" t="s">
        <v>24</v>
      </c>
      <c r="C336" s="20" t="s">
        <v>14</v>
      </c>
      <c r="D336" s="4" t="str">
        <f>vlookup(A336,mapping!A:B,2,false)</f>
        <v>Sexual assault</v>
      </c>
      <c r="E336" s="21">
        <f t="shared" si="1"/>
        <v>2018</v>
      </c>
      <c r="F336" s="19">
        <v>302.0</v>
      </c>
      <c r="G336" s="19">
        <v>174.0</v>
      </c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2.75" customHeight="1">
      <c r="A337" s="17" t="s">
        <v>23</v>
      </c>
      <c r="B337" s="17" t="s">
        <v>27</v>
      </c>
      <c r="C337" s="20" t="s">
        <v>28</v>
      </c>
      <c r="D337" s="4" t="str">
        <f>vlookup(A337,mapping!A:B,2,false)</f>
        <v>Sexual assault</v>
      </c>
      <c r="E337" s="21">
        <f t="shared" si="1"/>
        <v>2018</v>
      </c>
      <c r="F337" s="19">
        <v>13.0</v>
      </c>
      <c r="G337" s="19">
        <v>7.0</v>
      </c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2.75" customHeight="1">
      <c r="A338" s="17" t="s">
        <v>23</v>
      </c>
      <c r="B338" s="17" t="s">
        <v>27</v>
      </c>
      <c r="C338" s="20" t="s">
        <v>29</v>
      </c>
      <c r="D338" s="4" t="str">
        <f>vlookup(A338,mapping!A:B,2,false)</f>
        <v>Sexual assault</v>
      </c>
      <c r="E338" s="21">
        <f t="shared" si="1"/>
        <v>2018</v>
      </c>
      <c r="F338" s="19">
        <v>29.0</v>
      </c>
      <c r="G338" s="19">
        <v>21.0</v>
      </c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2.75" customHeight="1">
      <c r="A339" s="17" t="s">
        <v>23</v>
      </c>
      <c r="B339" s="17" t="s">
        <v>27</v>
      </c>
      <c r="C339" s="20" t="s">
        <v>31</v>
      </c>
      <c r="D339" s="4" t="str">
        <f>vlookup(A339,mapping!A:B,2,false)</f>
        <v>Sexual assault</v>
      </c>
      <c r="E339" s="21">
        <f t="shared" si="1"/>
        <v>2018</v>
      </c>
      <c r="F339" s="19">
        <v>37.0</v>
      </c>
      <c r="G339" s="19">
        <v>25.0</v>
      </c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2.75" customHeight="1">
      <c r="A340" s="17" t="s">
        <v>23</v>
      </c>
      <c r="B340" s="17" t="s">
        <v>27</v>
      </c>
      <c r="C340" s="20" t="s">
        <v>14</v>
      </c>
      <c r="D340" s="4" t="str">
        <f>vlookup(A340,mapping!A:B,2,false)</f>
        <v>Sexual assault</v>
      </c>
      <c r="E340" s="21">
        <f t="shared" si="1"/>
        <v>2018</v>
      </c>
      <c r="F340" s="19">
        <v>72.0</v>
      </c>
      <c r="G340" s="19">
        <v>50.0</v>
      </c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2.75" customHeight="1">
      <c r="A341" s="17" t="s">
        <v>23</v>
      </c>
      <c r="B341" s="20" t="s">
        <v>14</v>
      </c>
      <c r="C341" s="20" t="s">
        <v>14</v>
      </c>
      <c r="D341" s="4" t="str">
        <f>vlookup(A341,mapping!A:B,2,false)</f>
        <v>Sexual assault</v>
      </c>
      <c r="E341" s="21">
        <f t="shared" si="1"/>
        <v>2018</v>
      </c>
      <c r="F341" s="19">
        <v>366.0</v>
      </c>
      <c r="G341" s="19">
        <v>219.0</v>
      </c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2.75" customHeight="1">
      <c r="A342" s="17" t="s">
        <v>32</v>
      </c>
      <c r="B342" s="17" t="s">
        <v>33</v>
      </c>
      <c r="C342" s="20" t="s">
        <v>34</v>
      </c>
      <c r="D342" s="4" t="str">
        <f>vlookup(A342,mapping!A:B,2,false)</f>
        <v>Acts causing injury</v>
      </c>
      <c r="E342" s="21">
        <f t="shared" si="1"/>
        <v>2018</v>
      </c>
      <c r="F342" s="19">
        <v>205.0</v>
      </c>
      <c r="G342" s="19">
        <v>174.0</v>
      </c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2.75" customHeight="1">
      <c r="A343" s="17" t="s">
        <v>32</v>
      </c>
      <c r="B343" s="17" t="s">
        <v>33</v>
      </c>
      <c r="C343" s="20" t="s">
        <v>35</v>
      </c>
      <c r="D343" s="4" t="str">
        <f>vlookup(A343,mapping!A:B,2,false)</f>
        <v>Acts causing injury</v>
      </c>
      <c r="E343" s="21">
        <f t="shared" si="1"/>
        <v>2018</v>
      </c>
      <c r="F343" s="19">
        <v>833.0</v>
      </c>
      <c r="G343" s="19">
        <v>726.0</v>
      </c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2.75" customHeight="1">
      <c r="A344" s="17" t="s">
        <v>32</v>
      </c>
      <c r="B344" s="17" t="s">
        <v>33</v>
      </c>
      <c r="C344" s="20" t="s">
        <v>14</v>
      </c>
      <c r="D344" s="4" t="str">
        <f>vlookup(A344,mapping!A:B,2,false)</f>
        <v>Acts causing injury</v>
      </c>
      <c r="E344" s="21">
        <f t="shared" si="1"/>
        <v>2018</v>
      </c>
      <c r="F344" s="19">
        <v>977.0</v>
      </c>
      <c r="G344" s="19">
        <v>851.0</v>
      </c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2.75" customHeight="1">
      <c r="A345" s="17" t="s">
        <v>32</v>
      </c>
      <c r="B345" s="17" t="s">
        <v>36</v>
      </c>
      <c r="C345" s="20" t="s">
        <v>37</v>
      </c>
      <c r="D345" s="4" t="str">
        <f>vlookup(A345,mapping!A:B,2,false)</f>
        <v>Acts causing injury</v>
      </c>
      <c r="E345" s="21">
        <f t="shared" si="1"/>
        <v>2018</v>
      </c>
      <c r="F345" s="19">
        <v>10.0</v>
      </c>
      <c r="G345" s="19">
        <v>8.0</v>
      </c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2.75" customHeight="1">
      <c r="A346" s="17" t="s">
        <v>32</v>
      </c>
      <c r="B346" s="17" t="s">
        <v>36</v>
      </c>
      <c r="C346" s="20" t="s">
        <v>38</v>
      </c>
      <c r="D346" s="4" t="str">
        <f>vlookup(A346,mapping!A:B,2,false)</f>
        <v>Acts causing injury</v>
      </c>
      <c r="E346" s="21">
        <f t="shared" si="1"/>
        <v>2018</v>
      </c>
      <c r="F346" s="19">
        <v>4.0</v>
      </c>
      <c r="G346" s="19">
        <v>3.0</v>
      </c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2.75" customHeight="1">
      <c r="A347" s="17" t="s">
        <v>32</v>
      </c>
      <c r="B347" s="17" t="s">
        <v>36</v>
      </c>
      <c r="C347" s="20" t="s">
        <v>14</v>
      </c>
      <c r="D347" s="4" t="str">
        <f>vlookup(A347,mapping!A:B,2,false)</f>
        <v>Acts causing injury</v>
      </c>
      <c r="E347" s="21">
        <f t="shared" si="1"/>
        <v>2018</v>
      </c>
      <c r="F347" s="19">
        <v>14.0</v>
      </c>
      <c r="G347" s="19">
        <v>11.0</v>
      </c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2.75" customHeight="1">
      <c r="A348" s="17" t="s">
        <v>32</v>
      </c>
      <c r="B348" s="20" t="s">
        <v>14</v>
      </c>
      <c r="C348" s="20" t="s">
        <v>14</v>
      </c>
      <c r="D348" s="4" t="str">
        <f>vlookup(A348,mapping!A:B,2,false)</f>
        <v>Acts causing injury</v>
      </c>
      <c r="E348" s="21">
        <f t="shared" si="1"/>
        <v>2018</v>
      </c>
      <c r="F348" s="19">
        <v>990.0</v>
      </c>
      <c r="G348" s="19">
        <v>862.0</v>
      </c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2.75" customHeight="1">
      <c r="A349" s="17" t="s">
        <v>39</v>
      </c>
      <c r="B349" s="20" t="s">
        <v>40</v>
      </c>
      <c r="C349" s="20" t="s">
        <v>40</v>
      </c>
      <c r="D349" s="4" t="str">
        <f>vlookup(A349,mapping!A:B,2,false)</f>
        <v>Harrassment</v>
      </c>
      <c r="E349" s="21">
        <f t="shared" si="1"/>
        <v>2018</v>
      </c>
      <c r="F349" s="19">
        <v>56.0</v>
      </c>
      <c r="G349" s="19">
        <v>36.0</v>
      </c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2.75" customHeight="1">
      <c r="A350" s="17" t="s">
        <v>39</v>
      </c>
      <c r="B350" s="20" t="s">
        <v>41</v>
      </c>
      <c r="C350" s="20" t="s">
        <v>41</v>
      </c>
      <c r="D350" s="4" t="str">
        <f>vlookup(A350,mapping!A:B,2,false)</f>
        <v>Harrassment</v>
      </c>
      <c r="E350" s="21">
        <f t="shared" si="1"/>
        <v>2018</v>
      </c>
      <c r="F350" s="19">
        <v>3.0</v>
      </c>
      <c r="G350" s="19">
        <v>3.0</v>
      </c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2.75" customHeight="1">
      <c r="A351" s="17" t="s">
        <v>39</v>
      </c>
      <c r="B351" s="17" t="s">
        <v>42</v>
      </c>
      <c r="C351" s="20" t="s">
        <v>43</v>
      </c>
      <c r="D351" s="4" t="str">
        <f>vlookup(A351,mapping!A:B,2,false)</f>
        <v>Harrassment</v>
      </c>
      <c r="E351" s="21">
        <f t="shared" si="1"/>
        <v>2018</v>
      </c>
      <c r="F351" s="19">
        <v>16.0</v>
      </c>
      <c r="G351" s="19">
        <v>13.0</v>
      </c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2.75" customHeight="1">
      <c r="A352" s="17" t="s">
        <v>39</v>
      </c>
      <c r="B352" s="17" t="s">
        <v>42</v>
      </c>
      <c r="C352" s="20" t="s">
        <v>44</v>
      </c>
      <c r="D352" s="4" t="str">
        <f>vlookup(A352,mapping!A:B,2,false)</f>
        <v>Harrassment</v>
      </c>
      <c r="E352" s="21">
        <f t="shared" si="1"/>
        <v>2018</v>
      </c>
      <c r="F352" s="19">
        <v>682.0</v>
      </c>
      <c r="G352" s="19">
        <v>526.0</v>
      </c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2.75" customHeight="1">
      <c r="A353" s="17" t="s">
        <v>39</v>
      </c>
      <c r="B353" s="17" t="s">
        <v>42</v>
      </c>
      <c r="C353" s="20" t="s">
        <v>14</v>
      </c>
      <c r="D353" s="4" t="str">
        <f>vlookup(A353,mapping!A:B,2,false)</f>
        <v>Harrassment</v>
      </c>
      <c r="E353" s="21">
        <f t="shared" si="1"/>
        <v>2018</v>
      </c>
      <c r="F353" s="19">
        <v>696.0</v>
      </c>
      <c r="G353" s="19">
        <v>538.0</v>
      </c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2.75" customHeight="1">
      <c r="A354" s="17" t="s">
        <v>39</v>
      </c>
      <c r="B354" s="20" t="s">
        <v>14</v>
      </c>
      <c r="C354" s="20" t="s">
        <v>14</v>
      </c>
      <c r="D354" s="4" t="str">
        <f>vlookup(A354,mapping!A:B,2,false)</f>
        <v>Harrassment</v>
      </c>
      <c r="E354" s="21">
        <f t="shared" si="1"/>
        <v>2018</v>
      </c>
      <c r="F354" s="19">
        <v>753.0</v>
      </c>
      <c r="G354" s="19">
        <v>576.0</v>
      </c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2.75" customHeight="1">
      <c r="A355" s="17" t="s">
        <v>45</v>
      </c>
      <c r="B355" s="17" t="s">
        <v>46</v>
      </c>
      <c r="C355" s="20" t="s">
        <v>47</v>
      </c>
      <c r="D355" s="4" t="str">
        <f>vlookup(A355,mapping!A:B,2,false)</f>
        <v>Theft</v>
      </c>
      <c r="E355" s="21">
        <f t="shared" si="1"/>
        <v>2018</v>
      </c>
      <c r="F355" s="19">
        <v>367.0</v>
      </c>
      <c r="G355" s="19">
        <v>248.0</v>
      </c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2.75" customHeight="1">
      <c r="A356" s="17" t="s">
        <v>45</v>
      </c>
      <c r="B356" s="17" t="s">
        <v>46</v>
      </c>
      <c r="C356" s="20" t="s">
        <v>48</v>
      </c>
      <c r="D356" s="4" t="str">
        <f>vlookup(A356,mapping!A:B,2,false)</f>
        <v>Theft</v>
      </c>
      <c r="E356" s="21">
        <f t="shared" si="1"/>
        <v>2018</v>
      </c>
      <c r="F356" s="19">
        <v>104.0</v>
      </c>
      <c r="G356" s="19">
        <v>61.0</v>
      </c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2.75" customHeight="1">
      <c r="A357" s="17" t="s">
        <v>45</v>
      </c>
      <c r="B357" s="17" t="s">
        <v>46</v>
      </c>
      <c r="C357" s="20" t="s">
        <v>14</v>
      </c>
      <c r="D357" s="4" t="str">
        <f>vlookup(A357,mapping!A:B,2,false)</f>
        <v>Theft</v>
      </c>
      <c r="E357" s="21">
        <f t="shared" si="1"/>
        <v>2018</v>
      </c>
      <c r="F357" s="19">
        <v>458.0</v>
      </c>
      <c r="G357" s="19">
        <v>307.0</v>
      </c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2.75" customHeight="1">
      <c r="A358" s="17" t="s">
        <v>45</v>
      </c>
      <c r="B358" s="17" t="s">
        <v>49</v>
      </c>
      <c r="C358" s="20" t="s">
        <v>49</v>
      </c>
      <c r="D358" s="4" t="str">
        <f>vlookup(A358,mapping!A:B,2,false)</f>
        <v>Theft</v>
      </c>
      <c r="E358" s="21">
        <f t="shared" si="1"/>
        <v>2018</v>
      </c>
      <c r="F358" s="19">
        <v>4.0</v>
      </c>
      <c r="G358" s="19">
        <v>0.0</v>
      </c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2.75" customHeight="1">
      <c r="A359" s="17" t="s">
        <v>45</v>
      </c>
      <c r="B359" s="20" t="s">
        <v>14</v>
      </c>
      <c r="C359" s="20" t="s">
        <v>14</v>
      </c>
      <c r="D359" s="4" t="str">
        <f>vlookup(A359,mapping!A:B,2,false)</f>
        <v>Theft</v>
      </c>
      <c r="E359" s="21">
        <f t="shared" si="1"/>
        <v>2018</v>
      </c>
      <c r="F359" s="19">
        <v>460.0</v>
      </c>
      <c r="G359" s="19">
        <v>307.0</v>
      </c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2.75" customHeight="1">
      <c r="A360" s="17" t="s">
        <v>50</v>
      </c>
      <c r="B360" s="20" t="s">
        <v>14</v>
      </c>
      <c r="C360" s="20" t="s">
        <v>14</v>
      </c>
      <c r="D360" s="4" t="str">
        <f>vlookup(A360,mapping!A:B,2,false)</f>
        <v>Theft</v>
      </c>
      <c r="E360" s="21">
        <f t="shared" si="1"/>
        <v>2018</v>
      </c>
      <c r="F360" s="19">
        <v>1775.0</v>
      </c>
      <c r="G360" s="19">
        <v>1246.0</v>
      </c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2.75" customHeight="1">
      <c r="A361" s="20" t="s">
        <v>51</v>
      </c>
      <c r="B361" s="20" t="s">
        <v>52</v>
      </c>
      <c r="C361" s="20" t="s">
        <v>53</v>
      </c>
      <c r="D361" s="4" t="str">
        <f>vlookup(A361,mapping!A:B,2,false)</f>
        <v>Theft</v>
      </c>
      <c r="E361" s="21">
        <f t="shared" si="1"/>
        <v>2018</v>
      </c>
      <c r="F361" s="19">
        <v>130.0</v>
      </c>
      <c r="G361" s="19">
        <v>78.0</v>
      </c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2.75" customHeight="1">
      <c r="A362" s="20" t="s">
        <v>51</v>
      </c>
      <c r="B362" s="20" t="s">
        <v>52</v>
      </c>
      <c r="C362" s="20" t="s">
        <v>54</v>
      </c>
      <c r="D362" s="4" t="str">
        <f>vlookup(A362,mapping!A:B,2,false)</f>
        <v>Theft</v>
      </c>
      <c r="E362" s="21">
        <f t="shared" si="1"/>
        <v>2018</v>
      </c>
      <c r="F362" s="19">
        <v>964.0</v>
      </c>
      <c r="G362" s="19">
        <v>683.0</v>
      </c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2.75" customHeight="1">
      <c r="A363" s="20" t="s">
        <v>51</v>
      </c>
      <c r="B363" s="20" t="s">
        <v>52</v>
      </c>
      <c r="C363" s="20" t="s">
        <v>14</v>
      </c>
      <c r="D363" s="4" t="str">
        <f>vlookup(A363,mapping!A:B,2,false)</f>
        <v>Theft</v>
      </c>
      <c r="E363" s="21">
        <f t="shared" si="1"/>
        <v>2018</v>
      </c>
      <c r="F363" s="19">
        <v>1031.0</v>
      </c>
      <c r="G363" s="19">
        <v>743.0</v>
      </c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2.75" customHeight="1">
      <c r="A364" s="20" t="s">
        <v>51</v>
      </c>
      <c r="B364" s="17" t="s">
        <v>55</v>
      </c>
      <c r="C364" s="20" t="s">
        <v>56</v>
      </c>
      <c r="D364" s="4" t="str">
        <f>vlookup(A364,mapping!A:B,2,false)</f>
        <v>Theft</v>
      </c>
      <c r="E364" s="21">
        <f t="shared" si="1"/>
        <v>2018</v>
      </c>
      <c r="F364" s="19">
        <v>192.0</v>
      </c>
      <c r="G364" s="19">
        <v>116.0</v>
      </c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2.75" customHeight="1">
      <c r="A365" s="20" t="s">
        <v>51</v>
      </c>
      <c r="B365" s="17" t="s">
        <v>55</v>
      </c>
      <c r="C365" s="20" t="s">
        <v>57</v>
      </c>
      <c r="D365" s="4" t="str">
        <f>vlookup(A365,mapping!A:B,2,false)</f>
        <v>Theft</v>
      </c>
      <c r="E365" s="21">
        <f t="shared" si="1"/>
        <v>2018</v>
      </c>
      <c r="F365" s="19">
        <v>1.0</v>
      </c>
      <c r="G365" s="19">
        <v>1.0</v>
      </c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2.75" customHeight="1">
      <c r="A366" s="20" t="s">
        <v>51</v>
      </c>
      <c r="B366" s="17" t="s">
        <v>55</v>
      </c>
      <c r="C366" s="20" t="s">
        <v>58</v>
      </c>
      <c r="D366" s="4" t="str">
        <f>vlookup(A366,mapping!A:B,2,false)</f>
        <v>Theft</v>
      </c>
      <c r="E366" s="21">
        <f t="shared" si="1"/>
        <v>2018</v>
      </c>
      <c r="F366" s="19">
        <v>1733.0</v>
      </c>
      <c r="G366" s="19">
        <v>1598.0</v>
      </c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2.75" customHeight="1">
      <c r="A367" s="20" t="s">
        <v>51</v>
      </c>
      <c r="B367" s="17" t="s">
        <v>55</v>
      </c>
      <c r="C367" s="20" t="s">
        <v>59</v>
      </c>
      <c r="D367" s="4" t="str">
        <f>vlookup(A367,mapping!A:B,2,false)</f>
        <v>Theft</v>
      </c>
      <c r="E367" s="21">
        <f t="shared" si="1"/>
        <v>2018</v>
      </c>
      <c r="F367" s="19">
        <v>2241.0</v>
      </c>
      <c r="G367" s="19">
        <v>1803.0</v>
      </c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2.75" customHeight="1">
      <c r="A368" s="20" t="s">
        <v>51</v>
      </c>
      <c r="B368" s="17" t="s">
        <v>55</v>
      </c>
      <c r="C368" s="20" t="s">
        <v>14</v>
      </c>
      <c r="D368" s="4" t="str">
        <f>vlookup(A368,mapping!A:B,2,false)</f>
        <v>Theft</v>
      </c>
      <c r="E368" s="21">
        <f t="shared" si="1"/>
        <v>2018</v>
      </c>
      <c r="F368" s="19">
        <v>3798.0</v>
      </c>
      <c r="G368" s="19">
        <v>3218.0</v>
      </c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2.75" customHeight="1">
      <c r="A369" s="20" t="s">
        <v>51</v>
      </c>
      <c r="B369" s="17" t="s">
        <v>60</v>
      </c>
      <c r="C369" s="20" t="s">
        <v>60</v>
      </c>
      <c r="D369" s="4" t="str">
        <f>vlookup(A369,mapping!A:B,2,false)</f>
        <v>Theft</v>
      </c>
      <c r="E369" s="21">
        <f t="shared" si="1"/>
        <v>2018</v>
      </c>
      <c r="F369" s="19">
        <v>2404.0</v>
      </c>
      <c r="G369" s="19">
        <v>1865.0</v>
      </c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2.75" customHeight="1">
      <c r="A370" s="20" t="s">
        <v>51</v>
      </c>
      <c r="B370" s="17" t="s">
        <v>14</v>
      </c>
      <c r="C370" s="17" t="s">
        <v>14</v>
      </c>
      <c r="D370" s="4" t="str">
        <f>vlookup(A370,mapping!A:B,2,false)</f>
        <v>Theft</v>
      </c>
      <c r="E370" s="21">
        <f t="shared" si="1"/>
        <v>2018</v>
      </c>
      <c r="F370" s="19">
        <v>6081.0</v>
      </c>
      <c r="G370" s="19">
        <v>5041.0</v>
      </c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2.75" customHeight="1">
      <c r="A371" s="17" t="s">
        <v>62</v>
      </c>
      <c r="B371" s="17" t="s">
        <v>63</v>
      </c>
      <c r="C371" s="20" t="s">
        <v>63</v>
      </c>
      <c r="D371" s="4" t="str">
        <f>vlookup(A371,mapping!A:B,2,false)</f>
        <v>Fraud</v>
      </c>
      <c r="E371" s="21">
        <f t="shared" si="1"/>
        <v>2018</v>
      </c>
      <c r="F371" s="19">
        <v>1146.0</v>
      </c>
      <c r="G371" s="19">
        <v>951.0</v>
      </c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2.75" customHeight="1">
      <c r="A372" s="17" t="s">
        <v>62</v>
      </c>
      <c r="B372" s="20" t="s">
        <v>64</v>
      </c>
      <c r="C372" s="20" t="s">
        <v>65</v>
      </c>
      <c r="D372" s="4" t="str">
        <f>vlookup(A372,mapping!A:B,2,false)</f>
        <v>Fraud</v>
      </c>
      <c r="E372" s="21">
        <f t="shared" si="1"/>
        <v>2018</v>
      </c>
      <c r="F372" s="19">
        <v>23.0</v>
      </c>
      <c r="G372" s="19">
        <v>18.0</v>
      </c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2.75" customHeight="1">
      <c r="A373" s="17" t="s">
        <v>62</v>
      </c>
      <c r="B373" s="20" t="s">
        <v>64</v>
      </c>
      <c r="C373" s="20" t="s">
        <v>66</v>
      </c>
      <c r="D373" s="4" t="str">
        <f>vlookup(A373,mapping!A:B,2,false)</f>
        <v>Fraud</v>
      </c>
      <c r="E373" s="21">
        <f t="shared" si="1"/>
        <v>2018</v>
      </c>
      <c r="F373" s="19">
        <v>19.0</v>
      </c>
      <c r="G373" s="19">
        <v>15.0</v>
      </c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2.75" customHeight="1">
      <c r="A374" s="17" t="s">
        <v>62</v>
      </c>
      <c r="B374" s="20" t="s">
        <v>64</v>
      </c>
      <c r="C374" s="20" t="s">
        <v>67</v>
      </c>
      <c r="D374" s="4" t="str">
        <f>vlookup(A374,mapping!A:B,2,false)</f>
        <v>Fraud</v>
      </c>
      <c r="E374" s="21">
        <f t="shared" si="1"/>
        <v>2018</v>
      </c>
      <c r="F374" s="19">
        <v>3.0</v>
      </c>
      <c r="G374" s="19">
        <v>1.0</v>
      </c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2.75" customHeight="1">
      <c r="A375" s="17" t="s">
        <v>62</v>
      </c>
      <c r="B375" s="20" t="s">
        <v>64</v>
      </c>
      <c r="C375" s="20" t="s">
        <v>14</v>
      </c>
      <c r="D375" s="4" t="str">
        <f>vlookup(A375,mapping!A:B,2,false)</f>
        <v>Fraud</v>
      </c>
      <c r="E375" s="21">
        <f t="shared" si="1"/>
        <v>2018</v>
      </c>
      <c r="F375" s="19">
        <v>44.0</v>
      </c>
      <c r="G375" s="19">
        <v>34.0</v>
      </c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2.75" customHeight="1">
      <c r="A376" s="17" t="s">
        <v>62</v>
      </c>
      <c r="B376" s="20" t="s">
        <v>68</v>
      </c>
      <c r="C376" s="20" t="s">
        <v>70</v>
      </c>
      <c r="D376" s="4" t="str">
        <f>vlookup(A376,mapping!A:B,2,false)</f>
        <v>Fraud</v>
      </c>
      <c r="E376" s="21">
        <f t="shared" si="1"/>
        <v>2018</v>
      </c>
      <c r="F376" s="19">
        <v>10.0</v>
      </c>
      <c r="G376" s="19">
        <v>6.0</v>
      </c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2.75" customHeight="1">
      <c r="A377" s="17" t="s">
        <v>62</v>
      </c>
      <c r="B377" s="20" t="s">
        <v>68</v>
      </c>
      <c r="C377" s="20" t="s">
        <v>71</v>
      </c>
      <c r="D377" s="4" t="str">
        <f>vlookup(A377,mapping!A:B,2,false)</f>
        <v>Fraud</v>
      </c>
      <c r="E377" s="21">
        <f t="shared" si="1"/>
        <v>2018</v>
      </c>
      <c r="F377" s="19">
        <v>0.0</v>
      </c>
      <c r="G377" s="19">
        <v>0.0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2.75" customHeight="1">
      <c r="A378" s="17" t="s">
        <v>62</v>
      </c>
      <c r="B378" s="20" t="s">
        <v>68</v>
      </c>
      <c r="C378" s="20" t="s">
        <v>14</v>
      </c>
      <c r="D378" s="4" t="str">
        <f>vlookup(A378,mapping!A:B,2,false)</f>
        <v>Fraud</v>
      </c>
      <c r="E378" s="21">
        <f t="shared" si="1"/>
        <v>2018</v>
      </c>
      <c r="F378" s="19">
        <v>10.0</v>
      </c>
      <c r="G378" s="19">
        <v>6.0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2.75" customHeight="1">
      <c r="A379" s="17" t="s">
        <v>62</v>
      </c>
      <c r="B379" s="17" t="s">
        <v>72</v>
      </c>
      <c r="C379" s="20" t="s">
        <v>73</v>
      </c>
      <c r="D379" s="4" t="str">
        <f>vlookup(A379,mapping!A:B,2,false)</f>
        <v>Fraud</v>
      </c>
      <c r="E379" s="21">
        <f t="shared" si="1"/>
        <v>2018</v>
      </c>
      <c r="F379" s="19">
        <v>26.0</v>
      </c>
      <c r="G379" s="19">
        <v>25.0</v>
      </c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2.75" customHeight="1">
      <c r="A380" s="17" t="s">
        <v>62</v>
      </c>
      <c r="B380" s="17" t="s">
        <v>72</v>
      </c>
      <c r="C380" s="20" t="s">
        <v>74</v>
      </c>
      <c r="D380" s="4" t="str">
        <f>vlookup(A380,mapping!A:B,2,false)</f>
        <v>Fraud</v>
      </c>
      <c r="E380" s="21">
        <f t="shared" si="1"/>
        <v>2018</v>
      </c>
      <c r="F380" s="19">
        <v>146.0</v>
      </c>
      <c r="G380" s="19">
        <v>128.0</v>
      </c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2.75" customHeight="1">
      <c r="A381" s="17" t="s">
        <v>62</v>
      </c>
      <c r="B381" s="17" t="s">
        <v>72</v>
      </c>
      <c r="C381" s="20" t="s">
        <v>14</v>
      </c>
      <c r="D381" s="4" t="str">
        <f>vlookup(A381,mapping!A:B,2,false)</f>
        <v>Fraud</v>
      </c>
      <c r="E381" s="21">
        <f t="shared" si="1"/>
        <v>2018</v>
      </c>
      <c r="F381" s="19">
        <v>170.0</v>
      </c>
      <c r="G381" s="19">
        <v>151.0</v>
      </c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2.75" customHeight="1">
      <c r="A382" s="17" t="s">
        <v>62</v>
      </c>
      <c r="B382" s="17" t="s">
        <v>14</v>
      </c>
      <c r="C382" s="17" t="s">
        <v>14</v>
      </c>
      <c r="D382" s="4" t="str">
        <f>vlookup(A382,mapping!A:B,2,false)</f>
        <v>Fraud</v>
      </c>
      <c r="E382" s="21">
        <f t="shared" si="1"/>
        <v>2018</v>
      </c>
      <c r="F382" s="19">
        <v>1316.0</v>
      </c>
      <c r="G382" s="19">
        <v>1105.0</v>
      </c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2.75" customHeight="1">
      <c r="A383" s="17" t="s">
        <v>75</v>
      </c>
      <c r="B383" s="17" t="s">
        <v>76</v>
      </c>
      <c r="C383" s="20" t="s">
        <v>77</v>
      </c>
      <c r="D383" s="4" t="str">
        <f>vlookup(A383,mapping!A:B,2,false)</f>
        <v>Drugs</v>
      </c>
      <c r="E383" s="21">
        <f t="shared" si="1"/>
        <v>2018</v>
      </c>
      <c r="F383" s="19">
        <v>2.0</v>
      </c>
      <c r="G383" s="19">
        <v>2.0</v>
      </c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2.75" customHeight="1">
      <c r="A384" s="17" t="s">
        <v>75</v>
      </c>
      <c r="B384" s="17" t="s">
        <v>78</v>
      </c>
      <c r="C384" s="20" t="s">
        <v>79</v>
      </c>
      <c r="D384" s="4" t="str">
        <f>vlookup(A384,mapping!A:B,2,false)</f>
        <v>Drugs</v>
      </c>
      <c r="E384" s="21">
        <f t="shared" si="1"/>
        <v>2018</v>
      </c>
      <c r="F384" s="19">
        <v>42.0</v>
      </c>
      <c r="G384" s="19">
        <v>39.0</v>
      </c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2.75" customHeight="1">
      <c r="A385" s="17" t="s">
        <v>75</v>
      </c>
      <c r="B385" s="17" t="s">
        <v>78</v>
      </c>
      <c r="C385" s="20" t="s">
        <v>80</v>
      </c>
      <c r="D385" s="4" t="str">
        <f>vlookup(A385,mapping!A:B,2,false)</f>
        <v>Drugs</v>
      </c>
      <c r="E385" s="21">
        <f t="shared" si="1"/>
        <v>2018</v>
      </c>
      <c r="F385" s="19">
        <v>480.0</v>
      </c>
      <c r="G385" s="19">
        <v>359.0</v>
      </c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2.75" customHeight="1">
      <c r="A386" s="17" t="s">
        <v>75</v>
      </c>
      <c r="B386" s="17" t="s">
        <v>78</v>
      </c>
      <c r="C386" s="20" t="s">
        <v>14</v>
      </c>
      <c r="D386" s="4" t="str">
        <f>vlookup(A386,mapping!A:B,2,false)</f>
        <v>Drugs</v>
      </c>
      <c r="E386" s="21">
        <f t="shared" si="1"/>
        <v>2018</v>
      </c>
      <c r="F386" s="19">
        <v>501.0</v>
      </c>
      <c r="G386" s="19">
        <v>392.0</v>
      </c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2.75" customHeight="1">
      <c r="A387" s="17" t="s">
        <v>75</v>
      </c>
      <c r="B387" s="20" t="s">
        <v>81</v>
      </c>
      <c r="C387" s="20" t="s">
        <v>82</v>
      </c>
      <c r="D387" s="4" t="str">
        <f>vlookup(A387,mapping!A:B,2,false)</f>
        <v>Drugs</v>
      </c>
      <c r="E387" s="21">
        <f t="shared" si="1"/>
        <v>2018</v>
      </c>
      <c r="F387" s="19">
        <v>4.0</v>
      </c>
      <c r="G387" s="19">
        <v>3.0</v>
      </c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2.75" customHeight="1">
      <c r="A388" s="17" t="s">
        <v>75</v>
      </c>
      <c r="B388" s="20" t="s">
        <v>81</v>
      </c>
      <c r="C388" s="20" t="s">
        <v>83</v>
      </c>
      <c r="D388" s="4" t="str">
        <f>vlookup(A388,mapping!A:B,2,false)</f>
        <v>Drugs</v>
      </c>
      <c r="E388" s="21">
        <f t="shared" si="1"/>
        <v>2018</v>
      </c>
      <c r="F388" s="19">
        <v>121.0</v>
      </c>
      <c r="G388" s="19">
        <v>115.0</v>
      </c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2.75" customHeight="1">
      <c r="A389" s="17" t="s">
        <v>75</v>
      </c>
      <c r="B389" s="20" t="s">
        <v>81</v>
      </c>
      <c r="C389" s="20" t="s">
        <v>14</v>
      </c>
      <c r="D389" s="4" t="str">
        <f>vlookup(A389,mapping!A:B,2,false)</f>
        <v>Drugs</v>
      </c>
      <c r="E389" s="21">
        <f t="shared" si="1"/>
        <v>2018</v>
      </c>
      <c r="F389" s="19">
        <v>124.0</v>
      </c>
      <c r="G389" s="19">
        <v>118.0</v>
      </c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2.75" customHeight="1">
      <c r="A390" s="17" t="s">
        <v>75</v>
      </c>
      <c r="B390" s="17" t="s">
        <v>84</v>
      </c>
      <c r="C390" s="20" t="s">
        <v>85</v>
      </c>
      <c r="D390" s="4" t="str">
        <f>vlookup(A390,mapping!A:B,2,false)</f>
        <v>Drugs</v>
      </c>
      <c r="E390" s="21">
        <f t="shared" si="1"/>
        <v>2018</v>
      </c>
      <c r="F390" s="19">
        <v>4281.0</v>
      </c>
      <c r="G390" s="19">
        <v>3913.0</v>
      </c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2.75" customHeight="1">
      <c r="A391" s="17" t="s">
        <v>75</v>
      </c>
      <c r="B391" s="17" t="s">
        <v>84</v>
      </c>
      <c r="C391" s="20" t="s">
        <v>86</v>
      </c>
      <c r="D391" s="4" t="str">
        <f>vlookup(A391,mapping!A:B,2,false)</f>
        <v>Drugs</v>
      </c>
      <c r="E391" s="21">
        <f t="shared" si="1"/>
        <v>2018</v>
      </c>
      <c r="F391" s="19">
        <v>31.0</v>
      </c>
      <c r="G391" s="19">
        <v>29.0</v>
      </c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2.75" customHeight="1">
      <c r="A392" s="17" t="s">
        <v>75</v>
      </c>
      <c r="B392" s="17" t="s">
        <v>84</v>
      </c>
      <c r="C392" s="20" t="s">
        <v>14</v>
      </c>
      <c r="D392" s="4" t="str">
        <f>vlookup(A392,mapping!A:B,2,false)</f>
        <v>Drugs</v>
      </c>
      <c r="E392" s="21">
        <f t="shared" si="1"/>
        <v>2018</v>
      </c>
      <c r="F392" s="19">
        <v>4299.0</v>
      </c>
      <c r="G392" s="19">
        <v>3930.0</v>
      </c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2.75" customHeight="1">
      <c r="A393" s="17" t="s">
        <v>75</v>
      </c>
      <c r="B393" s="17" t="s">
        <v>87</v>
      </c>
      <c r="C393" s="20" t="s">
        <v>88</v>
      </c>
      <c r="D393" s="4" t="str">
        <f>vlookup(A393,mapping!A:B,2,false)</f>
        <v>Drugs</v>
      </c>
      <c r="E393" s="21">
        <f t="shared" si="1"/>
        <v>2018</v>
      </c>
      <c r="F393" s="19">
        <v>192.0</v>
      </c>
      <c r="G393" s="19">
        <v>168.0</v>
      </c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2.75" customHeight="1">
      <c r="A394" s="17" t="s">
        <v>75</v>
      </c>
      <c r="B394" s="17" t="s">
        <v>14</v>
      </c>
      <c r="C394" s="17" t="s">
        <v>14</v>
      </c>
      <c r="D394" s="4" t="str">
        <f>vlookup(A394,mapping!A:B,2,false)</f>
        <v>Drugs</v>
      </c>
      <c r="E394" s="21">
        <f t="shared" si="1"/>
        <v>2018</v>
      </c>
      <c r="F394" s="19">
        <v>4619.0</v>
      </c>
      <c r="G394" s="19">
        <v>4325.0</v>
      </c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2.75" customHeight="1">
      <c r="A395" s="17" t="s">
        <v>89</v>
      </c>
      <c r="B395" s="17" t="s">
        <v>90</v>
      </c>
      <c r="C395" s="20" t="s">
        <v>91</v>
      </c>
      <c r="D395" s="4" t="str">
        <f>vlookup(A395,mapping!A:B,2,false)</f>
        <v>Weapons</v>
      </c>
      <c r="E395" s="21">
        <f t="shared" si="1"/>
        <v>2018</v>
      </c>
      <c r="F395" s="19">
        <v>406.0</v>
      </c>
      <c r="G395" s="19">
        <v>338.0</v>
      </c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2.75" customHeight="1">
      <c r="A396" s="17" t="s">
        <v>89</v>
      </c>
      <c r="B396" s="17" t="s">
        <v>90</v>
      </c>
      <c r="C396" s="20" t="s">
        <v>92</v>
      </c>
      <c r="D396" s="4" t="str">
        <f>vlookup(A396,mapping!A:B,2,false)</f>
        <v>Weapons</v>
      </c>
      <c r="E396" s="21">
        <f t="shared" si="1"/>
        <v>2018</v>
      </c>
      <c r="F396" s="19">
        <v>28.0</v>
      </c>
      <c r="G396" s="19">
        <v>18.0</v>
      </c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2.75" customHeight="1">
      <c r="A397" s="17" t="s">
        <v>89</v>
      </c>
      <c r="B397" s="17" t="s">
        <v>90</v>
      </c>
      <c r="C397" s="20" t="s">
        <v>14</v>
      </c>
      <c r="D397" s="4" t="str">
        <f>vlookup(A397,mapping!A:B,2,false)</f>
        <v>Weapons</v>
      </c>
      <c r="E397" s="21">
        <f t="shared" si="1"/>
        <v>2018</v>
      </c>
      <c r="F397" s="19">
        <v>413.0</v>
      </c>
      <c r="G397" s="19">
        <v>343.0</v>
      </c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2.75" customHeight="1">
      <c r="A398" s="17" t="s">
        <v>89</v>
      </c>
      <c r="B398" s="17" t="s">
        <v>93</v>
      </c>
      <c r="C398" s="20" t="s">
        <v>94</v>
      </c>
      <c r="D398" s="4" t="str">
        <f>vlookup(A398,mapping!A:B,2,false)</f>
        <v>Weapons</v>
      </c>
      <c r="E398" s="21">
        <f t="shared" si="1"/>
        <v>2018</v>
      </c>
      <c r="F398" s="19">
        <v>1442.0</v>
      </c>
      <c r="G398" s="19">
        <v>1235.0</v>
      </c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2.75" customHeight="1">
      <c r="A399" s="17" t="s">
        <v>89</v>
      </c>
      <c r="B399" s="17" t="s">
        <v>93</v>
      </c>
      <c r="C399" s="20" t="s">
        <v>95</v>
      </c>
      <c r="D399" s="4" t="str">
        <f>vlookup(A399,mapping!A:B,2,false)</f>
        <v>Weapons</v>
      </c>
      <c r="E399" s="21">
        <f t="shared" si="1"/>
        <v>2018</v>
      </c>
      <c r="F399" s="19">
        <v>187.0</v>
      </c>
      <c r="G399" s="19">
        <v>153.0</v>
      </c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2.75" customHeight="1">
      <c r="A400" s="17" t="s">
        <v>89</v>
      </c>
      <c r="B400" s="17" t="s">
        <v>93</v>
      </c>
      <c r="C400" s="20" t="s">
        <v>96</v>
      </c>
      <c r="D400" s="4" t="str">
        <f>vlookup(A400,mapping!A:B,2,false)</f>
        <v>Weapons</v>
      </c>
      <c r="E400" s="21">
        <f t="shared" si="1"/>
        <v>2018</v>
      </c>
      <c r="F400" s="19">
        <v>9.0</v>
      </c>
      <c r="G400" s="19">
        <v>5.0</v>
      </c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2.75" customHeight="1">
      <c r="A401" s="17" t="s">
        <v>89</v>
      </c>
      <c r="B401" s="17" t="s">
        <v>93</v>
      </c>
      <c r="C401" s="20" t="s">
        <v>97</v>
      </c>
      <c r="D401" s="4" t="str">
        <f>vlookup(A401,mapping!A:B,2,false)</f>
        <v>Weapons</v>
      </c>
      <c r="E401" s="21">
        <f t="shared" si="1"/>
        <v>2018</v>
      </c>
      <c r="F401" s="19">
        <v>17.0</v>
      </c>
      <c r="G401" s="19">
        <v>7.0</v>
      </c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2.75" customHeight="1">
      <c r="A402" s="17" t="s">
        <v>89</v>
      </c>
      <c r="B402" s="17" t="s">
        <v>93</v>
      </c>
      <c r="C402" s="20" t="s">
        <v>14</v>
      </c>
      <c r="D402" s="4" t="str">
        <f>vlookup(A402,mapping!A:B,2,false)</f>
        <v>Weapons</v>
      </c>
      <c r="E402" s="21">
        <f t="shared" si="1"/>
        <v>2018</v>
      </c>
      <c r="F402" s="19">
        <v>1558.0</v>
      </c>
      <c r="G402" s="19">
        <v>1335.0</v>
      </c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2.75" customHeight="1">
      <c r="A403" s="17" t="s">
        <v>89</v>
      </c>
      <c r="B403" s="17" t="s">
        <v>14</v>
      </c>
      <c r="C403" s="17" t="s">
        <v>14</v>
      </c>
      <c r="D403" s="4" t="str">
        <f>vlookup(A403,mapping!A:B,2,false)</f>
        <v>Weapons</v>
      </c>
      <c r="E403" s="21">
        <f t="shared" si="1"/>
        <v>2018</v>
      </c>
      <c r="F403" s="19">
        <v>1826.0</v>
      </c>
      <c r="G403" s="19">
        <v>1585.0</v>
      </c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2.75" customHeight="1">
      <c r="A404" s="17" t="s">
        <v>98</v>
      </c>
      <c r="B404" s="17" t="s">
        <v>99</v>
      </c>
      <c r="C404" s="20" t="s">
        <v>100</v>
      </c>
      <c r="D404" s="4" t="str">
        <f>vlookup(A404,mapping!A:B,2,false)</f>
        <v>Property | Order | Other</v>
      </c>
      <c r="E404" s="21">
        <f t="shared" si="1"/>
        <v>2018</v>
      </c>
      <c r="F404" s="19">
        <v>103.0</v>
      </c>
      <c r="G404" s="19">
        <v>59.0</v>
      </c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2.75" customHeight="1">
      <c r="A405" s="17" t="s">
        <v>98</v>
      </c>
      <c r="B405" s="17" t="s">
        <v>99</v>
      </c>
      <c r="C405" s="20" t="s">
        <v>101</v>
      </c>
      <c r="D405" s="4" t="str">
        <f>vlookup(A405,mapping!A:B,2,false)</f>
        <v>Property | Order | Other</v>
      </c>
      <c r="E405" s="21">
        <f t="shared" si="1"/>
        <v>2018</v>
      </c>
      <c r="F405" s="19">
        <v>175.0</v>
      </c>
      <c r="G405" s="19">
        <v>156.0</v>
      </c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2.75" customHeight="1">
      <c r="A406" s="17" t="s">
        <v>98</v>
      </c>
      <c r="B406" s="17" t="s">
        <v>99</v>
      </c>
      <c r="C406" s="20" t="s">
        <v>102</v>
      </c>
      <c r="D406" s="4" t="str">
        <f>vlookup(A406,mapping!A:B,2,false)</f>
        <v>Property | Order | Other</v>
      </c>
      <c r="E406" s="21">
        <f t="shared" si="1"/>
        <v>2018</v>
      </c>
      <c r="F406" s="19">
        <v>3888.0</v>
      </c>
      <c r="G406" s="19">
        <v>3137.0</v>
      </c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2.75" customHeight="1">
      <c r="A407" s="17" t="s">
        <v>98</v>
      </c>
      <c r="B407" s="17" t="s">
        <v>99</v>
      </c>
      <c r="C407" s="20" t="s">
        <v>14</v>
      </c>
      <c r="D407" s="4" t="str">
        <f>vlookup(A407,mapping!A:B,2,false)</f>
        <v>Property | Order | Other</v>
      </c>
      <c r="E407" s="21">
        <f t="shared" si="1"/>
        <v>2018</v>
      </c>
      <c r="F407" s="19">
        <v>4104.0</v>
      </c>
      <c r="G407" s="19">
        <v>3319.0</v>
      </c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2.75" customHeight="1">
      <c r="A408" s="17" t="s">
        <v>98</v>
      </c>
      <c r="B408" s="17" t="s">
        <v>103</v>
      </c>
      <c r="C408" s="20" t="s">
        <v>106</v>
      </c>
      <c r="D408" s="4" t="str">
        <f>vlookup(A408,mapping!A:B,2,false)</f>
        <v>Property | Order | Other</v>
      </c>
      <c r="E408" s="21">
        <f t="shared" si="1"/>
        <v>2018</v>
      </c>
      <c r="F408" s="19">
        <v>4.0</v>
      </c>
      <c r="G408" s="19">
        <v>3.0</v>
      </c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2.75" customHeight="1">
      <c r="A409" s="17" t="s">
        <v>98</v>
      </c>
      <c r="B409" s="17" t="s">
        <v>103</v>
      </c>
      <c r="C409" s="20" t="s">
        <v>108</v>
      </c>
      <c r="D409" s="4" t="str">
        <f>vlookup(A409,mapping!A:B,2,false)</f>
        <v>Property | Order | Other</v>
      </c>
      <c r="E409" s="21">
        <f t="shared" si="1"/>
        <v>2018</v>
      </c>
      <c r="F409" s="19">
        <v>14.0</v>
      </c>
      <c r="G409" s="19">
        <v>11.0</v>
      </c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2.75" customHeight="1">
      <c r="A410" s="17" t="s">
        <v>98</v>
      </c>
      <c r="B410" s="17" t="s">
        <v>103</v>
      </c>
      <c r="C410" s="20" t="s">
        <v>14</v>
      </c>
      <c r="D410" s="4" t="str">
        <f>vlookup(A410,mapping!A:B,2,false)</f>
        <v>Property | Order | Other</v>
      </c>
      <c r="E410" s="21">
        <f t="shared" si="1"/>
        <v>2018</v>
      </c>
      <c r="F410" s="19">
        <v>18.0</v>
      </c>
      <c r="G410" s="19">
        <v>14.0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2.75" customHeight="1">
      <c r="A411" s="17" t="s">
        <v>98</v>
      </c>
      <c r="B411" s="20" t="s">
        <v>14</v>
      </c>
      <c r="C411" s="20" t="s">
        <v>14</v>
      </c>
      <c r="D411" s="4" t="str">
        <f>vlookup(A411,mapping!A:B,2,false)</f>
        <v>Property | Order | Other</v>
      </c>
      <c r="E411" s="21">
        <f t="shared" si="1"/>
        <v>2018</v>
      </c>
      <c r="F411" s="19">
        <v>4117.0</v>
      </c>
      <c r="G411" s="19">
        <v>3329.0</v>
      </c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2.75" customHeight="1">
      <c r="A412" s="17" t="s">
        <v>109</v>
      </c>
      <c r="B412" s="17" t="s">
        <v>110</v>
      </c>
      <c r="C412" s="20" t="s">
        <v>111</v>
      </c>
      <c r="D412" s="4" t="str">
        <f>vlookup(A412,mapping!A:B,2,false)</f>
        <v>Property | Order | Other</v>
      </c>
      <c r="E412" s="21">
        <f t="shared" si="1"/>
        <v>2018</v>
      </c>
      <c r="F412" s="19">
        <v>1600.0</v>
      </c>
      <c r="G412" s="19">
        <v>1329.0</v>
      </c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2.75" customHeight="1">
      <c r="A413" s="17" t="s">
        <v>109</v>
      </c>
      <c r="B413" s="17" t="s">
        <v>110</v>
      </c>
      <c r="C413" s="20" t="s">
        <v>112</v>
      </c>
      <c r="D413" s="4" t="str">
        <f>vlookup(A413,mapping!A:B,2,false)</f>
        <v>Property | Order | Other</v>
      </c>
      <c r="E413" s="21">
        <f t="shared" si="1"/>
        <v>2018</v>
      </c>
      <c r="F413" s="19">
        <v>1025.0</v>
      </c>
      <c r="G413" s="19">
        <v>573.0</v>
      </c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2.75" customHeight="1">
      <c r="A414" s="17" t="s">
        <v>109</v>
      </c>
      <c r="B414" s="17" t="s">
        <v>110</v>
      </c>
      <c r="C414" s="20" t="s">
        <v>113</v>
      </c>
      <c r="D414" s="4" t="str">
        <f>vlookup(A414,mapping!A:B,2,false)</f>
        <v>Property | Order | Other</v>
      </c>
      <c r="E414" s="21">
        <f t="shared" si="1"/>
        <v>2018</v>
      </c>
      <c r="F414" s="19">
        <v>903.0</v>
      </c>
      <c r="G414" s="19">
        <v>561.0</v>
      </c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2.75" customHeight="1">
      <c r="A415" s="17" t="s">
        <v>109</v>
      </c>
      <c r="B415" s="17" t="s">
        <v>110</v>
      </c>
      <c r="C415" s="20" t="s">
        <v>114</v>
      </c>
      <c r="D415" s="4" t="str">
        <f>vlookup(A415,mapping!A:B,2,false)</f>
        <v>Property | Order | Other</v>
      </c>
      <c r="E415" s="21">
        <f t="shared" si="1"/>
        <v>2018</v>
      </c>
      <c r="F415" s="19">
        <v>6.0</v>
      </c>
      <c r="G415" s="19">
        <v>4.0</v>
      </c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2.75" customHeight="1">
      <c r="A416" s="17" t="s">
        <v>109</v>
      </c>
      <c r="B416" s="17" t="s">
        <v>110</v>
      </c>
      <c r="C416" s="20" t="s">
        <v>14</v>
      </c>
      <c r="D416" s="4" t="str">
        <f>vlookup(A416,mapping!A:B,2,false)</f>
        <v>Property | Order | Other</v>
      </c>
      <c r="E416" s="21">
        <f t="shared" si="1"/>
        <v>2018</v>
      </c>
      <c r="F416" s="19">
        <v>3295.0</v>
      </c>
      <c r="G416" s="19">
        <v>2357.0</v>
      </c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2.75" customHeight="1">
      <c r="A417" s="17" t="s">
        <v>109</v>
      </c>
      <c r="B417" s="17" t="s">
        <v>115</v>
      </c>
      <c r="C417" s="20" t="s">
        <v>116</v>
      </c>
      <c r="D417" s="4" t="str">
        <f>vlookup(A417,mapping!A:B,2,false)</f>
        <v>Property | Order | Other</v>
      </c>
      <c r="E417" s="21">
        <f t="shared" si="1"/>
        <v>2018</v>
      </c>
      <c r="F417" s="19">
        <v>8.0</v>
      </c>
      <c r="G417" s="19">
        <v>7.0</v>
      </c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2.75" customHeight="1">
      <c r="A418" s="17" t="s">
        <v>109</v>
      </c>
      <c r="B418" s="17" t="s">
        <v>115</v>
      </c>
      <c r="C418" s="20" t="s">
        <v>117</v>
      </c>
      <c r="D418" s="4" t="str">
        <f>vlookup(A418,mapping!A:B,2,false)</f>
        <v>Property | Order | Other</v>
      </c>
      <c r="E418" s="21">
        <f t="shared" si="1"/>
        <v>2018</v>
      </c>
      <c r="F418" s="19">
        <v>189.0</v>
      </c>
      <c r="G418" s="19">
        <v>170.0</v>
      </c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2.75" customHeight="1">
      <c r="A419" s="17" t="s">
        <v>109</v>
      </c>
      <c r="B419" s="17" t="s">
        <v>115</v>
      </c>
      <c r="C419" s="20" t="s">
        <v>118</v>
      </c>
      <c r="D419" s="4" t="str">
        <f>vlookup(A419,mapping!A:B,2,false)</f>
        <v>Property | Order | Other</v>
      </c>
      <c r="E419" s="21">
        <f t="shared" si="1"/>
        <v>2018</v>
      </c>
      <c r="F419" s="19">
        <v>1.0</v>
      </c>
      <c r="G419" s="19">
        <v>0.0</v>
      </c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2.75" customHeight="1">
      <c r="A420" s="17" t="s">
        <v>109</v>
      </c>
      <c r="B420" s="17" t="s">
        <v>115</v>
      </c>
      <c r="C420" s="20" t="s">
        <v>119</v>
      </c>
      <c r="D420" s="4" t="str">
        <f>vlookup(A420,mapping!A:B,2,false)</f>
        <v>Property | Order | Other</v>
      </c>
      <c r="E420" s="21">
        <f t="shared" si="1"/>
        <v>2018</v>
      </c>
      <c r="F420" s="19">
        <v>0.0</v>
      </c>
      <c r="G420" s="19">
        <v>0.0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2.75" customHeight="1">
      <c r="A421" s="17" t="s">
        <v>109</v>
      </c>
      <c r="B421" s="17" t="s">
        <v>115</v>
      </c>
      <c r="C421" s="20" t="s">
        <v>120</v>
      </c>
      <c r="D421" s="4" t="str">
        <f>vlookup(A421,mapping!A:B,2,false)</f>
        <v>Property | Order | Other</v>
      </c>
      <c r="E421" s="21">
        <f t="shared" si="1"/>
        <v>2018</v>
      </c>
      <c r="F421" s="19">
        <v>73.0</v>
      </c>
      <c r="G421" s="19">
        <v>57.0</v>
      </c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2.75" customHeight="1">
      <c r="A422" s="17" t="s">
        <v>109</v>
      </c>
      <c r="B422" s="17" t="s">
        <v>115</v>
      </c>
      <c r="C422" s="20" t="s">
        <v>121</v>
      </c>
      <c r="D422" s="4" t="str">
        <f>vlookup(A422,mapping!A:B,2,false)</f>
        <v>Property | Order | Other</v>
      </c>
      <c r="E422" s="21">
        <f t="shared" si="1"/>
        <v>2018</v>
      </c>
      <c r="F422" s="19">
        <v>6.0</v>
      </c>
      <c r="G422" s="19">
        <v>4.0</v>
      </c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2.75" customHeight="1">
      <c r="A423" s="17" t="s">
        <v>109</v>
      </c>
      <c r="B423" s="17" t="s">
        <v>115</v>
      </c>
      <c r="C423" s="20" t="s">
        <v>122</v>
      </c>
      <c r="D423" s="4" t="str">
        <f>vlookup(A423,mapping!A:B,2,false)</f>
        <v>Property | Order | Other</v>
      </c>
      <c r="E423" s="21">
        <f t="shared" si="1"/>
        <v>2018</v>
      </c>
      <c r="F423" s="19">
        <v>6.0</v>
      </c>
      <c r="G423" s="19">
        <v>4.0</v>
      </c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2.75" customHeight="1">
      <c r="A424" s="17" t="s">
        <v>109</v>
      </c>
      <c r="B424" s="17" t="s">
        <v>115</v>
      </c>
      <c r="C424" s="20" t="s">
        <v>14</v>
      </c>
      <c r="D424" s="4" t="str">
        <f>vlookup(A424,mapping!A:B,2,false)</f>
        <v>Property | Order | Other</v>
      </c>
      <c r="E424" s="21">
        <f t="shared" si="1"/>
        <v>2018</v>
      </c>
      <c r="F424" s="19">
        <v>278.0</v>
      </c>
      <c r="G424" s="19">
        <v>238.0</v>
      </c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2.75" customHeight="1">
      <c r="A425" s="17" t="s">
        <v>109</v>
      </c>
      <c r="B425" s="17" t="s">
        <v>123</v>
      </c>
      <c r="C425" s="20" t="s">
        <v>124</v>
      </c>
      <c r="D425" s="4" t="str">
        <f>vlookup(A425,mapping!A:B,2,false)</f>
        <v>Property | Order | Other</v>
      </c>
      <c r="E425" s="21">
        <f t="shared" si="1"/>
        <v>2018</v>
      </c>
      <c r="F425" s="19">
        <v>417.0</v>
      </c>
      <c r="G425" s="19">
        <v>357.0</v>
      </c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2.75" customHeight="1">
      <c r="A426" s="17" t="s">
        <v>109</v>
      </c>
      <c r="B426" s="17" t="s">
        <v>123</v>
      </c>
      <c r="C426" s="20" t="s">
        <v>125</v>
      </c>
      <c r="D426" s="4" t="str">
        <f>vlookup(A426,mapping!A:B,2,false)</f>
        <v>Property | Order | Other</v>
      </c>
      <c r="E426" s="21">
        <f t="shared" si="1"/>
        <v>2018</v>
      </c>
      <c r="F426" s="19">
        <v>675.0</v>
      </c>
      <c r="G426" s="19">
        <v>524.0</v>
      </c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2.75" customHeight="1">
      <c r="A427" s="17" t="s">
        <v>109</v>
      </c>
      <c r="B427" s="17" t="s">
        <v>123</v>
      </c>
      <c r="C427" s="20" t="s">
        <v>126</v>
      </c>
      <c r="D427" s="4" t="str">
        <f>vlookup(A427,mapping!A:B,2,false)</f>
        <v>Property | Order | Other</v>
      </c>
      <c r="E427" s="21">
        <f t="shared" si="1"/>
        <v>2018</v>
      </c>
      <c r="F427" s="19">
        <v>44.0</v>
      </c>
      <c r="G427" s="19">
        <v>34.0</v>
      </c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2.75" customHeight="1">
      <c r="A428" s="17" t="s">
        <v>109</v>
      </c>
      <c r="B428" s="17" t="s">
        <v>123</v>
      </c>
      <c r="C428" s="20" t="s">
        <v>14</v>
      </c>
      <c r="D428" s="4" t="str">
        <f>vlookup(A428,mapping!A:B,2,false)</f>
        <v>Property | Order | Other</v>
      </c>
      <c r="E428" s="21">
        <f t="shared" si="1"/>
        <v>2018</v>
      </c>
      <c r="F428" s="19">
        <v>1060.0</v>
      </c>
      <c r="G428" s="19">
        <v>866.0</v>
      </c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2.75" customHeight="1">
      <c r="A429" s="17" t="s">
        <v>109</v>
      </c>
      <c r="B429" s="17" t="s">
        <v>14</v>
      </c>
      <c r="C429" s="17" t="s">
        <v>14</v>
      </c>
      <c r="D429" s="4" t="str">
        <f>vlookup(A429,mapping!A:B,2,false)</f>
        <v>Property | Order | Other</v>
      </c>
      <c r="E429" s="21">
        <f t="shared" si="1"/>
        <v>2018</v>
      </c>
      <c r="F429" s="19">
        <v>4298.0</v>
      </c>
      <c r="G429" s="19">
        <v>3289.0</v>
      </c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2.75" customHeight="1">
      <c r="A430" s="17" t="s">
        <v>127</v>
      </c>
      <c r="B430" s="17" t="s">
        <v>128</v>
      </c>
      <c r="C430" s="20" t="s">
        <v>129</v>
      </c>
      <c r="D430" s="4" t="str">
        <f>vlookup(A430,mapping!A:B,2,false)</f>
        <v>Property | Order | Other</v>
      </c>
      <c r="E430" s="21">
        <f t="shared" si="1"/>
        <v>2018</v>
      </c>
      <c r="F430" s="19">
        <v>3115.0</v>
      </c>
      <c r="G430" s="19">
        <v>2958.0</v>
      </c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2.75" customHeight="1">
      <c r="A431" s="17" t="s">
        <v>127</v>
      </c>
      <c r="B431" s="17" t="s">
        <v>128</v>
      </c>
      <c r="C431" s="20" t="s">
        <v>130</v>
      </c>
      <c r="D431" s="4" t="str">
        <f>vlookup(A431,mapping!A:B,2,false)</f>
        <v>Property | Order | Other</v>
      </c>
      <c r="E431" s="21">
        <f t="shared" si="1"/>
        <v>2018</v>
      </c>
      <c r="F431" s="19">
        <v>1745.0</v>
      </c>
      <c r="G431" s="19">
        <v>1637.0</v>
      </c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2.75" customHeight="1">
      <c r="A432" s="17" t="s">
        <v>127</v>
      </c>
      <c r="B432" s="17" t="s">
        <v>128</v>
      </c>
      <c r="C432" s="20" t="s">
        <v>131</v>
      </c>
      <c r="D432" s="4" t="str">
        <f>vlookup(A432,mapping!A:B,2,false)</f>
        <v>Property | Order | Other</v>
      </c>
      <c r="E432" s="21">
        <f t="shared" si="1"/>
        <v>2018</v>
      </c>
      <c r="F432" s="19">
        <v>22.0</v>
      </c>
      <c r="G432" s="19">
        <v>20.0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2.75" customHeight="1">
      <c r="A433" s="17" t="s">
        <v>127</v>
      </c>
      <c r="B433" s="17" t="s">
        <v>128</v>
      </c>
      <c r="C433" s="20" t="s">
        <v>14</v>
      </c>
      <c r="D433" s="4" t="str">
        <f>vlookup(A433,mapping!A:B,2,false)</f>
        <v>Property | Order | Other</v>
      </c>
      <c r="E433" s="21">
        <f t="shared" si="1"/>
        <v>2018</v>
      </c>
      <c r="F433" s="19">
        <v>4752.0</v>
      </c>
      <c r="G433" s="19">
        <v>4574.0</v>
      </c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2.75" customHeight="1">
      <c r="A434" s="17" t="s">
        <v>127</v>
      </c>
      <c r="B434" s="17" t="s">
        <v>132</v>
      </c>
      <c r="C434" s="20" t="s">
        <v>133</v>
      </c>
      <c r="D434" s="4" t="str">
        <f>vlookup(A434,mapping!A:B,2,false)</f>
        <v>Property | Order | Other</v>
      </c>
      <c r="E434" s="21">
        <f t="shared" si="1"/>
        <v>2018</v>
      </c>
      <c r="F434" s="19">
        <v>877.0</v>
      </c>
      <c r="G434" s="19">
        <v>836.0</v>
      </c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2.75" customHeight="1">
      <c r="A435" s="17" t="s">
        <v>127</v>
      </c>
      <c r="B435" s="17" t="s">
        <v>132</v>
      </c>
      <c r="C435" s="20" t="s">
        <v>134</v>
      </c>
      <c r="D435" s="4" t="str">
        <f>vlookup(A435,mapping!A:B,2,false)</f>
        <v>Property | Order | Other</v>
      </c>
      <c r="E435" s="21">
        <f t="shared" si="1"/>
        <v>2018</v>
      </c>
      <c r="F435" s="19">
        <v>1.0</v>
      </c>
      <c r="G435" s="19">
        <v>1.0</v>
      </c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2.75" customHeight="1">
      <c r="A436" s="17" t="s">
        <v>127</v>
      </c>
      <c r="B436" s="17" t="s">
        <v>132</v>
      </c>
      <c r="C436" s="20" t="s">
        <v>14</v>
      </c>
      <c r="D436" s="4" t="str">
        <f>vlookup(A436,mapping!A:B,2,false)</f>
        <v>Property | Order | Other</v>
      </c>
      <c r="E436" s="21">
        <f t="shared" si="1"/>
        <v>2018</v>
      </c>
      <c r="F436" s="19">
        <v>878.0</v>
      </c>
      <c r="G436" s="19">
        <v>837.0</v>
      </c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2.75" customHeight="1">
      <c r="A437" s="17" t="s">
        <v>127</v>
      </c>
      <c r="B437" s="17" t="s">
        <v>135</v>
      </c>
      <c r="C437" s="20" t="s">
        <v>136</v>
      </c>
      <c r="D437" s="4" t="str">
        <f>vlookup(A437,mapping!A:B,2,false)</f>
        <v>Property | Order | Other</v>
      </c>
      <c r="E437" s="21">
        <f t="shared" si="1"/>
        <v>2018</v>
      </c>
      <c r="F437" s="19">
        <v>1351.0</v>
      </c>
      <c r="G437" s="19">
        <v>1338.0</v>
      </c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2.75" customHeight="1">
      <c r="A438" s="17" t="s">
        <v>127</v>
      </c>
      <c r="B438" s="17" t="s">
        <v>135</v>
      </c>
      <c r="C438" s="20" t="s">
        <v>137</v>
      </c>
      <c r="D438" s="4" t="str">
        <f>vlookup(A438,mapping!A:B,2,false)</f>
        <v>Property | Order | Other</v>
      </c>
      <c r="E438" s="21">
        <f t="shared" si="1"/>
        <v>2018</v>
      </c>
      <c r="F438" s="19">
        <v>1490.0</v>
      </c>
      <c r="G438" s="19">
        <v>1462.0</v>
      </c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2.75" customHeight="1">
      <c r="A439" s="17" t="s">
        <v>127</v>
      </c>
      <c r="B439" s="17" t="s">
        <v>135</v>
      </c>
      <c r="C439" s="20" t="s">
        <v>138</v>
      </c>
      <c r="D439" s="4" t="str">
        <f>vlookup(A439,mapping!A:B,2,false)</f>
        <v>Property | Order | Other</v>
      </c>
      <c r="E439" s="21">
        <f t="shared" si="1"/>
        <v>2018</v>
      </c>
      <c r="F439" s="19">
        <v>671.0</v>
      </c>
      <c r="G439" s="19">
        <v>627.0</v>
      </c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2.75" customHeight="1">
      <c r="A440" s="17" t="s">
        <v>127</v>
      </c>
      <c r="B440" s="17" t="s">
        <v>135</v>
      </c>
      <c r="C440" s="20" t="s">
        <v>14</v>
      </c>
      <c r="D440" s="4" t="str">
        <f>vlookup(A440,mapping!A:B,2,false)</f>
        <v>Property | Order | Other</v>
      </c>
      <c r="E440" s="21">
        <f t="shared" si="1"/>
        <v>2018</v>
      </c>
      <c r="F440" s="19">
        <v>3410.0</v>
      </c>
      <c r="G440" s="19">
        <v>3333.0</v>
      </c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2.75" customHeight="1">
      <c r="A441" s="17" t="s">
        <v>127</v>
      </c>
      <c r="B441" s="17" t="s">
        <v>14</v>
      </c>
      <c r="C441" s="17" t="s">
        <v>14</v>
      </c>
      <c r="D441" s="4" t="str">
        <f>vlookup(A441,mapping!A:B,2,false)</f>
        <v>Property | Order | Other</v>
      </c>
      <c r="E441" s="21">
        <f t="shared" si="1"/>
        <v>2018</v>
      </c>
      <c r="F441" s="19">
        <v>7094.0</v>
      </c>
      <c r="G441" s="19">
        <v>6877.0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2.75" customHeight="1">
      <c r="A442" s="17" t="s">
        <v>140</v>
      </c>
      <c r="B442" s="17" t="s">
        <v>141</v>
      </c>
      <c r="C442" s="20" t="s">
        <v>142</v>
      </c>
      <c r="D442" s="4" t="str">
        <f>vlookup(A442,mapping!A:B,2,false)</f>
        <v>Procedural</v>
      </c>
      <c r="E442" s="21">
        <f t="shared" si="1"/>
        <v>2018</v>
      </c>
      <c r="F442" s="19">
        <v>132.0</v>
      </c>
      <c r="G442" s="19">
        <v>100.0</v>
      </c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2.75" customHeight="1">
      <c r="A443" s="17" t="s">
        <v>140</v>
      </c>
      <c r="B443" s="17" t="s">
        <v>141</v>
      </c>
      <c r="C443" s="20" t="s">
        <v>143</v>
      </c>
      <c r="D443" s="4" t="str">
        <f>vlookup(A443,mapping!A:B,2,false)</f>
        <v>Procedural</v>
      </c>
      <c r="E443" s="21">
        <f t="shared" si="1"/>
        <v>2018</v>
      </c>
      <c r="F443" s="19">
        <v>675.0</v>
      </c>
      <c r="G443" s="19">
        <v>675.0</v>
      </c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2.75" customHeight="1">
      <c r="A444" s="17" t="s">
        <v>140</v>
      </c>
      <c r="B444" s="17" t="s">
        <v>141</v>
      </c>
      <c r="C444" s="20" t="s">
        <v>14</v>
      </c>
      <c r="D444" s="4" t="str">
        <f>vlookup(A444,mapping!A:B,2,false)</f>
        <v>Procedural</v>
      </c>
      <c r="E444" s="21">
        <f t="shared" si="1"/>
        <v>2018</v>
      </c>
      <c r="F444" s="19">
        <v>804.0</v>
      </c>
      <c r="G444" s="19">
        <v>773.0</v>
      </c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2.75" customHeight="1">
      <c r="A445" s="17" t="s">
        <v>140</v>
      </c>
      <c r="B445" s="17" t="s">
        <v>144</v>
      </c>
      <c r="C445" s="20" t="s">
        <v>145</v>
      </c>
      <c r="D445" s="4" t="str">
        <f>vlookup(A445,mapping!A:B,2,false)</f>
        <v>Procedural</v>
      </c>
      <c r="E445" s="21">
        <f t="shared" si="1"/>
        <v>2018</v>
      </c>
      <c r="F445" s="19">
        <v>0.0</v>
      </c>
      <c r="G445" s="19">
        <v>0.0</v>
      </c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2.75" customHeight="1">
      <c r="A446" s="17" t="s">
        <v>140</v>
      </c>
      <c r="B446" s="17" t="s">
        <v>144</v>
      </c>
      <c r="C446" s="20" t="s">
        <v>146</v>
      </c>
      <c r="D446" s="4" t="str">
        <f>vlookup(A446,mapping!A:B,2,false)</f>
        <v>Procedural</v>
      </c>
      <c r="E446" s="21">
        <f t="shared" si="1"/>
        <v>2018</v>
      </c>
      <c r="F446" s="19">
        <v>458.0</v>
      </c>
      <c r="G446" s="19">
        <v>457.0</v>
      </c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2.75" customHeight="1">
      <c r="A447" s="17" t="s">
        <v>140</v>
      </c>
      <c r="B447" s="17" t="s">
        <v>144</v>
      </c>
      <c r="C447" s="20" t="s">
        <v>147</v>
      </c>
      <c r="D447" s="4" t="str">
        <f>vlookup(A447,mapping!A:B,2,false)</f>
        <v>Procedural</v>
      </c>
      <c r="E447" s="21">
        <f t="shared" si="1"/>
        <v>2018</v>
      </c>
      <c r="F447" s="19">
        <v>3408.0</v>
      </c>
      <c r="G447" s="19">
        <v>3407.0</v>
      </c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2.75" customHeight="1">
      <c r="A448" s="17" t="s">
        <v>140</v>
      </c>
      <c r="B448" s="17" t="s">
        <v>144</v>
      </c>
      <c r="C448" s="20" t="s">
        <v>148</v>
      </c>
      <c r="D448" s="4" t="str">
        <f>vlookup(A448,mapping!A:B,2,false)</f>
        <v>Procedural</v>
      </c>
      <c r="E448" s="21">
        <f t="shared" si="1"/>
        <v>2018</v>
      </c>
      <c r="F448" s="19">
        <v>2105.0</v>
      </c>
      <c r="G448" s="19">
        <v>2105.0</v>
      </c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2.75" customHeight="1">
      <c r="A449" s="17" t="s">
        <v>140</v>
      </c>
      <c r="B449" s="17" t="s">
        <v>144</v>
      </c>
      <c r="C449" s="20" t="s">
        <v>149</v>
      </c>
      <c r="D449" s="4" t="str">
        <f>vlookup(A449,mapping!A:B,2,false)</f>
        <v>Procedural</v>
      </c>
      <c r="E449" s="21">
        <f t="shared" si="1"/>
        <v>2018</v>
      </c>
      <c r="F449" s="19">
        <v>185.0</v>
      </c>
      <c r="G449" s="19">
        <v>169.0</v>
      </c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2.75" customHeight="1">
      <c r="A450" s="17" t="s">
        <v>140</v>
      </c>
      <c r="B450" s="17" t="s">
        <v>144</v>
      </c>
      <c r="C450" s="20" t="s">
        <v>14</v>
      </c>
      <c r="D450" s="4" t="str">
        <f>vlookup(A450,mapping!A:B,2,false)</f>
        <v>Procedural</v>
      </c>
      <c r="E450" s="21">
        <f t="shared" si="1"/>
        <v>2018</v>
      </c>
      <c r="F450" s="19">
        <v>5690.0</v>
      </c>
      <c r="G450" s="19">
        <v>5674.0</v>
      </c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2.75" customHeight="1">
      <c r="A451" s="17" t="s">
        <v>140</v>
      </c>
      <c r="B451" s="17" t="s">
        <v>150</v>
      </c>
      <c r="C451" s="20" t="s">
        <v>151</v>
      </c>
      <c r="D451" s="4" t="str">
        <f>vlookup(A451,mapping!A:B,2,false)</f>
        <v>Procedural</v>
      </c>
      <c r="E451" s="21">
        <f t="shared" si="1"/>
        <v>2018</v>
      </c>
      <c r="F451" s="19">
        <v>3553.0</v>
      </c>
      <c r="G451" s="19">
        <v>3003.0</v>
      </c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2.75" customHeight="1">
      <c r="A452" s="17" t="s">
        <v>140</v>
      </c>
      <c r="B452" s="17" t="s">
        <v>152</v>
      </c>
      <c r="C452" s="20" t="s">
        <v>153</v>
      </c>
      <c r="D452" s="4" t="str">
        <f>vlookup(A452,mapping!A:B,2,false)</f>
        <v>Procedural</v>
      </c>
      <c r="E452" s="21">
        <f t="shared" si="1"/>
        <v>2018</v>
      </c>
      <c r="F452" s="19">
        <v>27.0</v>
      </c>
      <c r="G452" s="19">
        <v>23.0</v>
      </c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2.75" customHeight="1">
      <c r="A453" s="17" t="s">
        <v>140</v>
      </c>
      <c r="B453" s="17" t="s">
        <v>152</v>
      </c>
      <c r="C453" s="20" t="s">
        <v>154</v>
      </c>
      <c r="D453" s="4" t="str">
        <f>vlookup(A453,mapping!A:B,2,false)</f>
        <v>Procedural</v>
      </c>
      <c r="E453" s="21">
        <f t="shared" si="1"/>
        <v>2018</v>
      </c>
      <c r="F453" s="19">
        <v>1.0</v>
      </c>
      <c r="G453" s="19">
        <v>1.0</v>
      </c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2.75" customHeight="1">
      <c r="A454" s="17" t="s">
        <v>140</v>
      </c>
      <c r="B454" s="17" t="s">
        <v>152</v>
      </c>
      <c r="C454" s="20" t="s">
        <v>156</v>
      </c>
      <c r="D454" s="4" t="str">
        <f>vlookup(A454,mapping!A:B,2,false)</f>
        <v>Procedural</v>
      </c>
      <c r="E454" s="21">
        <f t="shared" si="1"/>
        <v>2018</v>
      </c>
      <c r="F454" s="19">
        <v>31.0</v>
      </c>
      <c r="G454" s="19">
        <v>23.0</v>
      </c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2.75" customHeight="1">
      <c r="A455" s="17" t="s">
        <v>140</v>
      </c>
      <c r="B455" s="17" t="s">
        <v>152</v>
      </c>
      <c r="C455" s="20" t="s">
        <v>14</v>
      </c>
      <c r="D455" s="4" t="str">
        <f>vlookup(A455,mapping!A:B,2,false)</f>
        <v>Procedural</v>
      </c>
      <c r="E455" s="21">
        <f t="shared" si="1"/>
        <v>2018</v>
      </c>
      <c r="F455" s="19">
        <v>58.0</v>
      </c>
      <c r="G455" s="19">
        <v>46.0</v>
      </c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2.75" customHeight="1">
      <c r="A456" s="17" t="s">
        <v>140</v>
      </c>
      <c r="B456" s="17" t="s">
        <v>157</v>
      </c>
      <c r="C456" s="20" t="s">
        <v>158</v>
      </c>
      <c r="D456" s="4" t="str">
        <f>vlookup(A456,mapping!A:B,2,false)</f>
        <v>Procedural</v>
      </c>
      <c r="E456" s="21">
        <f t="shared" si="1"/>
        <v>2018</v>
      </c>
      <c r="F456" s="19">
        <v>1.0</v>
      </c>
      <c r="G456" s="19">
        <v>0.0</v>
      </c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2.75" customHeight="1">
      <c r="A457" s="17" t="s">
        <v>140</v>
      </c>
      <c r="B457" s="17" t="s">
        <v>157</v>
      </c>
      <c r="C457" s="20" t="s">
        <v>159</v>
      </c>
      <c r="D457" s="4" t="str">
        <f>vlookup(A457,mapping!A:B,2,false)</f>
        <v>Procedural</v>
      </c>
      <c r="E457" s="21">
        <f t="shared" si="1"/>
        <v>2018</v>
      </c>
      <c r="F457" s="19">
        <v>0.0</v>
      </c>
      <c r="G457" s="19">
        <v>0.0</v>
      </c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2.75" customHeight="1">
      <c r="A458" s="17" t="s">
        <v>140</v>
      </c>
      <c r="B458" s="17" t="s">
        <v>157</v>
      </c>
      <c r="C458" s="20" t="s">
        <v>14</v>
      </c>
      <c r="D458" s="4" t="str">
        <f>vlookup(A458,mapping!A:B,2,false)</f>
        <v>Procedural</v>
      </c>
      <c r="E458" s="21">
        <f t="shared" si="1"/>
        <v>2018</v>
      </c>
      <c r="F458" s="19">
        <v>1.0</v>
      </c>
      <c r="G458" s="19">
        <v>0.0</v>
      </c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2.75" customHeight="1">
      <c r="A459" s="17" t="s">
        <v>140</v>
      </c>
      <c r="B459" s="20" t="s">
        <v>160</v>
      </c>
      <c r="C459" s="20" t="s">
        <v>161</v>
      </c>
      <c r="D459" s="4" t="str">
        <f>vlookup(A459,mapping!A:B,2,false)</f>
        <v>Procedural</v>
      </c>
      <c r="E459" s="21">
        <f t="shared" si="1"/>
        <v>2018</v>
      </c>
      <c r="F459" s="19">
        <v>70.0</v>
      </c>
      <c r="G459" s="19">
        <v>48.0</v>
      </c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2.75" customHeight="1">
      <c r="A460" s="17" t="s">
        <v>140</v>
      </c>
      <c r="B460" s="20" t="s">
        <v>160</v>
      </c>
      <c r="C460" s="20" t="s">
        <v>162</v>
      </c>
      <c r="D460" s="4" t="str">
        <f>vlookup(A460,mapping!A:B,2,false)</f>
        <v>Procedural</v>
      </c>
      <c r="E460" s="21">
        <f t="shared" si="1"/>
        <v>2018</v>
      </c>
      <c r="F460" s="19">
        <v>2022.0</v>
      </c>
      <c r="G460" s="19">
        <v>1757.0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2.75" customHeight="1">
      <c r="A461" s="17" t="s">
        <v>140</v>
      </c>
      <c r="B461" s="20" t="s">
        <v>160</v>
      </c>
      <c r="C461" s="20" t="s">
        <v>163</v>
      </c>
      <c r="D461" s="4" t="str">
        <f>vlookup(A461,mapping!A:B,2,false)</f>
        <v>Procedural</v>
      </c>
      <c r="E461" s="21">
        <f t="shared" si="1"/>
        <v>2018</v>
      </c>
      <c r="F461" s="19">
        <v>133.0</v>
      </c>
      <c r="G461" s="19">
        <v>120.0</v>
      </c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2.75" customHeight="1">
      <c r="A462" s="17" t="s">
        <v>140</v>
      </c>
      <c r="B462" s="20" t="s">
        <v>160</v>
      </c>
      <c r="C462" s="20" t="s">
        <v>164</v>
      </c>
      <c r="D462" s="4" t="str">
        <f>vlookup(A462,mapping!A:B,2,false)</f>
        <v>Procedural</v>
      </c>
      <c r="E462" s="21">
        <f t="shared" si="1"/>
        <v>2018</v>
      </c>
      <c r="F462" s="19">
        <v>1782.0</v>
      </c>
      <c r="G462" s="19">
        <v>1551.0</v>
      </c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2.75" customHeight="1">
      <c r="A463" s="17" t="s">
        <v>140</v>
      </c>
      <c r="B463" s="20" t="s">
        <v>160</v>
      </c>
      <c r="C463" s="20" t="s">
        <v>14</v>
      </c>
      <c r="D463" s="4" t="str">
        <f>vlookup(A463,mapping!A:B,2,false)</f>
        <v>Procedural</v>
      </c>
      <c r="E463" s="21">
        <f t="shared" si="1"/>
        <v>2018</v>
      </c>
      <c r="F463" s="19">
        <v>3735.0</v>
      </c>
      <c r="G463" s="19">
        <v>3247.0</v>
      </c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2.75" customHeight="1">
      <c r="A464" s="17" t="s">
        <v>140</v>
      </c>
      <c r="B464" s="17" t="s">
        <v>14</v>
      </c>
      <c r="C464" s="17" t="s">
        <v>14</v>
      </c>
      <c r="D464" s="4" t="str">
        <f>vlookup(A464,mapping!A:B,2,false)</f>
        <v>Procedural</v>
      </c>
      <c r="E464" s="21">
        <f t="shared" si="1"/>
        <v>2018</v>
      </c>
      <c r="F464" s="19">
        <v>11214.0</v>
      </c>
      <c r="G464" s="19">
        <v>10319.0</v>
      </c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2.75" customHeight="1">
      <c r="A465" s="17" t="s">
        <v>165</v>
      </c>
      <c r="B465" s="17" t="s">
        <v>166</v>
      </c>
      <c r="C465" s="20" t="s">
        <v>167</v>
      </c>
      <c r="D465" s="4" t="str">
        <f>vlookup(A465,mapping!A:B,2,false)</f>
        <v>Property | Order | Other</v>
      </c>
      <c r="E465" s="21">
        <f t="shared" si="1"/>
        <v>2018</v>
      </c>
      <c r="F465" s="19">
        <v>0.0</v>
      </c>
      <c r="G465" s="19">
        <v>0.0</v>
      </c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2.75" customHeight="1">
      <c r="A466" s="17" t="s">
        <v>165</v>
      </c>
      <c r="B466" s="17" t="s">
        <v>168</v>
      </c>
      <c r="C466" s="20" t="s">
        <v>171</v>
      </c>
      <c r="D466" s="4" t="str">
        <f>vlookup(A466,mapping!A:B,2,false)</f>
        <v>Property | Order | Other</v>
      </c>
      <c r="E466" s="21">
        <f t="shared" si="1"/>
        <v>2018</v>
      </c>
      <c r="F466" s="19">
        <v>3.0</v>
      </c>
      <c r="G466" s="19">
        <v>2.0</v>
      </c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2.75" customHeight="1">
      <c r="A467" s="17" t="s">
        <v>165</v>
      </c>
      <c r="B467" s="17" t="s">
        <v>168</v>
      </c>
      <c r="C467" s="20" t="s">
        <v>172</v>
      </c>
      <c r="D467" s="4" t="str">
        <f>vlookup(A467,mapping!A:B,2,false)</f>
        <v>Property | Order | Other</v>
      </c>
      <c r="E467" s="21">
        <f t="shared" si="1"/>
        <v>2018</v>
      </c>
      <c r="F467" s="19">
        <v>0.0</v>
      </c>
      <c r="G467" s="19">
        <v>0.0</v>
      </c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2.75" customHeight="1">
      <c r="A468" s="17" t="s">
        <v>165</v>
      </c>
      <c r="B468" s="17" t="s">
        <v>168</v>
      </c>
      <c r="C468" s="20" t="s">
        <v>173</v>
      </c>
      <c r="D468" s="4" t="str">
        <f>vlookup(A468,mapping!A:B,2,false)</f>
        <v>Property | Order | Other</v>
      </c>
      <c r="E468" s="21">
        <f t="shared" si="1"/>
        <v>2018</v>
      </c>
      <c r="F468" s="19">
        <v>408.0</v>
      </c>
      <c r="G468" s="19">
        <v>302.0</v>
      </c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2.75" customHeight="1">
      <c r="A469" s="17" t="s">
        <v>165</v>
      </c>
      <c r="B469" s="17" t="s">
        <v>168</v>
      </c>
      <c r="C469" s="20" t="s">
        <v>174</v>
      </c>
      <c r="D469" s="4" t="str">
        <f>vlookup(A469,mapping!A:B,2,false)</f>
        <v>Property | Order | Other</v>
      </c>
      <c r="E469" s="21">
        <f t="shared" si="1"/>
        <v>2018</v>
      </c>
      <c r="F469" s="19">
        <v>37.0</v>
      </c>
      <c r="G469" s="19">
        <v>29.0</v>
      </c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2.75" customHeight="1">
      <c r="A470" s="17" t="s">
        <v>165</v>
      </c>
      <c r="B470" s="17" t="s">
        <v>168</v>
      </c>
      <c r="C470" s="20" t="s">
        <v>14</v>
      </c>
      <c r="D470" s="4" t="str">
        <f>vlookup(A470,mapping!A:B,2,false)</f>
        <v>Property | Order | Other</v>
      </c>
      <c r="E470" s="21">
        <f t="shared" si="1"/>
        <v>2018</v>
      </c>
      <c r="F470" s="19">
        <v>448.0</v>
      </c>
      <c r="G470" s="19">
        <v>333.0</v>
      </c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2.75" customHeight="1">
      <c r="A471" s="17" t="s">
        <v>165</v>
      </c>
      <c r="B471" s="17" t="s">
        <v>175</v>
      </c>
      <c r="C471" s="20" t="s">
        <v>175</v>
      </c>
      <c r="D471" s="4" t="str">
        <f>vlookup(A471,mapping!A:B,2,false)</f>
        <v>Property | Order | Other</v>
      </c>
      <c r="E471" s="21">
        <f t="shared" si="1"/>
        <v>2018</v>
      </c>
      <c r="F471" s="19">
        <v>10.0</v>
      </c>
      <c r="G471" s="19">
        <v>7.0</v>
      </c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2.75" customHeight="1">
      <c r="A472" s="17" t="s">
        <v>165</v>
      </c>
      <c r="B472" s="17" t="s">
        <v>176</v>
      </c>
      <c r="C472" s="20" t="s">
        <v>177</v>
      </c>
      <c r="D472" s="4" t="str">
        <f>vlookup(A472,mapping!A:B,2,false)</f>
        <v>Property | Order | Other</v>
      </c>
      <c r="E472" s="21">
        <f t="shared" si="1"/>
        <v>2018</v>
      </c>
      <c r="F472" s="19">
        <v>22.0</v>
      </c>
      <c r="G472" s="19">
        <v>19.0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2.75" customHeight="1">
      <c r="A473" s="17" t="s">
        <v>165</v>
      </c>
      <c r="B473" s="17" t="s">
        <v>176</v>
      </c>
      <c r="C473" s="20" t="s">
        <v>178</v>
      </c>
      <c r="D473" s="4" t="str">
        <f>vlookup(A473,mapping!A:B,2,false)</f>
        <v>Property | Order | Other</v>
      </c>
      <c r="E473" s="21">
        <f t="shared" si="1"/>
        <v>2018</v>
      </c>
      <c r="F473" s="19">
        <v>0.0</v>
      </c>
      <c r="G473" s="19">
        <v>0.0</v>
      </c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2.75" customHeight="1">
      <c r="A474" s="17" t="s">
        <v>165</v>
      </c>
      <c r="B474" s="17" t="s">
        <v>176</v>
      </c>
      <c r="C474" s="20" t="s">
        <v>180</v>
      </c>
      <c r="D474" s="4" t="str">
        <f>vlookup(A474,mapping!A:B,2,false)</f>
        <v>Property | Order | Other</v>
      </c>
      <c r="E474" s="21">
        <f t="shared" si="1"/>
        <v>2018</v>
      </c>
      <c r="F474" s="19">
        <v>1.0</v>
      </c>
      <c r="G474" s="19">
        <v>1.0</v>
      </c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2.75" customHeight="1">
      <c r="A475" s="17" t="s">
        <v>165</v>
      </c>
      <c r="B475" s="17" t="s">
        <v>176</v>
      </c>
      <c r="C475" s="20" t="s">
        <v>182</v>
      </c>
      <c r="D475" s="4" t="str">
        <f>vlookup(A475,mapping!A:B,2,false)</f>
        <v>Property | Order | Other</v>
      </c>
      <c r="E475" s="21">
        <f t="shared" si="1"/>
        <v>2018</v>
      </c>
      <c r="F475" s="19">
        <v>51.0</v>
      </c>
      <c r="G475" s="19">
        <v>39.0</v>
      </c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2.75" customHeight="1">
      <c r="A476" s="17" t="s">
        <v>165</v>
      </c>
      <c r="B476" s="17" t="s">
        <v>176</v>
      </c>
      <c r="C476" s="20" t="s">
        <v>14</v>
      </c>
      <c r="D476" s="4" t="str">
        <f>vlookup(A476,mapping!A:B,2,false)</f>
        <v>Property | Order | Other</v>
      </c>
      <c r="E476" s="21">
        <f t="shared" si="1"/>
        <v>2018</v>
      </c>
      <c r="F476" s="19">
        <v>74.0</v>
      </c>
      <c r="G476" s="19">
        <v>59.0</v>
      </c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2.75" customHeight="1">
      <c r="A477" s="17" t="s">
        <v>165</v>
      </c>
      <c r="B477" s="17" t="s">
        <v>14</v>
      </c>
      <c r="C477" s="17" t="s">
        <v>14</v>
      </c>
      <c r="D477" s="4" t="str">
        <f>vlookup(A477,mapping!A:B,2,false)</f>
        <v>Property | Order | Other</v>
      </c>
      <c r="E477" s="21">
        <f t="shared" si="1"/>
        <v>2018</v>
      </c>
      <c r="F477" s="19">
        <v>527.0</v>
      </c>
      <c r="G477" s="19">
        <v>397.0</v>
      </c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2.75" customHeight="1">
      <c r="A478" s="17" t="s">
        <v>14</v>
      </c>
      <c r="B478" s="17" t="s">
        <v>14</v>
      </c>
      <c r="C478" s="17" t="s">
        <v>14</v>
      </c>
      <c r="D478" s="4" t="str">
        <f>vlookup(A478,mapping!A:B,2,false)</f>
        <v>Total</v>
      </c>
      <c r="E478" s="21">
        <f t="shared" si="1"/>
        <v>2018</v>
      </c>
      <c r="F478" s="19">
        <v>30898.0</v>
      </c>
      <c r="G478" s="19">
        <v>27686.0</v>
      </c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2.75" customHeight="1">
      <c r="A479" s="17" t="s">
        <v>7</v>
      </c>
      <c r="B479" s="17" t="s">
        <v>8</v>
      </c>
      <c r="C479" s="17" t="s">
        <v>8</v>
      </c>
      <c r="D479" s="4" t="str">
        <f>vlookup(A479,mapping!A:B,2,false)</f>
        <v>Homicide</v>
      </c>
      <c r="E479" s="21">
        <f t="shared" si="1"/>
        <v>2019</v>
      </c>
      <c r="F479" s="19">
        <v>10.0</v>
      </c>
      <c r="G479" s="19">
        <v>4.0</v>
      </c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2.75" customHeight="1">
      <c r="A480" s="17" t="s">
        <v>7</v>
      </c>
      <c r="B480" s="20" t="s">
        <v>10</v>
      </c>
      <c r="C480" s="20" t="s">
        <v>10</v>
      </c>
      <c r="D480" s="4" t="str">
        <f>vlookup(A480,mapping!A:B,2,false)</f>
        <v>Homicide</v>
      </c>
      <c r="E480" s="21">
        <f t="shared" si="1"/>
        <v>2019</v>
      </c>
      <c r="F480" s="19">
        <v>7.0</v>
      </c>
      <c r="G480" s="19">
        <v>3.0</v>
      </c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2.75" customHeight="1">
      <c r="A481" s="17" t="s">
        <v>7</v>
      </c>
      <c r="B481" s="17" t="s">
        <v>11</v>
      </c>
      <c r="C481" s="20" t="s">
        <v>12</v>
      </c>
      <c r="D481" s="4" t="str">
        <f>vlookup(A481,mapping!A:B,2,false)</f>
        <v>Homicide</v>
      </c>
      <c r="E481" s="21">
        <f t="shared" si="1"/>
        <v>2019</v>
      </c>
      <c r="F481" s="19">
        <v>4.0</v>
      </c>
      <c r="G481" s="19">
        <v>3.0</v>
      </c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2.75" customHeight="1">
      <c r="A482" s="17" t="s">
        <v>7</v>
      </c>
      <c r="B482" s="17" t="s">
        <v>11</v>
      </c>
      <c r="C482" s="20" t="s">
        <v>13</v>
      </c>
      <c r="D482" s="4" t="str">
        <f>vlookup(A482,mapping!A:B,2,false)</f>
        <v>Homicide</v>
      </c>
      <c r="E482" s="21">
        <f t="shared" si="1"/>
        <v>2019</v>
      </c>
      <c r="F482" s="19">
        <v>2.0</v>
      </c>
      <c r="G482" s="19">
        <v>0.0</v>
      </c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2.75" customHeight="1">
      <c r="A483" s="17" t="s">
        <v>7</v>
      </c>
      <c r="B483" s="17" t="s">
        <v>11</v>
      </c>
      <c r="C483" s="20" t="s">
        <v>14</v>
      </c>
      <c r="D483" s="4" t="str">
        <f>vlookup(A483,mapping!A:B,2,false)</f>
        <v>Homicide</v>
      </c>
      <c r="E483" s="21">
        <f t="shared" si="1"/>
        <v>2019</v>
      </c>
      <c r="F483" s="19">
        <v>6.0</v>
      </c>
      <c r="G483" s="19">
        <v>3.0</v>
      </c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2.75" customHeight="1">
      <c r="A484" s="17" t="s">
        <v>7</v>
      </c>
      <c r="B484" s="20" t="s">
        <v>14</v>
      </c>
      <c r="C484" s="20" t="s">
        <v>14</v>
      </c>
      <c r="D484" s="4" t="str">
        <f>vlookup(A484,mapping!A:B,2,false)</f>
        <v>Homicide</v>
      </c>
      <c r="E484" s="21">
        <f t="shared" si="1"/>
        <v>2019</v>
      </c>
      <c r="F484" s="19">
        <v>20.0</v>
      </c>
      <c r="G484" s="19">
        <v>10.0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2.75" customHeight="1">
      <c r="A485" s="17" t="s">
        <v>15</v>
      </c>
      <c r="B485" s="17" t="s">
        <v>16</v>
      </c>
      <c r="C485" s="20" t="s">
        <v>17</v>
      </c>
      <c r="D485" s="4" t="str">
        <f>vlookup(A485,mapping!A:B,2,false)</f>
        <v>Acts causing injury</v>
      </c>
      <c r="E485" s="21">
        <f t="shared" si="1"/>
        <v>2019</v>
      </c>
      <c r="F485" s="19">
        <v>2992.0</v>
      </c>
      <c r="G485" s="19">
        <v>1977.0</v>
      </c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2.75" customHeight="1">
      <c r="A486" s="17" t="s">
        <v>15</v>
      </c>
      <c r="B486" s="17" t="s">
        <v>16</v>
      </c>
      <c r="C486" s="20" t="s">
        <v>18</v>
      </c>
      <c r="D486" s="4" t="str">
        <f>vlookup(A486,mapping!A:B,2,false)</f>
        <v>Acts causing injury</v>
      </c>
      <c r="E486" s="21">
        <f t="shared" si="1"/>
        <v>2019</v>
      </c>
      <c r="F486" s="19">
        <v>912.0</v>
      </c>
      <c r="G486" s="19">
        <v>713.0</v>
      </c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2.75" customHeight="1">
      <c r="A487" s="17" t="s">
        <v>15</v>
      </c>
      <c r="B487" s="17" t="s">
        <v>16</v>
      </c>
      <c r="C487" s="20" t="s">
        <v>19</v>
      </c>
      <c r="D487" s="4" t="str">
        <f>vlookup(A487,mapping!A:B,2,false)</f>
        <v>Acts causing injury</v>
      </c>
      <c r="E487" s="21">
        <f t="shared" si="1"/>
        <v>2019</v>
      </c>
      <c r="F487" s="19">
        <v>4384.0</v>
      </c>
      <c r="G487" s="19">
        <v>3024.0</v>
      </c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2.75" customHeight="1">
      <c r="A488" s="17" t="s">
        <v>15</v>
      </c>
      <c r="B488" s="17" t="s">
        <v>16</v>
      </c>
      <c r="C488" s="20" t="s">
        <v>14</v>
      </c>
      <c r="D488" s="4" t="str">
        <f>vlookup(A488,mapping!A:B,2,false)</f>
        <v>Acts causing injury</v>
      </c>
      <c r="E488" s="21">
        <f t="shared" si="1"/>
        <v>2019</v>
      </c>
      <c r="F488" s="19">
        <v>6843.0</v>
      </c>
      <c r="G488" s="19">
        <v>5099.0</v>
      </c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2.75" customHeight="1">
      <c r="A489" s="17" t="s">
        <v>15</v>
      </c>
      <c r="B489" s="17" t="s">
        <v>20</v>
      </c>
      <c r="C489" s="20" t="s">
        <v>21</v>
      </c>
      <c r="D489" s="4" t="str">
        <f>vlookup(A489,mapping!A:B,2,false)</f>
        <v>Acts causing injury</v>
      </c>
      <c r="E489" s="21">
        <f t="shared" si="1"/>
        <v>2019</v>
      </c>
      <c r="F489" s="19">
        <v>3490.0</v>
      </c>
      <c r="G489" s="19">
        <v>2550.0</v>
      </c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2.75" customHeight="1">
      <c r="A490" s="17" t="s">
        <v>15</v>
      </c>
      <c r="B490" s="17" t="s">
        <v>20</v>
      </c>
      <c r="C490" s="20" t="s">
        <v>22</v>
      </c>
      <c r="D490" s="4" t="str">
        <f>vlookup(A490,mapping!A:B,2,false)</f>
        <v>Acts causing injury</v>
      </c>
      <c r="E490" s="21">
        <f t="shared" si="1"/>
        <v>2019</v>
      </c>
      <c r="F490" s="19">
        <v>29.0</v>
      </c>
      <c r="G490" s="19">
        <v>21.0</v>
      </c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2.75" customHeight="1">
      <c r="A491" s="17" t="s">
        <v>15</v>
      </c>
      <c r="B491" s="17" t="s">
        <v>20</v>
      </c>
      <c r="C491" s="20" t="s">
        <v>14</v>
      </c>
      <c r="D491" s="4" t="str">
        <f>vlookup(A491,mapping!A:B,2,false)</f>
        <v>Acts causing injury</v>
      </c>
      <c r="E491" s="21">
        <f t="shared" si="1"/>
        <v>2019</v>
      </c>
      <c r="F491" s="19">
        <v>3510.0</v>
      </c>
      <c r="G491" s="19">
        <v>2565.0</v>
      </c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2.75" customHeight="1">
      <c r="A492" s="17" t="s">
        <v>15</v>
      </c>
      <c r="B492" s="20" t="s">
        <v>14</v>
      </c>
      <c r="C492" s="20" t="s">
        <v>14</v>
      </c>
      <c r="D492" s="4" t="str">
        <f>vlookup(A492,mapping!A:B,2,false)</f>
        <v>Acts causing injury</v>
      </c>
      <c r="E492" s="21">
        <f t="shared" si="1"/>
        <v>2019</v>
      </c>
      <c r="F492" s="19">
        <v>8626.0</v>
      </c>
      <c r="G492" s="19">
        <v>6605.0</v>
      </c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2.75" customHeight="1">
      <c r="A493" s="17" t="s">
        <v>23</v>
      </c>
      <c r="B493" s="17" t="s">
        <v>24</v>
      </c>
      <c r="C493" s="20" t="s">
        <v>25</v>
      </c>
      <c r="D493" s="4" t="str">
        <f>vlookup(A493,mapping!A:B,2,false)</f>
        <v>Sexual assault</v>
      </c>
      <c r="E493" s="21">
        <f t="shared" si="1"/>
        <v>2019</v>
      </c>
      <c r="F493" s="19">
        <v>214.0</v>
      </c>
      <c r="G493" s="19">
        <v>131.0</v>
      </c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2.75" customHeight="1">
      <c r="A494" s="17" t="s">
        <v>23</v>
      </c>
      <c r="B494" s="17" t="s">
        <v>24</v>
      </c>
      <c r="C494" s="20" t="s">
        <v>26</v>
      </c>
      <c r="D494" s="4" t="str">
        <f>vlookup(A494,mapping!A:B,2,false)</f>
        <v>Sexual assault</v>
      </c>
      <c r="E494" s="21">
        <f t="shared" si="1"/>
        <v>2019</v>
      </c>
      <c r="F494" s="19">
        <v>92.0</v>
      </c>
      <c r="G494" s="19">
        <v>55.0</v>
      </c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2.75" customHeight="1">
      <c r="A495" s="17" t="s">
        <v>23</v>
      </c>
      <c r="B495" s="17" t="s">
        <v>24</v>
      </c>
      <c r="C495" s="20" t="s">
        <v>14</v>
      </c>
      <c r="D495" s="4" t="str">
        <f>vlookup(A495,mapping!A:B,2,false)</f>
        <v>Sexual assault</v>
      </c>
      <c r="E495" s="21">
        <f t="shared" si="1"/>
        <v>2019</v>
      </c>
      <c r="F495" s="19">
        <v>301.0</v>
      </c>
      <c r="G495" s="19">
        <v>185.0</v>
      </c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2.75" customHeight="1">
      <c r="A496" s="17" t="s">
        <v>23</v>
      </c>
      <c r="B496" s="17" t="s">
        <v>27</v>
      </c>
      <c r="C496" s="20" t="s">
        <v>28</v>
      </c>
      <c r="D496" s="4" t="str">
        <f>vlookup(A496,mapping!A:B,2,false)</f>
        <v>Sexual assault</v>
      </c>
      <c r="E496" s="21">
        <f t="shared" si="1"/>
        <v>2019</v>
      </c>
      <c r="F496" s="19">
        <v>8.0</v>
      </c>
      <c r="G496" s="19">
        <v>6.0</v>
      </c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2.75" customHeight="1">
      <c r="A497" s="17" t="s">
        <v>23</v>
      </c>
      <c r="B497" s="17" t="s">
        <v>27</v>
      </c>
      <c r="C497" s="20" t="s">
        <v>29</v>
      </c>
      <c r="D497" s="4" t="str">
        <f>vlookup(A497,mapping!A:B,2,false)</f>
        <v>Sexual assault</v>
      </c>
      <c r="E497" s="21">
        <f t="shared" si="1"/>
        <v>2019</v>
      </c>
      <c r="F497" s="19">
        <v>31.0</v>
      </c>
      <c r="G497" s="19">
        <v>25.0</v>
      </c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2.75" customHeight="1">
      <c r="A498" s="17" t="s">
        <v>23</v>
      </c>
      <c r="B498" s="17" t="s">
        <v>27</v>
      </c>
      <c r="C498" s="20" t="s">
        <v>31</v>
      </c>
      <c r="D498" s="4" t="str">
        <f>vlookup(A498,mapping!A:B,2,false)</f>
        <v>Sexual assault</v>
      </c>
      <c r="E498" s="21">
        <f t="shared" si="1"/>
        <v>2019</v>
      </c>
      <c r="F498" s="19">
        <v>41.0</v>
      </c>
      <c r="G498" s="19">
        <v>30.0</v>
      </c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2.75" customHeight="1">
      <c r="A499" s="17" t="s">
        <v>23</v>
      </c>
      <c r="B499" s="17" t="s">
        <v>27</v>
      </c>
      <c r="C499" s="20" t="s">
        <v>14</v>
      </c>
      <c r="D499" s="4" t="str">
        <f>vlookup(A499,mapping!A:B,2,false)</f>
        <v>Sexual assault</v>
      </c>
      <c r="E499" s="21">
        <f t="shared" si="1"/>
        <v>2019</v>
      </c>
      <c r="F499" s="19">
        <v>73.0</v>
      </c>
      <c r="G499" s="19">
        <v>55.0</v>
      </c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2.75" customHeight="1">
      <c r="A500" s="17" t="s">
        <v>23</v>
      </c>
      <c r="B500" s="20" t="s">
        <v>14</v>
      </c>
      <c r="C500" s="20" t="s">
        <v>14</v>
      </c>
      <c r="D500" s="4" t="str">
        <f>vlookup(A500,mapping!A:B,2,false)</f>
        <v>Sexual assault</v>
      </c>
      <c r="E500" s="21">
        <f t="shared" si="1"/>
        <v>2019</v>
      </c>
      <c r="F500" s="19">
        <v>355.0</v>
      </c>
      <c r="G500" s="19">
        <v>230.0</v>
      </c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2.75" customHeight="1">
      <c r="A501" s="17" t="s">
        <v>32</v>
      </c>
      <c r="B501" s="17" t="s">
        <v>33</v>
      </c>
      <c r="C501" s="20" t="s">
        <v>34</v>
      </c>
      <c r="D501" s="4" t="str">
        <f>vlookup(A501,mapping!A:B,2,false)</f>
        <v>Acts causing injury</v>
      </c>
      <c r="E501" s="21">
        <f t="shared" si="1"/>
        <v>2019</v>
      </c>
      <c r="F501" s="19">
        <v>175.0</v>
      </c>
      <c r="G501" s="19">
        <v>156.0</v>
      </c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2.75" customHeight="1">
      <c r="A502" s="17" t="s">
        <v>32</v>
      </c>
      <c r="B502" s="17" t="s">
        <v>33</v>
      </c>
      <c r="C502" s="20" t="s">
        <v>35</v>
      </c>
      <c r="D502" s="4" t="str">
        <f>vlookup(A502,mapping!A:B,2,false)</f>
        <v>Acts causing injury</v>
      </c>
      <c r="E502" s="21">
        <f t="shared" si="1"/>
        <v>2019</v>
      </c>
      <c r="F502" s="19">
        <v>862.0</v>
      </c>
      <c r="G502" s="19">
        <v>735.0</v>
      </c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2.75" customHeight="1">
      <c r="A503" s="17" t="s">
        <v>32</v>
      </c>
      <c r="B503" s="17" t="s">
        <v>33</v>
      </c>
      <c r="C503" s="20" t="s">
        <v>14</v>
      </c>
      <c r="D503" s="4" t="str">
        <f>vlookup(A503,mapping!A:B,2,false)</f>
        <v>Acts causing injury</v>
      </c>
      <c r="E503" s="21">
        <f t="shared" si="1"/>
        <v>2019</v>
      </c>
      <c r="F503" s="19">
        <v>997.0</v>
      </c>
      <c r="G503" s="19">
        <v>860.0</v>
      </c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2.75" customHeight="1">
      <c r="A504" s="17" t="s">
        <v>32</v>
      </c>
      <c r="B504" s="17" t="s">
        <v>36</v>
      </c>
      <c r="C504" s="20" t="s">
        <v>37</v>
      </c>
      <c r="D504" s="4" t="str">
        <f>vlookup(A504,mapping!A:B,2,false)</f>
        <v>Acts causing injury</v>
      </c>
      <c r="E504" s="21">
        <f t="shared" si="1"/>
        <v>2019</v>
      </c>
      <c r="F504" s="19">
        <v>7.0</v>
      </c>
      <c r="G504" s="19">
        <v>6.0</v>
      </c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2.75" customHeight="1">
      <c r="A505" s="17" t="s">
        <v>32</v>
      </c>
      <c r="B505" s="17" t="s">
        <v>36</v>
      </c>
      <c r="C505" s="20" t="s">
        <v>38</v>
      </c>
      <c r="D505" s="4" t="str">
        <f>vlookup(A505,mapping!A:B,2,false)</f>
        <v>Acts causing injury</v>
      </c>
      <c r="E505" s="21">
        <f t="shared" si="1"/>
        <v>2019</v>
      </c>
      <c r="F505" s="19">
        <v>4.0</v>
      </c>
      <c r="G505" s="19">
        <v>3.0</v>
      </c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2.75" customHeight="1">
      <c r="A506" s="17" t="s">
        <v>32</v>
      </c>
      <c r="B506" s="17" t="s">
        <v>36</v>
      </c>
      <c r="C506" s="20" t="s">
        <v>14</v>
      </c>
      <c r="D506" s="4" t="str">
        <f>vlookup(A506,mapping!A:B,2,false)</f>
        <v>Acts causing injury</v>
      </c>
      <c r="E506" s="21">
        <f t="shared" si="1"/>
        <v>2019</v>
      </c>
      <c r="F506" s="19">
        <v>11.0</v>
      </c>
      <c r="G506" s="19">
        <v>9.0</v>
      </c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2.75" customHeight="1">
      <c r="A507" s="17" t="s">
        <v>32</v>
      </c>
      <c r="B507" s="20" t="s">
        <v>14</v>
      </c>
      <c r="C507" s="20" t="s">
        <v>14</v>
      </c>
      <c r="D507" s="4" t="str">
        <f>vlookup(A507,mapping!A:B,2,false)</f>
        <v>Acts causing injury</v>
      </c>
      <c r="E507" s="21">
        <f t="shared" si="1"/>
        <v>2019</v>
      </c>
      <c r="F507" s="19">
        <v>1008.0</v>
      </c>
      <c r="G507" s="19">
        <v>869.0</v>
      </c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2.75" customHeight="1">
      <c r="A508" s="17" t="s">
        <v>39</v>
      </c>
      <c r="B508" s="20" t="s">
        <v>40</v>
      </c>
      <c r="C508" s="20" t="s">
        <v>40</v>
      </c>
      <c r="D508" s="4" t="str">
        <f>vlookup(A508,mapping!A:B,2,false)</f>
        <v>Harrassment</v>
      </c>
      <c r="E508" s="21">
        <f t="shared" si="1"/>
        <v>2019</v>
      </c>
      <c r="F508" s="19">
        <v>46.0</v>
      </c>
      <c r="G508" s="19">
        <v>30.0</v>
      </c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2.75" customHeight="1">
      <c r="A509" s="17" t="s">
        <v>39</v>
      </c>
      <c r="B509" s="20" t="s">
        <v>41</v>
      </c>
      <c r="C509" s="20" t="s">
        <v>41</v>
      </c>
      <c r="D509" s="4" t="str">
        <f>vlookup(A509,mapping!A:B,2,false)</f>
        <v>Harrassment</v>
      </c>
      <c r="E509" s="21">
        <f t="shared" si="1"/>
        <v>2019</v>
      </c>
      <c r="F509" s="19">
        <v>0.0</v>
      </c>
      <c r="G509" s="19">
        <v>0.0</v>
      </c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2.75" customHeight="1">
      <c r="A510" s="17" t="s">
        <v>39</v>
      </c>
      <c r="B510" s="17" t="s">
        <v>42</v>
      </c>
      <c r="C510" s="20" t="s">
        <v>43</v>
      </c>
      <c r="D510" s="4" t="str">
        <f>vlookup(A510,mapping!A:B,2,false)</f>
        <v>Harrassment</v>
      </c>
      <c r="E510" s="21">
        <f t="shared" si="1"/>
        <v>2019</v>
      </c>
      <c r="F510" s="19">
        <v>19.0</v>
      </c>
      <c r="G510" s="19">
        <v>14.0</v>
      </c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2.75" customHeight="1">
      <c r="A511" s="17" t="s">
        <v>39</v>
      </c>
      <c r="B511" s="17" t="s">
        <v>42</v>
      </c>
      <c r="C511" s="20" t="s">
        <v>44</v>
      </c>
      <c r="D511" s="4" t="str">
        <f>vlookup(A511,mapping!A:B,2,false)</f>
        <v>Harrassment</v>
      </c>
      <c r="E511" s="21">
        <f t="shared" si="1"/>
        <v>2019</v>
      </c>
      <c r="F511" s="19">
        <v>649.0</v>
      </c>
      <c r="G511" s="19">
        <v>483.0</v>
      </c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2.75" customHeight="1">
      <c r="A512" s="17" t="s">
        <v>39</v>
      </c>
      <c r="B512" s="17" t="s">
        <v>42</v>
      </c>
      <c r="C512" s="20" t="s">
        <v>14</v>
      </c>
      <c r="D512" s="4" t="str">
        <f>vlookup(A512,mapping!A:B,2,false)</f>
        <v>Harrassment</v>
      </c>
      <c r="E512" s="21">
        <f t="shared" si="1"/>
        <v>2019</v>
      </c>
      <c r="F512" s="19">
        <v>663.0</v>
      </c>
      <c r="G512" s="19">
        <v>495.0</v>
      </c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2.75" customHeight="1">
      <c r="A513" s="17" t="s">
        <v>39</v>
      </c>
      <c r="B513" s="20" t="s">
        <v>14</v>
      </c>
      <c r="C513" s="20" t="s">
        <v>14</v>
      </c>
      <c r="D513" s="4" t="str">
        <f>vlookup(A513,mapping!A:B,2,false)</f>
        <v>Harrassment</v>
      </c>
      <c r="E513" s="21">
        <f t="shared" si="1"/>
        <v>2019</v>
      </c>
      <c r="F513" s="19">
        <v>708.0</v>
      </c>
      <c r="G513" s="19">
        <v>525.0</v>
      </c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2.75" customHeight="1">
      <c r="A514" s="17" t="s">
        <v>45</v>
      </c>
      <c r="B514" s="17" t="s">
        <v>46</v>
      </c>
      <c r="C514" s="20" t="s">
        <v>47</v>
      </c>
      <c r="D514" s="4" t="str">
        <f>vlookup(A514,mapping!A:B,2,false)</f>
        <v>Theft</v>
      </c>
      <c r="E514" s="21">
        <f t="shared" si="1"/>
        <v>2019</v>
      </c>
      <c r="F514" s="19">
        <v>386.0</v>
      </c>
      <c r="G514" s="19">
        <v>273.0</v>
      </c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2.75" customHeight="1">
      <c r="A515" s="17" t="s">
        <v>45</v>
      </c>
      <c r="B515" s="17" t="s">
        <v>46</v>
      </c>
      <c r="C515" s="20" t="s">
        <v>48</v>
      </c>
      <c r="D515" s="4" t="str">
        <f>vlookup(A515,mapping!A:B,2,false)</f>
        <v>Theft</v>
      </c>
      <c r="E515" s="21">
        <f t="shared" si="1"/>
        <v>2019</v>
      </c>
      <c r="F515" s="19">
        <v>158.0</v>
      </c>
      <c r="G515" s="19">
        <v>108.0</v>
      </c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2.75" customHeight="1">
      <c r="A516" s="17" t="s">
        <v>45</v>
      </c>
      <c r="B516" s="17" t="s">
        <v>46</v>
      </c>
      <c r="C516" s="20" t="s">
        <v>14</v>
      </c>
      <c r="D516" s="4" t="str">
        <f>vlookup(A516,mapping!A:B,2,false)</f>
        <v>Theft</v>
      </c>
      <c r="E516" s="21">
        <f t="shared" si="1"/>
        <v>2019</v>
      </c>
      <c r="F516" s="19">
        <v>518.0</v>
      </c>
      <c r="G516" s="19">
        <v>370.0</v>
      </c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2.75" customHeight="1">
      <c r="A517" s="17" t="s">
        <v>45</v>
      </c>
      <c r="B517" s="17" t="s">
        <v>49</v>
      </c>
      <c r="C517" s="20" t="s">
        <v>49</v>
      </c>
      <c r="D517" s="4" t="str">
        <f>vlookup(A517,mapping!A:B,2,false)</f>
        <v>Theft</v>
      </c>
      <c r="E517" s="21">
        <f t="shared" si="1"/>
        <v>2019</v>
      </c>
      <c r="F517" s="19">
        <v>10.0</v>
      </c>
      <c r="G517" s="19">
        <v>6.0</v>
      </c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2.75" customHeight="1">
      <c r="A518" s="17" t="s">
        <v>45</v>
      </c>
      <c r="B518" s="20" t="s">
        <v>14</v>
      </c>
      <c r="C518" s="20" t="s">
        <v>14</v>
      </c>
      <c r="D518" s="4" t="str">
        <f>vlookup(A518,mapping!A:B,2,false)</f>
        <v>Theft</v>
      </c>
      <c r="E518" s="21">
        <f t="shared" si="1"/>
        <v>2019</v>
      </c>
      <c r="F518" s="19">
        <v>526.0</v>
      </c>
      <c r="G518" s="19">
        <v>376.0</v>
      </c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2.75" customHeight="1">
      <c r="A519" s="17" t="s">
        <v>50</v>
      </c>
      <c r="B519" s="20" t="s">
        <v>14</v>
      </c>
      <c r="C519" s="20" t="s">
        <v>14</v>
      </c>
      <c r="D519" s="4" t="str">
        <f>vlookup(A519,mapping!A:B,2,false)</f>
        <v>Theft</v>
      </c>
      <c r="E519" s="21">
        <f t="shared" si="1"/>
        <v>2019</v>
      </c>
      <c r="F519" s="19">
        <v>1588.0</v>
      </c>
      <c r="G519" s="19">
        <v>1152.0</v>
      </c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2.75" customHeight="1">
      <c r="A520" s="20" t="s">
        <v>51</v>
      </c>
      <c r="B520" s="20" t="s">
        <v>52</v>
      </c>
      <c r="C520" s="20" t="s">
        <v>53</v>
      </c>
      <c r="D520" s="4" t="str">
        <f>vlookup(A520,mapping!A:B,2,false)</f>
        <v>Theft</v>
      </c>
      <c r="E520" s="21">
        <f t="shared" si="1"/>
        <v>2019</v>
      </c>
      <c r="F520" s="19">
        <v>155.0</v>
      </c>
      <c r="G520" s="19">
        <v>86.0</v>
      </c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2.75" customHeight="1">
      <c r="A521" s="20" t="s">
        <v>51</v>
      </c>
      <c r="B521" s="20" t="s">
        <v>52</v>
      </c>
      <c r="C521" s="20" t="s">
        <v>54</v>
      </c>
      <c r="D521" s="4" t="str">
        <f>vlookup(A521,mapping!A:B,2,false)</f>
        <v>Theft</v>
      </c>
      <c r="E521" s="21">
        <f t="shared" si="1"/>
        <v>2019</v>
      </c>
      <c r="F521" s="19">
        <v>951.0</v>
      </c>
      <c r="G521" s="19">
        <v>693.0</v>
      </c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2.75" customHeight="1">
      <c r="A522" s="20" t="s">
        <v>51</v>
      </c>
      <c r="B522" s="20" t="s">
        <v>52</v>
      </c>
      <c r="C522" s="20" t="s">
        <v>14</v>
      </c>
      <c r="D522" s="4" t="str">
        <f>vlookup(A522,mapping!A:B,2,false)</f>
        <v>Theft</v>
      </c>
      <c r="E522" s="21">
        <f t="shared" si="1"/>
        <v>2019</v>
      </c>
      <c r="F522" s="19">
        <v>1040.0</v>
      </c>
      <c r="G522" s="19">
        <v>762.0</v>
      </c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2.75" customHeight="1">
      <c r="A523" s="20" t="s">
        <v>51</v>
      </c>
      <c r="B523" s="17" t="s">
        <v>55</v>
      </c>
      <c r="C523" s="20" t="s">
        <v>56</v>
      </c>
      <c r="D523" s="4" t="str">
        <f>vlookup(A523,mapping!A:B,2,false)</f>
        <v>Theft</v>
      </c>
      <c r="E523" s="21">
        <f t="shared" si="1"/>
        <v>2019</v>
      </c>
      <c r="F523" s="19">
        <v>177.0</v>
      </c>
      <c r="G523" s="19">
        <v>121.0</v>
      </c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2.75" customHeight="1">
      <c r="A524" s="20" t="s">
        <v>51</v>
      </c>
      <c r="B524" s="17" t="s">
        <v>55</v>
      </c>
      <c r="C524" s="20" t="s">
        <v>57</v>
      </c>
      <c r="D524" s="4" t="str">
        <f>vlookup(A524,mapping!A:B,2,false)</f>
        <v>Theft</v>
      </c>
      <c r="E524" s="21">
        <f t="shared" si="1"/>
        <v>2019</v>
      </c>
      <c r="F524" s="19">
        <v>0.0</v>
      </c>
      <c r="G524" s="19">
        <v>0.0</v>
      </c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2.75" customHeight="1">
      <c r="A525" s="20" t="s">
        <v>51</v>
      </c>
      <c r="B525" s="17" t="s">
        <v>55</v>
      </c>
      <c r="C525" s="20" t="s">
        <v>58</v>
      </c>
      <c r="D525" s="4" t="str">
        <f>vlookup(A525,mapping!A:B,2,false)</f>
        <v>Theft</v>
      </c>
      <c r="E525" s="21">
        <f t="shared" si="1"/>
        <v>2019</v>
      </c>
      <c r="F525" s="19">
        <v>1672.0</v>
      </c>
      <c r="G525" s="19">
        <v>1558.0</v>
      </c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2.75" customHeight="1">
      <c r="A526" s="20" t="s">
        <v>51</v>
      </c>
      <c r="B526" s="17" t="s">
        <v>55</v>
      </c>
      <c r="C526" s="20" t="s">
        <v>59</v>
      </c>
      <c r="D526" s="4" t="str">
        <f>vlookup(A526,mapping!A:B,2,false)</f>
        <v>Theft</v>
      </c>
      <c r="E526" s="21">
        <f t="shared" si="1"/>
        <v>2019</v>
      </c>
      <c r="F526" s="19">
        <v>2116.0</v>
      </c>
      <c r="G526" s="19">
        <v>1741.0</v>
      </c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2.75" customHeight="1">
      <c r="A527" s="20" t="s">
        <v>51</v>
      </c>
      <c r="B527" s="17" t="s">
        <v>55</v>
      </c>
      <c r="C527" s="20" t="s">
        <v>14</v>
      </c>
      <c r="D527" s="4" t="str">
        <f>vlookup(A527,mapping!A:B,2,false)</f>
        <v>Theft</v>
      </c>
      <c r="E527" s="21">
        <f t="shared" si="1"/>
        <v>2019</v>
      </c>
      <c r="F527" s="19">
        <v>3608.0</v>
      </c>
      <c r="G527" s="19">
        <v>3110.0</v>
      </c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2.75" customHeight="1">
      <c r="A528" s="20" t="s">
        <v>51</v>
      </c>
      <c r="B528" s="17" t="s">
        <v>60</v>
      </c>
      <c r="C528" s="20" t="s">
        <v>60</v>
      </c>
      <c r="D528" s="4" t="str">
        <f>vlookup(A528,mapping!A:B,2,false)</f>
        <v>Theft</v>
      </c>
      <c r="E528" s="21">
        <f t="shared" si="1"/>
        <v>2019</v>
      </c>
      <c r="F528" s="19">
        <v>2491.0</v>
      </c>
      <c r="G528" s="19">
        <v>1993.0</v>
      </c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2.75" customHeight="1">
      <c r="A529" s="20" t="s">
        <v>51</v>
      </c>
      <c r="B529" s="17" t="s">
        <v>14</v>
      </c>
      <c r="C529" s="17" t="s">
        <v>14</v>
      </c>
      <c r="D529" s="4" t="str">
        <f>vlookup(A529,mapping!A:B,2,false)</f>
        <v>Theft</v>
      </c>
      <c r="E529" s="21">
        <f t="shared" si="1"/>
        <v>2019</v>
      </c>
      <c r="F529" s="19">
        <v>5925.0</v>
      </c>
      <c r="G529" s="19">
        <v>4969.0</v>
      </c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2.75" customHeight="1">
      <c r="A530" s="17" t="s">
        <v>62</v>
      </c>
      <c r="B530" s="17" t="s">
        <v>63</v>
      </c>
      <c r="C530" s="20" t="s">
        <v>63</v>
      </c>
      <c r="D530" s="4" t="str">
        <f>vlookup(A530,mapping!A:B,2,false)</f>
        <v>Fraud</v>
      </c>
      <c r="E530" s="21">
        <f t="shared" si="1"/>
        <v>2019</v>
      </c>
      <c r="F530" s="19">
        <v>1184.0</v>
      </c>
      <c r="G530" s="19">
        <v>1004.0</v>
      </c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2.75" customHeight="1">
      <c r="A531" s="17" t="s">
        <v>62</v>
      </c>
      <c r="B531" s="20" t="s">
        <v>64</v>
      </c>
      <c r="C531" s="20" t="s">
        <v>65</v>
      </c>
      <c r="D531" s="4" t="str">
        <f>vlookup(A531,mapping!A:B,2,false)</f>
        <v>Fraud</v>
      </c>
      <c r="E531" s="21">
        <f t="shared" si="1"/>
        <v>2019</v>
      </c>
      <c r="F531" s="19">
        <v>28.0</v>
      </c>
      <c r="G531" s="19">
        <v>22.0</v>
      </c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2.75" customHeight="1">
      <c r="A532" s="17" t="s">
        <v>62</v>
      </c>
      <c r="B532" s="20" t="s">
        <v>64</v>
      </c>
      <c r="C532" s="20" t="s">
        <v>66</v>
      </c>
      <c r="D532" s="4" t="str">
        <f>vlookup(A532,mapping!A:B,2,false)</f>
        <v>Fraud</v>
      </c>
      <c r="E532" s="21">
        <f t="shared" si="1"/>
        <v>2019</v>
      </c>
      <c r="F532" s="19">
        <v>8.0</v>
      </c>
      <c r="G532" s="19">
        <v>6.0</v>
      </c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2.75" customHeight="1">
      <c r="A533" s="17" t="s">
        <v>62</v>
      </c>
      <c r="B533" s="20" t="s">
        <v>64</v>
      </c>
      <c r="C533" s="20" t="s">
        <v>67</v>
      </c>
      <c r="D533" s="4" t="str">
        <f>vlookup(A533,mapping!A:B,2,false)</f>
        <v>Fraud</v>
      </c>
      <c r="E533" s="21">
        <f t="shared" si="1"/>
        <v>2019</v>
      </c>
      <c r="F533" s="19">
        <v>2.0</v>
      </c>
      <c r="G533" s="19">
        <v>2.0</v>
      </c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2.75" customHeight="1">
      <c r="A534" s="17" t="s">
        <v>62</v>
      </c>
      <c r="B534" s="20" t="s">
        <v>64</v>
      </c>
      <c r="C534" s="20" t="s">
        <v>14</v>
      </c>
      <c r="D534" s="4" t="str">
        <f>vlookup(A534,mapping!A:B,2,false)</f>
        <v>Fraud</v>
      </c>
      <c r="E534" s="21">
        <f t="shared" si="1"/>
        <v>2019</v>
      </c>
      <c r="F534" s="19">
        <v>37.0</v>
      </c>
      <c r="G534" s="19">
        <v>29.0</v>
      </c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2.75" customHeight="1">
      <c r="A535" s="17" t="s">
        <v>62</v>
      </c>
      <c r="B535" s="20" t="s">
        <v>68</v>
      </c>
      <c r="C535" s="20" t="s">
        <v>70</v>
      </c>
      <c r="D535" s="4" t="str">
        <f>vlookup(A535,mapping!A:B,2,false)</f>
        <v>Fraud</v>
      </c>
      <c r="E535" s="21">
        <f t="shared" si="1"/>
        <v>2019</v>
      </c>
      <c r="F535" s="19">
        <v>16.0</v>
      </c>
      <c r="G535" s="19">
        <v>10.0</v>
      </c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2.75" customHeight="1">
      <c r="A536" s="17" t="s">
        <v>62</v>
      </c>
      <c r="B536" s="20" t="s">
        <v>68</v>
      </c>
      <c r="C536" s="20" t="s">
        <v>71</v>
      </c>
      <c r="D536" s="4" t="str">
        <f>vlookup(A536,mapping!A:B,2,false)</f>
        <v>Fraud</v>
      </c>
      <c r="E536" s="21">
        <f t="shared" si="1"/>
        <v>2019</v>
      </c>
      <c r="F536" s="19">
        <v>0.0</v>
      </c>
      <c r="G536" s="19">
        <v>0.0</v>
      </c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2.75" customHeight="1">
      <c r="A537" s="17" t="s">
        <v>62</v>
      </c>
      <c r="B537" s="20" t="s">
        <v>68</v>
      </c>
      <c r="C537" s="20" t="s">
        <v>14</v>
      </c>
      <c r="D537" s="4" t="str">
        <f>vlookup(A537,mapping!A:B,2,false)</f>
        <v>Fraud</v>
      </c>
      <c r="E537" s="21">
        <f t="shared" si="1"/>
        <v>2019</v>
      </c>
      <c r="F537" s="19">
        <v>16.0</v>
      </c>
      <c r="G537" s="19">
        <v>10.0</v>
      </c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2.75" customHeight="1">
      <c r="A538" s="17" t="s">
        <v>62</v>
      </c>
      <c r="B538" s="17" t="s">
        <v>72</v>
      </c>
      <c r="C538" s="20" t="s">
        <v>73</v>
      </c>
      <c r="D538" s="4" t="str">
        <f>vlookup(A538,mapping!A:B,2,false)</f>
        <v>Fraud</v>
      </c>
      <c r="E538" s="21">
        <f t="shared" si="1"/>
        <v>2019</v>
      </c>
      <c r="F538" s="19">
        <v>20.0</v>
      </c>
      <c r="G538" s="19">
        <v>16.0</v>
      </c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2.75" customHeight="1">
      <c r="A539" s="17" t="s">
        <v>62</v>
      </c>
      <c r="B539" s="17" t="s">
        <v>72</v>
      </c>
      <c r="C539" s="20" t="s">
        <v>74</v>
      </c>
      <c r="D539" s="4" t="str">
        <f>vlookup(A539,mapping!A:B,2,false)</f>
        <v>Fraud</v>
      </c>
      <c r="E539" s="21">
        <f t="shared" si="1"/>
        <v>2019</v>
      </c>
      <c r="F539" s="19">
        <v>137.0</v>
      </c>
      <c r="G539" s="19">
        <v>120.0</v>
      </c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2.75" customHeight="1">
      <c r="A540" s="17" t="s">
        <v>62</v>
      </c>
      <c r="B540" s="17" t="s">
        <v>72</v>
      </c>
      <c r="C540" s="20" t="s">
        <v>14</v>
      </c>
      <c r="D540" s="4" t="str">
        <f>vlookup(A540,mapping!A:B,2,false)</f>
        <v>Fraud</v>
      </c>
      <c r="E540" s="21">
        <f t="shared" si="1"/>
        <v>2019</v>
      </c>
      <c r="F540" s="19">
        <v>157.0</v>
      </c>
      <c r="G540" s="19">
        <v>136.0</v>
      </c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2.75" customHeight="1">
      <c r="A541" s="17" t="s">
        <v>62</v>
      </c>
      <c r="B541" s="17" t="s">
        <v>14</v>
      </c>
      <c r="C541" s="17" t="s">
        <v>14</v>
      </c>
      <c r="D541" s="4" t="str">
        <f>vlookup(A541,mapping!A:B,2,false)</f>
        <v>Fraud</v>
      </c>
      <c r="E541" s="21">
        <f t="shared" si="1"/>
        <v>2019</v>
      </c>
      <c r="F541" s="19">
        <v>1351.0</v>
      </c>
      <c r="G541" s="19">
        <v>1145.0</v>
      </c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2.75" customHeight="1">
      <c r="A542" s="17" t="s">
        <v>75</v>
      </c>
      <c r="B542" s="17" t="s">
        <v>76</v>
      </c>
      <c r="C542" s="20" t="s">
        <v>77</v>
      </c>
      <c r="D542" s="4" t="str">
        <f>vlookup(A542,mapping!A:B,2,false)</f>
        <v>Drugs</v>
      </c>
      <c r="E542" s="21">
        <f t="shared" si="1"/>
        <v>2019</v>
      </c>
      <c r="F542" s="19">
        <v>1.0</v>
      </c>
      <c r="G542" s="19">
        <v>1.0</v>
      </c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2.75" customHeight="1">
      <c r="A543" s="17" t="s">
        <v>75</v>
      </c>
      <c r="B543" s="17" t="s">
        <v>78</v>
      </c>
      <c r="C543" s="20" t="s">
        <v>79</v>
      </c>
      <c r="D543" s="4" t="str">
        <f>vlookup(A543,mapping!A:B,2,false)</f>
        <v>Drugs</v>
      </c>
      <c r="E543" s="21">
        <f t="shared" si="1"/>
        <v>2019</v>
      </c>
      <c r="F543" s="19">
        <v>54.0</v>
      </c>
      <c r="G543" s="19">
        <v>53.0</v>
      </c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2.75" customHeight="1">
      <c r="A544" s="17" t="s">
        <v>75</v>
      </c>
      <c r="B544" s="17" t="s">
        <v>78</v>
      </c>
      <c r="C544" s="20" t="s">
        <v>80</v>
      </c>
      <c r="D544" s="4" t="str">
        <f>vlookup(A544,mapping!A:B,2,false)</f>
        <v>Drugs</v>
      </c>
      <c r="E544" s="21">
        <f t="shared" si="1"/>
        <v>2019</v>
      </c>
      <c r="F544" s="19">
        <v>475.0</v>
      </c>
      <c r="G544" s="19">
        <v>328.0</v>
      </c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2.75" customHeight="1">
      <c r="A545" s="17" t="s">
        <v>75</v>
      </c>
      <c r="B545" s="17" t="s">
        <v>78</v>
      </c>
      <c r="C545" s="20" t="s">
        <v>14</v>
      </c>
      <c r="D545" s="4" t="str">
        <f>vlookup(A545,mapping!A:B,2,false)</f>
        <v>Drugs</v>
      </c>
      <c r="E545" s="21">
        <f t="shared" si="1"/>
        <v>2019</v>
      </c>
      <c r="F545" s="19">
        <v>501.0</v>
      </c>
      <c r="G545" s="19">
        <v>368.0</v>
      </c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2.75" customHeight="1">
      <c r="A546" s="17" t="s">
        <v>75</v>
      </c>
      <c r="B546" s="20" t="s">
        <v>81</v>
      </c>
      <c r="C546" s="20" t="s">
        <v>82</v>
      </c>
      <c r="D546" s="4" t="str">
        <f>vlookup(A546,mapping!A:B,2,false)</f>
        <v>Drugs</v>
      </c>
      <c r="E546" s="21">
        <f t="shared" si="1"/>
        <v>2019</v>
      </c>
      <c r="F546" s="19">
        <v>1.0</v>
      </c>
      <c r="G546" s="19">
        <v>1.0</v>
      </c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2.75" customHeight="1">
      <c r="A547" s="17" t="s">
        <v>75</v>
      </c>
      <c r="B547" s="20" t="s">
        <v>81</v>
      </c>
      <c r="C547" s="20" t="s">
        <v>83</v>
      </c>
      <c r="D547" s="4" t="str">
        <f>vlookup(A547,mapping!A:B,2,false)</f>
        <v>Drugs</v>
      </c>
      <c r="E547" s="21">
        <f t="shared" si="1"/>
        <v>2019</v>
      </c>
      <c r="F547" s="19">
        <v>90.0</v>
      </c>
      <c r="G547" s="19">
        <v>84.0</v>
      </c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2.75" customHeight="1">
      <c r="A548" s="17" t="s">
        <v>75</v>
      </c>
      <c r="B548" s="20" t="s">
        <v>81</v>
      </c>
      <c r="C548" s="20" t="s">
        <v>14</v>
      </c>
      <c r="D548" s="4" t="str">
        <f>vlookup(A548,mapping!A:B,2,false)</f>
        <v>Drugs</v>
      </c>
      <c r="E548" s="21">
        <f t="shared" si="1"/>
        <v>2019</v>
      </c>
      <c r="F548" s="19">
        <v>90.0</v>
      </c>
      <c r="G548" s="19">
        <v>84.0</v>
      </c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2.75" customHeight="1">
      <c r="A549" s="17" t="s">
        <v>75</v>
      </c>
      <c r="B549" s="17" t="s">
        <v>84</v>
      </c>
      <c r="C549" s="20" t="s">
        <v>85</v>
      </c>
      <c r="D549" s="4" t="str">
        <f>vlookup(A549,mapping!A:B,2,false)</f>
        <v>Drugs</v>
      </c>
      <c r="E549" s="21">
        <f t="shared" si="1"/>
        <v>2019</v>
      </c>
      <c r="F549" s="19">
        <v>4440.0</v>
      </c>
      <c r="G549" s="19">
        <v>4083.0</v>
      </c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2.75" customHeight="1">
      <c r="A550" s="17" t="s">
        <v>75</v>
      </c>
      <c r="B550" s="17" t="s">
        <v>84</v>
      </c>
      <c r="C550" s="20" t="s">
        <v>86</v>
      </c>
      <c r="D550" s="4" t="str">
        <f>vlookup(A550,mapping!A:B,2,false)</f>
        <v>Drugs</v>
      </c>
      <c r="E550" s="21">
        <f t="shared" si="1"/>
        <v>2019</v>
      </c>
      <c r="F550" s="19">
        <v>28.0</v>
      </c>
      <c r="G550" s="19">
        <v>26.0</v>
      </c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2.75" customHeight="1">
      <c r="A551" s="17" t="s">
        <v>75</v>
      </c>
      <c r="B551" s="17" t="s">
        <v>84</v>
      </c>
      <c r="C551" s="20" t="s">
        <v>14</v>
      </c>
      <c r="D551" s="4" t="str">
        <f>vlookup(A551,mapping!A:B,2,false)</f>
        <v>Drugs</v>
      </c>
      <c r="E551" s="21">
        <f t="shared" si="1"/>
        <v>2019</v>
      </c>
      <c r="F551" s="19">
        <v>4450.0</v>
      </c>
      <c r="G551" s="19">
        <v>4093.0</v>
      </c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2.75" customHeight="1">
      <c r="A552" s="17" t="s">
        <v>75</v>
      </c>
      <c r="B552" s="17" t="s">
        <v>87</v>
      </c>
      <c r="C552" s="20" t="s">
        <v>88</v>
      </c>
      <c r="D552" s="4" t="str">
        <f>vlookup(A552,mapping!A:B,2,false)</f>
        <v>Drugs</v>
      </c>
      <c r="E552" s="21">
        <f t="shared" si="1"/>
        <v>2019</v>
      </c>
      <c r="F552" s="19">
        <v>193.0</v>
      </c>
      <c r="G552" s="19">
        <v>176.0</v>
      </c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2.75" customHeight="1">
      <c r="A553" s="17" t="s">
        <v>75</v>
      </c>
      <c r="B553" s="17" t="s">
        <v>14</v>
      </c>
      <c r="C553" s="17" t="s">
        <v>14</v>
      </c>
      <c r="D553" s="4" t="str">
        <f>vlookup(A553,mapping!A:B,2,false)</f>
        <v>Drugs</v>
      </c>
      <c r="E553" s="21">
        <f t="shared" si="1"/>
        <v>2019</v>
      </c>
      <c r="F553" s="19">
        <v>4750.0</v>
      </c>
      <c r="G553" s="19">
        <v>4465.0</v>
      </c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2.75" customHeight="1">
      <c r="A554" s="17" t="s">
        <v>89</v>
      </c>
      <c r="B554" s="17" t="s">
        <v>90</v>
      </c>
      <c r="C554" s="20" t="s">
        <v>91</v>
      </c>
      <c r="D554" s="4" t="str">
        <f>vlookup(A554,mapping!A:B,2,false)</f>
        <v>Weapons</v>
      </c>
      <c r="E554" s="21">
        <f t="shared" si="1"/>
        <v>2019</v>
      </c>
      <c r="F554" s="19">
        <v>449.0</v>
      </c>
      <c r="G554" s="19">
        <v>363.0</v>
      </c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2.75" customHeight="1">
      <c r="A555" s="17" t="s">
        <v>89</v>
      </c>
      <c r="B555" s="17" t="s">
        <v>90</v>
      </c>
      <c r="C555" s="20" t="s">
        <v>92</v>
      </c>
      <c r="D555" s="4" t="str">
        <f>vlookup(A555,mapping!A:B,2,false)</f>
        <v>Weapons</v>
      </c>
      <c r="E555" s="21">
        <f t="shared" si="1"/>
        <v>2019</v>
      </c>
      <c r="F555" s="19">
        <v>28.0</v>
      </c>
      <c r="G555" s="19">
        <v>15.0</v>
      </c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2.75" customHeight="1">
      <c r="A556" s="17" t="s">
        <v>89</v>
      </c>
      <c r="B556" s="17" t="s">
        <v>90</v>
      </c>
      <c r="C556" s="20" t="s">
        <v>14</v>
      </c>
      <c r="D556" s="4" t="str">
        <f>vlookup(A556,mapping!A:B,2,false)</f>
        <v>Weapons</v>
      </c>
      <c r="E556" s="21">
        <f t="shared" si="1"/>
        <v>2019</v>
      </c>
      <c r="F556" s="19">
        <v>454.0</v>
      </c>
      <c r="G556" s="19">
        <v>367.0</v>
      </c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2.75" customHeight="1">
      <c r="A557" s="17" t="s">
        <v>89</v>
      </c>
      <c r="B557" s="17" t="s">
        <v>93</v>
      </c>
      <c r="C557" s="20" t="s">
        <v>94</v>
      </c>
      <c r="D557" s="4" t="str">
        <f>vlookup(A557,mapping!A:B,2,false)</f>
        <v>Weapons</v>
      </c>
      <c r="E557" s="21">
        <f t="shared" si="1"/>
        <v>2019</v>
      </c>
      <c r="F557" s="19">
        <v>1662.0</v>
      </c>
      <c r="G557" s="19">
        <v>1436.0</v>
      </c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2.75" customHeight="1">
      <c r="A558" s="17" t="s">
        <v>89</v>
      </c>
      <c r="B558" s="17" t="s">
        <v>93</v>
      </c>
      <c r="C558" s="20" t="s">
        <v>95</v>
      </c>
      <c r="D558" s="4" t="str">
        <f>vlookup(A558,mapping!A:B,2,false)</f>
        <v>Weapons</v>
      </c>
      <c r="E558" s="21">
        <f t="shared" si="1"/>
        <v>2019</v>
      </c>
      <c r="F558" s="19">
        <v>216.0</v>
      </c>
      <c r="G558" s="19">
        <v>159.0</v>
      </c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2.75" customHeight="1">
      <c r="A559" s="17" t="s">
        <v>89</v>
      </c>
      <c r="B559" s="17" t="s">
        <v>93</v>
      </c>
      <c r="C559" s="20" t="s">
        <v>96</v>
      </c>
      <c r="D559" s="4" t="str">
        <f>vlookup(A559,mapping!A:B,2,false)</f>
        <v>Weapons</v>
      </c>
      <c r="E559" s="21">
        <f t="shared" si="1"/>
        <v>2019</v>
      </c>
      <c r="F559" s="19">
        <v>15.0</v>
      </c>
      <c r="G559" s="19">
        <v>12.0</v>
      </c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2.75" customHeight="1">
      <c r="A560" s="17" t="s">
        <v>89</v>
      </c>
      <c r="B560" s="17" t="s">
        <v>93</v>
      </c>
      <c r="C560" s="20" t="s">
        <v>97</v>
      </c>
      <c r="D560" s="4" t="str">
        <f>vlookup(A560,mapping!A:B,2,false)</f>
        <v>Weapons</v>
      </c>
      <c r="E560" s="21">
        <f t="shared" si="1"/>
        <v>2019</v>
      </c>
      <c r="F560" s="19">
        <v>24.0</v>
      </c>
      <c r="G560" s="19">
        <v>15.0</v>
      </c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2.75" customHeight="1">
      <c r="A561" s="17" t="s">
        <v>89</v>
      </c>
      <c r="B561" s="17" t="s">
        <v>93</v>
      </c>
      <c r="C561" s="20" t="s">
        <v>14</v>
      </c>
      <c r="D561" s="4" t="str">
        <f>vlookup(A561,mapping!A:B,2,false)</f>
        <v>Weapons</v>
      </c>
      <c r="E561" s="21">
        <f t="shared" si="1"/>
        <v>2019</v>
      </c>
      <c r="F561" s="19">
        <v>1797.0</v>
      </c>
      <c r="G561" s="19">
        <v>1552.0</v>
      </c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2.75" customHeight="1">
      <c r="A562" s="17" t="s">
        <v>89</v>
      </c>
      <c r="B562" s="17" t="s">
        <v>14</v>
      </c>
      <c r="C562" s="17" t="s">
        <v>14</v>
      </c>
      <c r="D562" s="4" t="str">
        <f>vlookup(A562,mapping!A:B,2,false)</f>
        <v>Weapons</v>
      </c>
      <c r="E562" s="21">
        <f t="shared" si="1"/>
        <v>2019</v>
      </c>
      <c r="F562" s="19">
        <v>2076.0</v>
      </c>
      <c r="G562" s="19">
        <v>1805.0</v>
      </c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2.75" customHeight="1">
      <c r="A563" s="17" t="s">
        <v>98</v>
      </c>
      <c r="B563" s="17" t="s">
        <v>99</v>
      </c>
      <c r="C563" s="20" t="s">
        <v>100</v>
      </c>
      <c r="D563" s="4" t="str">
        <f>vlookup(A563,mapping!A:B,2,false)</f>
        <v>Property | Order | Other</v>
      </c>
      <c r="E563" s="21">
        <f t="shared" si="1"/>
        <v>2019</v>
      </c>
      <c r="F563" s="19">
        <v>89.0</v>
      </c>
      <c r="G563" s="19">
        <v>49.0</v>
      </c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2.75" customHeight="1">
      <c r="A564" s="17" t="s">
        <v>98</v>
      </c>
      <c r="B564" s="17" t="s">
        <v>99</v>
      </c>
      <c r="C564" s="20" t="s">
        <v>101</v>
      </c>
      <c r="D564" s="4" t="str">
        <f>vlookup(A564,mapping!A:B,2,false)</f>
        <v>Property | Order | Other</v>
      </c>
      <c r="E564" s="21">
        <f t="shared" si="1"/>
        <v>2019</v>
      </c>
      <c r="F564" s="19">
        <v>143.0</v>
      </c>
      <c r="G564" s="19">
        <v>121.0</v>
      </c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2.75" customHeight="1">
      <c r="A565" s="17" t="s">
        <v>98</v>
      </c>
      <c r="B565" s="17" t="s">
        <v>99</v>
      </c>
      <c r="C565" s="20" t="s">
        <v>102</v>
      </c>
      <c r="D565" s="4" t="str">
        <f>vlookup(A565,mapping!A:B,2,false)</f>
        <v>Property | Order | Other</v>
      </c>
      <c r="E565" s="21">
        <f t="shared" si="1"/>
        <v>2019</v>
      </c>
      <c r="F565" s="19">
        <v>3475.0</v>
      </c>
      <c r="G565" s="19">
        <v>2783.0</v>
      </c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2.75" customHeight="1">
      <c r="A566" s="17" t="s">
        <v>98</v>
      </c>
      <c r="B566" s="17" t="s">
        <v>99</v>
      </c>
      <c r="C566" s="20" t="s">
        <v>14</v>
      </c>
      <c r="D566" s="4" t="str">
        <f>vlookup(A566,mapping!A:B,2,false)</f>
        <v>Property | Order | Other</v>
      </c>
      <c r="E566" s="21">
        <f t="shared" si="1"/>
        <v>2019</v>
      </c>
      <c r="F566" s="19">
        <v>3648.0</v>
      </c>
      <c r="G566" s="19">
        <v>2924.0</v>
      </c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2.75" customHeight="1">
      <c r="A567" s="17" t="s">
        <v>98</v>
      </c>
      <c r="B567" s="17" t="s">
        <v>103</v>
      </c>
      <c r="C567" s="20" t="s">
        <v>106</v>
      </c>
      <c r="D567" s="4" t="str">
        <f>vlookup(A567,mapping!A:B,2,false)</f>
        <v>Property | Order | Other</v>
      </c>
      <c r="E567" s="21">
        <f t="shared" si="1"/>
        <v>2019</v>
      </c>
      <c r="F567" s="19">
        <v>3.0</v>
      </c>
      <c r="G567" s="19">
        <v>3.0</v>
      </c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2.75" customHeight="1">
      <c r="A568" s="17" t="s">
        <v>98</v>
      </c>
      <c r="B568" s="17" t="s">
        <v>103</v>
      </c>
      <c r="C568" s="20" t="s">
        <v>108</v>
      </c>
      <c r="D568" s="4" t="str">
        <f>vlookup(A568,mapping!A:B,2,false)</f>
        <v>Property | Order | Other</v>
      </c>
      <c r="E568" s="21">
        <f t="shared" si="1"/>
        <v>2019</v>
      </c>
      <c r="F568" s="19">
        <v>17.0</v>
      </c>
      <c r="G568" s="19">
        <v>16.0</v>
      </c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2.75" customHeight="1">
      <c r="A569" s="17" t="s">
        <v>98</v>
      </c>
      <c r="B569" s="17" t="s">
        <v>103</v>
      </c>
      <c r="C569" s="20" t="s">
        <v>14</v>
      </c>
      <c r="D569" s="4" t="str">
        <f>vlookup(A569,mapping!A:B,2,false)</f>
        <v>Property | Order | Other</v>
      </c>
      <c r="E569" s="21">
        <f t="shared" si="1"/>
        <v>2019</v>
      </c>
      <c r="F569" s="19">
        <v>20.0</v>
      </c>
      <c r="G569" s="19">
        <v>19.0</v>
      </c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2.75" customHeight="1">
      <c r="A570" s="17" t="s">
        <v>98</v>
      </c>
      <c r="B570" s="20" t="s">
        <v>14</v>
      </c>
      <c r="C570" s="20" t="s">
        <v>14</v>
      </c>
      <c r="D570" s="4" t="str">
        <f>vlookup(A570,mapping!A:B,2,false)</f>
        <v>Property | Order | Other</v>
      </c>
      <c r="E570" s="21">
        <f t="shared" si="1"/>
        <v>2019</v>
      </c>
      <c r="F570" s="19">
        <v>3666.0</v>
      </c>
      <c r="G570" s="19">
        <v>2942.0</v>
      </c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2.75" customHeight="1">
      <c r="A571" s="17" t="s">
        <v>109</v>
      </c>
      <c r="B571" s="17" t="s">
        <v>110</v>
      </c>
      <c r="C571" s="20" t="s">
        <v>111</v>
      </c>
      <c r="D571" s="4" t="str">
        <f>vlookup(A571,mapping!A:B,2,false)</f>
        <v>Property | Order | Other</v>
      </c>
      <c r="E571" s="21">
        <f t="shared" si="1"/>
        <v>2019</v>
      </c>
      <c r="F571" s="19">
        <v>1487.0</v>
      </c>
      <c r="G571" s="19">
        <v>1255.0</v>
      </c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2.75" customHeight="1">
      <c r="A572" s="17" t="s">
        <v>109</v>
      </c>
      <c r="B572" s="17" t="s">
        <v>110</v>
      </c>
      <c r="C572" s="20" t="s">
        <v>112</v>
      </c>
      <c r="D572" s="4" t="str">
        <f>vlookup(A572,mapping!A:B,2,false)</f>
        <v>Property | Order | Other</v>
      </c>
      <c r="E572" s="21">
        <f t="shared" si="1"/>
        <v>2019</v>
      </c>
      <c r="F572" s="19">
        <v>1027.0</v>
      </c>
      <c r="G572" s="19">
        <v>613.0</v>
      </c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2.75" customHeight="1">
      <c r="A573" s="17" t="s">
        <v>109</v>
      </c>
      <c r="B573" s="17" t="s">
        <v>110</v>
      </c>
      <c r="C573" s="20" t="s">
        <v>113</v>
      </c>
      <c r="D573" s="4" t="str">
        <f>vlookup(A573,mapping!A:B,2,false)</f>
        <v>Property | Order | Other</v>
      </c>
      <c r="E573" s="21">
        <f t="shared" si="1"/>
        <v>2019</v>
      </c>
      <c r="F573" s="19">
        <v>806.0</v>
      </c>
      <c r="G573" s="19">
        <v>538.0</v>
      </c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2.75" customHeight="1">
      <c r="A574" s="17" t="s">
        <v>109</v>
      </c>
      <c r="B574" s="17" t="s">
        <v>110</v>
      </c>
      <c r="C574" s="20" t="s">
        <v>114</v>
      </c>
      <c r="D574" s="4" t="str">
        <f>vlookup(A574,mapping!A:B,2,false)</f>
        <v>Property | Order | Other</v>
      </c>
      <c r="E574" s="21">
        <f t="shared" si="1"/>
        <v>2019</v>
      </c>
      <c r="F574" s="19">
        <v>2.0</v>
      </c>
      <c r="G574" s="19">
        <v>0.0</v>
      </c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2.75" customHeight="1">
      <c r="A575" s="17" t="s">
        <v>109</v>
      </c>
      <c r="B575" s="17" t="s">
        <v>110</v>
      </c>
      <c r="C575" s="20" t="s">
        <v>14</v>
      </c>
      <c r="D575" s="4" t="str">
        <f>vlookup(A575,mapping!A:B,2,false)</f>
        <v>Property | Order | Other</v>
      </c>
      <c r="E575" s="21">
        <f t="shared" si="1"/>
        <v>2019</v>
      </c>
      <c r="F575" s="19">
        <v>3093.0</v>
      </c>
      <c r="G575" s="19">
        <v>2282.0</v>
      </c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2.75" customHeight="1">
      <c r="A576" s="17" t="s">
        <v>109</v>
      </c>
      <c r="B576" s="17" t="s">
        <v>115</v>
      </c>
      <c r="C576" s="20" t="s">
        <v>116</v>
      </c>
      <c r="D576" s="4" t="str">
        <f>vlookup(A576,mapping!A:B,2,false)</f>
        <v>Property | Order | Other</v>
      </c>
      <c r="E576" s="21">
        <f t="shared" si="1"/>
        <v>2019</v>
      </c>
      <c r="F576" s="19">
        <v>7.0</v>
      </c>
      <c r="G576" s="19">
        <v>7.0</v>
      </c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2.75" customHeight="1">
      <c r="A577" s="17" t="s">
        <v>109</v>
      </c>
      <c r="B577" s="17" t="s">
        <v>115</v>
      </c>
      <c r="C577" s="20" t="s">
        <v>117</v>
      </c>
      <c r="D577" s="4" t="str">
        <f>vlookup(A577,mapping!A:B,2,false)</f>
        <v>Property | Order | Other</v>
      </c>
      <c r="E577" s="21">
        <f t="shared" si="1"/>
        <v>2019</v>
      </c>
      <c r="F577" s="19">
        <v>139.0</v>
      </c>
      <c r="G577" s="19">
        <v>121.0</v>
      </c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2.75" customHeight="1">
      <c r="A578" s="17" t="s">
        <v>109</v>
      </c>
      <c r="B578" s="17" t="s">
        <v>115</v>
      </c>
      <c r="C578" s="20" t="s">
        <v>118</v>
      </c>
      <c r="D578" s="4" t="str">
        <f>vlookup(A578,mapping!A:B,2,false)</f>
        <v>Property | Order | Other</v>
      </c>
      <c r="E578" s="21">
        <f t="shared" si="1"/>
        <v>2019</v>
      </c>
      <c r="F578" s="19">
        <v>1.0</v>
      </c>
      <c r="G578" s="19">
        <v>1.0</v>
      </c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2.75" customHeight="1">
      <c r="A579" s="17" t="s">
        <v>109</v>
      </c>
      <c r="B579" s="17" t="s">
        <v>115</v>
      </c>
      <c r="C579" s="20" t="s">
        <v>119</v>
      </c>
      <c r="D579" s="4" t="str">
        <f>vlookup(A579,mapping!A:B,2,false)</f>
        <v>Property | Order | Other</v>
      </c>
      <c r="E579" s="21">
        <f t="shared" si="1"/>
        <v>2019</v>
      </c>
      <c r="F579" s="19">
        <v>1.0</v>
      </c>
      <c r="G579" s="19">
        <v>1.0</v>
      </c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2.75" customHeight="1">
      <c r="A580" s="17" t="s">
        <v>109</v>
      </c>
      <c r="B580" s="17" t="s">
        <v>115</v>
      </c>
      <c r="C580" s="20" t="s">
        <v>120</v>
      </c>
      <c r="D580" s="4" t="str">
        <f>vlookup(A580,mapping!A:B,2,false)</f>
        <v>Property | Order | Other</v>
      </c>
      <c r="E580" s="21">
        <f t="shared" si="1"/>
        <v>2019</v>
      </c>
      <c r="F580" s="19">
        <v>60.0</v>
      </c>
      <c r="G580" s="19">
        <v>53.0</v>
      </c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2.75" customHeight="1">
      <c r="A581" s="17" t="s">
        <v>109</v>
      </c>
      <c r="B581" s="17" t="s">
        <v>115</v>
      </c>
      <c r="C581" s="20" t="s">
        <v>121</v>
      </c>
      <c r="D581" s="4" t="str">
        <f>vlookup(A581,mapping!A:B,2,false)</f>
        <v>Property | Order | Other</v>
      </c>
      <c r="E581" s="21">
        <f t="shared" si="1"/>
        <v>2019</v>
      </c>
      <c r="F581" s="19">
        <v>5.0</v>
      </c>
      <c r="G581" s="19">
        <v>5.0</v>
      </c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2.75" customHeight="1">
      <c r="A582" s="17" t="s">
        <v>109</v>
      </c>
      <c r="B582" s="17" t="s">
        <v>115</v>
      </c>
      <c r="C582" s="20" t="s">
        <v>122</v>
      </c>
      <c r="D582" s="4" t="str">
        <f>vlookup(A582,mapping!A:B,2,false)</f>
        <v>Property | Order | Other</v>
      </c>
      <c r="E582" s="21">
        <f t="shared" si="1"/>
        <v>2019</v>
      </c>
      <c r="F582" s="19">
        <v>7.0</v>
      </c>
      <c r="G582" s="19">
        <v>6.0</v>
      </c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2.75" customHeight="1">
      <c r="A583" s="17" t="s">
        <v>109</v>
      </c>
      <c r="B583" s="17" t="s">
        <v>115</v>
      </c>
      <c r="C583" s="20" t="s">
        <v>14</v>
      </c>
      <c r="D583" s="4" t="str">
        <f>vlookup(A583,mapping!A:B,2,false)</f>
        <v>Property | Order | Other</v>
      </c>
      <c r="E583" s="21">
        <f t="shared" si="1"/>
        <v>2019</v>
      </c>
      <c r="F583" s="19">
        <v>216.0</v>
      </c>
      <c r="G583" s="19">
        <v>190.0</v>
      </c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2.75" customHeight="1">
      <c r="A584" s="17" t="s">
        <v>109</v>
      </c>
      <c r="B584" s="17" t="s">
        <v>123</v>
      </c>
      <c r="C584" s="20" t="s">
        <v>124</v>
      </c>
      <c r="D584" s="4" t="str">
        <f>vlookup(A584,mapping!A:B,2,false)</f>
        <v>Property | Order | Other</v>
      </c>
      <c r="E584" s="21">
        <f t="shared" si="1"/>
        <v>2019</v>
      </c>
      <c r="F584" s="19">
        <v>364.0</v>
      </c>
      <c r="G584" s="19">
        <v>328.0</v>
      </c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2.75" customHeight="1">
      <c r="A585" s="17" t="s">
        <v>109</v>
      </c>
      <c r="B585" s="17" t="s">
        <v>123</v>
      </c>
      <c r="C585" s="20" t="s">
        <v>125</v>
      </c>
      <c r="D585" s="4" t="str">
        <f>vlookup(A585,mapping!A:B,2,false)</f>
        <v>Property | Order | Other</v>
      </c>
      <c r="E585" s="21">
        <f t="shared" si="1"/>
        <v>2019</v>
      </c>
      <c r="F585" s="19">
        <v>502.0</v>
      </c>
      <c r="G585" s="19">
        <v>408.0</v>
      </c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2.75" customHeight="1">
      <c r="A586" s="17" t="s">
        <v>109</v>
      </c>
      <c r="B586" s="17" t="s">
        <v>123</v>
      </c>
      <c r="C586" s="20" t="s">
        <v>126</v>
      </c>
      <c r="D586" s="4" t="str">
        <f>vlookup(A586,mapping!A:B,2,false)</f>
        <v>Property | Order | Other</v>
      </c>
      <c r="E586" s="21">
        <f t="shared" si="1"/>
        <v>2019</v>
      </c>
      <c r="F586" s="19">
        <v>38.0</v>
      </c>
      <c r="G586" s="19">
        <v>26.0</v>
      </c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2.75" customHeight="1">
      <c r="A587" s="17" t="s">
        <v>109</v>
      </c>
      <c r="B587" s="17" t="s">
        <v>123</v>
      </c>
      <c r="C587" s="20" t="s">
        <v>14</v>
      </c>
      <c r="D587" s="4" t="str">
        <f>vlookup(A587,mapping!A:B,2,false)</f>
        <v>Property | Order | Other</v>
      </c>
      <c r="E587" s="21">
        <f t="shared" si="1"/>
        <v>2019</v>
      </c>
      <c r="F587" s="19">
        <v>840.0</v>
      </c>
      <c r="G587" s="19">
        <v>720.0</v>
      </c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2.75" customHeight="1">
      <c r="A588" s="17" t="s">
        <v>109</v>
      </c>
      <c r="B588" s="17" t="s">
        <v>14</v>
      </c>
      <c r="C588" s="17" t="s">
        <v>14</v>
      </c>
      <c r="D588" s="4" t="str">
        <f>vlookup(A588,mapping!A:B,2,false)</f>
        <v>Property | Order | Other</v>
      </c>
      <c r="E588" s="21">
        <f t="shared" si="1"/>
        <v>2019</v>
      </c>
      <c r="F588" s="19">
        <v>3890.0</v>
      </c>
      <c r="G588" s="19">
        <v>3020.0</v>
      </c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2.75" customHeight="1">
      <c r="A589" s="17" t="s">
        <v>127</v>
      </c>
      <c r="B589" s="17" t="s">
        <v>128</v>
      </c>
      <c r="C589" s="20" t="s">
        <v>129</v>
      </c>
      <c r="D589" s="4" t="str">
        <f>vlookup(A589,mapping!A:B,2,false)</f>
        <v>Property | Order | Other</v>
      </c>
      <c r="E589" s="21">
        <f t="shared" si="1"/>
        <v>2019</v>
      </c>
      <c r="F589" s="19">
        <v>2904.0</v>
      </c>
      <c r="G589" s="19">
        <v>2728.0</v>
      </c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2.75" customHeight="1">
      <c r="A590" s="17" t="s">
        <v>127</v>
      </c>
      <c r="B590" s="17" t="s">
        <v>128</v>
      </c>
      <c r="C590" s="20" t="s">
        <v>130</v>
      </c>
      <c r="D590" s="4" t="str">
        <f>vlookup(A590,mapping!A:B,2,false)</f>
        <v>Property | Order | Other</v>
      </c>
      <c r="E590" s="21">
        <f t="shared" si="1"/>
        <v>2019</v>
      </c>
      <c r="F590" s="19">
        <v>1496.0</v>
      </c>
      <c r="G590" s="19">
        <v>1402.0</v>
      </c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2.75" customHeight="1">
      <c r="A591" s="17" t="s">
        <v>127</v>
      </c>
      <c r="B591" s="17" t="s">
        <v>128</v>
      </c>
      <c r="C591" s="20" t="s">
        <v>131</v>
      </c>
      <c r="D591" s="4" t="str">
        <f>vlookup(A591,mapping!A:B,2,false)</f>
        <v>Property | Order | Other</v>
      </c>
      <c r="E591" s="21">
        <f t="shared" si="1"/>
        <v>2019</v>
      </c>
      <c r="F591" s="19">
        <v>24.0</v>
      </c>
      <c r="G591" s="19">
        <v>22.0</v>
      </c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2.75" customHeight="1">
      <c r="A592" s="17" t="s">
        <v>127</v>
      </c>
      <c r="B592" s="17" t="s">
        <v>128</v>
      </c>
      <c r="C592" s="20" t="s">
        <v>14</v>
      </c>
      <c r="D592" s="4" t="str">
        <f>vlookup(A592,mapping!A:B,2,false)</f>
        <v>Property | Order | Other</v>
      </c>
      <c r="E592" s="21">
        <f t="shared" si="1"/>
        <v>2019</v>
      </c>
      <c r="F592" s="19">
        <v>4303.0</v>
      </c>
      <c r="G592" s="19">
        <v>4103.0</v>
      </c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2.75" customHeight="1">
      <c r="A593" s="17" t="s">
        <v>127</v>
      </c>
      <c r="B593" s="17" t="s">
        <v>132</v>
      </c>
      <c r="C593" s="20" t="s">
        <v>133</v>
      </c>
      <c r="D593" s="4" t="str">
        <f>vlookup(A593,mapping!A:B,2,false)</f>
        <v>Property | Order | Other</v>
      </c>
      <c r="E593" s="21">
        <f t="shared" si="1"/>
        <v>2019</v>
      </c>
      <c r="F593" s="19">
        <v>743.0</v>
      </c>
      <c r="G593" s="19">
        <v>703.0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2.75" customHeight="1">
      <c r="A594" s="17" t="s">
        <v>127</v>
      </c>
      <c r="B594" s="17" t="s">
        <v>132</v>
      </c>
      <c r="C594" s="20" t="s">
        <v>134</v>
      </c>
      <c r="D594" s="4" t="str">
        <f>vlookup(A594,mapping!A:B,2,false)</f>
        <v>Property | Order | Other</v>
      </c>
      <c r="E594" s="21">
        <f t="shared" si="1"/>
        <v>2019</v>
      </c>
      <c r="F594" s="19">
        <v>1.0</v>
      </c>
      <c r="G594" s="19">
        <v>1.0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2.75" customHeight="1">
      <c r="A595" s="17" t="s">
        <v>127</v>
      </c>
      <c r="B595" s="17" t="s">
        <v>132</v>
      </c>
      <c r="C595" s="20" t="s">
        <v>14</v>
      </c>
      <c r="D595" s="4" t="str">
        <f>vlookup(A595,mapping!A:B,2,false)</f>
        <v>Property | Order | Other</v>
      </c>
      <c r="E595" s="21">
        <f t="shared" si="1"/>
        <v>2019</v>
      </c>
      <c r="F595" s="19">
        <v>744.0</v>
      </c>
      <c r="G595" s="19">
        <v>704.0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2.75" customHeight="1">
      <c r="A596" s="17" t="s">
        <v>127</v>
      </c>
      <c r="B596" s="17" t="s">
        <v>135</v>
      </c>
      <c r="C596" s="20" t="s">
        <v>136</v>
      </c>
      <c r="D596" s="4" t="str">
        <f>vlookup(A596,mapping!A:B,2,false)</f>
        <v>Property | Order | Other</v>
      </c>
      <c r="E596" s="21">
        <f t="shared" si="1"/>
        <v>2019</v>
      </c>
      <c r="F596" s="19">
        <v>885.0</v>
      </c>
      <c r="G596" s="19">
        <v>875.0</v>
      </c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2.75" customHeight="1">
      <c r="A597" s="17" t="s">
        <v>127</v>
      </c>
      <c r="B597" s="17" t="s">
        <v>135</v>
      </c>
      <c r="C597" s="20" t="s">
        <v>137</v>
      </c>
      <c r="D597" s="4" t="str">
        <f>vlookup(A597,mapping!A:B,2,false)</f>
        <v>Property | Order | Other</v>
      </c>
      <c r="E597" s="21">
        <f t="shared" si="1"/>
        <v>2019</v>
      </c>
      <c r="F597" s="19">
        <v>1108.0</v>
      </c>
      <c r="G597" s="19">
        <v>1083.0</v>
      </c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2.75" customHeight="1">
      <c r="A598" s="17" t="s">
        <v>127</v>
      </c>
      <c r="B598" s="17" t="s">
        <v>135</v>
      </c>
      <c r="C598" s="20" t="s">
        <v>138</v>
      </c>
      <c r="D598" s="4" t="str">
        <f>vlookup(A598,mapping!A:B,2,false)</f>
        <v>Property | Order | Other</v>
      </c>
      <c r="E598" s="21">
        <f t="shared" si="1"/>
        <v>2019</v>
      </c>
      <c r="F598" s="19">
        <v>617.0</v>
      </c>
      <c r="G598" s="19">
        <v>563.0</v>
      </c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2.75" customHeight="1">
      <c r="A599" s="17" t="s">
        <v>127</v>
      </c>
      <c r="B599" s="17" t="s">
        <v>135</v>
      </c>
      <c r="C599" s="20" t="s">
        <v>14</v>
      </c>
      <c r="D599" s="4" t="str">
        <f>vlookup(A599,mapping!A:B,2,false)</f>
        <v>Property | Order | Other</v>
      </c>
      <c r="E599" s="21">
        <f t="shared" si="1"/>
        <v>2019</v>
      </c>
      <c r="F599" s="19">
        <v>2523.0</v>
      </c>
      <c r="G599" s="19">
        <v>2439.0</v>
      </c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2.75" customHeight="1">
      <c r="A600" s="17" t="s">
        <v>127</v>
      </c>
      <c r="B600" s="17" t="s">
        <v>14</v>
      </c>
      <c r="C600" s="17" t="s">
        <v>14</v>
      </c>
      <c r="D600" s="4" t="str">
        <f>vlookup(A600,mapping!A:B,2,false)</f>
        <v>Property | Order | Other</v>
      </c>
      <c r="E600" s="21">
        <f t="shared" si="1"/>
        <v>2019</v>
      </c>
      <c r="F600" s="19">
        <v>5945.0</v>
      </c>
      <c r="G600" s="19">
        <v>5710.0</v>
      </c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2.75" customHeight="1">
      <c r="A601" s="17" t="s">
        <v>140</v>
      </c>
      <c r="B601" s="17" t="s">
        <v>141</v>
      </c>
      <c r="C601" s="20" t="s">
        <v>142</v>
      </c>
      <c r="D601" s="4" t="str">
        <f>vlookup(A601,mapping!A:B,2,false)</f>
        <v>Procedural</v>
      </c>
      <c r="E601" s="21">
        <f t="shared" si="1"/>
        <v>2019</v>
      </c>
      <c r="F601" s="19">
        <v>123.0</v>
      </c>
      <c r="G601" s="19">
        <v>87.0</v>
      </c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2.75" customHeight="1">
      <c r="A602" s="17" t="s">
        <v>140</v>
      </c>
      <c r="B602" s="17" t="s">
        <v>141</v>
      </c>
      <c r="C602" s="20" t="s">
        <v>143</v>
      </c>
      <c r="D602" s="4" t="str">
        <f>vlookup(A602,mapping!A:B,2,false)</f>
        <v>Procedural</v>
      </c>
      <c r="E602" s="21">
        <f t="shared" si="1"/>
        <v>2019</v>
      </c>
      <c r="F602" s="19">
        <v>180.0</v>
      </c>
      <c r="G602" s="19">
        <v>180.0</v>
      </c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2.75" customHeight="1">
      <c r="A603" s="17" t="s">
        <v>140</v>
      </c>
      <c r="B603" s="17" t="s">
        <v>141</v>
      </c>
      <c r="C603" s="20" t="s">
        <v>14</v>
      </c>
      <c r="D603" s="4" t="str">
        <f>vlookup(A603,mapping!A:B,2,false)</f>
        <v>Procedural</v>
      </c>
      <c r="E603" s="21">
        <f t="shared" si="1"/>
        <v>2019</v>
      </c>
      <c r="F603" s="19">
        <v>302.0</v>
      </c>
      <c r="G603" s="19">
        <v>266.0</v>
      </c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2.75" customHeight="1">
      <c r="A604" s="17" t="s">
        <v>140</v>
      </c>
      <c r="B604" s="17" t="s">
        <v>144</v>
      </c>
      <c r="C604" s="20" t="s">
        <v>145</v>
      </c>
      <c r="D604" s="4" t="str">
        <f>vlookup(A604,mapping!A:B,2,false)</f>
        <v>Procedural</v>
      </c>
      <c r="E604" s="21">
        <f t="shared" si="1"/>
        <v>2019</v>
      </c>
      <c r="F604" s="19">
        <v>2.0</v>
      </c>
      <c r="G604" s="19">
        <v>1.0</v>
      </c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2.75" customHeight="1">
      <c r="A605" s="17" t="s">
        <v>140</v>
      </c>
      <c r="B605" s="17" t="s">
        <v>144</v>
      </c>
      <c r="C605" s="20" t="s">
        <v>146</v>
      </c>
      <c r="D605" s="4" t="str">
        <f>vlookup(A605,mapping!A:B,2,false)</f>
        <v>Procedural</v>
      </c>
      <c r="E605" s="21">
        <f t="shared" si="1"/>
        <v>2019</v>
      </c>
      <c r="F605" s="19">
        <v>103.0</v>
      </c>
      <c r="G605" s="19">
        <v>103.0</v>
      </c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2.75" customHeight="1">
      <c r="A606" s="17" t="s">
        <v>140</v>
      </c>
      <c r="B606" s="17" t="s">
        <v>144</v>
      </c>
      <c r="C606" s="20" t="s">
        <v>147</v>
      </c>
      <c r="D606" s="4" t="str">
        <f>vlookup(A606,mapping!A:B,2,false)</f>
        <v>Procedural</v>
      </c>
      <c r="E606" s="21">
        <f t="shared" si="1"/>
        <v>2019</v>
      </c>
      <c r="F606" s="19">
        <v>4230.0</v>
      </c>
      <c r="G606" s="19">
        <v>4230.0</v>
      </c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2.75" customHeight="1">
      <c r="A607" s="17" t="s">
        <v>140</v>
      </c>
      <c r="B607" s="17" t="s">
        <v>144</v>
      </c>
      <c r="C607" s="20" t="s">
        <v>148</v>
      </c>
      <c r="D607" s="4" t="str">
        <f>vlookup(A607,mapping!A:B,2,false)</f>
        <v>Procedural</v>
      </c>
      <c r="E607" s="21">
        <f t="shared" si="1"/>
        <v>2019</v>
      </c>
      <c r="F607" s="19">
        <v>1921.0</v>
      </c>
      <c r="G607" s="19">
        <v>1921.0</v>
      </c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2.75" customHeight="1">
      <c r="A608" s="17" t="s">
        <v>140</v>
      </c>
      <c r="B608" s="17" t="s">
        <v>144</v>
      </c>
      <c r="C608" s="20" t="s">
        <v>149</v>
      </c>
      <c r="D608" s="4" t="str">
        <f>vlookup(A608,mapping!A:B,2,false)</f>
        <v>Procedural</v>
      </c>
      <c r="E608" s="21">
        <f t="shared" si="1"/>
        <v>2019</v>
      </c>
      <c r="F608" s="19">
        <v>210.0</v>
      </c>
      <c r="G608" s="19">
        <v>197.0</v>
      </c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2.75" customHeight="1">
      <c r="A609" s="17" t="s">
        <v>140</v>
      </c>
      <c r="B609" s="17" t="s">
        <v>144</v>
      </c>
      <c r="C609" s="20" t="s">
        <v>14</v>
      </c>
      <c r="D609" s="4" t="str">
        <f>vlookup(A609,mapping!A:B,2,false)</f>
        <v>Procedural</v>
      </c>
      <c r="E609" s="21">
        <f t="shared" si="1"/>
        <v>2019</v>
      </c>
      <c r="F609" s="19">
        <v>5976.0</v>
      </c>
      <c r="G609" s="19">
        <v>5965.0</v>
      </c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2.75" customHeight="1">
      <c r="A610" s="17" t="s">
        <v>140</v>
      </c>
      <c r="B610" s="17" t="s">
        <v>150</v>
      </c>
      <c r="C610" s="20" t="s">
        <v>151</v>
      </c>
      <c r="D610" s="4" t="str">
        <f>vlookup(A610,mapping!A:B,2,false)</f>
        <v>Procedural</v>
      </c>
      <c r="E610" s="21">
        <f t="shared" si="1"/>
        <v>2019</v>
      </c>
      <c r="F610" s="19">
        <v>3647.0</v>
      </c>
      <c r="G610" s="19">
        <v>3189.0</v>
      </c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2.75" customHeight="1">
      <c r="A611" s="17" t="s">
        <v>140</v>
      </c>
      <c r="B611" s="17" t="s">
        <v>152</v>
      </c>
      <c r="C611" s="20" t="s">
        <v>153</v>
      </c>
      <c r="D611" s="4" t="str">
        <f>vlookup(A611,mapping!A:B,2,false)</f>
        <v>Procedural</v>
      </c>
      <c r="E611" s="21">
        <f t="shared" si="1"/>
        <v>2019</v>
      </c>
      <c r="F611" s="19">
        <v>22.0</v>
      </c>
      <c r="G611" s="19">
        <v>16.0</v>
      </c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2.75" customHeight="1">
      <c r="A612" s="17" t="s">
        <v>140</v>
      </c>
      <c r="B612" s="17" t="s">
        <v>152</v>
      </c>
      <c r="C612" s="20" t="s">
        <v>154</v>
      </c>
      <c r="D612" s="4" t="str">
        <f>vlookup(A612,mapping!A:B,2,false)</f>
        <v>Procedural</v>
      </c>
      <c r="E612" s="21">
        <f t="shared" si="1"/>
        <v>2019</v>
      </c>
      <c r="F612" s="19">
        <v>0.0</v>
      </c>
      <c r="G612" s="19">
        <v>0.0</v>
      </c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2.75" customHeight="1">
      <c r="A613" s="17" t="s">
        <v>140</v>
      </c>
      <c r="B613" s="17" t="s">
        <v>152</v>
      </c>
      <c r="C613" s="20" t="s">
        <v>156</v>
      </c>
      <c r="D613" s="4" t="str">
        <f>vlookup(A613,mapping!A:B,2,false)</f>
        <v>Procedural</v>
      </c>
      <c r="E613" s="21">
        <f t="shared" si="1"/>
        <v>2019</v>
      </c>
      <c r="F613" s="19">
        <v>20.0</v>
      </c>
      <c r="G613" s="19">
        <v>17.0</v>
      </c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2.75" customHeight="1">
      <c r="A614" s="17" t="s">
        <v>140</v>
      </c>
      <c r="B614" s="17" t="s">
        <v>152</v>
      </c>
      <c r="C614" s="20" t="s">
        <v>14</v>
      </c>
      <c r="D614" s="4" t="str">
        <f>vlookup(A614,mapping!A:B,2,false)</f>
        <v>Procedural</v>
      </c>
      <c r="E614" s="21">
        <f t="shared" si="1"/>
        <v>2019</v>
      </c>
      <c r="F614" s="19">
        <v>42.0</v>
      </c>
      <c r="G614" s="19">
        <v>33.0</v>
      </c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2.75" customHeight="1">
      <c r="A615" s="17" t="s">
        <v>140</v>
      </c>
      <c r="B615" s="17" t="s">
        <v>157</v>
      </c>
      <c r="C615" s="20" t="s">
        <v>158</v>
      </c>
      <c r="D615" s="4" t="str">
        <f>vlookup(A615,mapping!A:B,2,false)</f>
        <v>Procedural</v>
      </c>
      <c r="E615" s="21">
        <f t="shared" si="1"/>
        <v>2019</v>
      </c>
      <c r="F615" s="19">
        <v>0.0</v>
      </c>
      <c r="G615" s="19">
        <v>0.0</v>
      </c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2.75" customHeight="1">
      <c r="A616" s="17" t="s">
        <v>140</v>
      </c>
      <c r="B616" s="17" t="s">
        <v>157</v>
      </c>
      <c r="C616" s="20" t="s">
        <v>159</v>
      </c>
      <c r="D616" s="4" t="str">
        <f>vlookup(A616,mapping!A:B,2,false)</f>
        <v>Procedural</v>
      </c>
      <c r="E616" s="21">
        <f t="shared" si="1"/>
        <v>2019</v>
      </c>
      <c r="F616" s="19">
        <v>3.0</v>
      </c>
      <c r="G616" s="19">
        <v>3.0</v>
      </c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2.75" customHeight="1">
      <c r="A617" s="17" t="s">
        <v>140</v>
      </c>
      <c r="B617" s="17" t="s">
        <v>157</v>
      </c>
      <c r="C617" s="20" t="s">
        <v>14</v>
      </c>
      <c r="D617" s="4" t="str">
        <f>vlookup(A617,mapping!A:B,2,false)</f>
        <v>Procedural</v>
      </c>
      <c r="E617" s="21">
        <f t="shared" si="1"/>
        <v>2019</v>
      </c>
      <c r="F617" s="19">
        <v>3.0</v>
      </c>
      <c r="G617" s="19">
        <v>3.0</v>
      </c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2.75" customHeight="1">
      <c r="A618" s="17" t="s">
        <v>140</v>
      </c>
      <c r="B618" s="20" t="s">
        <v>160</v>
      </c>
      <c r="C618" s="20" t="s">
        <v>161</v>
      </c>
      <c r="D618" s="4" t="str">
        <f>vlookup(A618,mapping!A:B,2,false)</f>
        <v>Procedural</v>
      </c>
      <c r="E618" s="21">
        <f t="shared" si="1"/>
        <v>2019</v>
      </c>
      <c r="F618" s="19">
        <v>79.0</v>
      </c>
      <c r="G618" s="19">
        <v>48.0</v>
      </c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2.75" customHeight="1">
      <c r="A619" s="17" t="s">
        <v>140</v>
      </c>
      <c r="B619" s="20" t="s">
        <v>160</v>
      </c>
      <c r="C619" s="20" t="s">
        <v>162</v>
      </c>
      <c r="D619" s="4" t="str">
        <f>vlookup(A619,mapping!A:B,2,false)</f>
        <v>Procedural</v>
      </c>
      <c r="E619" s="21">
        <f t="shared" si="1"/>
        <v>2019</v>
      </c>
      <c r="F619" s="19">
        <v>2006.0</v>
      </c>
      <c r="G619" s="19">
        <v>1728.0</v>
      </c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2.75" customHeight="1">
      <c r="A620" s="17" t="s">
        <v>140</v>
      </c>
      <c r="B620" s="20" t="s">
        <v>160</v>
      </c>
      <c r="C620" s="20" t="s">
        <v>163</v>
      </c>
      <c r="D620" s="4" t="str">
        <f>vlookup(A620,mapping!A:B,2,false)</f>
        <v>Procedural</v>
      </c>
      <c r="E620" s="21">
        <f t="shared" si="1"/>
        <v>2019</v>
      </c>
      <c r="F620" s="19">
        <v>129.0</v>
      </c>
      <c r="G620" s="19">
        <v>116.0</v>
      </c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2.75" customHeight="1">
      <c r="A621" s="17" t="s">
        <v>140</v>
      </c>
      <c r="B621" s="20" t="s">
        <v>160</v>
      </c>
      <c r="C621" s="20" t="s">
        <v>164</v>
      </c>
      <c r="D621" s="4" t="str">
        <f>vlookup(A621,mapping!A:B,2,false)</f>
        <v>Procedural</v>
      </c>
      <c r="E621" s="21">
        <f t="shared" si="1"/>
        <v>2019</v>
      </c>
      <c r="F621" s="19">
        <v>1669.0</v>
      </c>
      <c r="G621" s="19">
        <v>1469.0</v>
      </c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2.75" customHeight="1">
      <c r="A622" s="17" t="s">
        <v>140</v>
      </c>
      <c r="B622" s="20" t="s">
        <v>160</v>
      </c>
      <c r="C622" s="20" t="s">
        <v>14</v>
      </c>
      <c r="D622" s="4" t="str">
        <f>vlookup(A622,mapping!A:B,2,false)</f>
        <v>Procedural</v>
      </c>
      <c r="E622" s="21">
        <f t="shared" si="1"/>
        <v>2019</v>
      </c>
      <c r="F622" s="19">
        <v>3648.0</v>
      </c>
      <c r="G622" s="19">
        <v>3161.0</v>
      </c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2.75" customHeight="1">
      <c r="A623" s="17" t="s">
        <v>140</v>
      </c>
      <c r="B623" s="17" t="s">
        <v>14</v>
      </c>
      <c r="C623" s="17" t="s">
        <v>14</v>
      </c>
      <c r="D623" s="4" t="str">
        <f>vlookup(A623,mapping!A:B,2,false)</f>
        <v>Procedural</v>
      </c>
      <c r="E623" s="21">
        <f t="shared" si="1"/>
        <v>2019</v>
      </c>
      <c r="F623" s="19">
        <v>11026.0</v>
      </c>
      <c r="G623" s="19">
        <v>10236.0</v>
      </c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2.75" customHeight="1">
      <c r="A624" s="17" t="s">
        <v>165</v>
      </c>
      <c r="B624" s="17" t="s">
        <v>166</v>
      </c>
      <c r="C624" s="20" t="s">
        <v>167</v>
      </c>
      <c r="D624" s="4" t="str">
        <f>vlookup(A624,mapping!A:B,2,false)</f>
        <v>Property | Order | Other</v>
      </c>
      <c r="E624" s="21">
        <f t="shared" si="1"/>
        <v>2019</v>
      </c>
      <c r="F624" s="19">
        <v>2.0</v>
      </c>
      <c r="G624" s="19">
        <v>1.0</v>
      </c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2.75" customHeight="1">
      <c r="A625" s="17" t="s">
        <v>165</v>
      </c>
      <c r="B625" s="17" t="s">
        <v>168</v>
      </c>
      <c r="C625" s="20" t="s">
        <v>171</v>
      </c>
      <c r="D625" s="4" t="str">
        <f>vlookup(A625,mapping!A:B,2,false)</f>
        <v>Property | Order | Other</v>
      </c>
      <c r="E625" s="21">
        <f t="shared" si="1"/>
        <v>2019</v>
      </c>
      <c r="F625" s="19">
        <v>1.0</v>
      </c>
      <c r="G625" s="19">
        <v>1.0</v>
      </c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2.75" customHeight="1">
      <c r="A626" s="17" t="s">
        <v>165</v>
      </c>
      <c r="B626" s="17" t="s">
        <v>168</v>
      </c>
      <c r="C626" s="20" t="s">
        <v>172</v>
      </c>
      <c r="D626" s="4" t="str">
        <f>vlookup(A626,mapping!A:B,2,false)</f>
        <v>Property | Order | Other</v>
      </c>
      <c r="E626" s="21">
        <f t="shared" si="1"/>
        <v>2019</v>
      </c>
      <c r="F626" s="19">
        <v>1.0</v>
      </c>
      <c r="G626" s="19">
        <v>1.0</v>
      </c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2.75" customHeight="1">
      <c r="A627" s="17" t="s">
        <v>165</v>
      </c>
      <c r="B627" s="17" t="s">
        <v>168</v>
      </c>
      <c r="C627" s="20" t="s">
        <v>173</v>
      </c>
      <c r="D627" s="4" t="str">
        <f>vlookup(A627,mapping!A:B,2,false)</f>
        <v>Property | Order | Other</v>
      </c>
      <c r="E627" s="21">
        <f t="shared" si="1"/>
        <v>2019</v>
      </c>
      <c r="F627" s="19">
        <v>420.0</v>
      </c>
      <c r="G627" s="19">
        <v>327.0</v>
      </c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2.75" customHeight="1">
      <c r="A628" s="17" t="s">
        <v>165</v>
      </c>
      <c r="B628" s="17" t="s">
        <v>168</v>
      </c>
      <c r="C628" s="20" t="s">
        <v>174</v>
      </c>
      <c r="D628" s="4" t="str">
        <f>vlookup(A628,mapping!A:B,2,false)</f>
        <v>Property | Order | Other</v>
      </c>
      <c r="E628" s="21">
        <f t="shared" si="1"/>
        <v>2019</v>
      </c>
      <c r="F628" s="19">
        <v>63.0</v>
      </c>
      <c r="G628" s="19">
        <v>52.0</v>
      </c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2.75" customHeight="1">
      <c r="A629" s="17" t="s">
        <v>165</v>
      </c>
      <c r="B629" s="17" t="s">
        <v>168</v>
      </c>
      <c r="C629" s="20" t="s">
        <v>14</v>
      </c>
      <c r="D629" s="4" t="str">
        <f>vlookup(A629,mapping!A:B,2,false)</f>
        <v>Property | Order | Other</v>
      </c>
      <c r="E629" s="21">
        <f t="shared" si="1"/>
        <v>2019</v>
      </c>
      <c r="F629" s="19">
        <v>485.0</v>
      </c>
      <c r="G629" s="19">
        <v>381.0</v>
      </c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2.75" customHeight="1">
      <c r="A630" s="17" t="s">
        <v>165</v>
      </c>
      <c r="B630" s="17" t="s">
        <v>175</v>
      </c>
      <c r="C630" s="20" t="s">
        <v>175</v>
      </c>
      <c r="D630" s="4" t="str">
        <f>vlookup(A630,mapping!A:B,2,false)</f>
        <v>Property | Order | Other</v>
      </c>
      <c r="E630" s="21">
        <f t="shared" si="1"/>
        <v>2019</v>
      </c>
      <c r="F630" s="19">
        <v>11.0</v>
      </c>
      <c r="G630" s="19">
        <v>8.0</v>
      </c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2.75" customHeight="1">
      <c r="A631" s="17" t="s">
        <v>165</v>
      </c>
      <c r="B631" s="17" t="s">
        <v>176</v>
      </c>
      <c r="C631" s="20" t="s">
        <v>177</v>
      </c>
      <c r="D631" s="4" t="str">
        <f>vlookup(A631,mapping!A:B,2,false)</f>
        <v>Property | Order | Other</v>
      </c>
      <c r="E631" s="21">
        <f t="shared" si="1"/>
        <v>2019</v>
      </c>
      <c r="F631" s="19">
        <v>19.0</v>
      </c>
      <c r="G631" s="19">
        <v>7.0</v>
      </c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2.75" customHeight="1">
      <c r="A632" s="17" t="s">
        <v>165</v>
      </c>
      <c r="B632" s="17" t="s">
        <v>176</v>
      </c>
      <c r="C632" s="20" t="s">
        <v>178</v>
      </c>
      <c r="D632" s="4" t="str">
        <f>vlookup(A632,mapping!A:B,2,false)</f>
        <v>Property | Order | Other</v>
      </c>
      <c r="E632" s="21">
        <f t="shared" si="1"/>
        <v>2019</v>
      </c>
      <c r="F632" s="19">
        <v>2.0</v>
      </c>
      <c r="G632" s="19">
        <v>2.0</v>
      </c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2.75" customHeight="1">
      <c r="A633" s="17" t="s">
        <v>165</v>
      </c>
      <c r="B633" s="17" t="s">
        <v>176</v>
      </c>
      <c r="C633" s="20" t="s">
        <v>180</v>
      </c>
      <c r="D633" s="4" t="str">
        <f>vlookup(A633,mapping!A:B,2,false)</f>
        <v>Property | Order | Other</v>
      </c>
      <c r="E633" s="21">
        <f t="shared" si="1"/>
        <v>2019</v>
      </c>
      <c r="F633" s="19">
        <v>1.0</v>
      </c>
      <c r="G633" s="19">
        <v>1.0</v>
      </c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2.75" customHeight="1">
      <c r="A634" s="17" t="s">
        <v>165</v>
      </c>
      <c r="B634" s="17" t="s">
        <v>176</v>
      </c>
      <c r="C634" s="20" t="s">
        <v>182</v>
      </c>
      <c r="D634" s="4" t="str">
        <f>vlookup(A634,mapping!A:B,2,false)</f>
        <v>Property | Order | Other</v>
      </c>
      <c r="E634" s="21">
        <f t="shared" si="1"/>
        <v>2019</v>
      </c>
      <c r="F634" s="19">
        <v>34.0</v>
      </c>
      <c r="G634" s="19">
        <v>22.0</v>
      </c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2.75" customHeight="1">
      <c r="A635" s="17" t="s">
        <v>165</v>
      </c>
      <c r="B635" s="17" t="s">
        <v>176</v>
      </c>
      <c r="C635" s="20" t="s">
        <v>14</v>
      </c>
      <c r="D635" s="4" t="str">
        <f>vlookup(A635,mapping!A:B,2,false)</f>
        <v>Property | Order | Other</v>
      </c>
      <c r="E635" s="21">
        <f t="shared" si="1"/>
        <v>2019</v>
      </c>
      <c r="F635" s="19">
        <v>56.0</v>
      </c>
      <c r="G635" s="19">
        <v>32.0</v>
      </c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2.75" customHeight="1">
      <c r="A636" s="17" t="s">
        <v>165</v>
      </c>
      <c r="B636" s="17" t="s">
        <v>14</v>
      </c>
      <c r="C636" s="17" t="s">
        <v>14</v>
      </c>
      <c r="D636" s="4" t="str">
        <f>vlookup(A636,mapping!A:B,2,false)</f>
        <v>Property | Order | Other</v>
      </c>
      <c r="E636" s="21">
        <f t="shared" si="1"/>
        <v>2019</v>
      </c>
      <c r="F636" s="19">
        <v>553.0</v>
      </c>
      <c r="G636" s="19">
        <v>421.0</v>
      </c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2.75" customHeight="1">
      <c r="A637" s="17" t="s">
        <v>14</v>
      </c>
      <c r="B637" s="17" t="s">
        <v>14</v>
      </c>
      <c r="C637" s="17" t="s">
        <v>14</v>
      </c>
      <c r="D637" s="4" t="str">
        <f>vlookup(A637,mapping!A:B,2,false)</f>
        <v>Total</v>
      </c>
      <c r="E637" s="21">
        <f t="shared" si="1"/>
        <v>2019</v>
      </c>
      <c r="F637" s="19">
        <v>28765.0</v>
      </c>
      <c r="G637" s="19">
        <v>25956.0</v>
      </c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2.75" customHeight="1">
      <c r="A638" s="17" t="s">
        <v>7</v>
      </c>
      <c r="B638" s="17" t="s">
        <v>8</v>
      </c>
      <c r="C638" s="17" t="s">
        <v>8</v>
      </c>
      <c r="D638" s="4" t="str">
        <f>vlookup(A638,mapping!A:B,2,false)</f>
        <v>Homicide</v>
      </c>
      <c r="E638" s="21">
        <f t="shared" si="1"/>
        <v>2020</v>
      </c>
      <c r="F638" s="19">
        <v>17.0</v>
      </c>
      <c r="G638" s="19">
        <v>10.0</v>
      </c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2.75" customHeight="1">
      <c r="A639" s="17" t="s">
        <v>7</v>
      </c>
      <c r="B639" s="20" t="s">
        <v>10</v>
      </c>
      <c r="C639" s="20" t="s">
        <v>10</v>
      </c>
      <c r="D639" s="4" t="str">
        <f>vlookup(A639,mapping!A:B,2,false)</f>
        <v>Homicide</v>
      </c>
      <c r="E639" s="21">
        <f t="shared" si="1"/>
        <v>2020</v>
      </c>
      <c r="F639" s="19">
        <v>3.0</v>
      </c>
      <c r="G639" s="19">
        <v>3.0</v>
      </c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2.75" customHeight="1">
      <c r="A640" s="17" t="s">
        <v>7</v>
      </c>
      <c r="B640" s="17" t="s">
        <v>11</v>
      </c>
      <c r="C640" s="20" t="s">
        <v>12</v>
      </c>
      <c r="D640" s="4" t="str">
        <f>vlookup(A640,mapping!A:B,2,false)</f>
        <v>Homicide</v>
      </c>
      <c r="E640" s="21">
        <f t="shared" si="1"/>
        <v>2020</v>
      </c>
      <c r="F640" s="19">
        <v>9.0</v>
      </c>
      <c r="G640" s="19">
        <v>8.0</v>
      </c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2.75" customHeight="1">
      <c r="A641" s="17" t="s">
        <v>7</v>
      </c>
      <c r="B641" s="17" t="s">
        <v>11</v>
      </c>
      <c r="C641" s="20" t="s">
        <v>13</v>
      </c>
      <c r="D641" s="4" t="str">
        <f>vlookup(A641,mapping!A:B,2,false)</f>
        <v>Homicide</v>
      </c>
      <c r="E641" s="21">
        <f t="shared" si="1"/>
        <v>2020</v>
      </c>
      <c r="F641" s="19">
        <v>5.0</v>
      </c>
      <c r="G641" s="19">
        <v>4.0</v>
      </c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2.75" customHeight="1">
      <c r="A642" s="17" t="s">
        <v>7</v>
      </c>
      <c r="B642" s="17" t="s">
        <v>11</v>
      </c>
      <c r="C642" s="20" t="s">
        <v>14</v>
      </c>
      <c r="D642" s="4" t="str">
        <f>vlookup(A642,mapping!A:B,2,false)</f>
        <v>Homicide</v>
      </c>
      <c r="E642" s="21">
        <f t="shared" si="1"/>
        <v>2020</v>
      </c>
      <c r="F642" s="19">
        <v>14.0</v>
      </c>
      <c r="G642" s="19">
        <v>12.0</v>
      </c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2.75" customHeight="1">
      <c r="A643" s="17" t="s">
        <v>7</v>
      </c>
      <c r="B643" s="20" t="s">
        <v>14</v>
      </c>
      <c r="C643" s="20" t="s">
        <v>14</v>
      </c>
      <c r="D643" s="4" t="str">
        <f>vlookup(A643,mapping!A:B,2,false)</f>
        <v>Homicide</v>
      </c>
      <c r="E643" s="21">
        <f t="shared" si="1"/>
        <v>2020</v>
      </c>
      <c r="F643" s="19">
        <v>28.0</v>
      </c>
      <c r="G643" s="19">
        <v>24.0</v>
      </c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2.75" customHeight="1">
      <c r="A644" s="17" t="s">
        <v>15</v>
      </c>
      <c r="B644" s="17" t="s">
        <v>16</v>
      </c>
      <c r="C644" s="20" t="s">
        <v>17</v>
      </c>
      <c r="D644" s="4" t="str">
        <f>vlookup(A644,mapping!A:B,2,false)</f>
        <v>Acts causing injury</v>
      </c>
      <c r="E644" s="21">
        <f t="shared" si="1"/>
        <v>2020</v>
      </c>
      <c r="F644" s="19">
        <v>3793.0</v>
      </c>
      <c r="G644" s="19">
        <v>2348.0</v>
      </c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2.75" customHeight="1">
      <c r="A645" s="17" t="s">
        <v>15</v>
      </c>
      <c r="B645" s="17" t="s">
        <v>16</v>
      </c>
      <c r="C645" s="20" t="s">
        <v>18</v>
      </c>
      <c r="D645" s="4" t="str">
        <f>vlookup(A645,mapping!A:B,2,false)</f>
        <v>Acts causing injury</v>
      </c>
      <c r="E645" s="21">
        <f t="shared" si="1"/>
        <v>2020</v>
      </c>
      <c r="F645" s="19">
        <v>1075.0</v>
      </c>
      <c r="G645" s="19">
        <v>830.0</v>
      </c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2.75" customHeight="1">
      <c r="A646" s="17" t="s">
        <v>15</v>
      </c>
      <c r="B646" s="17" t="s">
        <v>16</v>
      </c>
      <c r="C646" s="20" t="s">
        <v>19</v>
      </c>
      <c r="D646" s="4" t="str">
        <f>vlookup(A646,mapping!A:B,2,false)</f>
        <v>Acts causing injury</v>
      </c>
      <c r="E646" s="21">
        <f t="shared" si="1"/>
        <v>2020</v>
      </c>
      <c r="F646" s="19">
        <v>5621.0</v>
      </c>
      <c r="G646" s="19">
        <v>3725.0</v>
      </c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2.75" customHeight="1">
      <c r="A647" s="17" t="s">
        <v>15</v>
      </c>
      <c r="B647" s="17" t="s">
        <v>16</v>
      </c>
      <c r="C647" s="20" t="s">
        <v>14</v>
      </c>
      <c r="D647" s="4" t="str">
        <f>vlookup(A647,mapping!A:B,2,false)</f>
        <v>Acts causing injury</v>
      </c>
      <c r="E647" s="21">
        <f t="shared" si="1"/>
        <v>2020</v>
      </c>
      <c r="F647" s="19">
        <v>8607.0</v>
      </c>
      <c r="G647" s="19">
        <v>6162.0</v>
      </c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2.75" customHeight="1">
      <c r="A648" s="17" t="s">
        <v>15</v>
      </c>
      <c r="B648" s="17" t="s">
        <v>20</v>
      </c>
      <c r="C648" s="20" t="s">
        <v>21</v>
      </c>
      <c r="D648" s="4" t="str">
        <f>vlookup(A648,mapping!A:B,2,false)</f>
        <v>Acts causing injury</v>
      </c>
      <c r="E648" s="21">
        <f t="shared" si="1"/>
        <v>2020</v>
      </c>
      <c r="F648" s="19">
        <v>4680.0</v>
      </c>
      <c r="G648" s="19">
        <v>3250.0</v>
      </c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2.75" customHeight="1">
      <c r="A649" s="17" t="s">
        <v>15</v>
      </c>
      <c r="B649" s="17" t="s">
        <v>20</v>
      </c>
      <c r="C649" s="20" t="s">
        <v>22</v>
      </c>
      <c r="D649" s="4" t="str">
        <f>vlookup(A649,mapping!A:B,2,false)</f>
        <v>Acts causing injury</v>
      </c>
      <c r="E649" s="21">
        <f t="shared" si="1"/>
        <v>2020</v>
      </c>
      <c r="F649" s="19">
        <v>39.0</v>
      </c>
      <c r="G649" s="19">
        <v>21.0</v>
      </c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2.75" customHeight="1">
      <c r="A650" s="17" t="s">
        <v>15</v>
      </c>
      <c r="B650" s="17" t="s">
        <v>20</v>
      </c>
      <c r="C650" s="20" t="s">
        <v>14</v>
      </c>
      <c r="D650" s="4" t="str">
        <f>vlookup(A650,mapping!A:B,2,false)</f>
        <v>Acts causing injury</v>
      </c>
      <c r="E650" s="21">
        <f t="shared" si="1"/>
        <v>2020</v>
      </c>
      <c r="F650" s="19">
        <v>4710.0</v>
      </c>
      <c r="G650" s="19">
        <v>3266.0</v>
      </c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2.75" customHeight="1">
      <c r="A651" s="17" t="s">
        <v>15</v>
      </c>
      <c r="B651" s="20" t="s">
        <v>14</v>
      </c>
      <c r="C651" s="20" t="s">
        <v>14</v>
      </c>
      <c r="D651" s="4" t="str">
        <f>vlookup(A651,mapping!A:B,2,false)</f>
        <v>Acts causing injury</v>
      </c>
      <c r="E651" s="21">
        <f t="shared" si="1"/>
        <v>2020</v>
      </c>
      <c r="F651" s="19">
        <v>11007.0</v>
      </c>
      <c r="G651" s="19">
        <v>8134.0</v>
      </c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2.75" customHeight="1">
      <c r="A652" s="17" t="s">
        <v>23</v>
      </c>
      <c r="B652" s="17" t="s">
        <v>24</v>
      </c>
      <c r="C652" s="20" t="s">
        <v>25</v>
      </c>
      <c r="D652" s="4" t="str">
        <f>vlookup(A652,mapping!A:B,2,false)</f>
        <v>Sexual assault</v>
      </c>
      <c r="E652" s="21">
        <f t="shared" si="1"/>
        <v>2020</v>
      </c>
      <c r="F652" s="19">
        <v>195.0</v>
      </c>
      <c r="G652" s="19">
        <v>108.0</v>
      </c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2.75" customHeight="1">
      <c r="A653" s="17" t="s">
        <v>23</v>
      </c>
      <c r="B653" s="17" t="s">
        <v>24</v>
      </c>
      <c r="C653" s="20" t="s">
        <v>26</v>
      </c>
      <c r="D653" s="4" t="str">
        <f>vlookup(A653,mapping!A:B,2,false)</f>
        <v>Sexual assault</v>
      </c>
      <c r="E653" s="21">
        <f t="shared" si="1"/>
        <v>2020</v>
      </c>
      <c r="F653" s="19">
        <v>110.0</v>
      </c>
      <c r="G653" s="19">
        <v>68.0</v>
      </c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2.75" customHeight="1">
      <c r="A654" s="17" t="s">
        <v>23</v>
      </c>
      <c r="B654" s="17" t="s">
        <v>24</v>
      </c>
      <c r="C654" s="20" t="s">
        <v>14</v>
      </c>
      <c r="D654" s="4" t="str">
        <f>vlookup(A654,mapping!A:B,2,false)</f>
        <v>Sexual assault</v>
      </c>
      <c r="E654" s="21">
        <f t="shared" si="1"/>
        <v>2020</v>
      </c>
      <c r="F654" s="19">
        <v>291.0</v>
      </c>
      <c r="G654" s="19">
        <v>173.0</v>
      </c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2.75" customHeight="1">
      <c r="A655" s="17" t="s">
        <v>23</v>
      </c>
      <c r="B655" s="17" t="s">
        <v>27</v>
      </c>
      <c r="C655" s="20" t="s">
        <v>28</v>
      </c>
      <c r="D655" s="4" t="str">
        <f>vlookup(A655,mapping!A:B,2,false)</f>
        <v>Sexual assault</v>
      </c>
      <c r="E655" s="21">
        <f t="shared" si="1"/>
        <v>2020</v>
      </c>
      <c r="F655" s="19">
        <v>8.0</v>
      </c>
      <c r="G655" s="19">
        <v>7.0</v>
      </c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2.75" customHeight="1">
      <c r="A656" s="17" t="s">
        <v>23</v>
      </c>
      <c r="B656" s="17" t="s">
        <v>27</v>
      </c>
      <c r="C656" s="20" t="s">
        <v>29</v>
      </c>
      <c r="D656" s="4" t="str">
        <f>vlookup(A656,mapping!A:B,2,false)</f>
        <v>Sexual assault</v>
      </c>
      <c r="E656" s="21">
        <f t="shared" si="1"/>
        <v>2020</v>
      </c>
      <c r="F656" s="19">
        <v>30.0</v>
      </c>
      <c r="G656" s="19">
        <v>20.0</v>
      </c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2.75" customHeight="1">
      <c r="A657" s="17" t="s">
        <v>23</v>
      </c>
      <c r="B657" s="17" t="s">
        <v>27</v>
      </c>
      <c r="C657" s="20" t="s">
        <v>31</v>
      </c>
      <c r="D657" s="4" t="str">
        <f>vlookup(A657,mapping!A:B,2,false)</f>
        <v>Sexual assault</v>
      </c>
      <c r="E657" s="21">
        <f t="shared" si="1"/>
        <v>2020</v>
      </c>
      <c r="F657" s="19">
        <v>52.0</v>
      </c>
      <c r="G657" s="19">
        <v>41.0</v>
      </c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2.75" customHeight="1">
      <c r="A658" s="17" t="s">
        <v>23</v>
      </c>
      <c r="B658" s="17" t="s">
        <v>27</v>
      </c>
      <c r="C658" s="20" t="s">
        <v>14</v>
      </c>
      <c r="D658" s="4" t="str">
        <f>vlookup(A658,mapping!A:B,2,false)</f>
        <v>Sexual assault</v>
      </c>
      <c r="E658" s="21">
        <f t="shared" si="1"/>
        <v>2020</v>
      </c>
      <c r="F658" s="19">
        <v>85.0</v>
      </c>
      <c r="G658" s="19">
        <v>64.0</v>
      </c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2.75" customHeight="1">
      <c r="A659" s="17" t="s">
        <v>23</v>
      </c>
      <c r="B659" s="20" t="s">
        <v>14</v>
      </c>
      <c r="C659" s="20" t="s">
        <v>14</v>
      </c>
      <c r="D659" s="4" t="str">
        <f>vlookup(A659,mapping!A:B,2,false)</f>
        <v>Sexual assault</v>
      </c>
      <c r="E659" s="21">
        <f t="shared" si="1"/>
        <v>2020</v>
      </c>
      <c r="F659" s="19">
        <v>365.0</v>
      </c>
      <c r="G659" s="19">
        <v>231.0</v>
      </c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2.75" customHeight="1">
      <c r="A660" s="17" t="s">
        <v>32</v>
      </c>
      <c r="B660" s="17" t="s">
        <v>33</v>
      </c>
      <c r="C660" s="20" t="s">
        <v>34</v>
      </c>
      <c r="D660" s="4" t="str">
        <f>vlookup(A660,mapping!A:B,2,false)</f>
        <v>Acts causing injury</v>
      </c>
      <c r="E660" s="21">
        <f t="shared" si="1"/>
        <v>2020</v>
      </c>
      <c r="F660" s="19">
        <v>220.0</v>
      </c>
      <c r="G660" s="19">
        <v>199.0</v>
      </c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2.75" customHeight="1">
      <c r="A661" s="17" t="s">
        <v>32</v>
      </c>
      <c r="B661" s="17" t="s">
        <v>33</v>
      </c>
      <c r="C661" s="20" t="s">
        <v>35</v>
      </c>
      <c r="D661" s="4" t="str">
        <f>vlookup(A661,mapping!A:B,2,false)</f>
        <v>Acts causing injury</v>
      </c>
      <c r="E661" s="21">
        <f t="shared" si="1"/>
        <v>2020</v>
      </c>
      <c r="F661" s="19">
        <v>1004.0</v>
      </c>
      <c r="G661" s="19">
        <v>860.0</v>
      </c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2.75" customHeight="1">
      <c r="A662" s="17" t="s">
        <v>32</v>
      </c>
      <c r="B662" s="17" t="s">
        <v>33</v>
      </c>
      <c r="C662" s="20" t="s">
        <v>14</v>
      </c>
      <c r="D662" s="4" t="str">
        <f>vlookup(A662,mapping!A:B,2,false)</f>
        <v>Acts causing injury</v>
      </c>
      <c r="E662" s="21">
        <f t="shared" si="1"/>
        <v>2020</v>
      </c>
      <c r="F662" s="19">
        <v>1156.0</v>
      </c>
      <c r="G662" s="19">
        <v>1002.0</v>
      </c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2.75" customHeight="1">
      <c r="A663" s="17" t="s">
        <v>32</v>
      </c>
      <c r="B663" s="17" t="s">
        <v>36</v>
      </c>
      <c r="C663" s="20" t="s">
        <v>37</v>
      </c>
      <c r="D663" s="4" t="str">
        <f>vlookup(A663,mapping!A:B,2,false)</f>
        <v>Acts causing injury</v>
      </c>
      <c r="E663" s="21">
        <f t="shared" si="1"/>
        <v>2020</v>
      </c>
      <c r="F663" s="19">
        <v>12.0</v>
      </c>
      <c r="G663" s="19">
        <v>8.0</v>
      </c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2.75" customHeight="1">
      <c r="A664" s="17" t="s">
        <v>32</v>
      </c>
      <c r="B664" s="17" t="s">
        <v>36</v>
      </c>
      <c r="C664" s="20" t="s">
        <v>38</v>
      </c>
      <c r="D664" s="4" t="str">
        <f>vlookup(A664,mapping!A:B,2,false)</f>
        <v>Acts causing injury</v>
      </c>
      <c r="E664" s="21">
        <f t="shared" si="1"/>
        <v>2020</v>
      </c>
      <c r="F664" s="19">
        <v>3.0</v>
      </c>
      <c r="G664" s="19">
        <v>1.0</v>
      </c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2.75" customHeight="1">
      <c r="A665" s="17" t="s">
        <v>32</v>
      </c>
      <c r="B665" s="17" t="s">
        <v>36</v>
      </c>
      <c r="C665" s="20" t="s">
        <v>14</v>
      </c>
      <c r="D665" s="4" t="str">
        <f>vlookup(A665,mapping!A:B,2,false)</f>
        <v>Acts causing injury</v>
      </c>
      <c r="E665" s="21">
        <f t="shared" si="1"/>
        <v>2020</v>
      </c>
      <c r="F665" s="19">
        <v>15.0</v>
      </c>
      <c r="G665" s="19">
        <v>9.0</v>
      </c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2.75" customHeight="1">
      <c r="A666" s="17" t="s">
        <v>32</v>
      </c>
      <c r="B666" s="20" t="s">
        <v>14</v>
      </c>
      <c r="C666" s="20" t="s">
        <v>14</v>
      </c>
      <c r="D666" s="4" t="str">
        <f>vlookup(A666,mapping!A:B,2,false)</f>
        <v>Acts causing injury</v>
      </c>
      <c r="E666" s="21">
        <f t="shared" si="1"/>
        <v>2020</v>
      </c>
      <c r="F666" s="19">
        <v>1170.0</v>
      </c>
      <c r="G666" s="19">
        <v>1011.0</v>
      </c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2.75" customHeight="1">
      <c r="A667" s="17" t="s">
        <v>39</v>
      </c>
      <c r="B667" s="20" t="s">
        <v>40</v>
      </c>
      <c r="C667" s="20" t="s">
        <v>40</v>
      </c>
      <c r="D667" s="4" t="str">
        <f>vlookup(A667,mapping!A:B,2,false)</f>
        <v>Harrassment</v>
      </c>
      <c r="E667" s="21">
        <f t="shared" si="1"/>
        <v>2020</v>
      </c>
      <c r="F667" s="19">
        <v>51.0</v>
      </c>
      <c r="G667" s="19">
        <v>29.0</v>
      </c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2.75" customHeight="1">
      <c r="A668" s="17" t="s">
        <v>39</v>
      </c>
      <c r="B668" s="20" t="s">
        <v>41</v>
      </c>
      <c r="C668" s="20" t="s">
        <v>41</v>
      </c>
      <c r="D668" s="4" t="str">
        <f>vlookup(A668,mapping!A:B,2,false)</f>
        <v>Harrassment</v>
      </c>
      <c r="E668" s="21">
        <f t="shared" si="1"/>
        <v>2020</v>
      </c>
      <c r="F668" s="19">
        <v>0.0</v>
      </c>
      <c r="G668" s="19">
        <v>0.0</v>
      </c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2.75" customHeight="1">
      <c r="A669" s="17" t="s">
        <v>39</v>
      </c>
      <c r="B669" s="17" t="s">
        <v>42</v>
      </c>
      <c r="C669" s="20" t="s">
        <v>43</v>
      </c>
      <c r="D669" s="4" t="str">
        <f>vlookup(A669,mapping!A:B,2,false)</f>
        <v>Harrassment</v>
      </c>
      <c r="E669" s="21">
        <f t="shared" si="1"/>
        <v>2020</v>
      </c>
      <c r="F669" s="19">
        <v>21.0</v>
      </c>
      <c r="G669" s="19">
        <v>13.0</v>
      </c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2.75" customHeight="1">
      <c r="A670" s="17" t="s">
        <v>39</v>
      </c>
      <c r="B670" s="17" t="s">
        <v>42</v>
      </c>
      <c r="C670" s="20" t="s">
        <v>44</v>
      </c>
      <c r="D670" s="4" t="str">
        <f>vlookup(A670,mapping!A:B,2,false)</f>
        <v>Harrassment</v>
      </c>
      <c r="E670" s="21">
        <f t="shared" si="1"/>
        <v>2020</v>
      </c>
      <c r="F670" s="19">
        <v>858.0</v>
      </c>
      <c r="G670" s="19">
        <v>621.0</v>
      </c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2.75" customHeight="1">
      <c r="A671" s="17" t="s">
        <v>39</v>
      </c>
      <c r="B671" s="17" t="s">
        <v>42</v>
      </c>
      <c r="C671" s="20" t="s">
        <v>14</v>
      </c>
      <c r="D671" s="4" t="str">
        <f>vlookup(A671,mapping!A:B,2,false)</f>
        <v>Harrassment</v>
      </c>
      <c r="E671" s="21">
        <f t="shared" si="1"/>
        <v>2020</v>
      </c>
      <c r="F671" s="19">
        <v>875.0</v>
      </c>
      <c r="G671" s="19">
        <v>634.0</v>
      </c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2.75" customHeight="1">
      <c r="A672" s="17" t="s">
        <v>39</v>
      </c>
      <c r="B672" s="20" t="s">
        <v>14</v>
      </c>
      <c r="C672" s="20" t="s">
        <v>14</v>
      </c>
      <c r="D672" s="4" t="str">
        <f>vlookup(A672,mapping!A:B,2,false)</f>
        <v>Harrassment</v>
      </c>
      <c r="E672" s="21">
        <f t="shared" si="1"/>
        <v>2020</v>
      </c>
      <c r="F672" s="19">
        <v>926.0</v>
      </c>
      <c r="G672" s="19">
        <v>663.0</v>
      </c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2.75" customHeight="1">
      <c r="A673" s="17" t="s">
        <v>45</v>
      </c>
      <c r="B673" s="17" t="s">
        <v>46</v>
      </c>
      <c r="C673" s="20" t="s">
        <v>47</v>
      </c>
      <c r="D673" s="4" t="str">
        <f>vlookup(A673,mapping!A:B,2,false)</f>
        <v>Theft</v>
      </c>
      <c r="E673" s="21">
        <f t="shared" si="1"/>
        <v>2020</v>
      </c>
      <c r="F673" s="19">
        <v>405.0</v>
      </c>
      <c r="G673" s="19">
        <v>263.0</v>
      </c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2.75" customHeight="1">
      <c r="A674" s="17" t="s">
        <v>45</v>
      </c>
      <c r="B674" s="17" t="s">
        <v>46</v>
      </c>
      <c r="C674" s="20" t="s">
        <v>48</v>
      </c>
      <c r="D674" s="4" t="str">
        <f>vlookup(A674,mapping!A:B,2,false)</f>
        <v>Theft</v>
      </c>
      <c r="E674" s="21">
        <f t="shared" si="1"/>
        <v>2020</v>
      </c>
      <c r="F674" s="19">
        <v>119.0</v>
      </c>
      <c r="G674" s="19">
        <v>73.0</v>
      </c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2.75" customHeight="1">
      <c r="A675" s="17" t="s">
        <v>45</v>
      </c>
      <c r="B675" s="17" t="s">
        <v>46</v>
      </c>
      <c r="C675" s="20" t="s">
        <v>14</v>
      </c>
      <c r="D675" s="4" t="str">
        <f>vlookup(A675,mapping!A:B,2,false)</f>
        <v>Theft</v>
      </c>
      <c r="E675" s="21">
        <f t="shared" si="1"/>
        <v>2020</v>
      </c>
      <c r="F675" s="19">
        <v>494.0</v>
      </c>
      <c r="G675" s="19">
        <v>326.0</v>
      </c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2.75" customHeight="1">
      <c r="A676" s="17" t="s">
        <v>45</v>
      </c>
      <c r="B676" s="17" t="s">
        <v>49</v>
      </c>
      <c r="C676" s="20" t="s">
        <v>49</v>
      </c>
      <c r="D676" s="4" t="str">
        <f>vlookup(A676,mapping!A:B,2,false)</f>
        <v>Theft</v>
      </c>
      <c r="E676" s="21">
        <f t="shared" si="1"/>
        <v>2020</v>
      </c>
      <c r="F676" s="19">
        <v>1.0</v>
      </c>
      <c r="G676" s="19">
        <v>1.0</v>
      </c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2.75" customHeight="1">
      <c r="A677" s="17" t="s">
        <v>45</v>
      </c>
      <c r="B677" s="20" t="s">
        <v>14</v>
      </c>
      <c r="C677" s="20" t="s">
        <v>14</v>
      </c>
      <c r="D677" s="4" t="str">
        <f>vlookup(A677,mapping!A:B,2,false)</f>
        <v>Theft</v>
      </c>
      <c r="E677" s="21">
        <f t="shared" si="1"/>
        <v>2020</v>
      </c>
      <c r="F677" s="19">
        <v>495.0</v>
      </c>
      <c r="G677" s="19">
        <v>327.0</v>
      </c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2.75" customHeight="1">
      <c r="A678" s="17" t="s">
        <v>50</v>
      </c>
      <c r="B678" s="20" t="s">
        <v>14</v>
      </c>
      <c r="C678" s="20" t="s">
        <v>14</v>
      </c>
      <c r="D678" s="4" t="str">
        <f>vlookup(A678,mapping!A:B,2,false)</f>
        <v>Theft</v>
      </c>
      <c r="E678" s="21">
        <f t="shared" si="1"/>
        <v>2020</v>
      </c>
      <c r="F678" s="19">
        <v>1552.0</v>
      </c>
      <c r="G678" s="19">
        <v>1086.0</v>
      </c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2.75" customHeight="1">
      <c r="A679" s="20" t="s">
        <v>51</v>
      </c>
      <c r="B679" s="20" t="s">
        <v>52</v>
      </c>
      <c r="C679" s="20" t="s">
        <v>53</v>
      </c>
      <c r="D679" s="4" t="str">
        <f>vlookup(A679,mapping!A:B,2,false)</f>
        <v>Theft</v>
      </c>
      <c r="E679" s="21">
        <f t="shared" si="1"/>
        <v>2020</v>
      </c>
      <c r="F679" s="19">
        <v>198.0</v>
      </c>
      <c r="G679" s="19">
        <v>106.0</v>
      </c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2.75" customHeight="1">
      <c r="A680" s="20" t="s">
        <v>51</v>
      </c>
      <c r="B680" s="20" t="s">
        <v>52</v>
      </c>
      <c r="C680" s="20" t="s">
        <v>54</v>
      </c>
      <c r="D680" s="4" t="str">
        <f>vlookup(A680,mapping!A:B,2,false)</f>
        <v>Theft</v>
      </c>
      <c r="E680" s="21">
        <f t="shared" si="1"/>
        <v>2020</v>
      </c>
      <c r="F680" s="19">
        <v>1022.0</v>
      </c>
      <c r="G680" s="19">
        <v>729.0</v>
      </c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2.75" customHeight="1">
      <c r="A681" s="20" t="s">
        <v>51</v>
      </c>
      <c r="B681" s="20" t="s">
        <v>52</v>
      </c>
      <c r="C681" s="20" t="s">
        <v>14</v>
      </c>
      <c r="D681" s="4" t="str">
        <f>vlookup(A681,mapping!A:B,2,false)</f>
        <v>Theft</v>
      </c>
      <c r="E681" s="21">
        <f t="shared" si="1"/>
        <v>2020</v>
      </c>
      <c r="F681" s="19">
        <v>1113.0</v>
      </c>
      <c r="G681" s="19">
        <v>798.0</v>
      </c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2.75" customHeight="1">
      <c r="A682" s="20" t="s">
        <v>51</v>
      </c>
      <c r="B682" s="17" t="s">
        <v>55</v>
      </c>
      <c r="C682" s="20" t="s">
        <v>56</v>
      </c>
      <c r="D682" s="4" t="str">
        <f>vlookup(A682,mapping!A:B,2,false)</f>
        <v>Theft</v>
      </c>
      <c r="E682" s="21">
        <f t="shared" si="1"/>
        <v>2020</v>
      </c>
      <c r="F682" s="19">
        <v>176.0</v>
      </c>
      <c r="G682" s="19">
        <v>123.0</v>
      </c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2.75" customHeight="1">
      <c r="A683" s="20" t="s">
        <v>51</v>
      </c>
      <c r="B683" s="17" t="s">
        <v>55</v>
      </c>
      <c r="C683" s="20" t="s">
        <v>57</v>
      </c>
      <c r="D683" s="4" t="str">
        <f>vlookup(A683,mapping!A:B,2,false)</f>
        <v>Theft</v>
      </c>
      <c r="E683" s="21">
        <f t="shared" si="1"/>
        <v>2020</v>
      </c>
      <c r="F683" s="19">
        <v>0.0</v>
      </c>
      <c r="G683" s="19">
        <v>0.0</v>
      </c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2.75" customHeight="1">
      <c r="A684" s="20" t="s">
        <v>51</v>
      </c>
      <c r="B684" s="17" t="s">
        <v>55</v>
      </c>
      <c r="C684" s="20" t="s">
        <v>58</v>
      </c>
      <c r="D684" s="4" t="str">
        <f>vlookup(A684,mapping!A:B,2,false)</f>
        <v>Theft</v>
      </c>
      <c r="E684" s="21">
        <f t="shared" si="1"/>
        <v>2020</v>
      </c>
      <c r="F684" s="19">
        <v>1505.0</v>
      </c>
      <c r="G684" s="19">
        <v>1388.0</v>
      </c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2.75" customHeight="1">
      <c r="A685" s="20" t="s">
        <v>51</v>
      </c>
      <c r="B685" s="17" t="s">
        <v>55</v>
      </c>
      <c r="C685" s="20" t="s">
        <v>59</v>
      </c>
      <c r="D685" s="4" t="str">
        <f>vlookup(A685,mapping!A:B,2,false)</f>
        <v>Theft</v>
      </c>
      <c r="E685" s="21">
        <f t="shared" si="1"/>
        <v>2020</v>
      </c>
      <c r="F685" s="19">
        <v>2122.0</v>
      </c>
      <c r="G685" s="19">
        <v>1698.0</v>
      </c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2.75" customHeight="1">
      <c r="A686" s="20" t="s">
        <v>51</v>
      </c>
      <c r="B686" s="17" t="s">
        <v>55</v>
      </c>
      <c r="C686" s="20" t="s">
        <v>14</v>
      </c>
      <c r="D686" s="4" t="str">
        <f>vlookup(A686,mapping!A:B,2,false)</f>
        <v>Theft</v>
      </c>
      <c r="E686" s="21">
        <f t="shared" si="1"/>
        <v>2020</v>
      </c>
      <c r="F686" s="19">
        <v>3488.0</v>
      </c>
      <c r="G686" s="19">
        <v>2958.0</v>
      </c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2.75" customHeight="1">
      <c r="A687" s="20" t="s">
        <v>51</v>
      </c>
      <c r="B687" s="17" t="s">
        <v>60</v>
      </c>
      <c r="C687" s="20" t="s">
        <v>60</v>
      </c>
      <c r="D687" s="4" t="str">
        <f>vlookup(A687,mapping!A:B,2,false)</f>
        <v>Theft</v>
      </c>
      <c r="E687" s="21">
        <f t="shared" si="1"/>
        <v>2020</v>
      </c>
      <c r="F687" s="19">
        <v>2404.0</v>
      </c>
      <c r="G687" s="19">
        <v>1835.0</v>
      </c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2.75" customHeight="1">
      <c r="A688" s="20" t="s">
        <v>51</v>
      </c>
      <c r="B688" s="17" t="s">
        <v>14</v>
      </c>
      <c r="C688" s="17" t="s">
        <v>14</v>
      </c>
      <c r="D688" s="4" t="str">
        <f>vlookup(A688,mapping!A:B,2,false)</f>
        <v>Theft</v>
      </c>
      <c r="E688" s="21">
        <f t="shared" si="1"/>
        <v>2020</v>
      </c>
      <c r="F688" s="19">
        <v>5943.0</v>
      </c>
      <c r="G688" s="19">
        <v>4884.0</v>
      </c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2.75" customHeight="1">
      <c r="A689" s="17" t="s">
        <v>62</v>
      </c>
      <c r="B689" s="17" t="s">
        <v>63</v>
      </c>
      <c r="C689" s="20" t="s">
        <v>63</v>
      </c>
      <c r="D689" s="4" t="str">
        <f>vlookup(A689,mapping!A:B,2,false)</f>
        <v>Fraud</v>
      </c>
      <c r="E689" s="21">
        <f t="shared" si="1"/>
        <v>2020</v>
      </c>
      <c r="F689" s="19">
        <v>1175.0</v>
      </c>
      <c r="G689" s="19">
        <v>965.0</v>
      </c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2.75" customHeight="1">
      <c r="A690" s="17" t="s">
        <v>62</v>
      </c>
      <c r="B690" s="20" t="s">
        <v>64</v>
      </c>
      <c r="C690" s="20" t="s">
        <v>65</v>
      </c>
      <c r="D690" s="4" t="str">
        <f>vlookup(A690,mapping!A:B,2,false)</f>
        <v>Fraud</v>
      </c>
      <c r="E690" s="21">
        <f t="shared" si="1"/>
        <v>2020</v>
      </c>
      <c r="F690" s="19">
        <v>21.0</v>
      </c>
      <c r="G690" s="19">
        <v>16.0</v>
      </c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2.75" customHeight="1">
      <c r="A691" s="17" t="s">
        <v>62</v>
      </c>
      <c r="B691" s="20" t="s">
        <v>64</v>
      </c>
      <c r="C691" s="20" t="s">
        <v>66</v>
      </c>
      <c r="D691" s="4" t="str">
        <f>vlookup(A691,mapping!A:B,2,false)</f>
        <v>Fraud</v>
      </c>
      <c r="E691" s="21">
        <f t="shared" si="1"/>
        <v>2020</v>
      </c>
      <c r="F691" s="19">
        <v>10.0</v>
      </c>
      <c r="G691" s="19">
        <v>4.0</v>
      </c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2.75" customHeight="1">
      <c r="A692" s="17" t="s">
        <v>62</v>
      </c>
      <c r="B692" s="20" t="s">
        <v>64</v>
      </c>
      <c r="C692" s="20" t="s">
        <v>67</v>
      </c>
      <c r="D692" s="4" t="str">
        <f>vlookup(A692,mapping!A:B,2,false)</f>
        <v>Fraud</v>
      </c>
      <c r="E692" s="21">
        <f t="shared" si="1"/>
        <v>2020</v>
      </c>
      <c r="F692" s="19">
        <v>3.0</v>
      </c>
      <c r="G692" s="19">
        <v>1.0</v>
      </c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2.75" customHeight="1">
      <c r="A693" s="17" t="s">
        <v>62</v>
      </c>
      <c r="B693" s="20" t="s">
        <v>64</v>
      </c>
      <c r="C693" s="20" t="s">
        <v>14</v>
      </c>
      <c r="D693" s="4" t="str">
        <f>vlookup(A693,mapping!A:B,2,false)</f>
        <v>Fraud</v>
      </c>
      <c r="E693" s="21">
        <f t="shared" si="1"/>
        <v>2020</v>
      </c>
      <c r="F693" s="19">
        <v>31.0</v>
      </c>
      <c r="G693" s="19">
        <v>20.0</v>
      </c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2.75" customHeight="1">
      <c r="A694" s="17" t="s">
        <v>62</v>
      </c>
      <c r="B694" s="20" t="s">
        <v>68</v>
      </c>
      <c r="C694" s="20" t="s">
        <v>70</v>
      </c>
      <c r="D694" s="4" t="str">
        <f>vlookup(A694,mapping!A:B,2,false)</f>
        <v>Fraud</v>
      </c>
      <c r="E694" s="21">
        <f t="shared" si="1"/>
        <v>2020</v>
      </c>
      <c r="F694" s="19">
        <v>8.0</v>
      </c>
      <c r="G694" s="19">
        <v>6.0</v>
      </c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2.75" customHeight="1">
      <c r="A695" s="17" t="s">
        <v>62</v>
      </c>
      <c r="B695" s="20" t="s">
        <v>68</v>
      </c>
      <c r="C695" s="20" t="s">
        <v>71</v>
      </c>
      <c r="D695" s="4" t="str">
        <f>vlookup(A695,mapping!A:B,2,false)</f>
        <v>Fraud</v>
      </c>
      <c r="E695" s="21">
        <f t="shared" si="1"/>
        <v>2020</v>
      </c>
      <c r="F695" s="19">
        <v>0.0</v>
      </c>
      <c r="G695" s="19">
        <v>0.0</v>
      </c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2.75" customHeight="1">
      <c r="A696" s="17" t="s">
        <v>62</v>
      </c>
      <c r="B696" s="20" t="s">
        <v>68</v>
      </c>
      <c r="C696" s="20" t="s">
        <v>14</v>
      </c>
      <c r="D696" s="4" t="str">
        <f>vlookup(A696,mapping!A:B,2,false)</f>
        <v>Fraud</v>
      </c>
      <c r="E696" s="21">
        <f t="shared" si="1"/>
        <v>2020</v>
      </c>
      <c r="F696" s="19">
        <v>8.0</v>
      </c>
      <c r="G696" s="19">
        <v>6.0</v>
      </c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2.75" customHeight="1">
      <c r="A697" s="17" t="s">
        <v>62</v>
      </c>
      <c r="B697" s="17" t="s">
        <v>72</v>
      </c>
      <c r="C697" s="20" t="s">
        <v>73</v>
      </c>
      <c r="D697" s="4" t="str">
        <f>vlookup(A697,mapping!A:B,2,false)</f>
        <v>Fraud</v>
      </c>
      <c r="E697" s="21">
        <f t="shared" si="1"/>
        <v>2020</v>
      </c>
      <c r="F697" s="19">
        <v>24.0</v>
      </c>
      <c r="G697" s="19">
        <v>17.0</v>
      </c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2.75" customHeight="1">
      <c r="A698" s="17" t="s">
        <v>62</v>
      </c>
      <c r="B698" s="17" t="s">
        <v>72</v>
      </c>
      <c r="C698" s="20" t="s">
        <v>74</v>
      </c>
      <c r="D698" s="4" t="str">
        <f>vlookup(A698,mapping!A:B,2,false)</f>
        <v>Fraud</v>
      </c>
      <c r="E698" s="21">
        <f t="shared" si="1"/>
        <v>2020</v>
      </c>
      <c r="F698" s="19">
        <v>131.0</v>
      </c>
      <c r="G698" s="19">
        <v>107.0</v>
      </c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2.75" customHeight="1">
      <c r="A699" s="17" t="s">
        <v>62</v>
      </c>
      <c r="B699" s="17" t="s">
        <v>72</v>
      </c>
      <c r="C699" s="20" t="s">
        <v>14</v>
      </c>
      <c r="D699" s="4" t="str">
        <f>vlookup(A699,mapping!A:B,2,false)</f>
        <v>Fraud</v>
      </c>
      <c r="E699" s="21">
        <f t="shared" si="1"/>
        <v>2020</v>
      </c>
      <c r="F699" s="19">
        <v>154.0</v>
      </c>
      <c r="G699" s="19">
        <v>123.0</v>
      </c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2.75" customHeight="1">
      <c r="A700" s="17" t="s">
        <v>62</v>
      </c>
      <c r="B700" s="17" t="s">
        <v>14</v>
      </c>
      <c r="C700" s="17" t="s">
        <v>14</v>
      </c>
      <c r="D700" s="4" t="str">
        <f>vlookup(A700,mapping!A:B,2,false)</f>
        <v>Fraud</v>
      </c>
      <c r="E700" s="21">
        <f t="shared" si="1"/>
        <v>2020</v>
      </c>
      <c r="F700" s="19">
        <v>1344.0</v>
      </c>
      <c r="G700" s="19">
        <v>1099.0</v>
      </c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2.75" customHeight="1">
      <c r="A701" s="17" t="s">
        <v>75</v>
      </c>
      <c r="B701" s="17" t="s">
        <v>76</v>
      </c>
      <c r="C701" s="20" t="s">
        <v>77</v>
      </c>
      <c r="D701" s="4" t="str">
        <f>vlookup(A701,mapping!A:B,2,false)</f>
        <v>Drugs</v>
      </c>
      <c r="E701" s="21">
        <f t="shared" si="1"/>
        <v>2020</v>
      </c>
      <c r="F701" s="19">
        <v>5.0</v>
      </c>
      <c r="G701" s="19">
        <v>5.0</v>
      </c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2.75" customHeight="1">
      <c r="A702" s="17" t="s">
        <v>75</v>
      </c>
      <c r="B702" s="17" t="s">
        <v>78</v>
      </c>
      <c r="C702" s="20" t="s">
        <v>79</v>
      </c>
      <c r="D702" s="4" t="str">
        <f>vlookup(A702,mapping!A:B,2,false)</f>
        <v>Drugs</v>
      </c>
      <c r="E702" s="21">
        <f t="shared" si="1"/>
        <v>2020</v>
      </c>
      <c r="F702" s="19">
        <v>52.0</v>
      </c>
      <c r="G702" s="19">
        <v>51.0</v>
      </c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2.75" customHeight="1">
      <c r="A703" s="17" t="s">
        <v>75</v>
      </c>
      <c r="B703" s="17" t="s">
        <v>78</v>
      </c>
      <c r="C703" s="20" t="s">
        <v>80</v>
      </c>
      <c r="D703" s="4" t="str">
        <f>vlookup(A703,mapping!A:B,2,false)</f>
        <v>Drugs</v>
      </c>
      <c r="E703" s="21">
        <f t="shared" si="1"/>
        <v>2020</v>
      </c>
      <c r="F703" s="19">
        <v>554.0</v>
      </c>
      <c r="G703" s="19">
        <v>379.0</v>
      </c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2.75" customHeight="1">
      <c r="A704" s="17" t="s">
        <v>75</v>
      </c>
      <c r="B704" s="17" t="s">
        <v>78</v>
      </c>
      <c r="C704" s="20" t="s">
        <v>14</v>
      </c>
      <c r="D704" s="4" t="str">
        <f>vlookup(A704,mapping!A:B,2,false)</f>
        <v>Drugs</v>
      </c>
      <c r="E704" s="21">
        <f t="shared" si="1"/>
        <v>2020</v>
      </c>
      <c r="F704" s="19">
        <v>575.0</v>
      </c>
      <c r="G704" s="19">
        <v>421.0</v>
      </c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2.75" customHeight="1">
      <c r="A705" s="17" t="s">
        <v>75</v>
      </c>
      <c r="B705" s="20" t="s">
        <v>81</v>
      </c>
      <c r="C705" s="20" t="s">
        <v>82</v>
      </c>
      <c r="D705" s="4" t="str">
        <f>vlookup(A705,mapping!A:B,2,false)</f>
        <v>Drugs</v>
      </c>
      <c r="E705" s="21">
        <f t="shared" si="1"/>
        <v>2020</v>
      </c>
      <c r="F705" s="19">
        <v>1.0</v>
      </c>
      <c r="G705" s="19">
        <v>1.0</v>
      </c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2.75" customHeight="1">
      <c r="A706" s="17" t="s">
        <v>75</v>
      </c>
      <c r="B706" s="20" t="s">
        <v>81</v>
      </c>
      <c r="C706" s="20" t="s">
        <v>83</v>
      </c>
      <c r="D706" s="4" t="str">
        <f>vlookup(A706,mapping!A:B,2,false)</f>
        <v>Drugs</v>
      </c>
      <c r="E706" s="21">
        <f t="shared" si="1"/>
        <v>2020</v>
      </c>
      <c r="F706" s="19">
        <v>118.0</v>
      </c>
      <c r="G706" s="19">
        <v>106.0</v>
      </c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2.75" customHeight="1">
      <c r="A707" s="17" t="s">
        <v>75</v>
      </c>
      <c r="B707" s="20" t="s">
        <v>81</v>
      </c>
      <c r="C707" s="20" t="s">
        <v>14</v>
      </c>
      <c r="D707" s="4" t="str">
        <f>vlookup(A707,mapping!A:B,2,false)</f>
        <v>Drugs</v>
      </c>
      <c r="E707" s="21">
        <f t="shared" si="1"/>
        <v>2020</v>
      </c>
      <c r="F707" s="19">
        <v>119.0</v>
      </c>
      <c r="G707" s="19">
        <v>107.0</v>
      </c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2.75" customHeight="1">
      <c r="A708" s="17" t="s">
        <v>75</v>
      </c>
      <c r="B708" s="17" t="s">
        <v>84</v>
      </c>
      <c r="C708" s="20" t="s">
        <v>85</v>
      </c>
      <c r="D708" s="4" t="str">
        <f>vlookup(A708,mapping!A:B,2,false)</f>
        <v>Drugs</v>
      </c>
      <c r="E708" s="21">
        <f t="shared" si="1"/>
        <v>2020</v>
      </c>
      <c r="F708" s="19">
        <v>5432.0</v>
      </c>
      <c r="G708" s="19">
        <v>5046.0</v>
      </c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2.75" customHeight="1">
      <c r="A709" s="17" t="s">
        <v>75</v>
      </c>
      <c r="B709" s="17" t="s">
        <v>84</v>
      </c>
      <c r="C709" s="20" t="s">
        <v>86</v>
      </c>
      <c r="D709" s="4" t="str">
        <f>vlookup(A709,mapping!A:B,2,false)</f>
        <v>Drugs</v>
      </c>
      <c r="E709" s="21">
        <f t="shared" si="1"/>
        <v>2020</v>
      </c>
      <c r="F709" s="19">
        <v>43.0</v>
      </c>
      <c r="G709" s="19">
        <v>37.0</v>
      </c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2.75" customHeight="1">
      <c r="A710" s="17" t="s">
        <v>75</v>
      </c>
      <c r="B710" s="17" t="s">
        <v>84</v>
      </c>
      <c r="C710" s="20" t="s">
        <v>14</v>
      </c>
      <c r="D710" s="4" t="str">
        <f>vlookup(A710,mapping!A:B,2,false)</f>
        <v>Drugs</v>
      </c>
      <c r="E710" s="21">
        <f t="shared" si="1"/>
        <v>2020</v>
      </c>
      <c r="F710" s="19">
        <v>5451.0</v>
      </c>
      <c r="G710" s="19">
        <v>5064.0</v>
      </c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2.75" customHeight="1">
      <c r="A711" s="17" t="s">
        <v>75</v>
      </c>
      <c r="B711" s="17" t="s">
        <v>87</v>
      </c>
      <c r="C711" s="20" t="s">
        <v>88</v>
      </c>
      <c r="D711" s="4" t="str">
        <f>vlookup(A711,mapping!A:B,2,false)</f>
        <v>Drugs</v>
      </c>
      <c r="E711" s="21">
        <f t="shared" si="1"/>
        <v>2020</v>
      </c>
      <c r="F711" s="19">
        <v>220.0</v>
      </c>
      <c r="G711" s="19">
        <v>179.0</v>
      </c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2.75" customHeight="1">
      <c r="A712" s="17" t="s">
        <v>75</v>
      </c>
      <c r="B712" s="17" t="s">
        <v>14</v>
      </c>
      <c r="C712" s="17" t="s">
        <v>14</v>
      </c>
      <c r="D712" s="4" t="str">
        <f>vlookup(A712,mapping!A:B,2,false)</f>
        <v>Drugs</v>
      </c>
      <c r="E712" s="21">
        <f t="shared" si="1"/>
        <v>2020</v>
      </c>
      <c r="F712" s="19">
        <v>5761.0</v>
      </c>
      <c r="G712" s="19">
        <v>5424.0</v>
      </c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2.75" customHeight="1">
      <c r="A713" s="17" t="s">
        <v>89</v>
      </c>
      <c r="B713" s="17" t="s">
        <v>90</v>
      </c>
      <c r="C713" s="20" t="s">
        <v>91</v>
      </c>
      <c r="D713" s="4" t="str">
        <f>vlookup(A713,mapping!A:B,2,false)</f>
        <v>Weapons</v>
      </c>
      <c r="E713" s="21">
        <f t="shared" si="1"/>
        <v>2020</v>
      </c>
      <c r="F713" s="19">
        <v>484.0</v>
      </c>
      <c r="G713" s="19">
        <v>408.0</v>
      </c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2.75" customHeight="1">
      <c r="A714" s="17" t="s">
        <v>89</v>
      </c>
      <c r="B714" s="17" t="s">
        <v>90</v>
      </c>
      <c r="C714" s="20" t="s">
        <v>92</v>
      </c>
      <c r="D714" s="4" t="str">
        <f>vlookup(A714,mapping!A:B,2,false)</f>
        <v>Weapons</v>
      </c>
      <c r="E714" s="21">
        <f t="shared" si="1"/>
        <v>2020</v>
      </c>
      <c r="F714" s="19">
        <v>32.0</v>
      </c>
      <c r="G714" s="19">
        <v>18.0</v>
      </c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2.75" customHeight="1">
      <c r="A715" s="17" t="s">
        <v>89</v>
      </c>
      <c r="B715" s="17" t="s">
        <v>90</v>
      </c>
      <c r="C715" s="20" t="s">
        <v>14</v>
      </c>
      <c r="D715" s="4" t="str">
        <f>vlookup(A715,mapping!A:B,2,false)</f>
        <v>Weapons</v>
      </c>
      <c r="E715" s="21">
        <f t="shared" si="1"/>
        <v>2020</v>
      </c>
      <c r="F715" s="19">
        <v>491.0</v>
      </c>
      <c r="G715" s="19">
        <v>413.0</v>
      </c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2.75" customHeight="1">
      <c r="A716" s="17" t="s">
        <v>89</v>
      </c>
      <c r="B716" s="17" t="s">
        <v>93</v>
      </c>
      <c r="C716" s="20" t="s">
        <v>94</v>
      </c>
      <c r="D716" s="4" t="str">
        <f>vlookup(A716,mapping!A:B,2,false)</f>
        <v>Weapons</v>
      </c>
      <c r="E716" s="21">
        <f t="shared" si="1"/>
        <v>2020</v>
      </c>
      <c r="F716" s="19">
        <v>1869.0</v>
      </c>
      <c r="G716" s="19">
        <v>1629.0</v>
      </c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2.75" customHeight="1">
      <c r="A717" s="17" t="s">
        <v>89</v>
      </c>
      <c r="B717" s="17" t="s">
        <v>93</v>
      </c>
      <c r="C717" s="20" t="s">
        <v>95</v>
      </c>
      <c r="D717" s="4" t="str">
        <f>vlookup(A717,mapping!A:B,2,false)</f>
        <v>Weapons</v>
      </c>
      <c r="E717" s="21">
        <f t="shared" si="1"/>
        <v>2020</v>
      </c>
      <c r="F717" s="19">
        <v>239.0</v>
      </c>
      <c r="G717" s="19">
        <v>176.0</v>
      </c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2.75" customHeight="1">
      <c r="A718" s="17" t="s">
        <v>89</v>
      </c>
      <c r="B718" s="17" t="s">
        <v>93</v>
      </c>
      <c r="C718" s="20" t="s">
        <v>96</v>
      </c>
      <c r="D718" s="4" t="str">
        <f>vlookup(A718,mapping!A:B,2,false)</f>
        <v>Weapons</v>
      </c>
      <c r="E718" s="21">
        <f t="shared" si="1"/>
        <v>2020</v>
      </c>
      <c r="F718" s="19">
        <v>25.0</v>
      </c>
      <c r="G718" s="19">
        <v>19.0</v>
      </c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2.75" customHeight="1">
      <c r="A719" s="17" t="s">
        <v>89</v>
      </c>
      <c r="B719" s="17" t="s">
        <v>93</v>
      </c>
      <c r="C719" s="20" t="s">
        <v>97</v>
      </c>
      <c r="D719" s="4" t="str">
        <f>vlookup(A719,mapping!A:B,2,false)</f>
        <v>Weapons</v>
      </c>
      <c r="E719" s="21">
        <f t="shared" si="1"/>
        <v>2020</v>
      </c>
      <c r="F719" s="19">
        <v>38.0</v>
      </c>
      <c r="G719" s="19">
        <v>25.0</v>
      </c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2.75" customHeight="1">
      <c r="A720" s="17" t="s">
        <v>89</v>
      </c>
      <c r="B720" s="17" t="s">
        <v>93</v>
      </c>
      <c r="C720" s="20" t="s">
        <v>14</v>
      </c>
      <c r="D720" s="4" t="str">
        <f>vlookup(A720,mapping!A:B,2,false)</f>
        <v>Weapons</v>
      </c>
      <c r="E720" s="21">
        <f t="shared" si="1"/>
        <v>2020</v>
      </c>
      <c r="F720" s="19">
        <v>1999.0</v>
      </c>
      <c r="G720" s="19">
        <v>1742.0</v>
      </c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2.75" customHeight="1">
      <c r="A721" s="17" t="s">
        <v>89</v>
      </c>
      <c r="B721" s="17" t="s">
        <v>14</v>
      </c>
      <c r="C721" s="17" t="s">
        <v>14</v>
      </c>
      <c r="D721" s="4" t="str">
        <f>vlookup(A721,mapping!A:B,2,false)</f>
        <v>Weapons</v>
      </c>
      <c r="E721" s="21">
        <f t="shared" si="1"/>
        <v>2020</v>
      </c>
      <c r="F721" s="19">
        <v>2287.0</v>
      </c>
      <c r="G721" s="19">
        <v>2011.0</v>
      </c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2.75" customHeight="1">
      <c r="A722" s="17" t="s">
        <v>98</v>
      </c>
      <c r="B722" s="17" t="s">
        <v>99</v>
      </c>
      <c r="C722" s="20" t="s">
        <v>100</v>
      </c>
      <c r="D722" s="4" t="str">
        <f>vlookup(A722,mapping!A:B,2,false)</f>
        <v>Property | Order | Other</v>
      </c>
      <c r="E722" s="21">
        <f t="shared" si="1"/>
        <v>2020</v>
      </c>
      <c r="F722" s="19">
        <v>121.0</v>
      </c>
      <c r="G722" s="19">
        <v>81.0</v>
      </c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2.75" customHeight="1">
      <c r="A723" s="17" t="s">
        <v>98</v>
      </c>
      <c r="B723" s="17" t="s">
        <v>99</v>
      </c>
      <c r="C723" s="20" t="s">
        <v>101</v>
      </c>
      <c r="D723" s="4" t="str">
        <f>vlookup(A723,mapping!A:B,2,false)</f>
        <v>Property | Order | Other</v>
      </c>
      <c r="E723" s="21">
        <f t="shared" si="1"/>
        <v>2020</v>
      </c>
      <c r="F723" s="19">
        <v>104.0</v>
      </c>
      <c r="G723" s="19">
        <v>95.0</v>
      </c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2.75" customHeight="1">
      <c r="A724" s="17" t="s">
        <v>98</v>
      </c>
      <c r="B724" s="17" t="s">
        <v>99</v>
      </c>
      <c r="C724" s="20" t="s">
        <v>102</v>
      </c>
      <c r="D724" s="4" t="str">
        <f>vlookup(A724,mapping!A:B,2,false)</f>
        <v>Property | Order | Other</v>
      </c>
      <c r="E724" s="21">
        <f t="shared" si="1"/>
        <v>2020</v>
      </c>
      <c r="F724" s="19">
        <v>4328.0</v>
      </c>
      <c r="G724" s="19">
        <v>3426.0</v>
      </c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2.75" customHeight="1">
      <c r="A725" s="17" t="s">
        <v>98</v>
      </c>
      <c r="B725" s="17" t="s">
        <v>99</v>
      </c>
      <c r="C725" s="20" t="s">
        <v>14</v>
      </c>
      <c r="D725" s="4" t="str">
        <f>vlookup(A725,mapping!A:B,2,false)</f>
        <v>Property | Order | Other</v>
      </c>
      <c r="E725" s="21">
        <f t="shared" si="1"/>
        <v>2020</v>
      </c>
      <c r="F725" s="19">
        <v>4499.0</v>
      </c>
      <c r="G725" s="19">
        <v>3577.0</v>
      </c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2.75" customHeight="1">
      <c r="A726" s="17" t="s">
        <v>98</v>
      </c>
      <c r="B726" s="17" t="s">
        <v>103</v>
      </c>
      <c r="C726" s="20" t="s">
        <v>106</v>
      </c>
      <c r="D726" s="4" t="str">
        <f>vlookup(A726,mapping!A:B,2,false)</f>
        <v>Property | Order | Other</v>
      </c>
      <c r="E726" s="21">
        <f t="shared" si="1"/>
        <v>2020</v>
      </c>
      <c r="F726" s="19">
        <v>9.0</v>
      </c>
      <c r="G726" s="19">
        <v>8.0</v>
      </c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2.75" customHeight="1">
      <c r="A727" s="17" t="s">
        <v>98</v>
      </c>
      <c r="B727" s="17" t="s">
        <v>103</v>
      </c>
      <c r="C727" s="20" t="s">
        <v>108</v>
      </c>
      <c r="D727" s="4" t="str">
        <f>vlookup(A727,mapping!A:B,2,false)</f>
        <v>Property | Order | Other</v>
      </c>
      <c r="E727" s="21">
        <f t="shared" si="1"/>
        <v>2020</v>
      </c>
      <c r="F727" s="19">
        <v>20.0</v>
      </c>
      <c r="G727" s="19">
        <v>19.0</v>
      </c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2.75" customHeight="1">
      <c r="A728" s="17" t="s">
        <v>98</v>
      </c>
      <c r="B728" s="17" t="s">
        <v>103</v>
      </c>
      <c r="C728" s="20" t="s">
        <v>14</v>
      </c>
      <c r="D728" s="4" t="str">
        <f>vlookup(A728,mapping!A:B,2,false)</f>
        <v>Property | Order | Other</v>
      </c>
      <c r="E728" s="21">
        <f t="shared" si="1"/>
        <v>2020</v>
      </c>
      <c r="F728" s="19">
        <v>29.0</v>
      </c>
      <c r="G728" s="19">
        <v>27.0</v>
      </c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2.75" customHeight="1">
      <c r="A729" s="17" t="s">
        <v>98</v>
      </c>
      <c r="B729" s="20" t="s">
        <v>14</v>
      </c>
      <c r="C729" s="20" t="s">
        <v>14</v>
      </c>
      <c r="D729" s="4" t="str">
        <f>vlookup(A729,mapping!A:B,2,false)</f>
        <v>Property | Order | Other</v>
      </c>
      <c r="E729" s="21">
        <f t="shared" si="1"/>
        <v>2020</v>
      </c>
      <c r="F729" s="19">
        <v>4525.0</v>
      </c>
      <c r="G729" s="19">
        <v>3602.0</v>
      </c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2.75" customHeight="1">
      <c r="A730" s="17" t="s">
        <v>109</v>
      </c>
      <c r="B730" s="17" t="s">
        <v>110</v>
      </c>
      <c r="C730" s="20" t="s">
        <v>111</v>
      </c>
      <c r="D730" s="4" t="str">
        <f>vlookup(A730,mapping!A:B,2,false)</f>
        <v>Property | Order | Other</v>
      </c>
      <c r="E730" s="21">
        <f t="shared" si="1"/>
        <v>2020</v>
      </c>
      <c r="F730" s="19">
        <v>1525.0</v>
      </c>
      <c r="G730" s="19">
        <v>1263.0</v>
      </c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2.75" customHeight="1">
      <c r="A731" s="17" t="s">
        <v>109</v>
      </c>
      <c r="B731" s="17" t="s">
        <v>110</v>
      </c>
      <c r="C731" s="20" t="s">
        <v>112</v>
      </c>
      <c r="D731" s="4" t="str">
        <f>vlookup(A731,mapping!A:B,2,false)</f>
        <v>Property | Order | Other</v>
      </c>
      <c r="E731" s="21">
        <f t="shared" si="1"/>
        <v>2020</v>
      </c>
      <c r="F731" s="19">
        <v>1085.0</v>
      </c>
      <c r="G731" s="19">
        <v>562.0</v>
      </c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2.75" customHeight="1">
      <c r="A732" s="17" t="s">
        <v>109</v>
      </c>
      <c r="B732" s="17" t="s">
        <v>110</v>
      </c>
      <c r="C732" s="20" t="s">
        <v>113</v>
      </c>
      <c r="D732" s="4" t="str">
        <f>vlookup(A732,mapping!A:B,2,false)</f>
        <v>Property | Order | Other</v>
      </c>
      <c r="E732" s="21">
        <f t="shared" si="1"/>
        <v>2020</v>
      </c>
      <c r="F732" s="19">
        <v>980.0</v>
      </c>
      <c r="G732" s="19">
        <v>640.0</v>
      </c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2.75" customHeight="1">
      <c r="A733" s="17" t="s">
        <v>109</v>
      </c>
      <c r="B733" s="17" t="s">
        <v>110</v>
      </c>
      <c r="C733" s="20" t="s">
        <v>114</v>
      </c>
      <c r="D733" s="4" t="str">
        <f>vlookup(A733,mapping!A:B,2,false)</f>
        <v>Property | Order | Other</v>
      </c>
      <c r="E733" s="21">
        <f t="shared" si="1"/>
        <v>2020</v>
      </c>
      <c r="F733" s="19">
        <v>4.0</v>
      </c>
      <c r="G733" s="19">
        <v>3.0</v>
      </c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2.75" customHeight="1">
      <c r="A734" s="17" t="s">
        <v>109</v>
      </c>
      <c r="B734" s="17" t="s">
        <v>110</v>
      </c>
      <c r="C734" s="20" t="s">
        <v>14</v>
      </c>
      <c r="D734" s="4" t="str">
        <f>vlookup(A734,mapping!A:B,2,false)</f>
        <v>Property | Order | Other</v>
      </c>
      <c r="E734" s="21">
        <f t="shared" si="1"/>
        <v>2020</v>
      </c>
      <c r="F734" s="19">
        <v>3371.0</v>
      </c>
      <c r="G734" s="19">
        <v>2366.0</v>
      </c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2.75" customHeight="1">
      <c r="A735" s="17" t="s">
        <v>109</v>
      </c>
      <c r="B735" s="17" t="s">
        <v>115</v>
      </c>
      <c r="C735" s="20" t="s">
        <v>116</v>
      </c>
      <c r="D735" s="4" t="str">
        <f>vlookup(A735,mapping!A:B,2,false)</f>
        <v>Property | Order | Other</v>
      </c>
      <c r="E735" s="21">
        <f t="shared" si="1"/>
        <v>2020</v>
      </c>
      <c r="F735" s="19">
        <v>3.0</v>
      </c>
      <c r="G735" s="19">
        <v>3.0</v>
      </c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2.75" customHeight="1">
      <c r="A736" s="17" t="s">
        <v>109</v>
      </c>
      <c r="B736" s="17" t="s">
        <v>115</v>
      </c>
      <c r="C736" s="20" t="s">
        <v>117</v>
      </c>
      <c r="D736" s="4" t="str">
        <f>vlookup(A736,mapping!A:B,2,false)</f>
        <v>Property | Order | Other</v>
      </c>
      <c r="E736" s="21">
        <f t="shared" si="1"/>
        <v>2020</v>
      </c>
      <c r="F736" s="19">
        <v>132.0</v>
      </c>
      <c r="G736" s="19">
        <v>121.0</v>
      </c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2.75" customHeight="1">
      <c r="A737" s="17" t="s">
        <v>109</v>
      </c>
      <c r="B737" s="17" t="s">
        <v>115</v>
      </c>
      <c r="C737" s="20" t="s">
        <v>118</v>
      </c>
      <c r="D737" s="4" t="str">
        <f>vlookup(A737,mapping!A:B,2,false)</f>
        <v>Property | Order | Other</v>
      </c>
      <c r="E737" s="21">
        <f t="shared" si="1"/>
        <v>2020</v>
      </c>
      <c r="F737" s="19">
        <v>1.0</v>
      </c>
      <c r="G737" s="19">
        <v>1.0</v>
      </c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2.75" customHeight="1">
      <c r="A738" s="17" t="s">
        <v>109</v>
      </c>
      <c r="B738" s="17" t="s">
        <v>115</v>
      </c>
      <c r="C738" s="20" t="s">
        <v>119</v>
      </c>
      <c r="D738" s="4" t="str">
        <f>vlookup(A738,mapping!A:B,2,false)</f>
        <v>Property | Order | Other</v>
      </c>
      <c r="E738" s="21">
        <f t="shared" si="1"/>
        <v>2020</v>
      </c>
      <c r="F738" s="19">
        <v>0.0</v>
      </c>
      <c r="G738" s="19">
        <v>0.0</v>
      </c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2.75" customHeight="1">
      <c r="A739" s="17" t="s">
        <v>109</v>
      </c>
      <c r="B739" s="17" t="s">
        <v>115</v>
      </c>
      <c r="C739" s="20" t="s">
        <v>120</v>
      </c>
      <c r="D739" s="4" t="str">
        <f>vlookup(A739,mapping!A:B,2,false)</f>
        <v>Property | Order | Other</v>
      </c>
      <c r="E739" s="21">
        <f t="shared" si="1"/>
        <v>2020</v>
      </c>
      <c r="F739" s="19">
        <v>62.0</v>
      </c>
      <c r="G739" s="19">
        <v>44.0</v>
      </c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2.75" customHeight="1">
      <c r="A740" s="17" t="s">
        <v>109</v>
      </c>
      <c r="B740" s="17" t="s">
        <v>115</v>
      </c>
      <c r="C740" s="20" t="s">
        <v>121</v>
      </c>
      <c r="D740" s="4" t="str">
        <f>vlookup(A740,mapping!A:B,2,false)</f>
        <v>Property | Order | Other</v>
      </c>
      <c r="E740" s="21">
        <f t="shared" si="1"/>
        <v>2020</v>
      </c>
      <c r="F740" s="19">
        <v>0.0</v>
      </c>
      <c r="G740" s="19">
        <v>0.0</v>
      </c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2.75" customHeight="1">
      <c r="A741" s="17" t="s">
        <v>109</v>
      </c>
      <c r="B741" s="17" t="s">
        <v>115</v>
      </c>
      <c r="C741" s="20" t="s">
        <v>122</v>
      </c>
      <c r="D741" s="4" t="str">
        <f>vlookup(A741,mapping!A:B,2,false)</f>
        <v>Property | Order | Other</v>
      </c>
      <c r="E741" s="21">
        <f t="shared" si="1"/>
        <v>2020</v>
      </c>
      <c r="F741" s="19">
        <v>6.0</v>
      </c>
      <c r="G741" s="19">
        <v>3.0</v>
      </c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2.75" customHeight="1">
      <c r="A742" s="17" t="s">
        <v>109</v>
      </c>
      <c r="B742" s="17" t="s">
        <v>115</v>
      </c>
      <c r="C742" s="20" t="s">
        <v>14</v>
      </c>
      <c r="D742" s="4" t="str">
        <f>vlookup(A742,mapping!A:B,2,false)</f>
        <v>Property | Order | Other</v>
      </c>
      <c r="E742" s="21">
        <f t="shared" si="1"/>
        <v>2020</v>
      </c>
      <c r="F742" s="19">
        <v>203.0</v>
      </c>
      <c r="G742" s="19">
        <v>172.0</v>
      </c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2.75" customHeight="1">
      <c r="A743" s="17" t="s">
        <v>109</v>
      </c>
      <c r="B743" s="17" t="s">
        <v>123</v>
      </c>
      <c r="C743" s="20" t="s">
        <v>124</v>
      </c>
      <c r="D743" s="4" t="str">
        <f>vlookup(A743,mapping!A:B,2,false)</f>
        <v>Property | Order | Other</v>
      </c>
      <c r="E743" s="21">
        <f t="shared" si="1"/>
        <v>2020</v>
      </c>
      <c r="F743" s="19">
        <v>355.0</v>
      </c>
      <c r="G743" s="19">
        <v>299.0</v>
      </c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2.75" customHeight="1">
      <c r="A744" s="17" t="s">
        <v>109</v>
      </c>
      <c r="B744" s="17" t="s">
        <v>123</v>
      </c>
      <c r="C744" s="20" t="s">
        <v>125</v>
      </c>
      <c r="D744" s="4" t="str">
        <f>vlookup(A744,mapping!A:B,2,false)</f>
        <v>Property | Order | Other</v>
      </c>
      <c r="E744" s="21">
        <f t="shared" si="1"/>
        <v>2020</v>
      </c>
      <c r="F744" s="19">
        <v>541.0</v>
      </c>
      <c r="G744" s="19">
        <v>425.0</v>
      </c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2.75" customHeight="1">
      <c r="A745" s="17" t="s">
        <v>109</v>
      </c>
      <c r="B745" s="17" t="s">
        <v>123</v>
      </c>
      <c r="C745" s="20" t="s">
        <v>126</v>
      </c>
      <c r="D745" s="4" t="str">
        <f>vlookup(A745,mapping!A:B,2,false)</f>
        <v>Property | Order | Other</v>
      </c>
      <c r="E745" s="21">
        <f t="shared" si="1"/>
        <v>2020</v>
      </c>
      <c r="F745" s="19">
        <v>60.0</v>
      </c>
      <c r="G745" s="19">
        <v>49.0</v>
      </c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2.75" customHeight="1">
      <c r="A746" s="17" t="s">
        <v>109</v>
      </c>
      <c r="B746" s="17" t="s">
        <v>123</v>
      </c>
      <c r="C746" s="20" t="s">
        <v>14</v>
      </c>
      <c r="D746" s="4" t="str">
        <f>vlookup(A746,mapping!A:B,2,false)</f>
        <v>Property | Order | Other</v>
      </c>
      <c r="E746" s="21">
        <f t="shared" si="1"/>
        <v>2020</v>
      </c>
      <c r="F746" s="19">
        <v>881.0</v>
      </c>
      <c r="G746" s="19">
        <v>729.0</v>
      </c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2.75" customHeight="1">
      <c r="A747" s="17" t="s">
        <v>109</v>
      </c>
      <c r="B747" s="17" t="s">
        <v>14</v>
      </c>
      <c r="C747" s="17" t="s">
        <v>14</v>
      </c>
      <c r="D747" s="4" t="str">
        <f>vlookup(A747,mapping!A:B,2,false)</f>
        <v>Property | Order | Other</v>
      </c>
      <c r="E747" s="21">
        <f t="shared" si="1"/>
        <v>2020</v>
      </c>
      <c r="F747" s="19">
        <v>4200.0</v>
      </c>
      <c r="G747" s="19">
        <v>3136.0</v>
      </c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2.75" customHeight="1">
      <c r="A748" s="17" t="s">
        <v>127</v>
      </c>
      <c r="B748" s="17" t="s">
        <v>128</v>
      </c>
      <c r="C748" s="20" t="s">
        <v>129</v>
      </c>
      <c r="D748" s="4" t="str">
        <f>vlookup(A748,mapping!A:B,2,false)</f>
        <v>Property | Order | Other</v>
      </c>
      <c r="E748" s="21">
        <f t="shared" si="1"/>
        <v>2020</v>
      </c>
      <c r="F748" s="19">
        <v>3687.0</v>
      </c>
      <c r="G748" s="19">
        <v>3476.0</v>
      </c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2.75" customHeight="1">
      <c r="A749" s="17" t="s">
        <v>127</v>
      </c>
      <c r="B749" s="17" t="s">
        <v>128</v>
      </c>
      <c r="C749" s="20" t="s">
        <v>130</v>
      </c>
      <c r="D749" s="4" t="str">
        <f>vlookup(A749,mapping!A:B,2,false)</f>
        <v>Property | Order | Other</v>
      </c>
      <c r="E749" s="21">
        <f t="shared" si="1"/>
        <v>2020</v>
      </c>
      <c r="F749" s="19">
        <v>2133.0</v>
      </c>
      <c r="G749" s="19">
        <v>1985.0</v>
      </c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2.75" customHeight="1">
      <c r="A750" s="17" t="s">
        <v>127</v>
      </c>
      <c r="B750" s="17" t="s">
        <v>128</v>
      </c>
      <c r="C750" s="20" t="s">
        <v>131</v>
      </c>
      <c r="D750" s="4" t="str">
        <f>vlookup(A750,mapping!A:B,2,false)</f>
        <v>Property | Order | Other</v>
      </c>
      <c r="E750" s="21">
        <f t="shared" si="1"/>
        <v>2020</v>
      </c>
      <c r="F750" s="19">
        <v>22.0</v>
      </c>
      <c r="G750" s="19">
        <v>16.0</v>
      </c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2.75" customHeight="1">
      <c r="A751" s="17" t="s">
        <v>127</v>
      </c>
      <c r="B751" s="17" t="s">
        <v>128</v>
      </c>
      <c r="C751" s="20" t="s">
        <v>14</v>
      </c>
      <c r="D751" s="4" t="str">
        <f>vlookup(A751,mapping!A:B,2,false)</f>
        <v>Property | Order | Other</v>
      </c>
      <c r="E751" s="21">
        <f t="shared" si="1"/>
        <v>2020</v>
      </c>
      <c r="F751" s="19">
        <v>5657.0</v>
      </c>
      <c r="G751" s="19">
        <v>5421.0</v>
      </c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2.75" customHeight="1">
      <c r="A752" s="17" t="s">
        <v>127</v>
      </c>
      <c r="B752" s="17" t="s">
        <v>132</v>
      </c>
      <c r="C752" s="20" t="s">
        <v>133</v>
      </c>
      <c r="D752" s="4" t="str">
        <f>vlookup(A752,mapping!A:B,2,false)</f>
        <v>Property | Order | Other</v>
      </c>
      <c r="E752" s="21">
        <f t="shared" si="1"/>
        <v>2020</v>
      </c>
      <c r="F752" s="19">
        <v>910.0</v>
      </c>
      <c r="G752" s="19">
        <v>863.0</v>
      </c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2.75" customHeight="1">
      <c r="A753" s="17" t="s">
        <v>127</v>
      </c>
      <c r="B753" s="17" t="s">
        <v>132</v>
      </c>
      <c r="C753" s="20" t="s">
        <v>134</v>
      </c>
      <c r="D753" s="4" t="str">
        <f>vlookup(A753,mapping!A:B,2,false)</f>
        <v>Property | Order | Other</v>
      </c>
      <c r="E753" s="21">
        <f t="shared" si="1"/>
        <v>2020</v>
      </c>
      <c r="F753" s="19">
        <v>1.0</v>
      </c>
      <c r="G753" s="19">
        <v>1.0</v>
      </c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2.75" customHeight="1">
      <c r="A754" s="17" t="s">
        <v>127</v>
      </c>
      <c r="B754" s="17" t="s">
        <v>132</v>
      </c>
      <c r="C754" s="20" t="s">
        <v>14</v>
      </c>
      <c r="D754" s="4" t="str">
        <f>vlookup(A754,mapping!A:B,2,false)</f>
        <v>Property | Order | Other</v>
      </c>
      <c r="E754" s="21">
        <f t="shared" si="1"/>
        <v>2020</v>
      </c>
      <c r="F754" s="19">
        <v>911.0</v>
      </c>
      <c r="G754" s="19">
        <v>864.0</v>
      </c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2.75" customHeight="1">
      <c r="A755" s="17" t="s">
        <v>127</v>
      </c>
      <c r="B755" s="17" t="s">
        <v>135</v>
      </c>
      <c r="C755" s="20" t="s">
        <v>136</v>
      </c>
      <c r="D755" s="4" t="str">
        <f>vlookup(A755,mapping!A:B,2,false)</f>
        <v>Property | Order | Other</v>
      </c>
      <c r="E755" s="21">
        <f t="shared" si="1"/>
        <v>2020</v>
      </c>
      <c r="F755" s="19">
        <v>1193.0</v>
      </c>
      <c r="G755" s="19">
        <v>1178.0</v>
      </c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2.75" customHeight="1">
      <c r="A756" s="17" t="s">
        <v>127</v>
      </c>
      <c r="B756" s="17" t="s">
        <v>135</v>
      </c>
      <c r="C756" s="20" t="s">
        <v>137</v>
      </c>
      <c r="D756" s="4" t="str">
        <f>vlookup(A756,mapping!A:B,2,false)</f>
        <v>Property | Order | Other</v>
      </c>
      <c r="E756" s="21">
        <f t="shared" si="1"/>
        <v>2020</v>
      </c>
      <c r="F756" s="19">
        <v>1745.0</v>
      </c>
      <c r="G756" s="19">
        <v>1724.0</v>
      </c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2.75" customHeight="1">
      <c r="A757" s="17" t="s">
        <v>127</v>
      </c>
      <c r="B757" s="17" t="s">
        <v>135</v>
      </c>
      <c r="C757" s="20" t="s">
        <v>138</v>
      </c>
      <c r="D757" s="4" t="str">
        <f>vlookup(A757,mapping!A:B,2,false)</f>
        <v>Property | Order | Other</v>
      </c>
      <c r="E757" s="21">
        <f t="shared" si="1"/>
        <v>2020</v>
      </c>
      <c r="F757" s="19">
        <v>719.0</v>
      </c>
      <c r="G757" s="19">
        <v>674.0</v>
      </c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2.75" customHeight="1">
      <c r="A758" s="17" t="s">
        <v>127</v>
      </c>
      <c r="B758" s="17" t="s">
        <v>135</v>
      </c>
      <c r="C758" s="20" t="s">
        <v>14</v>
      </c>
      <c r="D758" s="4" t="str">
        <f>vlookup(A758,mapping!A:B,2,false)</f>
        <v>Property | Order | Other</v>
      </c>
      <c r="E758" s="21">
        <f t="shared" si="1"/>
        <v>2020</v>
      </c>
      <c r="F758" s="19">
        <v>3539.0</v>
      </c>
      <c r="G758" s="19">
        <v>3463.0</v>
      </c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2.75" customHeight="1">
      <c r="A759" s="17" t="s">
        <v>127</v>
      </c>
      <c r="B759" s="17" t="s">
        <v>14</v>
      </c>
      <c r="C759" s="17" t="s">
        <v>14</v>
      </c>
      <c r="D759" s="4" t="str">
        <f>vlookup(A759,mapping!A:B,2,false)</f>
        <v>Property | Order | Other</v>
      </c>
      <c r="E759" s="21">
        <f t="shared" si="1"/>
        <v>2020</v>
      </c>
      <c r="F759" s="19">
        <v>8006.0</v>
      </c>
      <c r="G759" s="19">
        <v>7746.0</v>
      </c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2.75" customHeight="1">
      <c r="A760" s="17" t="s">
        <v>140</v>
      </c>
      <c r="B760" s="17" t="s">
        <v>141</v>
      </c>
      <c r="C760" s="20" t="s">
        <v>142</v>
      </c>
      <c r="D760" s="4" t="str">
        <f>vlookup(A760,mapping!A:B,2,false)</f>
        <v>Procedural</v>
      </c>
      <c r="E760" s="21">
        <f t="shared" si="1"/>
        <v>2020</v>
      </c>
      <c r="F760" s="19">
        <v>116.0</v>
      </c>
      <c r="G760" s="19">
        <v>74.0</v>
      </c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2.75" customHeight="1">
      <c r="A761" s="17" t="s">
        <v>140</v>
      </c>
      <c r="B761" s="17" t="s">
        <v>141</v>
      </c>
      <c r="C761" s="20" t="s">
        <v>143</v>
      </c>
      <c r="D761" s="4" t="str">
        <f>vlookup(A761,mapping!A:B,2,false)</f>
        <v>Procedural</v>
      </c>
      <c r="E761" s="21">
        <f t="shared" si="1"/>
        <v>2020</v>
      </c>
      <c r="F761" s="19">
        <v>69.0</v>
      </c>
      <c r="G761" s="19">
        <v>69.0</v>
      </c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2.75" customHeight="1">
      <c r="A762" s="17" t="s">
        <v>140</v>
      </c>
      <c r="B762" s="17" t="s">
        <v>141</v>
      </c>
      <c r="C762" s="20" t="s">
        <v>14</v>
      </c>
      <c r="D762" s="4" t="str">
        <f>vlookup(A762,mapping!A:B,2,false)</f>
        <v>Procedural</v>
      </c>
      <c r="E762" s="21">
        <f t="shared" si="1"/>
        <v>2020</v>
      </c>
      <c r="F762" s="19">
        <v>184.0</v>
      </c>
      <c r="G762" s="19">
        <v>142.0</v>
      </c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2.75" customHeight="1">
      <c r="A763" s="17" t="s">
        <v>140</v>
      </c>
      <c r="B763" s="17" t="s">
        <v>144</v>
      </c>
      <c r="C763" s="20" t="s">
        <v>145</v>
      </c>
      <c r="D763" s="4" t="str">
        <f>vlookup(A763,mapping!A:B,2,false)</f>
        <v>Procedural</v>
      </c>
      <c r="E763" s="21">
        <f t="shared" si="1"/>
        <v>2020</v>
      </c>
      <c r="F763" s="19">
        <v>1.0</v>
      </c>
      <c r="G763" s="19">
        <v>1.0</v>
      </c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2.75" customHeight="1">
      <c r="A764" s="17" t="s">
        <v>140</v>
      </c>
      <c r="B764" s="17" t="s">
        <v>144</v>
      </c>
      <c r="C764" s="20" t="s">
        <v>146</v>
      </c>
      <c r="D764" s="4" t="str">
        <f>vlookup(A764,mapping!A:B,2,false)</f>
        <v>Procedural</v>
      </c>
      <c r="E764" s="21">
        <f t="shared" si="1"/>
        <v>2020</v>
      </c>
      <c r="F764" s="19">
        <v>21.0</v>
      </c>
      <c r="G764" s="19">
        <v>21.0</v>
      </c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2.75" customHeight="1">
      <c r="A765" s="17" t="s">
        <v>140</v>
      </c>
      <c r="B765" s="17" t="s">
        <v>144</v>
      </c>
      <c r="C765" s="20" t="s">
        <v>147</v>
      </c>
      <c r="D765" s="4" t="str">
        <f>vlookup(A765,mapping!A:B,2,false)</f>
        <v>Procedural</v>
      </c>
      <c r="E765" s="21">
        <f t="shared" si="1"/>
        <v>2020</v>
      </c>
      <c r="F765" s="19">
        <v>4194.0</v>
      </c>
      <c r="G765" s="19">
        <v>4194.0</v>
      </c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2.75" customHeight="1">
      <c r="A766" s="17" t="s">
        <v>140</v>
      </c>
      <c r="B766" s="17" t="s">
        <v>144</v>
      </c>
      <c r="C766" s="20" t="s">
        <v>148</v>
      </c>
      <c r="D766" s="4" t="str">
        <f>vlookup(A766,mapping!A:B,2,false)</f>
        <v>Procedural</v>
      </c>
      <c r="E766" s="21">
        <f t="shared" si="1"/>
        <v>2020</v>
      </c>
      <c r="F766" s="19">
        <v>1846.0</v>
      </c>
      <c r="G766" s="19">
        <v>1846.0</v>
      </c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2.75" customHeight="1">
      <c r="A767" s="17" t="s">
        <v>140</v>
      </c>
      <c r="B767" s="17" t="s">
        <v>144</v>
      </c>
      <c r="C767" s="20" t="s">
        <v>149</v>
      </c>
      <c r="D767" s="4" t="str">
        <f>vlookup(A767,mapping!A:B,2,false)</f>
        <v>Procedural</v>
      </c>
      <c r="E767" s="21">
        <f t="shared" si="1"/>
        <v>2020</v>
      </c>
      <c r="F767" s="19">
        <v>259.0</v>
      </c>
      <c r="G767" s="19">
        <v>237.0</v>
      </c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2.75" customHeight="1">
      <c r="A768" s="17" t="s">
        <v>140</v>
      </c>
      <c r="B768" s="17" t="s">
        <v>144</v>
      </c>
      <c r="C768" s="20" t="s">
        <v>14</v>
      </c>
      <c r="D768" s="4" t="str">
        <f>vlookup(A768,mapping!A:B,2,false)</f>
        <v>Procedural</v>
      </c>
      <c r="E768" s="21">
        <f t="shared" si="1"/>
        <v>2020</v>
      </c>
      <c r="F768" s="19">
        <v>5873.0</v>
      </c>
      <c r="G768" s="19">
        <v>5852.0</v>
      </c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2.75" customHeight="1">
      <c r="A769" s="17" t="s">
        <v>140</v>
      </c>
      <c r="B769" s="17" t="s">
        <v>150</v>
      </c>
      <c r="C769" s="20" t="s">
        <v>151</v>
      </c>
      <c r="D769" s="4" t="str">
        <f>vlookup(A769,mapping!A:B,2,false)</f>
        <v>Procedural</v>
      </c>
      <c r="E769" s="21">
        <f t="shared" si="1"/>
        <v>2020</v>
      </c>
      <c r="F769" s="19">
        <v>4964.0</v>
      </c>
      <c r="G769" s="19">
        <v>4255.0</v>
      </c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2.75" customHeight="1">
      <c r="A770" s="17" t="s">
        <v>140</v>
      </c>
      <c r="B770" s="17" t="s">
        <v>152</v>
      </c>
      <c r="C770" s="20" t="s">
        <v>153</v>
      </c>
      <c r="D770" s="4" t="str">
        <f>vlookup(A770,mapping!A:B,2,false)</f>
        <v>Procedural</v>
      </c>
      <c r="E770" s="21">
        <f t="shared" si="1"/>
        <v>2020</v>
      </c>
      <c r="F770" s="19">
        <v>23.0</v>
      </c>
      <c r="G770" s="19">
        <v>22.0</v>
      </c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2.75" customHeight="1">
      <c r="A771" s="17" t="s">
        <v>140</v>
      </c>
      <c r="B771" s="17" t="s">
        <v>152</v>
      </c>
      <c r="C771" s="20" t="s">
        <v>154</v>
      </c>
      <c r="D771" s="4" t="str">
        <f>vlookup(A771,mapping!A:B,2,false)</f>
        <v>Procedural</v>
      </c>
      <c r="E771" s="21">
        <f t="shared" si="1"/>
        <v>2020</v>
      </c>
      <c r="F771" s="19">
        <v>0.0</v>
      </c>
      <c r="G771" s="19">
        <v>0.0</v>
      </c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2.75" customHeight="1">
      <c r="A772" s="17" t="s">
        <v>140</v>
      </c>
      <c r="B772" s="17" t="s">
        <v>152</v>
      </c>
      <c r="C772" s="20" t="s">
        <v>156</v>
      </c>
      <c r="D772" s="4" t="str">
        <f>vlookup(A772,mapping!A:B,2,false)</f>
        <v>Procedural</v>
      </c>
      <c r="E772" s="21">
        <f t="shared" si="1"/>
        <v>2020</v>
      </c>
      <c r="F772" s="19">
        <v>19.0</v>
      </c>
      <c r="G772" s="19">
        <v>18.0</v>
      </c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2.75" customHeight="1">
      <c r="A773" s="17" t="s">
        <v>140</v>
      </c>
      <c r="B773" s="17" t="s">
        <v>152</v>
      </c>
      <c r="C773" s="20" t="s">
        <v>14</v>
      </c>
      <c r="D773" s="4" t="str">
        <f>vlookup(A773,mapping!A:B,2,false)</f>
        <v>Procedural</v>
      </c>
      <c r="E773" s="21">
        <f t="shared" si="1"/>
        <v>2020</v>
      </c>
      <c r="F773" s="19">
        <v>41.0</v>
      </c>
      <c r="G773" s="19">
        <v>39.0</v>
      </c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2.75" customHeight="1">
      <c r="A774" s="17" t="s">
        <v>140</v>
      </c>
      <c r="B774" s="17" t="s">
        <v>157</v>
      </c>
      <c r="C774" s="20" t="s">
        <v>158</v>
      </c>
      <c r="D774" s="4" t="str">
        <f>vlookup(A774,mapping!A:B,2,false)</f>
        <v>Procedural</v>
      </c>
      <c r="E774" s="21">
        <f t="shared" si="1"/>
        <v>2020</v>
      </c>
      <c r="F774" s="19">
        <v>3.0</v>
      </c>
      <c r="G774" s="19">
        <v>3.0</v>
      </c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2.75" customHeight="1">
      <c r="A775" s="17" t="s">
        <v>140</v>
      </c>
      <c r="B775" s="17" t="s">
        <v>157</v>
      </c>
      <c r="C775" s="20" t="s">
        <v>159</v>
      </c>
      <c r="D775" s="4" t="str">
        <f>vlookup(A775,mapping!A:B,2,false)</f>
        <v>Procedural</v>
      </c>
      <c r="E775" s="21">
        <f t="shared" si="1"/>
        <v>2020</v>
      </c>
      <c r="F775" s="19">
        <v>1.0</v>
      </c>
      <c r="G775" s="19">
        <v>1.0</v>
      </c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2.75" customHeight="1">
      <c r="A776" s="17" t="s">
        <v>140</v>
      </c>
      <c r="B776" s="17" t="s">
        <v>157</v>
      </c>
      <c r="C776" s="20" t="s">
        <v>14</v>
      </c>
      <c r="D776" s="4" t="str">
        <f>vlookup(A776,mapping!A:B,2,false)</f>
        <v>Procedural</v>
      </c>
      <c r="E776" s="21">
        <f t="shared" si="1"/>
        <v>2020</v>
      </c>
      <c r="F776" s="19">
        <v>4.0</v>
      </c>
      <c r="G776" s="19">
        <v>4.0</v>
      </c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2.75" customHeight="1">
      <c r="A777" s="17" t="s">
        <v>140</v>
      </c>
      <c r="B777" s="20" t="s">
        <v>160</v>
      </c>
      <c r="C777" s="20" t="s">
        <v>161</v>
      </c>
      <c r="D777" s="4" t="str">
        <f>vlookup(A777,mapping!A:B,2,false)</f>
        <v>Procedural</v>
      </c>
      <c r="E777" s="21">
        <f t="shared" si="1"/>
        <v>2020</v>
      </c>
      <c r="F777" s="19">
        <v>77.0</v>
      </c>
      <c r="G777" s="19">
        <v>40.0</v>
      </c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2.75" customHeight="1">
      <c r="A778" s="17" t="s">
        <v>140</v>
      </c>
      <c r="B778" s="20" t="s">
        <v>160</v>
      </c>
      <c r="C778" s="20" t="s">
        <v>162</v>
      </c>
      <c r="D778" s="4" t="str">
        <f>vlookup(A778,mapping!A:B,2,false)</f>
        <v>Procedural</v>
      </c>
      <c r="E778" s="21">
        <f t="shared" si="1"/>
        <v>2020</v>
      </c>
      <c r="F778" s="19">
        <v>2222.0</v>
      </c>
      <c r="G778" s="19">
        <v>1872.0</v>
      </c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2.75" customHeight="1">
      <c r="A779" s="17" t="s">
        <v>140</v>
      </c>
      <c r="B779" s="20" t="s">
        <v>160</v>
      </c>
      <c r="C779" s="20" t="s">
        <v>163</v>
      </c>
      <c r="D779" s="4" t="str">
        <f>vlookup(A779,mapping!A:B,2,false)</f>
        <v>Procedural</v>
      </c>
      <c r="E779" s="21">
        <f t="shared" si="1"/>
        <v>2020</v>
      </c>
      <c r="F779" s="19">
        <v>75.0</v>
      </c>
      <c r="G779" s="19">
        <v>58.0</v>
      </c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2.75" customHeight="1">
      <c r="A780" s="17" t="s">
        <v>140</v>
      </c>
      <c r="B780" s="20" t="s">
        <v>160</v>
      </c>
      <c r="C780" s="20" t="s">
        <v>164</v>
      </c>
      <c r="D780" s="4" t="str">
        <f>vlookup(A780,mapping!A:B,2,false)</f>
        <v>Procedural</v>
      </c>
      <c r="E780" s="21">
        <f t="shared" si="1"/>
        <v>2020</v>
      </c>
      <c r="F780" s="19">
        <v>1735.0</v>
      </c>
      <c r="G780" s="19">
        <v>1444.0</v>
      </c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2.75" customHeight="1">
      <c r="A781" s="17" t="s">
        <v>140</v>
      </c>
      <c r="B781" s="20" t="s">
        <v>160</v>
      </c>
      <c r="C781" s="20" t="s">
        <v>14</v>
      </c>
      <c r="D781" s="4" t="str">
        <f>vlookup(A781,mapping!A:B,2,false)</f>
        <v>Procedural</v>
      </c>
      <c r="E781" s="21">
        <f t="shared" si="1"/>
        <v>2020</v>
      </c>
      <c r="F781" s="19">
        <v>3880.0</v>
      </c>
      <c r="G781" s="19">
        <v>3222.0</v>
      </c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2.75" customHeight="1">
      <c r="A782" s="17" t="s">
        <v>140</v>
      </c>
      <c r="B782" s="17" t="s">
        <v>14</v>
      </c>
      <c r="C782" s="17" t="s">
        <v>14</v>
      </c>
      <c r="D782" s="4" t="str">
        <f>vlookup(A782,mapping!A:B,2,false)</f>
        <v>Procedural</v>
      </c>
      <c r="E782" s="21">
        <f t="shared" si="1"/>
        <v>2020</v>
      </c>
      <c r="F782" s="19">
        <v>12168.0</v>
      </c>
      <c r="G782" s="19">
        <v>10966.0</v>
      </c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2.75" customHeight="1">
      <c r="A783" s="17" t="s">
        <v>165</v>
      </c>
      <c r="B783" s="17" t="s">
        <v>166</v>
      </c>
      <c r="C783" s="20" t="s">
        <v>167</v>
      </c>
      <c r="D783" s="4" t="str">
        <f>vlookup(A783,mapping!A:B,2,false)</f>
        <v>Property | Order | Other</v>
      </c>
      <c r="E783" s="21">
        <f t="shared" si="1"/>
        <v>2020</v>
      </c>
      <c r="F783" s="19">
        <v>1.0</v>
      </c>
      <c r="G783" s="19">
        <v>1.0</v>
      </c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2.75" customHeight="1">
      <c r="A784" s="17" t="s">
        <v>165</v>
      </c>
      <c r="B784" s="17" t="s">
        <v>168</v>
      </c>
      <c r="C784" s="20" t="s">
        <v>171</v>
      </c>
      <c r="D784" s="4" t="str">
        <f>vlookup(A784,mapping!A:B,2,false)</f>
        <v>Property | Order | Other</v>
      </c>
      <c r="E784" s="21">
        <f t="shared" si="1"/>
        <v>2020</v>
      </c>
      <c r="F784" s="19">
        <v>1.0</v>
      </c>
      <c r="G784" s="19">
        <v>0.0</v>
      </c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2.75" customHeight="1">
      <c r="A785" s="17" t="s">
        <v>165</v>
      </c>
      <c r="B785" s="17" t="s">
        <v>168</v>
      </c>
      <c r="C785" s="20" t="s">
        <v>172</v>
      </c>
      <c r="D785" s="4" t="str">
        <f>vlookup(A785,mapping!A:B,2,false)</f>
        <v>Property | Order | Other</v>
      </c>
      <c r="E785" s="21">
        <f t="shared" si="1"/>
        <v>2020</v>
      </c>
      <c r="F785" s="19">
        <v>0.0</v>
      </c>
      <c r="G785" s="19">
        <v>0.0</v>
      </c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2.75" customHeight="1">
      <c r="A786" s="17" t="s">
        <v>165</v>
      </c>
      <c r="B786" s="17" t="s">
        <v>168</v>
      </c>
      <c r="C786" s="20" t="s">
        <v>173</v>
      </c>
      <c r="D786" s="4" t="str">
        <f>vlookup(A786,mapping!A:B,2,false)</f>
        <v>Property | Order | Other</v>
      </c>
      <c r="E786" s="21">
        <f t="shared" si="1"/>
        <v>2020</v>
      </c>
      <c r="F786" s="19">
        <v>524.0</v>
      </c>
      <c r="G786" s="19">
        <v>433.0</v>
      </c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2.75" customHeight="1">
      <c r="A787" s="17" t="s">
        <v>165</v>
      </c>
      <c r="B787" s="17" t="s">
        <v>168</v>
      </c>
      <c r="C787" s="20" t="s">
        <v>174</v>
      </c>
      <c r="D787" s="4" t="str">
        <f>vlookup(A787,mapping!A:B,2,false)</f>
        <v>Property | Order | Other</v>
      </c>
      <c r="E787" s="21">
        <f t="shared" si="1"/>
        <v>2020</v>
      </c>
      <c r="F787" s="19">
        <v>97.0</v>
      </c>
      <c r="G787" s="19">
        <v>72.0</v>
      </c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2.75" customHeight="1">
      <c r="A788" s="17" t="s">
        <v>165</v>
      </c>
      <c r="B788" s="17" t="s">
        <v>168</v>
      </c>
      <c r="C788" s="20" t="s">
        <v>14</v>
      </c>
      <c r="D788" s="4" t="str">
        <f>vlookup(A788,mapping!A:B,2,false)</f>
        <v>Property | Order | Other</v>
      </c>
      <c r="E788" s="21">
        <f t="shared" si="1"/>
        <v>2020</v>
      </c>
      <c r="F788" s="19">
        <v>619.0</v>
      </c>
      <c r="G788" s="19">
        <v>504.0</v>
      </c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2.75" customHeight="1">
      <c r="A789" s="17" t="s">
        <v>165</v>
      </c>
      <c r="B789" s="17" t="s">
        <v>175</v>
      </c>
      <c r="C789" s="20" t="s">
        <v>175</v>
      </c>
      <c r="D789" s="4" t="str">
        <f>vlookup(A789,mapping!A:B,2,false)</f>
        <v>Property | Order | Other</v>
      </c>
      <c r="E789" s="21">
        <f t="shared" si="1"/>
        <v>2020</v>
      </c>
      <c r="F789" s="19">
        <v>25.0</v>
      </c>
      <c r="G789" s="19">
        <v>22.0</v>
      </c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2.75" customHeight="1">
      <c r="A790" s="17" t="s">
        <v>165</v>
      </c>
      <c r="B790" s="17" t="s">
        <v>176</v>
      </c>
      <c r="C790" s="20" t="s">
        <v>177</v>
      </c>
      <c r="D790" s="4" t="str">
        <f>vlookup(A790,mapping!A:B,2,false)</f>
        <v>Property | Order | Other</v>
      </c>
      <c r="E790" s="21">
        <f t="shared" si="1"/>
        <v>2020</v>
      </c>
      <c r="F790" s="19">
        <v>28.0</v>
      </c>
      <c r="G790" s="19">
        <v>15.0</v>
      </c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2.75" customHeight="1">
      <c r="A791" s="17" t="s">
        <v>165</v>
      </c>
      <c r="B791" s="17" t="s">
        <v>176</v>
      </c>
      <c r="C791" s="20" t="s">
        <v>178</v>
      </c>
      <c r="D791" s="4" t="str">
        <f>vlookup(A791,mapping!A:B,2,false)</f>
        <v>Property | Order | Other</v>
      </c>
      <c r="E791" s="21">
        <f t="shared" si="1"/>
        <v>2020</v>
      </c>
      <c r="F791" s="19">
        <v>1.0</v>
      </c>
      <c r="G791" s="19">
        <v>1.0</v>
      </c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2.75" customHeight="1">
      <c r="A792" s="17" t="s">
        <v>165</v>
      </c>
      <c r="B792" s="17" t="s">
        <v>176</v>
      </c>
      <c r="C792" s="20" t="s">
        <v>180</v>
      </c>
      <c r="D792" s="4" t="str">
        <f>vlookup(A792,mapping!A:B,2,false)</f>
        <v>Property | Order | Other</v>
      </c>
      <c r="E792" s="21">
        <f t="shared" si="1"/>
        <v>2020</v>
      </c>
      <c r="F792" s="19">
        <v>0.0</v>
      </c>
      <c r="G792" s="19">
        <v>0.0</v>
      </c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2.75" customHeight="1">
      <c r="A793" s="17" t="s">
        <v>165</v>
      </c>
      <c r="B793" s="17" t="s">
        <v>176</v>
      </c>
      <c r="C793" s="20" t="s">
        <v>182</v>
      </c>
      <c r="D793" s="4" t="str">
        <f>vlookup(A793,mapping!A:B,2,false)</f>
        <v>Property | Order | Other</v>
      </c>
      <c r="E793" s="21">
        <f t="shared" si="1"/>
        <v>2020</v>
      </c>
      <c r="F793" s="19">
        <v>50.0</v>
      </c>
      <c r="G793" s="19">
        <v>41.0</v>
      </c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2.75" customHeight="1">
      <c r="A794" s="17" t="s">
        <v>165</v>
      </c>
      <c r="B794" s="17" t="s">
        <v>176</v>
      </c>
      <c r="C794" s="20" t="s">
        <v>14</v>
      </c>
      <c r="D794" s="4" t="str">
        <f>vlookup(A794,mapping!A:B,2,false)</f>
        <v>Property | Order | Other</v>
      </c>
      <c r="E794" s="21">
        <f t="shared" si="1"/>
        <v>2020</v>
      </c>
      <c r="F794" s="19">
        <v>79.0</v>
      </c>
      <c r="G794" s="19">
        <v>57.0</v>
      </c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2.75" customHeight="1">
      <c r="A795" s="17" t="s">
        <v>165</v>
      </c>
      <c r="B795" s="17" t="s">
        <v>14</v>
      </c>
      <c r="C795" s="17" t="s">
        <v>14</v>
      </c>
      <c r="D795" s="4" t="str">
        <f>vlookup(A795,mapping!A:B,2,false)</f>
        <v>Property | Order | Other</v>
      </c>
      <c r="E795" s="21">
        <f t="shared" si="1"/>
        <v>2020</v>
      </c>
      <c r="F795" s="19">
        <v>717.0</v>
      </c>
      <c r="G795" s="19">
        <v>578.0</v>
      </c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2.75" customHeight="1">
      <c r="A796" s="17" t="s">
        <v>14</v>
      </c>
      <c r="B796" s="17" t="s">
        <v>14</v>
      </c>
      <c r="C796" s="17" t="s">
        <v>14</v>
      </c>
      <c r="D796" s="4" t="str">
        <f>vlookup(A796,mapping!A:B,2,false)</f>
        <v>Total</v>
      </c>
      <c r="E796" s="21">
        <f t="shared" si="1"/>
        <v>2020</v>
      </c>
      <c r="F796" s="19">
        <v>34276.0</v>
      </c>
      <c r="G796" s="19">
        <v>30604.0</v>
      </c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</sheetData>
  <conditionalFormatting sqref="A1:B160 C1:C11 D1:E160 C13:C160">
    <cfRule type="cellIs" dxfId="0" priority="1" operator="equal">
      <formula>"Total"</formula>
    </cfRule>
  </conditionalFormatting>
  <conditionalFormatting sqref="C12">
    <cfRule type="cellIs" dxfId="0" priority="2" operator="equal">
      <formula>"Total"</formula>
    </cfRule>
  </conditionalFormatting>
  <conditionalFormatting sqref="F1">
    <cfRule type="cellIs" dxfId="0" priority="3" operator="equal">
      <formula>"Total"</formula>
    </cfRule>
  </conditionalFormatting>
  <conditionalFormatting sqref="G1">
    <cfRule type="cellIs" dxfId="0" priority="4" operator="equal">
      <formula>"Total"</formula>
    </cfRule>
  </conditionalFormatting>
  <conditionalFormatting sqref="C171">
    <cfRule type="cellIs" dxfId="0" priority="5" operator="equal">
      <formula>"Total"</formula>
    </cfRule>
  </conditionalFormatting>
  <conditionalFormatting sqref="C330">
    <cfRule type="cellIs" dxfId="0" priority="6" operator="equal">
      <formula>"Total"</formula>
    </cfRule>
  </conditionalFormatting>
  <conditionalFormatting sqref="A161:C167 A168:A174 A175:C319 B168:C170 B171 B172:C174">
    <cfRule type="cellIs" dxfId="0" priority="7" operator="equal">
      <formula>"Total"</formula>
    </cfRule>
  </conditionalFormatting>
  <conditionalFormatting sqref="C489">
    <cfRule type="cellIs" dxfId="0" priority="8" operator="equal">
      <formula>"Total"</formula>
    </cfRule>
  </conditionalFormatting>
  <conditionalFormatting sqref="C648">
    <cfRule type="cellIs" dxfId="0" priority="9" operator="equal">
      <formula>"Total"</formula>
    </cfRule>
  </conditionalFormatting>
  <conditionalFormatting sqref="A320:C326 A327:A333 A334:C478 B327:C329 B330 B331:C333">
    <cfRule type="cellIs" dxfId="0" priority="10" operator="equal">
      <formula>"Total"</formula>
    </cfRule>
  </conditionalFormatting>
  <conditionalFormatting sqref="A479:C485 A486:A492 A493:C637 B486:C488 B489 B490:C492">
    <cfRule type="cellIs" dxfId="0" priority="11" operator="equal">
      <formula>"Total"</formula>
    </cfRule>
  </conditionalFormatting>
  <conditionalFormatting sqref="A638:C644 A645:A651 A652:C796 B645:C647 B648 B649:C651">
    <cfRule type="cellIs" dxfId="0" priority="12" operator="equal">
      <formula>"Total"</formula>
    </cfRule>
  </conditionalFormatting>
  <printOptions/>
  <pageMargins bottom="0.5905511811023623" footer="0.0" header="0.0" left="0.3937007874015748" right="0.3937007874015748" top="0.5905511811023623"/>
  <pageSetup paperSize="9" scale="49" orientation="landscape"/>
  <headerFooter>
    <oddHeader>&amp;C&amp;F     &amp;A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2" width="96.33"/>
  </cols>
  <sheetData>
    <row r="1">
      <c r="A1" s="1" t="s">
        <v>0</v>
      </c>
      <c r="B1" s="1" t="s">
        <v>3</v>
      </c>
    </row>
    <row r="2">
      <c r="A2" s="4" t="s">
        <v>7</v>
      </c>
      <c r="B2" s="22" t="s">
        <v>200</v>
      </c>
    </row>
    <row r="3">
      <c r="A3" s="4" t="s">
        <v>15</v>
      </c>
      <c r="B3" s="22" t="s">
        <v>192</v>
      </c>
    </row>
    <row r="4">
      <c r="A4" s="4" t="s">
        <v>23</v>
      </c>
      <c r="B4" s="22" t="s">
        <v>24</v>
      </c>
    </row>
    <row r="5">
      <c r="A5" s="4" t="s">
        <v>32</v>
      </c>
      <c r="B5" s="22" t="s">
        <v>192</v>
      </c>
    </row>
    <row r="6">
      <c r="A6" s="4" t="s">
        <v>39</v>
      </c>
      <c r="B6" s="22" t="s">
        <v>198</v>
      </c>
    </row>
    <row r="7">
      <c r="A7" s="4" t="s">
        <v>45</v>
      </c>
      <c r="B7" s="22" t="s">
        <v>207</v>
      </c>
    </row>
    <row r="8">
      <c r="A8" s="4" t="s">
        <v>50</v>
      </c>
      <c r="B8" s="22" t="s">
        <v>207</v>
      </c>
    </row>
    <row r="9">
      <c r="A9" s="4" t="s">
        <v>51</v>
      </c>
      <c r="B9" s="22" t="s">
        <v>207</v>
      </c>
    </row>
    <row r="10">
      <c r="A10" s="4" t="s">
        <v>62</v>
      </c>
      <c r="B10" s="22" t="s">
        <v>196</v>
      </c>
    </row>
    <row r="11">
      <c r="A11" s="4" t="s">
        <v>75</v>
      </c>
      <c r="B11" s="22" t="s">
        <v>194</v>
      </c>
    </row>
    <row r="12">
      <c r="A12" s="4" t="s">
        <v>89</v>
      </c>
      <c r="B12" s="22" t="s">
        <v>209</v>
      </c>
    </row>
    <row r="13">
      <c r="A13" s="4" t="s">
        <v>98</v>
      </c>
      <c r="B13" s="22" t="s">
        <v>204</v>
      </c>
    </row>
    <row r="14">
      <c r="A14" s="4" t="s">
        <v>109</v>
      </c>
      <c r="B14" s="22" t="s">
        <v>204</v>
      </c>
    </row>
    <row r="15">
      <c r="A15" s="4" t="s">
        <v>127</v>
      </c>
      <c r="B15" s="22" t="s">
        <v>204</v>
      </c>
    </row>
    <row r="16">
      <c r="A16" s="4" t="s">
        <v>140</v>
      </c>
      <c r="B16" s="22" t="s">
        <v>202</v>
      </c>
    </row>
    <row r="17">
      <c r="A17" s="4" t="s">
        <v>165</v>
      </c>
      <c r="B17" s="22" t="s">
        <v>204</v>
      </c>
    </row>
    <row r="18">
      <c r="A18" s="4" t="s">
        <v>14</v>
      </c>
      <c r="B18" s="22" t="s">
        <v>14</v>
      </c>
    </row>
  </sheetData>
  <conditionalFormatting sqref="A1:B1">
    <cfRule type="cellIs" dxfId="0" priority="1" operator="equal">
      <formula>"Total"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2015-07-27T03:28:02Z</dcterms:created>
  <dc:creator>dgoh0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0x010100A4F8BB38C841C048A99A73BDF778CB2A</vt:lpwstr>
  </property>
  <property fmtid="{D5CDD505-2E9C-101B-9397-08002B2CF9AE}" pid="3" name="Content tags">
    <vt:lpwstr>109;#Court statistics|2ebb5eb7-b78d-4c24-975c-a70ade75a57f</vt:lpwstr>
  </property>
  <property fmtid="{D5CDD505-2E9C-101B-9397-08002B2CF9AE}" pid="4" name="DC.Type.DocType (JSMS">
    <vt:lpwstr>28;#Report|55c057c3-5c13-4ca6-8dab-3fe1e0497fe2</vt:lpwstr>
  </property>
  <property fmtid="{D5CDD505-2E9C-101B-9397-08002B2CF9AE}" pid="5" name="ne8158a489a9473f9c54eecb4c21131b0">
    <vt:lpwstr>Court statistics|2ebb5eb7-b78d-4c24-975c-a70ade75a57f</vt:lpwstr>
  </property>
</Properties>
</file>