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Reward-Übersicht" sheetId="1" state="visible" r:id="rId1"/>
    <sheet xmlns:r="http://schemas.openxmlformats.org/officeDocument/2006/relationships" name="2023" sheetId="2" state="visible" r:id="rId2"/>
    <sheet xmlns:r="http://schemas.openxmlformats.org/officeDocument/2006/relationships" name="2024" sheetId="3" state="visible" r:id="rId3"/>
    <sheet xmlns:r="http://schemas.openxmlformats.org/officeDocument/2006/relationships" name="2025" sheetId="4" state="visible" r:id="rId4"/>
    <sheet xmlns:r="http://schemas.openxmlformats.org/officeDocument/2006/relationships" name="Templat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d/m"/>
  </numFmts>
  <fonts count="5">
    <font>
      <name val="Bmwgrouptn condensed"/>
      <color theme="1"/>
      <sz val="11"/>
      <scheme val="minor"/>
    </font>
    <font>
      <name val="Bmwgrouptn condensed"/>
      <b val="1"/>
      <color theme="1"/>
      <sz val="11"/>
    </font>
    <font>
      <name val="Bmwgrouptn condensed"/>
      <color theme="10"/>
      <sz val="11"/>
      <u val="single"/>
    </font>
    <font/>
    <font>
      <name val="Bmwgrouptn condensed"/>
      <color theme="1"/>
      <sz val="11"/>
    </font>
  </fonts>
  <fills count="8">
    <fill>
      <patternFill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D8D8D8"/>
        <bgColor rgb="FFD8D8D8"/>
      </patternFill>
    </fill>
    <fill>
      <patternFill patternType="solid">
        <fgColor rgb="003cb371"/>
        <bgColor rgb="003cb371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</border>
    <border>
      <left/>
      <top/>
      <bottom/>
    </border>
    <border>
      <left/>
      <right style="medium">
        <color rgb="FF000000"/>
      </right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</border>
  </borders>
  <cellStyleXfs count="1">
    <xf numFmtId="0" fontId="0" fillId="0" borderId="0"/>
  </cellStyleXfs>
  <cellXfs count="1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164" fontId="1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pivotButton="0" quotePrefix="0" xfId="0"/>
    <xf numFmtId="0" fontId="1" fillId="2" borderId="3" applyAlignment="1" pivotButton="0" quotePrefix="0" xfId="0">
      <alignment horizontal="center"/>
    </xf>
    <xf numFmtId="0" fontId="3" fillId="0" borderId="4" pivotButton="0" quotePrefix="0" xfId="0"/>
    <xf numFmtId="164" fontId="1" fillId="2" borderId="5" pivotButton="0" quotePrefix="0" xfId="0"/>
    <xf numFmtId="0" fontId="3" fillId="0" borderId="6" pivotButton="0" quotePrefix="0" xfId="0"/>
    <xf numFmtId="0" fontId="1" fillId="0" borderId="7" pivotButton="0" quotePrefix="0" xfId="0"/>
    <xf numFmtId="164" fontId="4" fillId="0" borderId="8" pivotButton="0" quotePrefix="0" xfId="0"/>
    <xf numFmtId="0" fontId="4" fillId="0" borderId="9" applyAlignment="1" pivotButton="0" quotePrefix="1" xfId="0">
      <alignment horizontal="right"/>
    </xf>
    <xf numFmtId="0" fontId="4" fillId="0" borderId="0" pivotButton="0" quotePrefix="0" xfId="0"/>
    <xf numFmtId="164" fontId="1" fillId="2" borderId="10" pivotButton="0" quotePrefix="0" xfId="0"/>
    <xf numFmtId="0" fontId="1" fillId="0" borderId="11" pivotButton="0" quotePrefix="0" xfId="0"/>
    <xf numFmtId="2" fontId="4" fillId="0" borderId="12" pivotButton="0" quotePrefix="0" xfId="0"/>
    <xf numFmtId="0" fontId="1" fillId="0" borderId="13" pivotButton="0" quotePrefix="0" xfId="0"/>
    <xf numFmtId="2" fontId="4" fillId="0" borderId="14" pivotButton="0" quotePrefix="0" xfId="0"/>
    <xf numFmtId="0" fontId="1" fillId="0" borderId="15" pivotButton="0" quotePrefix="0" xfId="0"/>
    <xf numFmtId="0" fontId="4" fillId="0" borderId="16" pivotButton="0" quotePrefix="0" xfId="0"/>
    <xf numFmtId="2" fontId="4" fillId="0" borderId="17" pivotButton="0" quotePrefix="0" xfId="0"/>
    <xf numFmtId="0" fontId="4" fillId="0" borderId="18" pivotButton="0" quotePrefix="0" xfId="0"/>
    <xf numFmtId="0" fontId="1" fillId="3" borderId="19" pivotButton="0" quotePrefix="0" xfId="0"/>
    <xf numFmtId="0" fontId="4" fillId="3" borderId="19" pivotButton="0" quotePrefix="0" xfId="0"/>
    <xf numFmtId="0" fontId="4" fillId="4" borderId="20" pivotButton="0" quotePrefix="0" xfId="0"/>
    <xf numFmtId="0" fontId="4" fillId="4" borderId="21" pivotButton="0" quotePrefix="0" xfId="0"/>
    <xf numFmtId="0" fontId="4" fillId="4" borderId="22" pivotButton="0" quotePrefix="0" xfId="0"/>
    <xf numFmtId="0" fontId="4" fillId="2" borderId="23" applyAlignment="1" pivotButton="0" quotePrefix="0" xfId="0">
      <alignment wrapText="1"/>
    </xf>
    <xf numFmtId="0" fontId="4" fillId="2" borderId="24" pivotButton="0" quotePrefix="0" xfId="0"/>
    <xf numFmtId="0" fontId="4" fillId="2" borderId="25" pivotButton="0" quotePrefix="0" xfId="0"/>
    <xf numFmtId="0" fontId="4" fillId="2" borderId="26" pivotButton="0" quotePrefix="0" xfId="0"/>
    <xf numFmtId="0" fontId="1" fillId="4" borderId="27" applyAlignment="1" pivotButton="0" quotePrefix="0" xfId="0">
      <alignment horizontal="left"/>
    </xf>
    <xf numFmtId="165" fontId="4" fillId="5" borderId="23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4" fillId="0" borderId="14" applyAlignment="1" pivotButton="0" quotePrefix="0" xfId="0">
      <alignment horizontal="right"/>
    </xf>
    <xf numFmtId="165" fontId="4" fillId="5" borderId="24" pivotButton="0" quotePrefix="0" xfId="0"/>
    <xf numFmtId="0" fontId="4" fillId="0" borderId="16" applyAlignment="1" pivotButton="0" quotePrefix="0" xfId="0">
      <alignment horizontal="right"/>
    </xf>
    <xf numFmtId="164" fontId="4" fillId="0" borderId="16" pivotButton="0" quotePrefix="0" xfId="0"/>
    <xf numFmtId="0" fontId="4" fillId="0" borderId="17" applyAlignment="1" pivotButton="0" quotePrefix="0" xfId="0">
      <alignment horizontal="right"/>
    </xf>
    <xf numFmtId="14" fontId="4" fillId="0" borderId="0" pivotButton="0" quotePrefix="0" xfId="0"/>
    <xf numFmtId="0" fontId="4" fillId="3" borderId="19" applyAlignment="1" pivotButton="0" quotePrefix="0" xfId="0">
      <alignment horizontal="right"/>
    </xf>
    <xf numFmtId="0" fontId="4" fillId="4" borderId="28" pivotButton="0" quotePrefix="0" xfId="0"/>
    <xf numFmtId="0" fontId="4" fillId="4" borderId="29" pivotButton="0" quotePrefix="0" xfId="0"/>
    <xf numFmtId="0" fontId="4" fillId="4" borderId="29" applyAlignment="1" pivotButton="0" quotePrefix="0" xfId="0">
      <alignment horizontal="right"/>
    </xf>
    <xf numFmtId="0" fontId="4" fillId="4" borderId="30" applyAlignment="1" pivotButton="0" quotePrefix="0" xfId="0">
      <alignment horizontal="right"/>
    </xf>
    <xf numFmtId="0" fontId="1" fillId="2" borderId="20" applyAlignment="1" pivotButton="0" quotePrefix="0" xfId="0">
      <alignment vertical="center" wrapText="1"/>
    </xf>
    <xf numFmtId="0" fontId="4" fillId="2" borderId="21" applyAlignment="1" pivotButton="0" quotePrefix="0" xfId="0">
      <alignment vertical="center"/>
    </xf>
    <xf numFmtId="0" fontId="4" fillId="2" borderId="21" applyAlignment="1" pivotButton="0" quotePrefix="0" xfId="0">
      <alignment horizontal="right" vertical="center"/>
    </xf>
    <xf numFmtId="0" fontId="1" fillId="2" borderId="22" applyAlignment="1" pivotButton="0" quotePrefix="0" xfId="0">
      <alignment horizontal="right" vertical="center"/>
    </xf>
    <xf numFmtId="0" fontId="4" fillId="3" borderId="19" applyAlignment="1" pivotButton="0" quotePrefix="0" xfId="0">
      <alignment vertical="center"/>
    </xf>
    <xf numFmtId="0" fontId="4" fillId="0" borderId="18" applyAlignment="1" pivotButton="0" quotePrefix="0" xfId="0">
      <alignment horizontal="right"/>
    </xf>
    <xf numFmtId="0" fontId="4" fillId="0" borderId="12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1" fillId="4" borderId="2" applyAlignment="1" pivotButton="0" quotePrefix="0" xfId="0">
      <alignment horizontal="left"/>
    </xf>
    <xf numFmtId="165" fontId="4" fillId="5" borderId="28" pivotButton="0" quotePrefix="0" xfId="0"/>
    <xf numFmtId="0" fontId="1" fillId="2" borderId="28" applyAlignment="1" pivotButton="0" quotePrefix="0" xfId="0">
      <alignment vertical="center" wrapText="1"/>
    </xf>
    <xf numFmtId="0" fontId="4" fillId="2" borderId="29" applyAlignment="1" pivotButton="0" quotePrefix="0" xfId="0">
      <alignment vertical="center"/>
    </xf>
    <xf numFmtId="0" fontId="4" fillId="2" borderId="29" applyAlignment="1" pivotButton="0" quotePrefix="0" xfId="0">
      <alignment horizontal="right" vertical="center"/>
    </xf>
    <xf numFmtId="0" fontId="1" fillId="2" borderId="30" applyAlignment="1" pivotButton="0" quotePrefix="0" xfId="0">
      <alignment horizontal="right" vertical="center"/>
    </xf>
    <xf numFmtId="0" fontId="1" fillId="4" borderId="30" applyAlignment="1" pivotButton="0" quotePrefix="0" xfId="0">
      <alignment horizontal="left"/>
    </xf>
    <xf numFmtId="0" fontId="4" fillId="4" borderId="31" pivotButton="0" quotePrefix="0" xfId="0"/>
    <xf numFmtId="0" fontId="4" fillId="4" borderId="32" pivotButton="0" quotePrefix="0" xfId="0"/>
    <xf numFmtId="0" fontId="4" fillId="4" borderId="32" applyAlignment="1" pivotButton="0" quotePrefix="0" xfId="0">
      <alignment horizontal="right"/>
    </xf>
    <xf numFmtId="0" fontId="4" fillId="4" borderId="33" applyAlignment="1" pivotButton="0" quotePrefix="0" xfId="0">
      <alignment horizontal="right"/>
    </xf>
    <xf numFmtId="0" fontId="1" fillId="2" borderId="34" applyAlignment="1" pivotButton="0" quotePrefix="0" xfId="0">
      <alignment vertical="center" wrapText="1"/>
    </xf>
    <xf numFmtId="0" fontId="1" fillId="2" borderId="35" applyAlignment="1" pivotButton="0" quotePrefix="0" xfId="0">
      <alignment horizontal="right" vertical="center"/>
    </xf>
    <xf numFmtId="0" fontId="1" fillId="4" borderId="36" applyAlignment="1" pivotButton="0" quotePrefix="0" xfId="0">
      <alignment horizontal="left"/>
    </xf>
    <xf numFmtId="0" fontId="1" fillId="4" borderId="37" applyAlignment="1" pivotButton="0" quotePrefix="0" xfId="0">
      <alignment horizontal="left"/>
    </xf>
    <xf numFmtId="0" fontId="4" fillId="0" borderId="14" pivotButton="0" quotePrefix="0" xfId="0"/>
    <xf numFmtId="165" fontId="4" fillId="5" borderId="19" pivotButton="0" quotePrefix="0" xfId="0"/>
    <xf numFmtId="0" fontId="1" fillId="3" borderId="38" pivotButton="0" quotePrefix="0" xfId="0"/>
    <xf numFmtId="0" fontId="4" fillId="3" borderId="38" pivotButton="0" quotePrefix="0" xfId="0"/>
    <xf numFmtId="0" fontId="4" fillId="3" borderId="39" pivotButton="0" quotePrefix="0" xfId="0"/>
    <xf numFmtId="0" fontId="4" fillId="2" borderId="7" applyAlignment="1" pivotButton="0" quotePrefix="0" xfId="0">
      <alignment horizontal="center"/>
    </xf>
    <xf numFmtId="0" fontId="3" fillId="0" borderId="8" pivotButton="0" quotePrefix="0" xfId="0"/>
    <xf numFmtId="0" fontId="1" fillId="2" borderId="9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1" fillId="0" borderId="4" applyAlignment="1" pivotButton="0" quotePrefix="0" xfId="0">
      <alignment horizontal="left"/>
    </xf>
    <xf numFmtId="0" fontId="4" fillId="3" borderId="19" pivotButton="0" quotePrefix="0" xfId="0"/>
    <xf numFmtId="0" fontId="4" fillId="0" borderId="14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8" applyAlignment="1" pivotButton="0" quotePrefix="0" xfId="0">
      <alignment horizontal="right"/>
    </xf>
    <xf numFmtId="0" fontId="4" fillId="6" borderId="29" applyAlignment="1" pivotButton="0" quotePrefix="0" xfId="0">
      <alignment horizontal="right"/>
    </xf>
    <xf numFmtId="0" fontId="4" fillId="6" borderId="30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6" borderId="23" applyAlignment="1" pivotButton="0" quotePrefix="0" xfId="0">
      <alignment horizontal="right"/>
    </xf>
    <xf numFmtId="0" fontId="4" fillId="6" borderId="19" applyAlignment="1" pivotButton="0" quotePrefix="0" xfId="0">
      <alignment horizontal="right"/>
    </xf>
    <xf numFmtId="0" fontId="4" fillId="6" borderId="40" applyAlignment="1" pivotButton="0" quotePrefix="0" xfId="0">
      <alignment horizontal="right"/>
    </xf>
    <xf numFmtId="0" fontId="4" fillId="0" borderId="14" applyAlignment="1" pivotButton="0" quotePrefix="0" xfId="0">
      <alignment horizontal="left"/>
    </xf>
    <xf numFmtId="0" fontId="4" fillId="0" borderId="15" applyAlignment="1" pivotButton="0" quotePrefix="0" xfId="0">
      <alignment horizontal="right"/>
    </xf>
    <xf numFmtId="0" fontId="4" fillId="6" borderId="24" applyAlignment="1" pivotButton="0" quotePrefix="0" xfId="0">
      <alignment horizontal="right"/>
    </xf>
    <xf numFmtId="0" fontId="4" fillId="6" borderId="25" applyAlignment="1" pivotButton="0" quotePrefix="0" xfId="0">
      <alignment horizontal="right"/>
    </xf>
    <xf numFmtId="0" fontId="4" fillId="6" borderId="26" applyAlignment="1" pivotButton="0" quotePrefix="0" xfId="0">
      <alignment horizontal="right"/>
    </xf>
    <xf numFmtId="0" fontId="4" fillId="3" borderId="41" pivotButton="0" quotePrefix="0" xfId="0"/>
    <xf numFmtId="0" fontId="4" fillId="4" borderId="42" pivotButton="0" quotePrefix="0" xfId="0"/>
    <xf numFmtId="0" fontId="4" fillId="4" borderId="43" pivotButton="0" quotePrefix="0" xfId="0"/>
    <xf numFmtId="0" fontId="4" fillId="4" borderId="3" pivotButton="0" quotePrefix="0" xfId="0"/>
    <xf numFmtId="0" fontId="4" fillId="3" borderId="39" applyAlignment="1" pivotButton="0" quotePrefix="0" xfId="0">
      <alignment vertical="center"/>
    </xf>
    <xf numFmtId="0" fontId="1" fillId="2" borderId="8" applyAlignment="1" pivotButton="0" quotePrefix="0" xfId="0">
      <alignment horizontal="center"/>
    </xf>
    <xf numFmtId="0" fontId="4" fillId="0" borderId="0" pivotButton="0" quotePrefix="0" xfId="0"/>
    <xf numFmtId="0" fontId="4" fillId="0" borderId="14" pivotButton="0" quotePrefix="0" xfId="0"/>
    <xf numFmtId="165" fontId="4" fillId="5" borderId="13" pivotButton="0" quotePrefix="0" xfId="0"/>
    <xf numFmtId="0" fontId="4" fillId="0" borderId="0" applyAlignment="1" pivotButton="0" quotePrefix="0" xfId="0">
      <alignment horizontal="right"/>
    </xf>
    <xf numFmtId="0" fontId="4" fillId="0" borderId="14" applyAlignment="1" pivotButton="0" quotePrefix="0" xfId="0">
      <alignment horizontal="right"/>
    </xf>
    <xf numFmtId="165" fontId="4" fillId="5" borderId="15" pivotButton="0" quotePrefix="0" xfId="0"/>
    <xf numFmtId="0" fontId="4" fillId="0" borderId="16" applyAlignment="1" pivotButton="0" quotePrefix="0" xfId="0">
      <alignment horizontal="right"/>
    </xf>
    <xf numFmtId="0" fontId="4" fillId="0" borderId="17" pivotButton="0" quotePrefix="0" xfId="0"/>
    <xf numFmtId="0" fontId="4" fillId="0" borderId="18" applyAlignment="1" pivotButton="0" quotePrefix="0" xfId="0">
      <alignment horizontal="right"/>
    </xf>
    <xf numFmtId="0" fontId="4" fillId="0" borderId="11" pivotButton="0" quotePrefix="0" xfId="0"/>
    <xf numFmtId="0" fontId="4" fillId="0" borderId="18" pivotButton="0" quotePrefix="0" xfId="0"/>
    <xf numFmtId="0" fontId="4" fillId="0" borderId="18" pivotButton="0" quotePrefix="0" xfId="0"/>
    <xf numFmtId="0" fontId="4" fillId="0" borderId="13" pivotButton="0" quotePrefix="0" xfId="0"/>
    <xf numFmtId="0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3" applyAlignment="1" pivotButton="0" quotePrefix="0" xfId="0">
      <alignment horizontal="right"/>
    </xf>
    <xf numFmtId="165" fontId="4" fillId="0" borderId="13" pivotButton="0" quotePrefix="0" xfId="0"/>
    <xf numFmtId="165" fontId="4" fillId="0" borderId="15" pivotButton="0" quotePrefix="0" xfId="0"/>
    <xf numFmtId="165" fontId="4" fillId="0" borderId="11" pivotButton="0" quotePrefix="0" xfId="0"/>
    <xf numFmtId="0" fontId="1" fillId="4" borderId="22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4" fillId="0" borderId="15" pivotButton="0" quotePrefix="0" xfId="0"/>
    <xf numFmtId="0" fontId="4" fillId="0" borderId="16" pivotButton="0" quotePrefix="0" xfId="0"/>
    <xf numFmtId="0" fontId="4" fillId="3" borderId="19" pivotButton="0" quotePrefix="0" xfId="0"/>
    <xf numFmtId="0" fontId="0" fillId="0" borderId="0" pivotButton="0" quotePrefix="0" xfId="0"/>
    <xf numFmtId="0" fontId="1" fillId="2" borderId="27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0" fillId="0" borderId="4" pivotButton="0" quotePrefix="0" xfId="0"/>
    <xf numFmtId="0" fontId="0" fillId="0" borderId="14" pivotButton="0" quotePrefix="0" xfId="0"/>
    <xf numFmtId="0" fontId="0" fillId="0" borderId="8" pivotButton="0" quotePrefix="0" xfId="0"/>
    <xf numFmtId="165" fontId="4" fillId="7" borderId="1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taostats.io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"/>
  <sheetViews>
    <sheetView workbookViewId="0">
      <selection activeCell="A1" sqref="A1"/>
    </sheetView>
  </sheetViews>
  <sheetFormatPr baseColWidth="8" defaultColWidth="12.63" defaultRowHeight="15" customHeight="1"/>
  <cols>
    <col width="13" customWidth="1" style="128" min="1" max="1"/>
    <col width="11.88" customWidth="1" style="128" min="2" max="2"/>
    <col width="8.380000000000001" customWidth="1" style="128" min="3" max="3"/>
    <col width="4.88" customWidth="1" style="128" min="4" max="25"/>
    <col width="8.380000000000001" customWidth="1" style="128" min="26" max="26"/>
  </cols>
  <sheetData>
    <row r="1" ht="15" customHeight="1" s="128">
      <c r="A1" s="1" t="inlineStr">
        <is>
          <t>Source</t>
        </is>
      </c>
      <c r="B1" s="1" t="inlineStr">
        <is>
          <t>total reward [𝞃]</t>
        </is>
      </c>
    </row>
    <row r="2" ht="16.5" customHeight="1" s="128">
      <c r="A2" s="2" t="inlineStr">
        <is>
          <t>*www.taostats.io</t>
        </is>
      </c>
      <c r="B2" s="3">
        <f>SUM(B5,B9,B24)</f>
        <v/>
      </c>
    </row>
    <row r="3" ht="16.5" customHeight="1" s="128"/>
    <row r="4" ht="16.5" customHeight="1" s="128">
      <c r="A4" s="129" t="n">
        <v>2023</v>
      </c>
      <c r="B4" s="5" t="inlineStr">
        <is>
          <t>reward [𝞃]</t>
        </is>
      </c>
      <c r="C4" s="130" t="inlineStr">
        <is>
          <t>trend [%]</t>
        </is>
      </c>
    </row>
    <row r="5" ht="16.5" customHeight="1" s="128">
      <c r="A5" s="131" t="n"/>
      <c r="B5" s="8">
        <f>B6</f>
        <v/>
      </c>
      <c r="C5" s="132" t="n"/>
    </row>
    <row r="6" ht="16.5" customHeight="1" s="128">
      <c r="A6" s="10" t="inlineStr">
        <is>
          <t>December</t>
        </is>
      </c>
      <c r="B6" s="11">
        <f>SUM('2023'!F5:F10)</f>
        <v/>
      </c>
      <c r="C6" s="12" t="inlineStr">
        <is>
          <t>--</t>
        </is>
      </c>
      <c r="D6" s="117" t="n"/>
      <c r="E6" s="117" t="n"/>
      <c r="F6" s="117" t="n"/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  <c r="U6" s="117" t="n"/>
      <c r="V6" s="117" t="n"/>
      <c r="W6" s="117" t="n"/>
      <c r="X6" s="117" t="n"/>
      <c r="Y6" s="117" t="n"/>
    </row>
    <row r="7" ht="16.5" customHeight="1" s="128">
      <c r="A7" s="117" t="n"/>
      <c r="B7" s="117" t="n"/>
      <c r="C7" s="117" t="n"/>
      <c r="D7" s="117" t="n"/>
      <c r="E7" s="117" t="n"/>
      <c r="F7" s="117" t="n"/>
      <c r="G7" s="117" t="n"/>
      <c r="H7" s="117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</row>
    <row r="8" ht="16.5" customHeight="1" s="128">
      <c r="A8" s="129" t="n">
        <v>2024</v>
      </c>
      <c r="B8" s="5" t="inlineStr">
        <is>
          <t>reward [𝞃]</t>
        </is>
      </c>
      <c r="C8" s="130" t="inlineStr">
        <is>
          <t>trend [%]</t>
        </is>
      </c>
      <c r="D8" s="117" t="n"/>
      <c r="E8" s="117" t="n"/>
      <c r="F8" s="117" t="n"/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</row>
    <row r="9" ht="16.5" customHeight="1" s="128">
      <c r="A9" s="131" t="n"/>
      <c r="B9" s="14">
        <f>SUM(B10,B11,B12,B13,B15,B16,B17,B18,B19,B20,B21)</f>
        <v/>
      </c>
      <c r="C9" s="132" t="n"/>
    </row>
    <row r="10" ht="16.5" customHeight="1" s="128">
      <c r="A10" s="15" t="inlineStr">
        <is>
          <t>January</t>
        </is>
      </c>
      <c r="B10" s="117">
        <f>SUM('2024'!F5:F35)</f>
        <v/>
      </c>
      <c r="C10" s="16">
        <f>(B10-B6)/B6*100</f>
        <v/>
      </c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</row>
    <row r="11" ht="16.5" customHeight="1" s="128">
      <c r="A11" s="17" t="inlineStr">
        <is>
          <t>February</t>
        </is>
      </c>
      <c r="B11" s="117">
        <f>SUM('2024'!F40:F68)</f>
        <v/>
      </c>
      <c r="C11" s="18">
        <f>(B11-B10)/B11*100</f>
        <v/>
      </c>
    </row>
    <row r="12" ht="16.5" customHeight="1" s="128">
      <c r="A12" s="17" t="inlineStr">
        <is>
          <t>March</t>
        </is>
      </c>
      <c r="B12" s="117">
        <f>SUM('2024'!F73:F103)</f>
        <v/>
      </c>
      <c r="C12" s="18">
        <f>(B12-B11)/B12*100</f>
        <v/>
      </c>
    </row>
    <row r="13" ht="16.5" customHeight="1" s="128">
      <c r="A13" s="17" t="inlineStr">
        <is>
          <t>April</t>
        </is>
      </c>
      <c r="B13" s="117">
        <f>SUM('2024'!F108:F137)</f>
        <v/>
      </c>
      <c r="C13" s="18">
        <f>(B13-B12)/B13*100</f>
        <v/>
      </c>
    </row>
    <row r="14" ht="16.5" customHeight="1" s="128">
      <c r="A14" s="17" t="inlineStr">
        <is>
          <t>May</t>
        </is>
      </c>
      <c r="B14" s="117">
        <f>SUM('2024'!F142:F172)</f>
        <v/>
      </c>
      <c r="C14" s="18">
        <f>(B14-B13)/B14*100</f>
        <v/>
      </c>
    </row>
    <row r="15" ht="16.5" customHeight="1" s="128">
      <c r="A15" s="17" t="inlineStr">
        <is>
          <t>June</t>
        </is>
      </c>
      <c r="B15" s="117">
        <f>SUM('2024'!F177:F206)</f>
        <v/>
      </c>
      <c r="C15" s="18">
        <f>(B15-B14)/B15*100</f>
        <v/>
      </c>
    </row>
    <row r="16" ht="16.5" customHeight="1" s="128">
      <c r="A16" s="17" t="inlineStr">
        <is>
          <t>July</t>
        </is>
      </c>
      <c r="B16" s="117">
        <f>SUM('2024'!F211:F241)</f>
        <v/>
      </c>
      <c r="C16" s="18">
        <f>(B16-B15)/B16*100</f>
        <v/>
      </c>
    </row>
    <row r="17" ht="16.5" customHeight="1" s="128">
      <c r="A17" s="17" t="inlineStr">
        <is>
          <t>August</t>
        </is>
      </c>
      <c r="B17" s="117">
        <f>SUM('2024'!F246:F276)</f>
        <v/>
      </c>
      <c r="C17" s="18">
        <f>(B17-B16)/B17*100</f>
        <v/>
      </c>
    </row>
    <row r="18" ht="16.5" customHeight="1" s="128">
      <c r="A18" s="17" t="inlineStr">
        <is>
          <t>September</t>
        </is>
      </c>
      <c r="B18" s="117">
        <f>SUM('2024'!F281:F310)</f>
        <v/>
      </c>
      <c r="C18" s="18">
        <f>(B18-B17)/B18*100</f>
        <v/>
      </c>
    </row>
    <row r="19" ht="16.5" customHeight="1" s="128">
      <c r="A19" s="17" t="inlineStr">
        <is>
          <t>October</t>
        </is>
      </c>
      <c r="B19" s="117">
        <f>SUM('2024'!F315:F345)</f>
        <v/>
      </c>
      <c r="C19" s="18">
        <f>(B19-B18)/B19*100</f>
        <v/>
      </c>
    </row>
    <row r="20" ht="16.5" customHeight="1" s="128">
      <c r="A20" s="17" t="inlineStr">
        <is>
          <t>November</t>
        </is>
      </c>
      <c r="B20" s="117">
        <f>SUM('2024'!F350:F379)</f>
        <v/>
      </c>
      <c r="C20" s="18">
        <f>(B20-B19)/B20*100</f>
        <v/>
      </c>
    </row>
    <row r="21" ht="16.5" customHeight="1" s="128">
      <c r="A21" s="19" t="inlineStr">
        <is>
          <t>December</t>
        </is>
      </c>
      <c r="B21" s="126">
        <f>SUM('2024'!F384:F414)</f>
        <v/>
      </c>
      <c r="C21" s="21">
        <f>(B21-B20)/B21*100</f>
        <v/>
      </c>
    </row>
    <row r="22" ht="16.5" customHeight="1" s="128"/>
    <row r="23" ht="16.5" customHeight="1" s="128">
      <c r="A23" s="129" t="n">
        <v>2025</v>
      </c>
      <c r="B23" s="5" t="inlineStr">
        <is>
          <t>reward [𝞃]</t>
        </is>
      </c>
      <c r="C23" s="130" t="inlineStr">
        <is>
          <t>trend [%]</t>
        </is>
      </c>
    </row>
    <row r="24" ht="16.5" customHeight="1" s="128">
      <c r="A24" s="131" t="n"/>
      <c r="B24" s="8">
        <f>SUM(B25,B26,B27,B28,B30,B31,B32,B33,B34,B35,B36)</f>
        <v/>
      </c>
      <c r="C24" s="132" t="n"/>
    </row>
    <row r="25" ht="16.5" customHeight="1" s="128">
      <c r="A25" s="15" t="inlineStr">
        <is>
          <t>January</t>
        </is>
      </c>
      <c r="B25" s="114">
        <f>SUM('2025'!F5:F35)</f>
        <v/>
      </c>
      <c r="C25" s="16">
        <f>(B25-B21)/B25*100</f>
        <v/>
      </c>
    </row>
    <row r="26" ht="16.5" customHeight="1" s="128">
      <c r="A26" s="17" t="inlineStr">
        <is>
          <t>February</t>
        </is>
      </c>
      <c r="B26" s="117">
        <f>SUM('2025'!F40:F68)</f>
        <v/>
      </c>
      <c r="C26" s="18">
        <f>(B26-B25)/B26*100</f>
        <v/>
      </c>
    </row>
    <row r="27" ht="16.5" customHeight="1" s="128">
      <c r="A27" s="17" t="inlineStr">
        <is>
          <t>March</t>
        </is>
      </c>
      <c r="B27" s="117">
        <f>SUM('2025'!F73:F103)</f>
        <v/>
      </c>
      <c r="C27" s="18">
        <f>(B27-B26)/B27*100</f>
        <v/>
      </c>
    </row>
    <row r="28" ht="16.5" customHeight="1" s="128">
      <c r="A28" s="17" t="inlineStr">
        <is>
          <t>April</t>
        </is>
      </c>
      <c r="B28" s="117">
        <f>SUM('2025'!F122:F151)</f>
        <v/>
      </c>
      <c r="C28" s="18">
        <f>(B28-B27)/B28*100</f>
        <v/>
      </c>
    </row>
    <row r="29" ht="16.5" customHeight="1" s="128">
      <c r="A29" s="17" t="inlineStr">
        <is>
          <t>May</t>
        </is>
      </c>
      <c r="B29" s="117">
        <f>SUM('2025'!F156:F186)</f>
        <v/>
      </c>
      <c r="C29" s="18">
        <f>(B29-B28)/B29*100</f>
        <v/>
      </c>
    </row>
    <row r="30" ht="16.5" customHeight="1" s="128">
      <c r="A30" s="17" t="inlineStr">
        <is>
          <t>June</t>
        </is>
      </c>
      <c r="B30" s="117">
        <f>SUM('2025'!F191:F220)</f>
        <v/>
      </c>
      <c r="C30" s="18">
        <f>(B30-B29)/B30*100</f>
        <v/>
      </c>
    </row>
    <row r="31" ht="16.5" customHeight="1" s="128">
      <c r="A31" s="17" t="inlineStr">
        <is>
          <t>July</t>
        </is>
      </c>
      <c r="B31" s="117">
        <f>SUM('2025'!F225:F255)</f>
        <v/>
      </c>
      <c r="C31" s="18">
        <f>(B31-B30)/B31*100</f>
        <v/>
      </c>
    </row>
    <row r="32" ht="16.5" customHeight="1" s="128">
      <c r="A32" s="17" t="inlineStr">
        <is>
          <t>August</t>
        </is>
      </c>
      <c r="B32" s="117">
        <f>SUM('2025'!F260:F290)</f>
        <v/>
      </c>
      <c r="C32" s="18">
        <f>(B32-B31)/B32*100</f>
        <v/>
      </c>
    </row>
    <row r="33" ht="16.5" customHeight="1" s="128">
      <c r="A33" s="17" t="inlineStr">
        <is>
          <t>September</t>
        </is>
      </c>
      <c r="B33" s="117">
        <f>SUM('2025'!F295:F324)</f>
        <v/>
      </c>
      <c r="C33" s="18">
        <f>(B33-B32)/B33*100</f>
        <v/>
      </c>
    </row>
    <row r="34" ht="16.5" customHeight="1" s="128">
      <c r="A34" s="17" t="inlineStr">
        <is>
          <t>October</t>
        </is>
      </c>
      <c r="B34" s="117">
        <f>SUM('2025'!F329:F359)</f>
        <v/>
      </c>
      <c r="C34" s="18">
        <f>(B34-B33)/B34*100</f>
        <v/>
      </c>
    </row>
    <row r="35" ht="16.5" customHeight="1" s="128">
      <c r="A35" s="17" t="inlineStr">
        <is>
          <t>November</t>
        </is>
      </c>
      <c r="B35" s="117">
        <f>SUM('2025'!F364:F393)</f>
        <v/>
      </c>
      <c r="C35" s="18">
        <f>(B35-B34)/B35*100</f>
        <v/>
      </c>
    </row>
    <row r="36" ht="16.5" customHeight="1" s="128">
      <c r="A36" s="19" t="inlineStr">
        <is>
          <t>December</t>
        </is>
      </c>
      <c r="B36" s="126">
        <f>SUM('2025'!F398:F428)</f>
        <v/>
      </c>
      <c r="C36" s="21">
        <f>(B36-B35)/B36*100</f>
        <v/>
      </c>
    </row>
    <row r="37" ht="16.5" customHeight="1" s="128"/>
    <row r="38" ht="16.5" customHeight="1" s="128"/>
    <row r="39" ht="16.5" customHeight="1" s="128"/>
    <row r="40" ht="16.5" customHeight="1" s="128"/>
    <row r="41" ht="16.5" customHeight="1" s="128"/>
    <row r="42" ht="16.5" customHeight="1" s="128"/>
    <row r="43" ht="16.5" customHeight="1" s="128"/>
    <row r="44" ht="16.5" customHeight="1" s="128"/>
    <row r="45" ht="16.5" customHeight="1" s="128"/>
    <row r="46" ht="16.5" customHeight="1" s="128"/>
    <row r="47" ht="16.5" customHeight="1" s="128"/>
    <row r="48" ht="16.5" customHeight="1" s="128"/>
    <row r="49" ht="16.5" customHeight="1" s="128"/>
    <row r="50" ht="16.5" customHeight="1" s="128"/>
    <row r="51" ht="16.5" customHeight="1" s="128"/>
    <row r="52" ht="16.5" customHeight="1" s="128"/>
    <row r="53" ht="16.5" customHeight="1" s="128"/>
    <row r="54" ht="16.5" customHeight="1" s="128"/>
    <row r="55" ht="16.5" customHeight="1" s="128"/>
    <row r="56" ht="16.5" customHeight="1" s="128"/>
    <row r="57" ht="16.5" customHeight="1" s="128"/>
    <row r="58" ht="16.5" customHeight="1" s="128"/>
    <row r="59" ht="16.5" customHeight="1" s="128"/>
    <row r="60" ht="16.5" customHeight="1" s="128"/>
    <row r="61" ht="16.5" customHeight="1" s="128"/>
    <row r="62" ht="16.5" customHeight="1" s="128"/>
    <row r="63" ht="16.5" customHeight="1" s="128"/>
    <row r="64" ht="16.5" customHeight="1" s="128"/>
    <row r="65" ht="16.5" customHeight="1" s="128"/>
    <row r="66" ht="16.5" customHeight="1" s="128"/>
    <row r="67" ht="16.5" customHeight="1" s="128"/>
    <row r="68" ht="16.5" customHeight="1" s="128"/>
    <row r="69" ht="16.5" customHeight="1" s="128"/>
    <row r="70" ht="16.5" customHeight="1" s="128"/>
    <row r="71" ht="16.5" customHeight="1" s="128"/>
    <row r="72" ht="16.5" customHeight="1" s="128"/>
    <row r="73" ht="16.5" customHeight="1" s="128"/>
    <row r="74" ht="16.5" customHeight="1" s="128"/>
    <row r="75" ht="16.5" customHeight="1" s="128"/>
    <row r="76" ht="16.5" customHeight="1" s="128"/>
    <row r="77" ht="16.5" customHeight="1" s="128"/>
    <row r="78" ht="16.5" customHeight="1" s="128"/>
    <row r="79" ht="16.5" customHeight="1" s="128"/>
    <row r="80" ht="16.5" customHeight="1" s="128"/>
    <row r="81" ht="16.5" customHeight="1" s="128"/>
    <row r="82" ht="16.5" customHeight="1" s="128"/>
    <row r="83" ht="16.5" customHeight="1" s="128"/>
    <row r="84" ht="16.5" customHeight="1" s="128"/>
    <row r="85" ht="16.5" customHeight="1" s="128"/>
    <row r="86" ht="16.5" customHeight="1" s="128"/>
    <row r="87" ht="16.5" customHeight="1" s="128"/>
    <row r="88" ht="16.5" customHeight="1" s="128"/>
    <row r="89" ht="16.5" customHeight="1" s="128"/>
    <row r="90" ht="16.5" customHeight="1" s="128"/>
    <row r="91" ht="16.5" customHeight="1" s="128"/>
    <row r="92" ht="16.5" customHeight="1" s="128"/>
    <row r="93" ht="16.5" customHeight="1" s="128"/>
    <row r="94" ht="16.5" customHeight="1" s="128"/>
    <row r="95" ht="16.5" customHeight="1" s="128"/>
    <row r="96" ht="16.5" customHeight="1" s="128"/>
    <row r="97" ht="16.5" customHeight="1" s="128"/>
    <row r="98" ht="16.5" customHeight="1" s="128"/>
    <row r="99" ht="16.5" customHeight="1" s="128"/>
    <row r="100" ht="16.5" customHeight="1" s="128"/>
    <row r="101" ht="16.5" customHeight="1" s="128"/>
    <row r="102" ht="16.5" customHeight="1" s="128"/>
    <row r="103" ht="16.5" customHeight="1" s="128"/>
    <row r="104" ht="16.5" customHeight="1" s="128"/>
    <row r="105" ht="16.5" customHeight="1" s="128"/>
    <row r="106" ht="16.5" customHeight="1" s="128"/>
    <row r="107" ht="16.5" customHeight="1" s="128"/>
    <row r="108" ht="16.5" customHeight="1" s="128"/>
    <row r="109" ht="16.5" customHeight="1" s="128"/>
    <row r="110" ht="16.5" customHeight="1" s="128"/>
    <row r="111" ht="16.5" customHeight="1" s="128"/>
    <row r="112" ht="16.5" customHeight="1" s="128"/>
    <row r="113" ht="16.5" customHeight="1" s="128"/>
    <row r="114" ht="16.5" customHeight="1" s="128"/>
    <row r="115" ht="16.5" customHeight="1" s="128"/>
    <row r="116" ht="16.5" customHeight="1" s="128"/>
    <row r="117" ht="16.5" customHeight="1" s="128"/>
    <row r="118" ht="16.5" customHeight="1" s="128"/>
    <row r="119" ht="16.5" customHeight="1" s="128"/>
    <row r="120" ht="16.5" customHeight="1" s="128"/>
    <row r="121" ht="16.5" customHeight="1" s="128"/>
    <row r="122" ht="16.5" customHeight="1" s="128"/>
    <row r="123" ht="16.5" customHeight="1" s="128"/>
    <row r="124" ht="16.5" customHeight="1" s="128"/>
    <row r="125" ht="16.5" customHeight="1" s="128"/>
    <row r="126" ht="16.5" customHeight="1" s="128"/>
    <row r="127" ht="16.5" customHeight="1" s="128"/>
    <row r="128" ht="16.5" customHeight="1" s="128"/>
    <row r="129" ht="16.5" customHeight="1" s="128"/>
    <row r="130" ht="16.5" customHeight="1" s="128"/>
    <row r="131" ht="16.5" customHeight="1" s="128"/>
    <row r="132" ht="16.5" customHeight="1" s="128"/>
    <row r="133" ht="16.5" customHeight="1" s="128"/>
    <row r="134" ht="16.5" customHeight="1" s="128"/>
    <row r="135" ht="16.5" customHeight="1" s="128"/>
    <row r="136" ht="16.5" customHeight="1" s="128"/>
    <row r="137" ht="16.5" customHeight="1" s="128"/>
    <row r="138" ht="16.5" customHeight="1" s="128"/>
    <row r="139" ht="16.5" customHeight="1" s="128"/>
    <row r="140" ht="16.5" customHeight="1" s="128"/>
    <row r="141" ht="16.5" customHeight="1" s="128"/>
    <row r="142" ht="16.5" customHeight="1" s="128"/>
    <row r="143" ht="16.5" customHeight="1" s="128"/>
    <row r="144" ht="16.5" customHeight="1" s="128"/>
    <row r="145" ht="16.5" customHeight="1" s="128"/>
    <row r="146" ht="16.5" customHeight="1" s="128"/>
    <row r="147" ht="16.5" customHeight="1" s="128"/>
    <row r="148" ht="16.5" customHeight="1" s="128"/>
    <row r="149" ht="16.5" customHeight="1" s="128"/>
    <row r="150" ht="16.5" customHeight="1" s="128"/>
    <row r="151" ht="16.5" customHeight="1" s="128"/>
    <row r="152" ht="16.5" customHeight="1" s="128"/>
    <row r="153" ht="16.5" customHeight="1" s="128"/>
    <row r="154" ht="16.5" customHeight="1" s="128"/>
    <row r="155" ht="16.5" customHeight="1" s="128"/>
    <row r="156" ht="16.5" customHeight="1" s="128"/>
    <row r="157" ht="16.5" customHeight="1" s="128"/>
    <row r="158" ht="16.5" customHeight="1" s="128"/>
    <row r="159" ht="16.5" customHeight="1" s="128"/>
    <row r="160" ht="16.5" customHeight="1" s="128"/>
    <row r="161" ht="16.5" customHeight="1" s="128"/>
    <row r="162" ht="16.5" customHeight="1" s="128"/>
    <row r="163" ht="16.5" customHeight="1" s="128"/>
    <row r="164" ht="16.5" customHeight="1" s="128"/>
    <row r="165" ht="16.5" customHeight="1" s="128"/>
    <row r="166" ht="16.5" customHeight="1" s="128"/>
    <row r="167" ht="16.5" customHeight="1" s="128"/>
    <row r="168" ht="16.5" customHeight="1" s="128"/>
    <row r="169" ht="16.5" customHeight="1" s="128"/>
    <row r="170" ht="16.5" customHeight="1" s="128"/>
    <row r="171" ht="16.5" customHeight="1" s="128"/>
    <row r="172" ht="16.5" customHeight="1" s="128"/>
    <row r="173" ht="16.5" customHeight="1" s="128"/>
    <row r="174" ht="16.5" customHeight="1" s="128"/>
    <row r="175" ht="16.5" customHeight="1" s="128"/>
    <row r="176" ht="16.5" customHeight="1" s="128"/>
    <row r="177" ht="16.5" customHeight="1" s="128"/>
    <row r="178" ht="16.5" customHeight="1" s="128"/>
    <row r="179" ht="16.5" customHeight="1" s="128"/>
    <row r="180" ht="16.5" customHeight="1" s="128"/>
    <row r="181" ht="16.5" customHeight="1" s="128"/>
    <row r="182" ht="16.5" customHeight="1" s="128"/>
    <row r="183" ht="16.5" customHeight="1" s="128"/>
    <row r="184" ht="16.5" customHeight="1" s="128"/>
    <row r="185" ht="16.5" customHeight="1" s="128"/>
    <row r="186" ht="16.5" customHeight="1" s="128"/>
    <row r="187" ht="16.5" customHeight="1" s="128"/>
    <row r="188" ht="16.5" customHeight="1" s="128"/>
    <row r="189" ht="16.5" customHeight="1" s="128"/>
    <row r="190" ht="16.5" customHeight="1" s="128"/>
    <row r="191" ht="16.5" customHeight="1" s="128"/>
    <row r="192" ht="16.5" customHeight="1" s="128"/>
    <row r="193" ht="16.5" customHeight="1" s="128"/>
    <row r="194" ht="16.5" customHeight="1" s="128"/>
    <row r="195" ht="16.5" customHeight="1" s="128"/>
    <row r="196" ht="16.5" customHeight="1" s="128"/>
    <row r="197" ht="16.5" customHeight="1" s="128"/>
    <row r="198" ht="16.5" customHeight="1" s="128"/>
    <row r="199" ht="16.5" customHeight="1" s="128"/>
    <row r="200" ht="16.5" customHeight="1" s="128"/>
    <row r="201" ht="16.5" customHeight="1" s="128"/>
    <row r="202" ht="16.5" customHeight="1" s="128"/>
    <row r="203" ht="16.5" customHeight="1" s="128"/>
    <row r="204" ht="16.5" customHeight="1" s="128"/>
    <row r="205" ht="16.5" customHeight="1" s="128"/>
    <row r="206" ht="16.5" customHeight="1" s="128"/>
    <row r="207" ht="16.5" customHeight="1" s="128"/>
    <row r="208" ht="16.5" customHeight="1" s="128"/>
    <row r="209" ht="16.5" customHeight="1" s="128"/>
    <row r="210" ht="16.5" customHeight="1" s="128"/>
    <row r="211" ht="16.5" customHeight="1" s="128"/>
    <row r="212" ht="16.5" customHeight="1" s="128"/>
    <row r="213" ht="16.5" customHeight="1" s="128"/>
    <row r="214" ht="16.5" customHeight="1" s="128"/>
    <row r="215" ht="16.5" customHeight="1" s="128"/>
    <row r="216" ht="16.5" customHeight="1" s="128"/>
    <row r="217" ht="16.5" customHeight="1" s="128"/>
    <row r="218" ht="16.5" customHeight="1" s="128"/>
    <row r="219" ht="16.5" customHeight="1" s="128"/>
    <row r="220" ht="16.5" customHeight="1" s="128"/>
    <row r="221" ht="16.5" customHeight="1" s="128"/>
    <row r="222" ht="16.5" customHeight="1" s="128"/>
    <row r="223" ht="16.5" customHeight="1" s="128"/>
    <row r="224" ht="16.5" customHeight="1" s="128"/>
    <row r="225" ht="16.5" customHeight="1" s="128"/>
    <row r="226" ht="16.5" customHeight="1" s="128"/>
    <row r="227" ht="16.5" customHeight="1" s="128"/>
    <row r="228" ht="16.5" customHeight="1" s="128"/>
    <row r="229" ht="16.5" customHeight="1" s="128"/>
    <row r="230" ht="16.5" customHeight="1" s="128"/>
    <row r="231" ht="16.5" customHeight="1" s="128"/>
    <row r="232" ht="16.5" customHeight="1" s="128"/>
    <row r="233" ht="16.5" customHeight="1" s="128"/>
    <row r="234" ht="16.5" customHeight="1" s="128"/>
    <row r="235" ht="16.5" customHeight="1" s="128"/>
    <row r="236" ht="16.5" customHeight="1" s="128"/>
    <row r="237" ht="16.5" customHeight="1" s="128"/>
    <row r="238" ht="16.5" customHeight="1" s="128"/>
    <row r="239" ht="16.5" customHeight="1" s="128"/>
    <row r="240" ht="16.5" customHeight="1" s="128"/>
    <row r="241" ht="16.5" customHeight="1" s="128"/>
    <row r="242" ht="16.5" customHeight="1" s="128"/>
    <row r="243" ht="16.5" customHeight="1" s="128"/>
    <row r="244" ht="16.5" customHeight="1" s="128"/>
    <row r="245" ht="16.5" customHeight="1" s="128"/>
    <row r="246" ht="16.5" customHeight="1" s="128"/>
    <row r="247" ht="16.5" customHeight="1" s="128"/>
    <row r="248" ht="16.5" customHeight="1" s="128"/>
    <row r="249" ht="16.5" customHeight="1" s="128"/>
    <row r="250" ht="16.5" customHeight="1" s="128"/>
    <row r="251" ht="16.5" customHeight="1" s="128"/>
    <row r="252" ht="16.5" customHeight="1" s="128"/>
    <row r="253" ht="16.5" customHeight="1" s="128"/>
    <row r="254" ht="16.5" customHeight="1" s="128"/>
    <row r="255" ht="16.5" customHeight="1" s="128"/>
    <row r="256" ht="16.5" customHeight="1" s="128"/>
    <row r="257" ht="16.5" customHeight="1" s="128"/>
    <row r="258" ht="16.5" customHeight="1" s="128"/>
    <row r="259" ht="16.5" customHeight="1" s="128"/>
    <row r="260" ht="16.5" customHeight="1" s="128"/>
    <row r="261" ht="16.5" customHeight="1" s="128"/>
    <row r="262" ht="16.5" customHeight="1" s="128"/>
    <row r="263" ht="16.5" customHeight="1" s="128"/>
    <row r="264" ht="16.5" customHeight="1" s="128"/>
    <row r="265" ht="16.5" customHeight="1" s="128"/>
    <row r="266" ht="16.5" customHeight="1" s="128"/>
    <row r="267" ht="16.5" customHeight="1" s="128"/>
    <row r="268" ht="16.5" customHeight="1" s="128"/>
    <row r="269" ht="16.5" customHeight="1" s="128"/>
    <row r="270" ht="16.5" customHeight="1" s="128"/>
    <row r="271" ht="16.5" customHeight="1" s="128"/>
    <row r="272" ht="16.5" customHeight="1" s="128"/>
    <row r="273" ht="16.5" customHeight="1" s="128"/>
    <row r="274" ht="16.5" customHeight="1" s="128"/>
    <row r="275" ht="16.5" customHeight="1" s="128"/>
    <row r="276" ht="16.5" customHeight="1" s="128"/>
    <row r="277" ht="16.5" customHeight="1" s="128"/>
    <row r="278" ht="16.5" customHeight="1" s="128"/>
    <row r="279" ht="16.5" customHeight="1" s="128"/>
    <row r="280" ht="16.5" customHeight="1" s="128"/>
    <row r="281" ht="16.5" customHeight="1" s="128"/>
    <row r="282" ht="16.5" customHeight="1" s="128"/>
    <row r="283" ht="16.5" customHeight="1" s="128"/>
    <row r="284" ht="16.5" customHeight="1" s="128"/>
    <row r="285" ht="16.5" customHeight="1" s="128"/>
    <row r="286" ht="16.5" customHeight="1" s="128"/>
    <row r="287" ht="16.5" customHeight="1" s="128"/>
    <row r="288" ht="16.5" customHeight="1" s="128"/>
    <row r="289" ht="16.5" customHeight="1" s="128"/>
    <row r="290" ht="16.5" customHeight="1" s="128"/>
    <row r="291" ht="16.5" customHeight="1" s="128"/>
    <row r="292" ht="16.5" customHeight="1" s="128"/>
    <row r="293" ht="16.5" customHeight="1" s="128"/>
    <row r="294" ht="16.5" customHeight="1" s="128"/>
    <row r="295" ht="16.5" customHeight="1" s="128"/>
    <row r="296" ht="16.5" customHeight="1" s="128"/>
    <row r="297" ht="16.5" customHeight="1" s="128"/>
    <row r="298" ht="16.5" customHeight="1" s="128"/>
    <row r="299" ht="16.5" customHeight="1" s="128"/>
    <row r="300" ht="16.5" customHeight="1" s="128"/>
    <row r="301" ht="16.5" customHeight="1" s="128"/>
    <row r="302" ht="16.5" customHeight="1" s="128"/>
    <row r="303" ht="16.5" customHeight="1" s="128"/>
    <row r="304" ht="16.5" customHeight="1" s="128"/>
    <row r="305" ht="16.5" customHeight="1" s="128"/>
    <row r="306" ht="16.5" customHeight="1" s="128"/>
    <row r="307" ht="16.5" customHeight="1" s="128"/>
    <row r="308" ht="16.5" customHeight="1" s="128"/>
    <row r="309" ht="16.5" customHeight="1" s="128"/>
    <row r="310" ht="16.5" customHeight="1" s="128"/>
    <row r="311" ht="16.5" customHeight="1" s="128"/>
    <row r="312" ht="16.5" customHeight="1" s="128"/>
    <row r="313" ht="16.5" customHeight="1" s="128"/>
    <row r="314" ht="16.5" customHeight="1" s="128"/>
    <row r="315" ht="16.5" customHeight="1" s="128"/>
    <row r="316" ht="16.5" customHeight="1" s="128"/>
    <row r="317" ht="16.5" customHeight="1" s="128"/>
    <row r="318" ht="16.5" customHeight="1" s="128"/>
    <row r="319" ht="16.5" customHeight="1" s="128"/>
    <row r="320" ht="16.5" customHeight="1" s="128"/>
    <row r="321" ht="16.5" customHeight="1" s="128"/>
    <row r="322" ht="16.5" customHeight="1" s="128"/>
    <row r="323" ht="16.5" customHeight="1" s="128"/>
    <row r="324" ht="16.5" customHeight="1" s="128"/>
    <row r="325" ht="16.5" customHeight="1" s="128"/>
    <row r="326" ht="16.5" customHeight="1" s="128"/>
    <row r="327" ht="16.5" customHeight="1" s="128"/>
    <row r="328" ht="16.5" customHeight="1" s="128"/>
    <row r="329" ht="16.5" customHeight="1" s="128"/>
    <row r="330" ht="16.5" customHeight="1" s="128"/>
    <row r="331" ht="16.5" customHeight="1" s="128"/>
    <row r="332" ht="16.5" customHeight="1" s="128"/>
    <row r="333" ht="16.5" customHeight="1" s="128"/>
    <row r="334" ht="16.5" customHeight="1" s="128"/>
    <row r="335" ht="16.5" customHeight="1" s="128"/>
    <row r="336" ht="16.5" customHeight="1" s="128"/>
    <row r="337" ht="16.5" customHeight="1" s="128"/>
    <row r="338" ht="16.5" customHeight="1" s="128"/>
    <row r="339" ht="16.5" customHeight="1" s="128"/>
    <row r="340" ht="16.5" customHeight="1" s="128"/>
    <row r="341" ht="16.5" customHeight="1" s="128"/>
    <row r="342" ht="16.5" customHeight="1" s="128"/>
    <row r="343" ht="16.5" customHeight="1" s="128"/>
    <row r="344" ht="16.5" customHeight="1" s="128"/>
    <row r="345" ht="16.5" customHeight="1" s="128"/>
    <row r="346" ht="16.5" customHeight="1" s="128"/>
    <row r="347" ht="16.5" customHeight="1" s="128"/>
    <row r="348" ht="16.5" customHeight="1" s="128"/>
    <row r="349" ht="16.5" customHeight="1" s="128"/>
    <row r="350" ht="16.5" customHeight="1" s="128"/>
    <row r="351" ht="16.5" customHeight="1" s="128"/>
    <row r="352" ht="16.5" customHeight="1" s="128"/>
    <row r="353" ht="16.5" customHeight="1" s="128"/>
    <row r="354" ht="16.5" customHeight="1" s="128"/>
    <row r="355" ht="16.5" customHeight="1" s="128"/>
    <row r="356" ht="16.5" customHeight="1" s="128"/>
    <row r="357" ht="16.5" customHeight="1" s="128"/>
    <row r="358" ht="16.5" customHeight="1" s="128"/>
    <row r="359" ht="16.5" customHeight="1" s="128"/>
    <row r="360" ht="16.5" customHeight="1" s="128"/>
    <row r="361" ht="16.5" customHeight="1" s="128"/>
    <row r="362" ht="16.5" customHeight="1" s="128"/>
    <row r="363" ht="16.5" customHeight="1" s="128"/>
    <row r="364" ht="16.5" customHeight="1" s="128"/>
    <row r="365" ht="16.5" customHeight="1" s="128"/>
    <row r="366" ht="16.5" customHeight="1" s="128"/>
    <row r="367" ht="16.5" customHeight="1" s="128"/>
    <row r="368" ht="16.5" customHeight="1" s="128"/>
    <row r="369" ht="16.5" customHeight="1" s="128"/>
    <row r="370" ht="16.5" customHeight="1" s="128"/>
    <row r="371" ht="16.5" customHeight="1" s="128"/>
    <row r="372" ht="16.5" customHeight="1" s="128"/>
    <row r="373" ht="16.5" customHeight="1" s="128"/>
    <row r="374" ht="16.5" customHeight="1" s="128"/>
    <row r="375" ht="16.5" customHeight="1" s="128"/>
    <row r="376" ht="16.5" customHeight="1" s="128"/>
    <row r="377" ht="16.5" customHeight="1" s="128"/>
    <row r="378" ht="16.5" customHeight="1" s="128"/>
    <row r="379" ht="16.5" customHeight="1" s="128"/>
    <row r="380" ht="16.5" customHeight="1" s="128"/>
    <row r="381" ht="16.5" customHeight="1" s="128"/>
    <row r="382" ht="16.5" customHeight="1" s="128"/>
    <row r="383" ht="16.5" customHeight="1" s="128"/>
    <row r="384" ht="16.5" customHeight="1" s="128"/>
    <row r="385" ht="16.5" customHeight="1" s="128"/>
    <row r="386" ht="16.5" customHeight="1" s="128"/>
    <row r="387" ht="16.5" customHeight="1" s="128"/>
    <row r="388" ht="16.5" customHeight="1" s="128"/>
    <row r="389" ht="16.5" customHeight="1" s="128"/>
    <row r="390" ht="16.5" customHeight="1" s="128"/>
    <row r="391" ht="16.5" customHeight="1" s="128"/>
    <row r="392" ht="16.5" customHeight="1" s="128"/>
    <row r="393" ht="16.5" customHeight="1" s="128"/>
    <row r="394" ht="16.5" customHeight="1" s="128"/>
    <row r="395" ht="16.5" customHeight="1" s="128"/>
    <row r="396" ht="16.5" customHeight="1" s="128"/>
    <row r="397" ht="16.5" customHeight="1" s="128"/>
    <row r="398" ht="16.5" customHeight="1" s="128"/>
    <row r="399" ht="16.5" customHeight="1" s="128"/>
    <row r="400" ht="16.5" customHeight="1" s="128"/>
    <row r="401" ht="16.5" customHeight="1" s="128"/>
    <row r="402" ht="16.5" customHeight="1" s="128"/>
    <row r="403" ht="16.5" customHeight="1" s="128"/>
    <row r="404" ht="16.5" customHeight="1" s="128"/>
    <row r="405" ht="16.5" customHeight="1" s="128"/>
    <row r="406" ht="16.5" customHeight="1" s="128"/>
    <row r="407" ht="16.5" customHeight="1" s="128"/>
    <row r="408" ht="16.5" customHeight="1" s="128"/>
    <row r="409" ht="16.5" customHeight="1" s="128"/>
    <row r="410" ht="16.5" customHeight="1" s="128"/>
    <row r="411" ht="16.5" customHeight="1" s="128"/>
    <row r="412" ht="16.5" customHeight="1" s="128"/>
    <row r="413" ht="16.5" customHeight="1" s="128"/>
    <row r="414" ht="16.5" customHeight="1" s="128"/>
    <row r="415" ht="16.5" customHeight="1" s="128"/>
    <row r="416" ht="16.5" customHeight="1" s="128"/>
    <row r="417" ht="16.5" customHeight="1" s="128"/>
    <row r="418" ht="16.5" customHeight="1" s="128"/>
    <row r="419" ht="16.5" customHeight="1" s="128"/>
    <row r="420" ht="16.5" customHeight="1" s="128"/>
    <row r="421" ht="16.5" customHeight="1" s="128"/>
    <row r="422" ht="16.5" customHeight="1" s="128"/>
    <row r="423" ht="16.5" customHeight="1" s="128"/>
    <row r="424" ht="16.5" customHeight="1" s="128"/>
    <row r="425" ht="16.5" customHeight="1" s="128"/>
    <row r="426" ht="16.5" customHeight="1" s="128"/>
    <row r="427" ht="16.5" customHeight="1" s="128"/>
    <row r="428" ht="16.5" customHeight="1" s="128"/>
    <row r="429" ht="16.5" customHeight="1" s="128"/>
    <row r="430" ht="16.5" customHeight="1" s="128"/>
    <row r="431" ht="16.5" customHeight="1" s="128"/>
    <row r="432" ht="16.5" customHeight="1" s="128"/>
    <row r="433" ht="16.5" customHeight="1" s="128"/>
    <row r="434" ht="16.5" customHeight="1" s="128"/>
    <row r="435" ht="16.5" customHeight="1" s="128"/>
    <row r="436" ht="16.5" customHeight="1" s="128"/>
    <row r="437" ht="16.5" customHeight="1" s="128"/>
    <row r="438" ht="16.5" customHeight="1" s="128"/>
    <row r="439" ht="16.5" customHeight="1" s="128"/>
    <row r="440" ht="16.5" customHeight="1" s="128"/>
    <row r="441" ht="16.5" customHeight="1" s="128"/>
    <row r="442" ht="16.5" customHeight="1" s="128"/>
    <row r="443" ht="16.5" customHeight="1" s="128"/>
    <row r="444" ht="16.5" customHeight="1" s="128"/>
    <row r="445" ht="16.5" customHeight="1" s="128"/>
    <row r="446" ht="16.5" customHeight="1" s="128"/>
    <row r="447" ht="16.5" customHeight="1" s="128"/>
    <row r="448" ht="16.5" customHeight="1" s="128"/>
    <row r="449" ht="16.5" customHeight="1" s="128"/>
    <row r="450" ht="16.5" customHeight="1" s="128"/>
    <row r="451" ht="16.5" customHeight="1" s="128"/>
    <row r="452" ht="16.5" customHeight="1" s="128"/>
    <row r="453" ht="16.5" customHeight="1" s="128"/>
    <row r="454" ht="16.5" customHeight="1" s="128"/>
    <row r="455" ht="16.5" customHeight="1" s="128"/>
    <row r="456" ht="16.5" customHeight="1" s="128"/>
    <row r="457" ht="16.5" customHeight="1" s="128"/>
    <row r="458" ht="16.5" customHeight="1" s="128"/>
    <row r="459" ht="16.5" customHeight="1" s="128"/>
    <row r="460" ht="16.5" customHeight="1" s="128"/>
    <row r="461" ht="16.5" customHeight="1" s="128"/>
    <row r="462" ht="16.5" customHeight="1" s="128"/>
    <row r="463" ht="16.5" customHeight="1" s="128"/>
    <row r="464" ht="16.5" customHeight="1" s="128"/>
    <row r="465" ht="16.5" customHeight="1" s="128"/>
    <row r="466" ht="16.5" customHeight="1" s="128"/>
    <row r="467" ht="16.5" customHeight="1" s="128"/>
    <row r="468" ht="16.5" customHeight="1" s="128"/>
    <row r="469" ht="16.5" customHeight="1" s="128"/>
    <row r="470" ht="16.5" customHeight="1" s="128"/>
    <row r="471" ht="16.5" customHeight="1" s="128"/>
    <row r="472" ht="16.5" customHeight="1" s="128"/>
    <row r="473" ht="16.5" customHeight="1" s="128"/>
    <row r="474" ht="16.5" customHeight="1" s="128"/>
    <row r="475" ht="16.5" customHeight="1" s="128"/>
    <row r="476" ht="16.5" customHeight="1" s="128"/>
    <row r="477" ht="16.5" customHeight="1" s="128"/>
    <row r="478" ht="16.5" customHeight="1" s="128"/>
    <row r="479" ht="16.5" customHeight="1" s="128"/>
    <row r="480" ht="16.5" customHeight="1" s="128"/>
    <row r="481" ht="16.5" customHeight="1" s="128"/>
    <row r="482" ht="16.5" customHeight="1" s="128"/>
    <row r="483" ht="16.5" customHeight="1" s="128"/>
    <row r="484" ht="16.5" customHeight="1" s="128"/>
    <row r="485" ht="16.5" customHeight="1" s="128"/>
    <row r="486" ht="16.5" customHeight="1" s="128"/>
    <row r="487" ht="16.5" customHeight="1" s="128"/>
    <row r="488" ht="16.5" customHeight="1" s="128"/>
    <row r="489" ht="16.5" customHeight="1" s="128"/>
    <row r="490" ht="16.5" customHeight="1" s="128"/>
    <row r="491" ht="16.5" customHeight="1" s="128"/>
    <row r="492" ht="16.5" customHeight="1" s="128"/>
    <row r="493" ht="16.5" customHeight="1" s="128"/>
    <row r="494" ht="16.5" customHeight="1" s="128"/>
    <row r="495" ht="16.5" customHeight="1" s="128"/>
    <row r="496" ht="16.5" customHeight="1" s="128"/>
    <row r="497" ht="16.5" customHeight="1" s="128"/>
    <row r="498" ht="16.5" customHeight="1" s="128"/>
    <row r="499" ht="16.5" customHeight="1" s="128"/>
    <row r="500" ht="16.5" customHeight="1" s="128"/>
    <row r="501" ht="16.5" customHeight="1" s="128"/>
    <row r="502" ht="16.5" customHeight="1" s="128"/>
    <row r="503" ht="16.5" customHeight="1" s="128"/>
    <row r="504" ht="16.5" customHeight="1" s="128"/>
    <row r="505" ht="16.5" customHeight="1" s="128"/>
    <row r="506" ht="16.5" customHeight="1" s="128"/>
    <row r="507" ht="16.5" customHeight="1" s="128"/>
    <row r="508" ht="16.5" customHeight="1" s="128"/>
    <row r="509" ht="16.5" customHeight="1" s="128"/>
    <row r="510" ht="16.5" customHeight="1" s="128"/>
    <row r="511" ht="16.5" customHeight="1" s="128"/>
    <row r="512" ht="16.5" customHeight="1" s="128"/>
    <row r="513" ht="16.5" customHeight="1" s="128"/>
    <row r="514" ht="16.5" customHeight="1" s="128"/>
    <row r="515" ht="16.5" customHeight="1" s="128"/>
    <row r="516" ht="16.5" customHeight="1" s="128"/>
    <row r="517" ht="16.5" customHeight="1" s="128"/>
    <row r="518" ht="16.5" customHeight="1" s="128"/>
    <row r="519" ht="16.5" customHeight="1" s="128"/>
    <row r="520" ht="16.5" customHeight="1" s="128"/>
    <row r="521" ht="16.5" customHeight="1" s="128"/>
    <row r="522" ht="16.5" customHeight="1" s="128"/>
    <row r="523" ht="16.5" customHeight="1" s="128"/>
    <row r="524" ht="16.5" customHeight="1" s="128"/>
    <row r="525" ht="16.5" customHeight="1" s="128"/>
    <row r="526" ht="16.5" customHeight="1" s="128"/>
    <row r="527" ht="16.5" customHeight="1" s="128"/>
    <row r="528" ht="16.5" customHeight="1" s="128"/>
    <row r="529" ht="16.5" customHeight="1" s="128"/>
    <row r="530" ht="16.5" customHeight="1" s="128"/>
    <row r="531" ht="16.5" customHeight="1" s="128"/>
    <row r="532" ht="16.5" customHeight="1" s="128"/>
    <row r="533" ht="16.5" customHeight="1" s="128"/>
    <row r="534" ht="16.5" customHeight="1" s="128"/>
    <row r="535" ht="16.5" customHeight="1" s="128"/>
    <row r="536" ht="16.5" customHeight="1" s="128"/>
    <row r="537" ht="16.5" customHeight="1" s="128"/>
    <row r="538" ht="16.5" customHeight="1" s="128"/>
    <row r="539" ht="16.5" customHeight="1" s="128"/>
    <row r="540" ht="16.5" customHeight="1" s="128"/>
    <row r="541" ht="16.5" customHeight="1" s="128"/>
    <row r="542" ht="16.5" customHeight="1" s="128"/>
    <row r="543" ht="16.5" customHeight="1" s="128"/>
    <row r="544" ht="16.5" customHeight="1" s="128"/>
    <row r="545" ht="16.5" customHeight="1" s="128"/>
    <row r="546" ht="16.5" customHeight="1" s="128"/>
    <row r="547" ht="16.5" customHeight="1" s="128"/>
    <row r="548" ht="16.5" customHeight="1" s="128"/>
    <row r="549" ht="16.5" customHeight="1" s="128"/>
    <row r="550" ht="16.5" customHeight="1" s="128"/>
    <row r="551" ht="16.5" customHeight="1" s="128"/>
    <row r="552" ht="16.5" customHeight="1" s="128"/>
    <row r="553" ht="16.5" customHeight="1" s="128"/>
    <row r="554" ht="16.5" customHeight="1" s="128"/>
    <row r="555" ht="16.5" customHeight="1" s="128"/>
    <row r="556" ht="16.5" customHeight="1" s="128"/>
    <row r="557" ht="16.5" customHeight="1" s="128"/>
    <row r="558" ht="16.5" customHeight="1" s="128"/>
    <row r="559" ht="16.5" customHeight="1" s="128"/>
    <row r="560" ht="16.5" customHeight="1" s="128"/>
    <row r="561" ht="16.5" customHeight="1" s="128"/>
    <row r="562" ht="16.5" customHeight="1" s="128"/>
    <row r="563" ht="16.5" customHeight="1" s="128"/>
    <row r="564" ht="16.5" customHeight="1" s="128"/>
    <row r="565" ht="16.5" customHeight="1" s="128"/>
    <row r="566" ht="16.5" customHeight="1" s="128"/>
    <row r="567" ht="16.5" customHeight="1" s="128"/>
    <row r="568" ht="16.5" customHeight="1" s="128"/>
    <row r="569" ht="16.5" customHeight="1" s="128"/>
    <row r="570" ht="16.5" customHeight="1" s="128"/>
    <row r="571" ht="16.5" customHeight="1" s="128"/>
    <row r="572" ht="16.5" customHeight="1" s="128"/>
    <row r="573" ht="16.5" customHeight="1" s="128"/>
    <row r="574" ht="16.5" customHeight="1" s="128"/>
    <row r="575" ht="16.5" customHeight="1" s="128"/>
    <row r="576" ht="16.5" customHeight="1" s="128"/>
    <row r="577" ht="16.5" customHeight="1" s="128"/>
    <row r="578" ht="16.5" customHeight="1" s="128"/>
    <row r="579" ht="16.5" customHeight="1" s="128"/>
    <row r="580" ht="16.5" customHeight="1" s="128"/>
    <row r="581" ht="16.5" customHeight="1" s="128"/>
    <row r="582" ht="16.5" customHeight="1" s="128"/>
    <row r="583" ht="16.5" customHeight="1" s="128"/>
    <row r="584" ht="16.5" customHeight="1" s="128"/>
    <row r="585" ht="16.5" customHeight="1" s="128"/>
    <row r="586" ht="16.5" customHeight="1" s="128"/>
    <row r="587" ht="16.5" customHeight="1" s="128"/>
    <row r="588" ht="16.5" customHeight="1" s="128"/>
    <row r="589" ht="16.5" customHeight="1" s="128"/>
    <row r="590" ht="16.5" customHeight="1" s="128"/>
    <row r="591" ht="16.5" customHeight="1" s="128"/>
    <row r="592" ht="16.5" customHeight="1" s="128"/>
    <row r="593" ht="16.5" customHeight="1" s="128"/>
    <row r="594" ht="16.5" customHeight="1" s="128"/>
    <row r="595" ht="16.5" customHeight="1" s="128"/>
    <row r="596" ht="16.5" customHeight="1" s="128"/>
    <row r="597" ht="16.5" customHeight="1" s="128"/>
    <row r="598" ht="16.5" customHeight="1" s="128"/>
    <row r="599" ht="16.5" customHeight="1" s="128"/>
    <row r="600" ht="16.5" customHeight="1" s="128"/>
    <row r="601" ht="16.5" customHeight="1" s="128"/>
    <row r="602" ht="16.5" customHeight="1" s="128"/>
    <row r="603" ht="16.5" customHeight="1" s="128"/>
    <row r="604" ht="16.5" customHeight="1" s="128"/>
    <row r="605" ht="16.5" customHeight="1" s="128"/>
    <row r="606" ht="16.5" customHeight="1" s="128"/>
    <row r="607" ht="16.5" customHeight="1" s="128"/>
    <row r="608" ht="16.5" customHeight="1" s="128"/>
    <row r="609" ht="16.5" customHeight="1" s="128"/>
    <row r="610" ht="16.5" customHeight="1" s="128"/>
    <row r="611" ht="16.5" customHeight="1" s="128"/>
    <row r="612" ht="16.5" customHeight="1" s="128"/>
    <row r="613" ht="16.5" customHeight="1" s="128"/>
    <row r="614" ht="16.5" customHeight="1" s="128"/>
    <row r="615" ht="16.5" customHeight="1" s="128"/>
    <row r="616" ht="16.5" customHeight="1" s="128"/>
    <row r="617" ht="16.5" customHeight="1" s="128"/>
    <row r="618" ht="16.5" customHeight="1" s="128"/>
    <row r="619" ht="16.5" customHeight="1" s="128"/>
    <row r="620" ht="16.5" customHeight="1" s="128"/>
    <row r="621" ht="16.5" customHeight="1" s="128"/>
    <row r="622" ht="16.5" customHeight="1" s="128"/>
    <row r="623" ht="16.5" customHeight="1" s="128"/>
    <row r="624" ht="16.5" customHeight="1" s="128"/>
    <row r="625" ht="16.5" customHeight="1" s="128"/>
    <row r="626" ht="16.5" customHeight="1" s="128"/>
    <row r="627" ht="16.5" customHeight="1" s="128"/>
    <row r="628" ht="16.5" customHeight="1" s="128"/>
    <row r="629" ht="16.5" customHeight="1" s="128"/>
    <row r="630" ht="16.5" customHeight="1" s="128"/>
    <row r="631" ht="16.5" customHeight="1" s="128"/>
    <row r="632" ht="16.5" customHeight="1" s="128"/>
    <row r="633" ht="16.5" customHeight="1" s="128"/>
    <row r="634" ht="16.5" customHeight="1" s="128"/>
    <row r="635" ht="16.5" customHeight="1" s="128"/>
    <row r="636" ht="16.5" customHeight="1" s="128"/>
    <row r="637" ht="16.5" customHeight="1" s="128"/>
    <row r="638" ht="16.5" customHeight="1" s="128"/>
    <row r="639" ht="16.5" customHeight="1" s="128"/>
    <row r="640" ht="16.5" customHeight="1" s="128"/>
    <row r="641" ht="16.5" customHeight="1" s="128"/>
    <row r="642" ht="16.5" customHeight="1" s="128"/>
    <row r="643" ht="16.5" customHeight="1" s="128"/>
    <row r="644" ht="16.5" customHeight="1" s="128"/>
    <row r="645" ht="16.5" customHeight="1" s="128"/>
    <row r="646" ht="16.5" customHeight="1" s="128"/>
    <row r="647" ht="16.5" customHeight="1" s="128"/>
    <row r="648" ht="16.5" customHeight="1" s="128"/>
    <row r="649" ht="16.5" customHeight="1" s="128"/>
    <row r="650" ht="16.5" customHeight="1" s="128"/>
    <row r="651" ht="16.5" customHeight="1" s="128"/>
    <row r="652" ht="16.5" customHeight="1" s="128"/>
    <row r="653" ht="16.5" customHeight="1" s="128"/>
    <row r="654" ht="16.5" customHeight="1" s="128"/>
    <row r="655" ht="16.5" customHeight="1" s="128"/>
    <row r="656" ht="16.5" customHeight="1" s="128"/>
    <row r="657" ht="16.5" customHeight="1" s="128"/>
    <row r="658" ht="16.5" customHeight="1" s="128"/>
    <row r="659" ht="16.5" customHeight="1" s="128"/>
    <row r="660" ht="16.5" customHeight="1" s="128"/>
    <row r="661" ht="16.5" customHeight="1" s="128"/>
    <row r="662" ht="16.5" customHeight="1" s="128"/>
    <row r="663" ht="16.5" customHeight="1" s="128"/>
    <row r="664" ht="16.5" customHeight="1" s="128"/>
    <row r="665" ht="16.5" customHeight="1" s="128"/>
    <row r="666" ht="16.5" customHeight="1" s="128"/>
    <row r="667" ht="16.5" customHeight="1" s="128"/>
    <row r="668" ht="16.5" customHeight="1" s="128"/>
    <row r="669" ht="16.5" customHeight="1" s="128"/>
    <row r="670" ht="16.5" customHeight="1" s="128"/>
    <row r="671" ht="16.5" customHeight="1" s="128"/>
    <row r="672" ht="16.5" customHeight="1" s="128"/>
    <row r="673" ht="16.5" customHeight="1" s="128"/>
    <row r="674" ht="16.5" customHeight="1" s="128"/>
    <row r="675" ht="16.5" customHeight="1" s="128"/>
    <row r="676" ht="16.5" customHeight="1" s="128"/>
    <row r="677" ht="16.5" customHeight="1" s="128"/>
    <row r="678" ht="16.5" customHeight="1" s="128"/>
    <row r="679" ht="16.5" customHeight="1" s="128"/>
    <row r="680" ht="16.5" customHeight="1" s="128"/>
    <row r="681" ht="16.5" customHeight="1" s="128"/>
    <row r="682" ht="16.5" customHeight="1" s="128"/>
    <row r="683" ht="16.5" customHeight="1" s="128"/>
    <row r="684" ht="16.5" customHeight="1" s="128"/>
    <row r="685" ht="16.5" customHeight="1" s="128"/>
    <row r="686" ht="16.5" customHeight="1" s="128"/>
    <row r="687" ht="16.5" customHeight="1" s="128"/>
    <row r="688" ht="16.5" customHeight="1" s="128"/>
    <row r="689" ht="16.5" customHeight="1" s="128"/>
    <row r="690" ht="16.5" customHeight="1" s="128"/>
    <row r="691" ht="16.5" customHeight="1" s="128"/>
    <row r="692" ht="16.5" customHeight="1" s="128"/>
    <row r="693" ht="16.5" customHeight="1" s="128"/>
    <row r="694" ht="16.5" customHeight="1" s="128"/>
    <row r="695" ht="16.5" customHeight="1" s="128"/>
    <row r="696" ht="16.5" customHeight="1" s="128"/>
    <row r="697" ht="16.5" customHeight="1" s="128"/>
    <row r="698" ht="16.5" customHeight="1" s="128"/>
    <row r="699" ht="16.5" customHeight="1" s="128"/>
    <row r="700" ht="16.5" customHeight="1" s="128"/>
    <row r="701" ht="16.5" customHeight="1" s="128"/>
    <row r="702" ht="16.5" customHeight="1" s="128"/>
    <row r="703" ht="16.5" customHeight="1" s="128"/>
    <row r="704" ht="16.5" customHeight="1" s="128"/>
    <row r="705" ht="16.5" customHeight="1" s="128"/>
    <row r="706" ht="16.5" customHeight="1" s="128"/>
    <row r="707" ht="16.5" customHeight="1" s="128"/>
    <row r="708" ht="16.5" customHeight="1" s="128"/>
    <row r="709" ht="16.5" customHeight="1" s="128"/>
    <row r="710" ht="16.5" customHeight="1" s="128"/>
    <row r="711" ht="16.5" customHeight="1" s="128"/>
    <row r="712" ht="16.5" customHeight="1" s="128"/>
    <row r="713" ht="16.5" customHeight="1" s="128"/>
    <row r="714" ht="16.5" customHeight="1" s="128"/>
    <row r="715" ht="16.5" customHeight="1" s="128"/>
    <row r="716" ht="16.5" customHeight="1" s="128"/>
    <row r="717" ht="16.5" customHeight="1" s="128"/>
    <row r="718" ht="16.5" customHeight="1" s="128"/>
    <row r="719" ht="16.5" customHeight="1" s="128"/>
    <row r="720" ht="16.5" customHeight="1" s="128"/>
    <row r="721" ht="16.5" customHeight="1" s="128"/>
    <row r="722" ht="16.5" customHeight="1" s="128"/>
    <row r="723" ht="16.5" customHeight="1" s="128"/>
    <row r="724" ht="16.5" customHeight="1" s="128"/>
    <row r="725" ht="16.5" customHeight="1" s="128"/>
    <row r="726" ht="16.5" customHeight="1" s="128"/>
    <row r="727" ht="16.5" customHeight="1" s="128"/>
    <row r="728" ht="16.5" customHeight="1" s="128"/>
    <row r="729" ht="16.5" customHeight="1" s="128"/>
    <row r="730" ht="16.5" customHeight="1" s="128"/>
    <row r="731" ht="16.5" customHeight="1" s="128"/>
    <row r="732" ht="16.5" customHeight="1" s="128"/>
    <row r="733" ht="16.5" customHeight="1" s="128"/>
    <row r="734" ht="16.5" customHeight="1" s="128"/>
    <row r="735" ht="16.5" customHeight="1" s="128"/>
    <row r="736" ht="16.5" customHeight="1" s="128"/>
    <row r="737" ht="16.5" customHeight="1" s="128"/>
    <row r="738" ht="16.5" customHeight="1" s="128"/>
    <row r="739" ht="16.5" customHeight="1" s="128"/>
    <row r="740" ht="16.5" customHeight="1" s="128"/>
    <row r="741" ht="16.5" customHeight="1" s="128"/>
    <row r="742" ht="16.5" customHeight="1" s="128"/>
    <row r="743" ht="16.5" customHeight="1" s="128"/>
    <row r="744" ht="16.5" customHeight="1" s="128"/>
    <row r="745" ht="16.5" customHeight="1" s="128"/>
    <row r="746" ht="16.5" customHeight="1" s="128"/>
    <row r="747" ht="16.5" customHeight="1" s="128"/>
    <row r="748" ht="16.5" customHeight="1" s="128"/>
    <row r="749" ht="16.5" customHeight="1" s="128"/>
    <row r="750" ht="16.5" customHeight="1" s="128"/>
    <row r="751" ht="16.5" customHeight="1" s="128"/>
    <row r="752" ht="16.5" customHeight="1" s="128"/>
    <row r="753" ht="16.5" customHeight="1" s="128"/>
    <row r="754" ht="16.5" customHeight="1" s="128"/>
    <row r="755" ht="16.5" customHeight="1" s="128"/>
    <row r="756" ht="16.5" customHeight="1" s="128"/>
    <row r="757" ht="16.5" customHeight="1" s="128"/>
    <row r="758" ht="16.5" customHeight="1" s="128"/>
    <row r="759" ht="16.5" customHeight="1" s="128"/>
    <row r="760" ht="16.5" customHeight="1" s="128"/>
    <row r="761" ht="16.5" customHeight="1" s="128"/>
    <row r="762" ht="16.5" customHeight="1" s="128"/>
    <row r="763" ht="16.5" customHeight="1" s="128"/>
    <row r="764" ht="16.5" customHeight="1" s="128"/>
    <row r="765" ht="16.5" customHeight="1" s="128"/>
    <row r="766" ht="16.5" customHeight="1" s="128"/>
    <row r="767" ht="16.5" customHeight="1" s="128"/>
    <row r="768" ht="16.5" customHeight="1" s="128"/>
    <row r="769" ht="16.5" customHeight="1" s="128"/>
    <row r="770" ht="16.5" customHeight="1" s="128"/>
    <row r="771" ht="16.5" customHeight="1" s="128"/>
    <row r="772" ht="16.5" customHeight="1" s="128"/>
    <row r="773" ht="16.5" customHeight="1" s="128"/>
    <row r="774" ht="16.5" customHeight="1" s="128"/>
    <row r="775" ht="16.5" customHeight="1" s="128"/>
    <row r="776" ht="16.5" customHeight="1" s="128"/>
    <row r="777" ht="16.5" customHeight="1" s="128"/>
    <row r="778" ht="16.5" customHeight="1" s="128"/>
    <row r="779" ht="16.5" customHeight="1" s="128"/>
    <row r="780" ht="16.5" customHeight="1" s="128"/>
    <row r="781" ht="16.5" customHeight="1" s="128"/>
    <row r="782" ht="16.5" customHeight="1" s="128"/>
    <row r="783" ht="16.5" customHeight="1" s="128"/>
    <row r="784" ht="16.5" customHeight="1" s="128"/>
    <row r="785" ht="16.5" customHeight="1" s="128"/>
    <row r="786" ht="16.5" customHeight="1" s="128"/>
    <row r="787" ht="16.5" customHeight="1" s="128"/>
    <row r="788" ht="16.5" customHeight="1" s="128"/>
    <row r="789" ht="16.5" customHeight="1" s="128"/>
    <row r="790" ht="16.5" customHeight="1" s="128"/>
    <row r="791" ht="16.5" customHeight="1" s="128"/>
    <row r="792" ht="16.5" customHeight="1" s="128"/>
    <row r="793" ht="16.5" customHeight="1" s="128"/>
    <row r="794" ht="16.5" customHeight="1" s="128"/>
    <row r="795" ht="16.5" customHeight="1" s="128"/>
    <row r="796" ht="16.5" customHeight="1" s="128"/>
    <row r="797" ht="16.5" customHeight="1" s="128"/>
    <row r="798" ht="16.5" customHeight="1" s="128"/>
    <row r="799" ht="16.5" customHeight="1" s="128"/>
    <row r="800" ht="16.5" customHeight="1" s="128"/>
    <row r="801" ht="16.5" customHeight="1" s="128"/>
    <row r="802" ht="16.5" customHeight="1" s="128"/>
    <row r="803" ht="16.5" customHeight="1" s="128"/>
    <row r="804" ht="16.5" customHeight="1" s="128"/>
    <row r="805" ht="16.5" customHeight="1" s="128"/>
    <row r="806" ht="16.5" customHeight="1" s="128"/>
    <row r="807" ht="16.5" customHeight="1" s="128"/>
    <row r="808" ht="16.5" customHeight="1" s="128"/>
    <row r="809" ht="16.5" customHeight="1" s="128"/>
    <row r="810" ht="16.5" customHeight="1" s="128"/>
    <row r="811" ht="16.5" customHeight="1" s="128"/>
    <row r="812" ht="16.5" customHeight="1" s="128"/>
    <row r="813" ht="16.5" customHeight="1" s="128"/>
    <row r="814" ht="16.5" customHeight="1" s="128"/>
    <row r="815" ht="16.5" customHeight="1" s="128"/>
    <row r="816" ht="16.5" customHeight="1" s="128"/>
    <row r="817" ht="16.5" customHeight="1" s="128"/>
    <row r="818" ht="16.5" customHeight="1" s="128"/>
    <row r="819" ht="16.5" customHeight="1" s="128"/>
    <row r="820" ht="16.5" customHeight="1" s="128"/>
    <row r="821" ht="16.5" customHeight="1" s="128"/>
    <row r="822" ht="16.5" customHeight="1" s="128"/>
    <row r="823" ht="16.5" customHeight="1" s="128"/>
    <row r="824" ht="16.5" customHeight="1" s="128"/>
    <row r="825" ht="16.5" customHeight="1" s="128"/>
    <row r="826" ht="16.5" customHeight="1" s="128"/>
    <row r="827" ht="16.5" customHeight="1" s="128"/>
    <row r="828" ht="16.5" customHeight="1" s="128"/>
    <row r="829" ht="16.5" customHeight="1" s="128"/>
    <row r="830" ht="16.5" customHeight="1" s="128"/>
    <row r="831" ht="16.5" customHeight="1" s="128"/>
    <row r="832" ht="16.5" customHeight="1" s="128"/>
    <row r="833" ht="16.5" customHeight="1" s="128"/>
    <row r="834" ht="16.5" customHeight="1" s="128"/>
    <row r="835" ht="16.5" customHeight="1" s="128"/>
    <row r="836" ht="16.5" customHeight="1" s="128"/>
    <row r="837" ht="16.5" customHeight="1" s="128"/>
    <row r="838" ht="16.5" customHeight="1" s="128"/>
    <row r="839" ht="16.5" customHeight="1" s="128"/>
    <row r="840" ht="16.5" customHeight="1" s="128"/>
    <row r="841" ht="16.5" customHeight="1" s="128"/>
    <row r="842" ht="16.5" customHeight="1" s="128"/>
    <row r="843" ht="16.5" customHeight="1" s="128"/>
    <row r="844" ht="16.5" customHeight="1" s="128"/>
    <row r="845" ht="16.5" customHeight="1" s="128"/>
    <row r="846" ht="16.5" customHeight="1" s="128"/>
    <row r="847" ht="16.5" customHeight="1" s="128"/>
    <row r="848" ht="16.5" customHeight="1" s="128"/>
    <row r="849" ht="16.5" customHeight="1" s="128"/>
    <row r="850" ht="16.5" customHeight="1" s="128"/>
    <row r="851" ht="16.5" customHeight="1" s="128"/>
    <row r="852" ht="16.5" customHeight="1" s="128"/>
    <row r="853" ht="16.5" customHeight="1" s="128"/>
    <row r="854" ht="16.5" customHeight="1" s="128"/>
    <row r="855" ht="16.5" customHeight="1" s="128"/>
    <row r="856" ht="16.5" customHeight="1" s="128"/>
    <row r="857" ht="16.5" customHeight="1" s="128"/>
    <row r="858" ht="16.5" customHeight="1" s="128"/>
    <row r="859" ht="16.5" customHeight="1" s="128"/>
    <row r="860" ht="16.5" customHeight="1" s="128"/>
    <row r="861" ht="16.5" customHeight="1" s="128"/>
    <row r="862" ht="16.5" customHeight="1" s="128"/>
    <row r="863" ht="16.5" customHeight="1" s="128"/>
    <row r="864" ht="16.5" customHeight="1" s="128"/>
    <row r="865" ht="16.5" customHeight="1" s="128"/>
    <row r="866" ht="16.5" customHeight="1" s="128"/>
    <row r="867" ht="16.5" customHeight="1" s="128"/>
    <row r="868" ht="16.5" customHeight="1" s="128"/>
    <row r="869" ht="16.5" customHeight="1" s="128"/>
    <row r="870" ht="16.5" customHeight="1" s="128"/>
    <row r="871" ht="16.5" customHeight="1" s="128"/>
    <row r="872" ht="16.5" customHeight="1" s="128"/>
    <row r="873" ht="16.5" customHeight="1" s="128"/>
    <row r="874" ht="16.5" customHeight="1" s="128"/>
    <row r="875" ht="16.5" customHeight="1" s="128"/>
    <row r="876" ht="16.5" customHeight="1" s="128"/>
    <row r="877" ht="16.5" customHeight="1" s="128"/>
    <row r="878" ht="16.5" customHeight="1" s="128"/>
    <row r="879" ht="16.5" customHeight="1" s="128"/>
    <row r="880" ht="16.5" customHeight="1" s="128"/>
    <row r="881" ht="16.5" customHeight="1" s="128"/>
    <row r="882" ht="16.5" customHeight="1" s="128"/>
    <row r="883" ht="16.5" customHeight="1" s="128"/>
    <row r="884" ht="16.5" customHeight="1" s="128"/>
    <row r="885" ht="16.5" customHeight="1" s="128"/>
    <row r="886" ht="16.5" customHeight="1" s="128"/>
    <row r="887" ht="16.5" customHeight="1" s="128"/>
    <row r="888" ht="16.5" customHeight="1" s="128"/>
    <row r="889" ht="16.5" customHeight="1" s="128"/>
    <row r="890" ht="16.5" customHeight="1" s="128"/>
    <row r="891" ht="16.5" customHeight="1" s="128"/>
    <row r="892" ht="16.5" customHeight="1" s="128"/>
    <row r="893" ht="16.5" customHeight="1" s="128"/>
    <row r="894" ht="16.5" customHeight="1" s="128"/>
    <row r="895" ht="16.5" customHeight="1" s="128"/>
    <row r="896" ht="16.5" customHeight="1" s="128"/>
    <row r="897" ht="16.5" customHeight="1" s="128"/>
    <row r="898" ht="16.5" customHeight="1" s="128"/>
    <row r="899" ht="16.5" customHeight="1" s="128"/>
    <row r="900" ht="16.5" customHeight="1" s="128"/>
    <row r="901" ht="16.5" customHeight="1" s="128"/>
    <row r="902" ht="16.5" customHeight="1" s="128"/>
    <row r="903" ht="16.5" customHeight="1" s="128"/>
    <row r="904" ht="16.5" customHeight="1" s="128"/>
    <row r="905" ht="16.5" customHeight="1" s="128"/>
    <row r="906" ht="16.5" customHeight="1" s="128"/>
    <row r="907" ht="16.5" customHeight="1" s="128"/>
    <row r="908" ht="16.5" customHeight="1" s="128"/>
    <row r="909" ht="16.5" customHeight="1" s="128"/>
    <row r="910" ht="16.5" customHeight="1" s="128"/>
    <row r="911" ht="16.5" customHeight="1" s="128"/>
    <row r="912" ht="16.5" customHeight="1" s="128"/>
    <row r="913" ht="16.5" customHeight="1" s="128"/>
    <row r="914" ht="16.5" customHeight="1" s="128"/>
    <row r="915" ht="16.5" customHeight="1" s="128"/>
    <row r="916" ht="16.5" customHeight="1" s="128"/>
    <row r="917" ht="16.5" customHeight="1" s="128"/>
    <row r="918" ht="16.5" customHeight="1" s="128"/>
    <row r="919" ht="16.5" customHeight="1" s="128"/>
    <row r="920" ht="16.5" customHeight="1" s="128"/>
    <row r="921" ht="16.5" customHeight="1" s="128"/>
    <row r="922" ht="16.5" customHeight="1" s="128"/>
    <row r="923" ht="16.5" customHeight="1" s="128"/>
    <row r="924" ht="16.5" customHeight="1" s="128"/>
    <row r="925" ht="16.5" customHeight="1" s="128"/>
    <row r="926" ht="16.5" customHeight="1" s="128"/>
    <row r="927" ht="16.5" customHeight="1" s="128"/>
    <row r="928" ht="16.5" customHeight="1" s="128"/>
    <row r="929" ht="16.5" customHeight="1" s="128"/>
    <row r="930" ht="16.5" customHeight="1" s="128"/>
    <row r="931" ht="16.5" customHeight="1" s="128"/>
    <row r="932" ht="16.5" customHeight="1" s="128"/>
    <row r="933" ht="16.5" customHeight="1" s="128"/>
    <row r="934" ht="16.5" customHeight="1" s="128"/>
    <row r="935" ht="16.5" customHeight="1" s="128"/>
    <row r="936" ht="16.5" customHeight="1" s="128"/>
    <row r="937" ht="16.5" customHeight="1" s="128"/>
    <row r="938" ht="16.5" customHeight="1" s="128"/>
    <row r="939" ht="16.5" customHeight="1" s="128"/>
    <row r="940" ht="16.5" customHeight="1" s="128"/>
    <row r="941" ht="16.5" customHeight="1" s="128"/>
    <row r="942" ht="16.5" customHeight="1" s="128"/>
    <row r="943" ht="16.5" customHeight="1" s="128"/>
    <row r="944" ht="16.5" customHeight="1" s="128"/>
    <row r="945" ht="16.5" customHeight="1" s="128"/>
  </sheetData>
  <mergeCells count="6">
    <mergeCell ref="A4:A5"/>
    <mergeCell ref="C4:C5"/>
    <mergeCell ref="A8:A9"/>
    <mergeCell ref="C8:C9"/>
    <mergeCell ref="A23:A24"/>
    <mergeCell ref="C23:C24"/>
  </mergeCells>
  <hyperlinks>
    <hyperlink xmlns:r="http://schemas.openxmlformats.org/officeDocument/2006/relationships" ref="A2" r:id="rId1"/>
  </hyperlink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10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2023</v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25" t="inlineStr">
        <is>
          <t>initial position</t>
        </is>
      </c>
      <c r="B2" s="25" t="n">
        <v>10.14</v>
      </c>
      <c r="C2" s="26" t="n"/>
      <c r="D2" s="26" t="n"/>
      <c r="E2" s="26" t="n"/>
      <c r="F2" s="26" t="n"/>
      <c r="G2" s="27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28" t="inlineStr">
        <is>
          <t>December 
apy 16%*</t>
        </is>
      </c>
      <c r="B3" s="29">
        <f>(4.84/10000)</f>
        <v/>
      </c>
      <c r="C3" s="30" t="n"/>
      <c r="D3" s="30" t="n"/>
      <c r="E3" s="30" t="n"/>
      <c r="F3" s="30" t="n"/>
      <c r="G3" s="31" t="n"/>
      <c r="H3" s="127" t="n"/>
      <c r="I3" s="127" t="n"/>
      <c r="J3" s="127" t="n"/>
      <c r="K3" s="127" t="n"/>
      <c r="L3" s="127" t="n"/>
      <c r="M3" s="127" t="n"/>
      <c r="N3" s="127" t="n"/>
      <c r="O3" s="127" t="n"/>
      <c r="P3" s="127" t="n"/>
      <c r="Q3" s="127" t="n"/>
      <c r="R3" s="127" t="n"/>
      <c r="S3" s="127" t="n"/>
      <c r="T3" s="127" t="n"/>
      <c r="U3" s="127" t="n"/>
      <c r="V3" s="127" t="n"/>
      <c r="W3" s="127" t="n"/>
      <c r="X3" s="127" t="n"/>
      <c r="Y3" s="127" t="n"/>
      <c r="Z3" s="127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45286</v>
      </c>
      <c r="B5" s="117">
        <f>(B2+C5)+((B2+C5)*B$3)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35">
        <f>(B5-B2)-C5</f>
        <v/>
      </c>
      <c r="G5" s="107" t="inlineStr">
        <is>
          <t>initial stock up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45287</v>
      </c>
      <c r="B6" s="117">
        <f>(B5+C6)+((B5+C6)*B$3)</f>
        <v/>
      </c>
      <c r="C6" s="117" t="n">
        <v>0</v>
      </c>
      <c r="D6" s="117">
        <f>(4.84/10000)</f>
        <v/>
      </c>
      <c r="E6" s="106" t="n"/>
      <c r="F6" s="35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45288</v>
      </c>
      <c r="B7" s="117">
        <f>(B6+C7)+((B6+C7)*B$3)</f>
        <v/>
      </c>
      <c r="C7" s="117" t="n">
        <v>0.55</v>
      </c>
      <c r="D7" s="117">
        <f>(4.84/10000)</f>
        <v/>
      </c>
      <c r="E7" s="106" t="n"/>
      <c r="F7" s="35">
        <f>(B7-B6)-C7</f>
        <v/>
      </c>
      <c r="G7" s="107" t="inlineStr">
        <is>
          <t>buy &amp; add 0,55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45289</v>
      </c>
      <c r="B8" s="117">
        <f>(B7+C8)+((B7+C8)*B$3)</f>
        <v/>
      </c>
      <c r="C8" s="117" t="n">
        <v>2.18</v>
      </c>
      <c r="D8" s="117">
        <f>(4.84/10000)</f>
        <v/>
      </c>
      <c r="E8" s="106" t="n"/>
      <c r="F8" s="35">
        <f>(B8-B7)-C8</f>
        <v/>
      </c>
      <c r="G8" s="107" t="inlineStr">
        <is>
          <t>buy &amp; add 2,18 TAO</t>
        </is>
      </c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45290</v>
      </c>
      <c r="B9" s="117">
        <f>(B8+C9)+((B8+C9)*B$3)</f>
        <v/>
      </c>
      <c r="C9" s="117" t="n">
        <v>7.86</v>
      </c>
      <c r="D9" s="117">
        <f>(4.84/10000)</f>
        <v/>
      </c>
      <c r="E9" s="106" t="n"/>
      <c r="F9" s="35">
        <f>(B9-B8)-C9</f>
        <v/>
      </c>
      <c r="G9" s="107" t="inlineStr">
        <is>
          <t>buy &amp; add 7,86 TAO</t>
        </is>
      </c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7" t="n">
        <v>45291</v>
      </c>
      <c r="B10" s="126">
        <f>(B9+C10)+((B9+C10)*B$3)</f>
        <v/>
      </c>
      <c r="C10" s="126" t="n">
        <v>0</v>
      </c>
      <c r="D10" s="126">
        <f>(4.84/10000)</f>
        <v/>
      </c>
      <c r="E10" s="109" t="n"/>
      <c r="F10" s="39">
        <f>(B10-B9)-C10</f>
        <v/>
      </c>
      <c r="G10" s="40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41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41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41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41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41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41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41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41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41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41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41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6.5" customHeight="1" s="128">
      <c r="H38" s="127" t="n"/>
      <c r="I38" s="127" t="n"/>
      <c r="J38" s="127" t="n"/>
      <c r="K38" s="127" t="n"/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</row>
    <row r="39" ht="16.5" customHeight="1" s="128"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H71" s="127" t="n"/>
      <c r="I71" s="127" t="n"/>
      <c r="J71" s="127" t="n"/>
      <c r="K71" s="127" t="n"/>
      <c r="L71" s="127" t="n"/>
      <c r="M71" s="127" t="n"/>
      <c r="N71" s="127" t="n"/>
      <c r="O71" s="127" t="n"/>
      <c r="P71" s="127" t="n"/>
      <c r="Q71" s="127" t="n"/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</row>
    <row r="72" ht="16.5" customHeight="1" s="128"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H106" s="127" t="n"/>
      <c r="I106" s="127" t="n"/>
      <c r="J106" s="127" t="n"/>
      <c r="K106" s="127" t="n"/>
      <c r="L106" s="127" t="n"/>
      <c r="M106" s="127" t="n"/>
      <c r="N106" s="127" t="n"/>
      <c r="O106" s="127" t="n"/>
      <c r="P106" s="127" t="n"/>
      <c r="Q106" s="127" t="n"/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</row>
    <row r="107" ht="16.5" customHeight="1" s="128"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H140" s="127" t="n"/>
      <c r="I140" s="127" t="n"/>
      <c r="J140" s="127" t="n"/>
      <c r="K140" s="127" t="n"/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</row>
    <row r="141" ht="16.5" customHeight="1" s="128"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H175" s="127" t="n"/>
      <c r="I175" s="127" t="n"/>
      <c r="J175" s="127" t="n"/>
      <c r="K175" s="127" t="n"/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</row>
    <row r="176" ht="16.5" customHeight="1" s="128"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H209" s="127" t="n"/>
      <c r="I209" s="127" t="n"/>
      <c r="J209" s="127" t="n"/>
      <c r="K209" s="127" t="n"/>
      <c r="L209" s="127" t="n"/>
      <c r="M209" s="127" t="n"/>
      <c r="N209" s="127" t="n"/>
      <c r="O209" s="127" t="n"/>
      <c r="P209" s="127" t="n"/>
      <c r="Q209" s="127" t="n"/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</row>
    <row r="210" ht="16.5" customHeight="1" s="128"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H244" s="127" t="n"/>
      <c r="I244" s="127" t="n"/>
      <c r="J244" s="127" t="n"/>
      <c r="K244" s="127" t="n"/>
      <c r="L244" s="127" t="n"/>
      <c r="M244" s="127" t="n"/>
      <c r="N244" s="127" t="n"/>
      <c r="O244" s="127" t="n"/>
      <c r="P244" s="127" t="n"/>
      <c r="Q244" s="127" t="n"/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</row>
    <row r="245" ht="16.5" customHeight="1" s="128"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H279" s="127" t="n"/>
      <c r="I279" s="127" t="n"/>
      <c r="J279" s="127" t="n"/>
      <c r="K279" s="127" t="n"/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</row>
    <row r="280" ht="16.5" customHeight="1" s="128"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H313" s="127" t="n"/>
      <c r="I313" s="127" t="n"/>
      <c r="J313" s="127" t="n"/>
      <c r="K313" s="127" t="n"/>
      <c r="L313" s="127" t="n"/>
      <c r="M313" s="127" t="n"/>
      <c r="N313" s="127" t="n"/>
      <c r="O313" s="127" t="n"/>
      <c r="P313" s="127" t="n"/>
      <c r="Q313" s="127" t="n"/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</row>
    <row r="314" ht="16.5" customHeight="1" s="128"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H348" s="127" t="n"/>
      <c r="I348" s="127" t="n"/>
      <c r="J348" s="127" t="n"/>
      <c r="K348" s="127" t="n"/>
      <c r="L348" s="127" t="n"/>
      <c r="M348" s="127" t="n"/>
      <c r="N348" s="127" t="n"/>
      <c r="O348" s="127" t="n"/>
      <c r="P348" s="127" t="n"/>
      <c r="Q348" s="127" t="n"/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</row>
    <row r="349" ht="16.5" customHeight="1" s="128"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H382" s="127" t="n"/>
      <c r="I382" s="127" t="n"/>
      <c r="J382" s="127" t="n"/>
      <c r="K382" s="127" t="n"/>
      <c r="L382" s="127" t="n"/>
      <c r="M382" s="127" t="n"/>
      <c r="N382" s="127" t="n"/>
      <c r="O382" s="127" t="n"/>
      <c r="P382" s="127" t="n"/>
      <c r="Q382" s="127" t="n"/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</row>
    <row r="383" ht="16.5" customHeight="1" s="128"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1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2024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2023: </t>
        </is>
      </c>
      <c r="B2" s="44">
        <f>'2023'!B10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45292</v>
      </c>
      <c r="B5" s="117">
        <f>(B2+C5)+((B2+C5)*D5)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117">
        <f>(B5-B2)-C5</f>
        <v/>
      </c>
      <c r="G5" s="107" t="inlineStr">
        <is>
          <t>carry over from 2023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(4.84/10000)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45294</v>
      </c>
      <c r="B7" s="117">
        <f>(B6+C7)+((B6+C7)*D7)</f>
        <v/>
      </c>
      <c r="C7" s="117" t="n">
        <v>4.44</v>
      </c>
      <c r="D7" s="117">
        <f>(4.84/10000)</f>
        <v/>
      </c>
      <c r="E7" s="106" t="n"/>
      <c r="F7" s="117">
        <f>(B7-B6)-C7</f>
        <v/>
      </c>
      <c r="G7" s="107" t="inlineStr">
        <is>
          <t>buy &amp; add 4,44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(4.84/10000)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(4.84/10000)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(4.84/10000)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(4.84/10000)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(4.84/10000)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(4.84/10000)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12.56</v>
      </c>
      <c r="D14" s="117">
        <f>(4.84/10000)</f>
        <v/>
      </c>
      <c r="E14" s="106" t="n"/>
      <c r="F14" s="117">
        <f>(B14-B13)-C14</f>
        <v/>
      </c>
      <c r="G14" s="107" t="inlineStr">
        <is>
          <t>buy &amp; add 12,56 TAO</t>
        </is>
      </c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(4.84/10000)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(4.84/10000)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(4.84/10000)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(4.84/10000)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(4.84/10000)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(4.84/10000)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(4.84/10000)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33" t="n">
        <v>45309</v>
      </c>
      <c r="B22" s="117">
        <f>(B21+C22)+((B21+C22)*D22)</f>
        <v/>
      </c>
      <c r="C22" s="117" t="n">
        <v>0</v>
      </c>
      <c r="D22" s="117">
        <f>(4.84/10000)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33" t="n">
        <v>45310</v>
      </c>
      <c r="B23" s="117">
        <f>(B22+C23)+((B22+C23)*D23)</f>
        <v/>
      </c>
      <c r="C23" s="117" t="n">
        <v>0</v>
      </c>
      <c r="D23" s="117">
        <f>(4.84/10000)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33" t="n">
        <v>45311</v>
      </c>
      <c r="B24" s="117">
        <f>(B23+C24)+((B23+C24)*D24)</f>
        <v/>
      </c>
      <c r="C24" s="117" t="n">
        <v>0</v>
      </c>
      <c r="D24" s="117">
        <f>(4.84/10000)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33" t="n">
        <v>45312</v>
      </c>
      <c r="B25" s="117">
        <f>(B24+C25)+((B24+C25)*D25)</f>
        <v/>
      </c>
      <c r="C25" s="117" t="n">
        <v>0</v>
      </c>
      <c r="D25" s="117">
        <f>(4.84/10000)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(4.84/10000)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(4.84/10000)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(4.84/10000)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(4.84/10000)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(4.84/10000)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(4.84/10000)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(4.84/10000)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(4.84/10000)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(4.84/10000)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(4.84/10000)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(4.5/10000)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(4.5/10000)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0</v>
      </c>
      <c r="D42" s="117">
        <f>(4.5/10000)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(4.5/10000)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(4.5/10000)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(4.5/10000)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0</v>
      </c>
      <c r="D46" s="117">
        <f>(4.5/10000)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(4.5/10000)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(4.5/10000)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(4.5/10000)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(4.5/10000)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(5/10000)</f>
        <v/>
      </c>
      <c r="E51" s="106" t="inlineStr">
        <is>
          <t>Owl Ventures</t>
        </is>
      </c>
      <c r="F51" s="117">
        <f>(B51-B50)-C51</f>
        <v/>
      </c>
      <c r="G51" s="107" t="inlineStr">
        <is>
          <t>changed from TAO-Validator.com to Owl Ventures</t>
        </is>
      </c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(5/10000)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(5/10000)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(5/10000)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(5/10000)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(5.7/10000)</f>
        <v/>
      </c>
      <c r="E57" s="106" t="inlineStr">
        <is>
          <t>Datura</t>
        </is>
      </c>
      <c r="F57" s="117">
        <f>(B57-B56)-C57</f>
        <v/>
      </c>
      <c r="G57" s="107" t="inlineStr">
        <is>
          <t>changed from Owl Ventures to Datura</t>
        </is>
      </c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(5.7/10000)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(5.7/10000)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(5.7/10000)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(5.7/10000)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(5.7/10000)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33" t="n">
        <v>45346</v>
      </c>
      <c r="B63" s="117">
        <f>(B62+C63)+((B62+C63)*D63)</f>
        <v/>
      </c>
      <c r="C63" s="117" t="n">
        <v>0</v>
      </c>
      <c r="D63" s="117">
        <f>(6.5/10000)</f>
        <v/>
      </c>
      <c r="E63" s="106" t="inlineStr">
        <is>
          <t>Ary van der Touw</t>
        </is>
      </c>
      <c r="F63" s="117">
        <f>(B63-B62)-C63</f>
        <v/>
      </c>
      <c r="G63" s="107" t="inlineStr">
        <is>
          <t>changed from Datura to Ary van der Touw</t>
        </is>
      </c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(6.5/10000)</f>
        <v/>
      </c>
      <c r="E64" s="54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(6.5/10000)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(9/10000)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(9/10000)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37" t="n">
        <v>45351</v>
      </c>
      <c r="B68" s="126">
        <f>(B67+C68)+((B67+C68)*D68)</f>
        <v/>
      </c>
      <c r="C68" s="126" t="n">
        <v>0</v>
      </c>
      <c r="D68" s="126">
        <f>(9/10000)</f>
        <v/>
      </c>
      <c r="E68" s="109" t="inlineStr">
        <is>
          <t>Datura</t>
        </is>
      </c>
      <c r="F68" s="126">
        <f>(B68-B67)-C68</f>
        <v/>
      </c>
      <c r="G68" s="40" t="inlineStr">
        <is>
          <t>changed from Ary van der Touw to Datura</t>
        </is>
      </c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(5.7/10000)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(5.7/10000)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(5.7/10000)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(5.7/10000)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33" t="n">
        <v>45356</v>
      </c>
      <c r="B77" s="117">
        <f>(B76+C77)+((B76+C77)*D77)</f>
        <v/>
      </c>
      <c r="C77" s="117" t="n">
        <v>0</v>
      </c>
      <c r="D77" s="117">
        <f>(5.7/10000)</f>
        <v/>
      </c>
      <c r="E77" s="106" t="inlineStr">
        <is>
          <t>Owl Ventures</t>
        </is>
      </c>
      <c r="F77" s="117">
        <f>(B77-B76)-C77</f>
        <v/>
      </c>
      <c r="G77" s="107" t="inlineStr">
        <is>
          <t>changed from Datura to Owl Ventures</t>
        </is>
      </c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(5.7/10000)</f>
        <v/>
      </c>
      <c r="E78" s="106" t="inlineStr">
        <is>
          <t>Datura</t>
        </is>
      </c>
      <c r="F78" s="117">
        <f>(B78-B77)-C78</f>
        <v/>
      </c>
      <c r="G78" s="107" t="inlineStr">
        <is>
          <t>changed from Owl Ventures to Datura</t>
        </is>
      </c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33" t="n">
        <v>45358</v>
      </c>
      <c r="B79" s="117">
        <f>(B78+C79)+((B78+C79)*D79)</f>
        <v/>
      </c>
      <c r="C79" s="117" t="n">
        <v>0</v>
      </c>
      <c r="D79" s="117">
        <f>(5.7/10000)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33" t="n">
        <v>45359</v>
      </c>
      <c r="B80" s="117">
        <f>(B79+C80)+((B79+C80)*D80)</f>
        <v/>
      </c>
      <c r="C80" s="117" t="n">
        <v>0</v>
      </c>
      <c r="D80" s="117">
        <f>(5.7/10000)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33" t="n">
        <v>45360</v>
      </c>
      <c r="B81" s="117">
        <f>(B80+C81)+((B80+C81)*D81)</f>
        <v/>
      </c>
      <c r="C81" s="117" t="n">
        <v>0</v>
      </c>
      <c r="D81" s="117">
        <f>(5.7/10000)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33" t="n">
        <v>45361</v>
      </c>
      <c r="B82" s="117">
        <f>(B81+C82)+((B81+C82)*D82)</f>
        <v/>
      </c>
      <c r="C82" s="117" t="n">
        <v>0</v>
      </c>
      <c r="D82" s="117">
        <f>(5.7/10000)</f>
        <v/>
      </c>
      <c r="E82" s="106" t="inlineStr">
        <is>
          <t>Owl Ventures</t>
        </is>
      </c>
      <c r="F82" s="117">
        <f>(B82-B81)-C82</f>
        <v/>
      </c>
      <c r="G82" s="107" t="inlineStr">
        <is>
          <t>changed from Datura to Owl Ventures</t>
        </is>
      </c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33" t="n">
        <v>45362</v>
      </c>
      <c r="B83" s="117">
        <f>(B82+C83)+((B82+C83)*D83)</f>
        <v/>
      </c>
      <c r="C83" s="117" t="n">
        <v>0</v>
      </c>
      <c r="D83" s="117">
        <f>(5.7/10000)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33" t="n">
        <v>45363</v>
      </c>
      <c r="B84" s="117">
        <f>(B83+C84)+((B83+C84)*D84)</f>
        <v/>
      </c>
      <c r="C84" s="117" t="n">
        <v>0</v>
      </c>
      <c r="D84" s="117">
        <f>(5.7/10000)</f>
        <v/>
      </c>
      <c r="E84" s="106" t="inlineStr">
        <is>
          <t>TaoStation</t>
        </is>
      </c>
      <c r="F84" s="117">
        <f>(B84-B83)-C84</f>
        <v/>
      </c>
      <c r="G84" s="107" t="inlineStr">
        <is>
          <t>changed from Owl Ventures to TaoStation</t>
        </is>
      </c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33" t="n">
        <v>45364</v>
      </c>
      <c r="B85" s="117">
        <f>(B84+C85)+((B84+C85)*D85)</f>
        <v/>
      </c>
      <c r="C85" s="117" t="n">
        <v>0</v>
      </c>
      <c r="D85" s="117">
        <f>(5.7/10000)</f>
        <v/>
      </c>
      <c r="E85" s="106" t="inlineStr">
        <is>
          <t>Owl Ventures</t>
        </is>
      </c>
      <c r="F85" s="117">
        <f>(B85-B84)-C85</f>
        <v/>
      </c>
      <c r="G85" s="107" t="inlineStr">
        <is>
          <t>changed from TaoStation to Owl Ventures</t>
        </is>
      </c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33" t="n">
        <v>45365</v>
      </c>
      <c r="B86" s="117">
        <f>(B85+C86)+((B85+C86)*D86)</f>
        <v/>
      </c>
      <c r="C86" s="117" t="n">
        <v>0</v>
      </c>
      <c r="D86" s="117">
        <f>(5.7/10000)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33" t="n">
        <v>45366</v>
      </c>
      <c r="B87" s="117">
        <f>(B86+C87)+((B86+C87)*D87)</f>
        <v/>
      </c>
      <c r="C87" s="117" t="n">
        <v>0</v>
      </c>
      <c r="D87" s="117">
        <f>(5.7/10000)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33" t="n">
        <v>45367</v>
      </c>
      <c r="B88" s="117">
        <f>(B87+C88)+((B87+C88)*D88)</f>
        <v/>
      </c>
      <c r="C88" s="117" t="n">
        <v>0</v>
      </c>
      <c r="D88" s="117">
        <f>(5.7/10000)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33" t="n">
        <v>45368</v>
      </c>
      <c r="B89" s="117">
        <f>(B88+C89)+((B88+C89)*D89)</f>
        <v/>
      </c>
      <c r="C89" s="117" t="n">
        <v>0</v>
      </c>
      <c r="D89" s="117">
        <f>(5.7/10000)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33" t="n">
        <v>45369</v>
      </c>
      <c r="B90" s="117">
        <f>(B89+C90)+((B89+C90)*D90)</f>
        <v/>
      </c>
      <c r="C90" s="117" t="n">
        <v>0</v>
      </c>
      <c r="D90" s="117">
        <f>(5.7/10000)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33" t="n">
        <v>45370</v>
      </c>
      <c r="B91" s="117">
        <f>(B90+C91)+((B90+C91)*D91)</f>
        <v/>
      </c>
      <c r="C91" s="117" t="n">
        <v>0</v>
      </c>
      <c r="D91" s="117">
        <f>(5.7/10000)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33" t="n">
        <v>45371</v>
      </c>
      <c r="B92" s="117">
        <f>(B91+C92)+((B91+C92)*D92)</f>
        <v/>
      </c>
      <c r="C92" s="117" t="n">
        <v>0</v>
      </c>
      <c r="D92" s="117">
        <f>(5.7/10000)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33" t="n">
        <v>45372</v>
      </c>
      <c r="B93" s="117">
        <f>(B92+C93)+((B92+C93)*D93)</f>
        <v/>
      </c>
      <c r="C93" s="117" t="n">
        <v>0</v>
      </c>
      <c r="D93" s="117">
        <f>(5.7/10000)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33" t="n">
        <v>45373</v>
      </c>
      <c r="B94" s="117">
        <f>(B93+C94)+((B93+C94)*D94)</f>
        <v/>
      </c>
      <c r="C94" s="117" t="n">
        <v>0</v>
      </c>
      <c r="D94" s="117">
        <f>(5.7/10000)</f>
        <v/>
      </c>
      <c r="E94" s="118" t="inlineStr">
        <is>
          <t>Datura</t>
        </is>
      </c>
      <c r="F94" s="117">
        <f>(B94-B93)-C94</f>
        <v/>
      </c>
      <c r="G94" s="107" t="inlineStr">
        <is>
          <t>changed from Owl Ventures to Datura</t>
        </is>
      </c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33" t="n">
        <v>45374</v>
      </c>
      <c r="B95" s="117">
        <f>(B94+C95)+((B94+C95)*D95)</f>
        <v/>
      </c>
      <c r="C95" s="117" t="n">
        <v>0</v>
      </c>
      <c r="D95" s="117">
        <f>(5.7/10000)</f>
        <v/>
      </c>
      <c r="E95" s="106" t="inlineStr">
        <is>
          <t>Owl Ventures</t>
        </is>
      </c>
      <c r="F95" s="117">
        <f>(B95-B94)-C95</f>
        <v/>
      </c>
      <c r="G95" s="107" t="inlineStr">
        <is>
          <t>changed from Datura to Owl Ventures</t>
        </is>
      </c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33" t="n">
        <v>45375</v>
      </c>
      <c r="B96" s="117">
        <f>(B95+C96)+((B95+C96)*D96)</f>
        <v/>
      </c>
      <c r="C96" s="117" t="n">
        <v>0</v>
      </c>
      <c r="D96" s="117">
        <f>(5.7/10000)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33" t="n">
        <v>45376</v>
      </c>
      <c r="B97" s="117">
        <f>(B96+C97)+((B96+C97)*D97)</f>
        <v/>
      </c>
      <c r="C97" s="117" t="n">
        <v>0</v>
      </c>
      <c r="D97" s="117">
        <f>(5.7/10000)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33" t="n">
        <v>45377</v>
      </c>
      <c r="B98" s="117">
        <f>(B97+C98)+((B97+C98)*D98)</f>
        <v/>
      </c>
      <c r="C98" s="117" t="n">
        <v>0</v>
      </c>
      <c r="D98" s="117">
        <f>(5.7/10000)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33" t="n">
        <v>45378</v>
      </c>
      <c r="B99" s="117">
        <f>(B98+C99)+((B98+C99)*D99)</f>
        <v/>
      </c>
      <c r="C99" s="117" t="n">
        <v>0</v>
      </c>
      <c r="D99" s="117">
        <f>(5.7/10000)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33" t="n">
        <v>45379</v>
      </c>
      <c r="B100" s="117">
        <f>(B99+C100)+((B99+C100)*D100)</f>
        <v/>
      </c>
      <c r="C100" s="117" t="n">
        <v>0</v>
      </c>
      <c r="D100" s="117">
        <f>(5.7/10000)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33" t="n">
        <v>45380</v>
      </c>
      <c r="B101" s="117">
        <f>(B100+C101)+((B100+C101)*D101)</f>
        <v/>
      </c>
      <c r="C101" s="117" t="n">
        <v>0</v>
      </c>
      <c r="D101" s="117">
        <f>(5.7/10000)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33" t="n">
        <v>45381</v>
      </c>
      <c r="B102" s="117">
        <f>(B101+C102)+((B101+C102)*D102)</f>
        <v/>
      </c>
      <c r="C102" s="117" t="n">
        <v>0</v>
      </c>
      <c r="D102" s="117">
        <f>(5.7/10000)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37" t="n">
        <v>45382</v>
      </c>
      <c r="B103" s="126">
        <f>(B102+C103)+((B102+C103)*D103)</f>
        <v/>
      </c>
      <c r="C103" s="126" t="n">
        <v>0</v>
      </c>
      <c r="D103" s="126">
        <f>(5.7/10000)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33" t="n">
        <v>45383</v>
      </c>
      <c r="B108" s="114">
        <f>(B105+C108)+((B105+C108)*D108)</f>
        <v/>
      </c>
      <c r="C108" s="114" t="n">
        <v>0</v>
      </c>
      <c r="D108" s="114">
        <f>(4.6/10000)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33" t="n">
        <v>45384</v>
      </c>
      <c r="B109" s="117">
        <f>(B108+C109)+((B108+C109)*D109)</f>
        <v/>
      </c>
      <c r="C109" s="117" t="n">
        <v>0</v>
      </c>
      <c r="D109" s="117">
        <f>(4.6/10000)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33" t="n">
        <v>45385</v>
      </c>
      <c r="B110" s="117">
        <f>(B109+C110)+((B109+C110)*D110)</f>
        <v/>
      </c>
      <c r="C110" s="117" t="n">
        <v>0</v>
      </c>
      <c r="D110" s="117">
        <f>(4.6/10000)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33" t="n">
        <v>45386</v>
      </c>
      <c r="B111" s="117">
        <f>(B110+C111)+((B110+C111)*D111)</f>
        <v/>
      </c>
      <c r="C111" s="117" t="n">
        <v>0</v>
      </c>
      <c r="D111" s="117">
        <f>(4.6/10000)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33" t="n">
        <v>45387</v>
      </c>
      <c r="B112" s="117">
        <f>(B111+C112)+((B111+C112)*D112)</f>
        <v/>
      </c>
      <c r="C112" s="117" t="n">
        <v>0</v>
      </c>
      <c r="D112" s="117">
        <f>(4.6/10000)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33" t="n">
        <v>45388</v>
      </c>
      <c r="B113" s="117">
        <f>(B112+C113)+((B112+C113)*D113)</f>
        <v/>
      </c>
      <c r="C113" s="117" t="n">
        <v>0</v>
      </c>
      <c r="D113" s="117">
        <f>(4.6/10000)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33" t="n">
        <v>45389</v>
      </c>
      <c r="B114" s="117">
        <f>(B113+C114)+((B113+C114)*D114)</f>
        <v/>
      </c>
      <c r="C114" s="117" t="n">
        <v>0</v>
      </c>
      <c r="D114" s="117">
        <f>(4.6/10000)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33" t="n">
        <v>45390</v>
      </c>
      <c r="B115" s="117">
        <f>(B114+C115)+((B114+C115)*D115)</f>
        <v/>
      </c>
      <c r="C115" s="117" t="n">
        <v>0</v>
      </c>
      <c r="D115" s="117">
        <f>(4.6/10000)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33" t="n">
        <v>45391</v>
      </c>
      <c r="B116" s="117">
        <f>(B115+C116)+((B115+C116)*D116)</f>
        <v/>
      </c>
      <c r="C116" s="117" t="n">
        <v>0</v>
      </c>
      <c r="D116" s="117">
        <f>(4.6/10000)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33" t="n">
        <v>45392</v>
      </c>
      <c r="B117" s="117">
        <f>(B116+C117)+((B116+C117)*D117)</f>
        <v/>
      </c>
      <c r="C117" s="117" t="n">
        <v>0</v>
      </c>
      <c r="D117" s="117">
        <f>(4.6/10000)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33" t="n">
        <v>45393</v>
      </c>
      <c r="B118" s="117">
        <f>(B117+C118)+((B117+C118)*D118)</f>
        <v/>
      </c>
      <c r="C118" s="117" t="n">
        <v>0</v>
      </c>
      <c r="D118" s="117">
        <f>(4.6/10000)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33" t="n">
        <v>45394</v>
      </c>
      <c r="B119" s="117">
        <f>(B118+C119)+((B118+C119)*D119)</f>
        <v/>
      </c>
      <c r="C119" s="117" t="n">
        <v>0</v>
      </c>
      <c r="D119" s="117">
        <f>(4.6/10000)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33" t="n">
        <v>45395</v>
      </c>
      <c r="B120" s="117">
        <f>(B119+C120)+((B119+C120)*D120)</f>
        <v/>
      </c>
      <c r="C120" s="117" t="n">
        <v>0</v>
      </c>
      <c r="D120" s="117">
        <f>(4.6/10000)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33" t="n">
        <v>45396</v>
      </c>
      <c r="B121" s="117">
        <f>(B120+C121)+((B120+C121)*D121)</f>
        <v/>
      </c>
      <c r="C121" s="117" t="n">
        <v>0</v>
      </c>
      <c r="D121" s="117">
        <f>(4.6/10000)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33" t="n">
        <v>45397</v>
      </c>
      <c r="B122" s="117">
        <f>(B121+C122)+((B121+C122)*D122)</f>
        <v/>
      </c>
      <c r="C122" s="117" t="n">
        <v>0</v>
      </c>
      <c r="D122" s="117">
        <f>(4.6/10000)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33" t="n">
        <v>45398</v>
      </c>
      <c r="B123" s="117">
        <f>(B122+C123)+((B122+C123)*D123)</f>
        <v/>
      </c>
      <c r="C123" s="117" t="n">
        <v>0</v>
      </c>
      <c r="D123" s="117">
        <f>(4.6/10000)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33" t="n">
        <v>45399</v>
      </c>
      <c r="B124" s="117">
        <f>(B123+C124)+((B123+C124)*D124)</f>
        <v/>
      </c>
      <c r="C124" s="117" t="n">
        <v>0</v>
      </c>
      <c r="D124" s="117">
        <f>(4.6/10000)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33" t="n">
        <v>45400</v>
      </c>
      <c r="B125" s="117">
        <f>(B124+C125)+((B124+C125)*D125)</f>
        <v/>
      </c>
      <c r="C125" s="117" t="n">
        <v>0</v>
      </c>
      <c r="D125" s="117">
        <f>(4.6/10000)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33" t="n">
        <v>45401</v>
      </c>
      <c r="B126" s="117">
        <f>(B125+C126)+((B125+C126)*D126)</f>
        <v/>
      </c>
      <c r="C126" s="117" t="n">
        <v>0</v>
      </c>
      <c r="D126" s="117">
        <f>(4.6/10000)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33" t="n">
        <v>45402</v>
      </c>
      <c r="B127" s="117">
        <f>(B126+C127)+((B126+C127)*D127)</f>
        <v/>
      </c>
      <c r="C127" s="117" t="n">
        <v>0</v>
      </c>
      <c r="D127" s="117">
        <f>(4.6/10000)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33" t="n">
        <v>45403</v>
      </c>
      <c r="B128" s="117">
        <f>(B127+C128)+((B127+C128)*D128)</f>
        <v/>
      </c>
      <c r="C128" s="117" t="n">
        <v>0</v>
      </c>
      <c r="D128" s="117">
        <f>(4.6/10000)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33" t="n">
        <v>45404</v>
      </c>
      <c r="B129" s="117">
        <f>(B128+C129)+((B128+C129)*D129)</f>
        <v/>
      </c>
      <c r="C129" s="117" t="n">
        <v>0</v>
      </c>
      <c r="D129" s="117">
        <f>(4.6/10000)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33" t="n">
        <v>45405</v>
      </c>
      <c r="B130" s="117">
        <f>(B129+C130)+((B129+C130)*D130)</f>
        <v/>
      </c>
      <c r="C130" s="117" t="n">
        <v>0</v>
      </c>
      <c r="D130" s="117">
        <f>(4.6/10000)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33" t="n">
        <v>45406</v>
      </c>
      <c r="B131" s="117">
        <f>(B130+C131)+((B130+C131)*D131)</f>
        <v/>
      </c>
      <c r="C131" s="117" t="n">
        <v>0</v>
      </c>
      <c r="D131" s="117">
        <f>(4.6/10000)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33" t="n">
        <v>45407</v>
      </c>
      <c r="B132" s="117">
        <f>(B131+C132)+((B131+C132)*D132)</f>
        <v/>
      </c>
      <c r="C132" s="117" t="n">
        <v>0</v>
      </c>
      <c r="D132" s="117">
        <f>(4.6/10000)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33" t="n">
        <v>45408</v>
      </c>
      <c r="B133" s="117">
        <f>(B132+C133)+((B132+C133)*D133)</f>
        <v/>
      </c>
      <c r="C133" s="117" t="n">
        <v>0</v>
      </c>
      <c r="D133" s="117">
        <f>(4.6/10000)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33" t="n">
        <v>45409</v>
      </c>
      <c r="B134" s="117">
        <f>(B133+C134)+((B133+C134)*D134)</f>
        <v/>
      </c>
      <c r="C134" s="117" t="n">
        <v>0</v>
      </c>
      <c r="D134" s="117">
        <f>(4.6/10000)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33" t="n">
        <v>45410</v>
      </c>
      <c r="B135" s="117">
        <f>(B134+C135)+((B134+C135)*D135)</f>
        <v/>
      </c>
      <c r="C135" s="117" t="n">
        <v>0</v>
      </c>
      <c r="D135" s="117">
        <f>(4.6/10000)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33" t="n">
        <v>45411</v>
      </c>
      <c r="B136" s="117">
        <f>(B135+C136)+((B135+C136)*D136)</f>
        <v/>
      </c>
      <c r="C136" s="117" t="n">
        <v>0</v>
      </c>
      <c r="D136" s="117">
        <f>(4.6/10000)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37" t="n">
        <v>45412</v>
      </c>
      <c r="B137" s="126">
        <f>(B136+C137)+((B136+C137)*D137)</f>
        <v/>
      </c>
      <c r="C137" s="126" t="n">
        <v>4.99555</v>
      </c>
      <c r="D137" s="126">
        <f>(4.6/10000)</f>
        <v/>
      </c>
      <c r="E137" s="109" t="n"/>
      <c r="F137" s="126">
        <f>(B137-B136)-C137</f>
        <v/>
      </c>
      <c r="G137" s="40" t="inlineStr">
        <is>
          <t>buy &amp; add 4,99555 TAO</t>
        </is>
      </c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57" t="n">
        <v>45413</v>
      </c>
      <c r="B142" s="114">
        <f>(B139+C142)+((B139+C142)*D142)</f>
        <v/>
      </c>
      <c r="C142" s="114" t="n">
        <v>0</v>
      </c>
      <c r="D142" s="114">
        <f>(5.6/10000)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33" t="n">
        <v>45414</v>
      </c>
      <c r="B143" s="117">
        <f>(B142+C143)+((B142+C143)*D143)</f>
        <v/>
      </c>
      <c r="C143" s="117" t="n">
        <v>0</v>
      </c>
      <c r="D143" s="117">
        <f>(5.6/10000)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33" t="n">
        <v>45415</v>
      </c>
      <c r="B144" s="117">
        <f>(B143+C144)+((B143+C144)*D144)</f>
        <v/>
      </c>
      <c r="C144" s="117" t="n">
        <v>0</v>
      </c>
      <c r="D144" s="117">
        <f>(5.6/10000)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33" t="n">
        <v>45416</v>
      </c>
      <c r="B145" s="117">
        <f>(B144+C145)+((B144+C145)*D145)</f>
        <v/>
      </c>
      <c r="C145" s="117" t="n">
        <v>0</v>
      </c>
      <c r="D145" s="117">
        <f>(5.6/10000)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33" t="n">
        <v>45417</v>
      </c>
      <c r="B146" s="117">
        <f>(B145+C146)+((B145+C146)*D146)</f>
        <v/>
      </c>
      <c r="C146" s="117" t="n">
        <v>0</v>
      </c>
      <c r="D146" s="117">
        <f>(5.6/10000)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33" t="n">
        <v>45418</v>
      </c>
      <c r="B147" s="117">
        <f>(B146+C147)+((B146+C147)*D147)</f>
        <v/>
      </c>
      <c r="C147" s="117" t="n">
        <v>7.86577</v>
      </c>
      <c r="D147" s="117">
        <f>(5.6/10000)</f>
        <v/>
      </c>
      <c r="E147" s="106" t="n"/>
      <c r="F147" s="117">
        <f>(B147-B146)-C147</f>
        <v/>
      </c>
      <c r="G147" s="107" t="inlineStr">
        <is>
          <t>buy &amp; add 7,86577 TAO</t>
        </is>
      </c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33" t="n">
        <v>45419</v>
      </c>
      <c r="B148" s="117">
        <f>(B147+C148)+((B147+C148)*D148)</f>
        <v/>
      </c>
      <c r="C148" s="117" t="n">
        <v>0</v>
      </c>
      <c r="D148" s="117">
        <f>(5.6/10000)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33" t="n">
        <v>45420</v>
      </c>
      <c r="B149" s="117">
        <f>(B148+C149)+((B148+C149)*D149)</f>
        <v/>
      </c>
      <c r="C149" s="117" t="n">
        <v>0</v>
      </c>
      <c r="D149" s="117">
        <f>(5.6/10000)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33" t="n">
        <v>45421</v>
      </c>
      <c r="B150" s="117">
        <f>(B149+C150)+((B149+C150)*D150)</f>
        <v/>
      </c>
      <c r="C150" s="117" t="n">
        <v>0</v>
      </c>
      <c r="D150" s="117">
        <f>(5.6/10000)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33" t="n">
        <v>45422</v>
      </c>
      <c r="B151" s="117">
        <f>(B150+C151)+((B150+C151)*D151)</f>
        <v/>
      </c>
      <c r="C151" s="117" t="n">
        <v>0</v>
      </c>
      <c r="D151" s="117">
        <f>(5.6/10000)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33" t="n">
        <v>45423</v>
      </c>
      <c r="B152" s="117">
        <f>(B151+C152)+((B151+C152)*D152)</f>
        <v/>
      </c>
      <c r="C152" s="117" t="n">
        <v>0</v>
      </c>
      <c r="D152" s="117">
        <f>(5.6/10000)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33" t="n">
        <v>45424</v>
      </c>
      <c r="B153" s="117">
        <f>(B152+C153)+((B152+C153)*D153)</f>
        <v/>
      </c>
      <c r="C153" s="117" t="n">
        <v>0</v>
      </c>
      <c r="D153" s="117">
        <f>(5.6/10000)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33" t="n">
        <v>45425</v>
      </c>
      <c r="B154" s="117">
        <f>(B153+C154)+((B153+C154)*D154)</f>
        <v/>
      </c>
      <c r="C154" s="117" t="n">
        <v>0</v>
      </c>
      <c r="D154" s="117">
        <f>(5.6/10000)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33" t="n">
        <v>45426</v>
      </c>
      <c r="B155" s="117">
        <f>(B154+C155)+((B154+C155)*D155)</f>
        <v/>
      </c>
      <c r="C155" s="117" t="n">
        <v>0</v>
      </c>
      <c r="D155" s="117">
        <f>(5.6/10000)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33" t="n">
        <v>45427</v>
      </c>
      <c r="B156" s="117">
        <f>(B155+C156)+((B155+C156)*D156)</f>
        <v/>
      </c>
      <c r="C156" s="117" t="n">
        <v>0</v>
      </c>
      <c r="D156" s="117">
        <f>(4.6/10000)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33" t="n">
        <v>45428</v>
      </c>
      <c r="B157" s="117">
        <f>(B156+C157)+((B156+C157)*D157)</f>
        <v/>
      </c>
      <c r="C157" s="117" t="n">
        <v>0</v>
      </c>
      <c r="D157" s="117">
        <f>(4.6/10000)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33" t="n">
        <v>45429</v>
      </c>
      <c r="B158" s="117">
        <f>(B157+C158)+((B157+C158)*D158)</f>
        <v/>
      </c>
      <c r="C158" s="117" t="n">
        <v>0</v>
      </c>
      <c r="D158" s="117">
        <f>(4/10000)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33" t="n">
        <v>45430</v>
      </c>
      <c r="B159" s="117">
        <f>(B158+C159)+((B158+C159)*D159)</f>
        <v/>
      </c>
      <c r="C159" s="117" t="n">
        <v>0</v>
      </c>
      <c r="D159" s="117">
        <f>(4/10000)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33" t="n">
        <v>45431</v>
      </c>
      <c r="B160" s="117">
        <f>(B159+C160)+((B159+C160)*D160)</f>
        <v/>
      </c>
      <c r="C160" s="117" t="n">
        <v>0</v>
      </c>
      <c r="D160" s="117">
        <f>(4/10000)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33" t="n">
        <v>45432</v>
      </c>
      <c r="B161" s="117">
        <f>(B160+C161)+((B160+C161)*D161)</f>
        <v/>
      </c>
      <c r="C161" s="117" t="n">
        <v>0</v>
      </c>
      <c r="D161" s="117">
        <f>(4/10000)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33" t="n">
        <v>45433</v>
      </c>
      <c r="B162" s="117">
        <f>(B161+C162)+((B161+C162)*D162)</f>
        <v/>
      </c>
      <c r="C162" s="117" t="n">
        <v>0</v>
      </c>
      <c r="D162" s="117">
        <f>(4/10000)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33" t="n">
        <v>45434</v>
      </c>
      <c r="B163" s="117">
        <f>(B162+C163)+((B162+C163)*D163)</f>
        <v/>
      </c>
      <c r="C163" s="117" t="n">
        <v>0</v>
      </c>
      <c r="D163" s="117">
        <f>(4/10000)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33" t="n">
        <v>45435</v>
      </c>
      <c r="B164" s="117">
        <f>(B163+C164)+((B163+C164)*D164)</f>
        <v/>
      </c>
      <c r="C164" s="117" t="n">
        <v>0</v>
      </c>
      <c r="D164" s="117">
        <f>(4/10000)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33" t="n">
        <v>45436</v>
      </c>
      <c r="B165" s="117">
        <f>(B164+C165)+((B164+C165)*D165)</f>
        <v/>
      </c>
      <c r="C165" s="117" t="n">
        <v>0</v>
      </c>
      <c r="D165" s="117">
        <f>(4/10000)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33" t="n">
        <v>45437</v>
      </c>
      <c r="B166" s="117">
        <f>(B165+C166)+((B165+C166)*D166)</f>
        <v/>
      </c>
      <c r="C166" s="117" t="n">
        <v>0</v>
      </c>
      <c r="D166" s="117">
        <f>(4.9/10000)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33" t="n">
        <v>45438</v>
      </c>
      <c r="B167" s="117">
        <f>(B166+C167)+((B166+C167)*D167)</f>
        <v/>
      </c>
      <c r="C167" s="117" t="n">
        <v>0</v>
      </c>
      <c r="D167" s="117">
        <f>(4.9/10000)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33" t="n">
        <v>45439</v>
      </c>
      <c r="B168" s="117">
        <f>(B167+C168)+((B167+C168)*D168)</f>
        <v/>
      </c>
      <c r="C168" s="117" t="n">
        <v>0</v>
      </c>
      <c r="D168" s="117">
        <f>(4.9/10000)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33" t="n">
        <v>45440</v>
      </c>
      <c r="B169" s="117">
        <f>(B168+C169)+((B168+C169)*D169)</f>
        <v/>
      </c>
      <c r="C169" s="117" t="n">
        <v>0</v>
      </c>
      <c r="D169" s="117">
        <f>(4.9/10000)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33" t="n">
        <v>45441</v>
      </c>
      <c r="B170" s="117">
        <f>(B169+C170)+((B169+C170)*D170)</f>
        <v/>
      </c>
      <c r="C170" s="117" t="n">
        <v>0</v>
      </c>
      <c r="D170" s="117">
        <f>(4.9/10000)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33" t="n">
        <v>45442</v>
      </c>
      <c r="B171" s="117">
        <f>(B170+C171)+((B170+C171)*D171)</f>
        <v/>
      </c>
      <c r="C171" s="117" t="n">
        <v>0</v>
      </c>
      <c r="D171" s="117">
        <f>(4.9/10000)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37" t="n">
        <v>45443</v>
      </c>
      <c r="B172" s="126">
        <f>(B171+C172)+((B171+C172)*D172)</f>
        <v/>
      </c>
      <c r="C172" s="126" t="n">
        <v>0</v>
      </c>
      <c r="D172" s="126">
        <f>(4.9/10000)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57" t="n">
        <v>45444</v>
      </c>
      <c r="B177" s="114">
        <f>(B174+C177)+((B174+C177)*D177)</f>
        <v/>
      </c>
      <c r="C177" s="114" t="n">
        <v>0</v>
      </c>
      <c r="D177" s="114">
        <f>(4/10000)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33" t="n">
        <v>45445</v>
      </c>
      <c r="B178" s="117">
        <f>(B177+C178)+((B177+C178)*D178)</f>
        <v/>
      </c>
      <c r="C178" s="117" t="n">
        <v>0</v>
      </c>
      <c r="D178" s="117">
        <f>(4/10000)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33" t="n">
        <v>45446</v>
      </c>
      <c r="B179" s="117">
        <f>(B178+C179)+((B178+C179)*D179)</f>
        <v/>
      </c>
      <c r="C179" s="117" t="n">
        <v>0</v>
      </c>
      <c r="D179" s="117">
        <f>(4/10000)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33" t="n">
        <v>45447</v>
      </c>
      <c r="B180" s="117">
        <f>(B179+C180)+((B179+C180)*D180)</f>
        <v/>
      </c>
      <c r="C180" s="117" t="n">
        <v>0</v>
      </c>
      <c r="D180" s="117">
        <f>(4/10000)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33" t="n">
        <v>45448</v>
      </c>
      <c r="B181" s="117">
        <f>(B180+C181)+((B180+C181)*D181)</f>
        <v/>
      </c>
      <c r="C181" s="117" t="n">
        <v>0</v>
      </c>
      <c r="D181" s="117">
        <f>(4.2/10000)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33" t="n">
        <v>45449</v>
      </c>
      <c r="B182" s="117">
        <f>(B181+C182)+((B181+C182)*D182)</f>
        <v/>
      </c>
      <c r="C182" s="117" t="n">
        <v>0</v>
      </c>
      <c r="D182" s="117">
        <f>(4.2/10000)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33" t="n">
        <v>45450</v>
      </c>
      <c r="B183" s="117">
        <f>(B182+C183)+((B182+C183)*D183)</f>
        <v/>
      </c>
      <c r="C183" s="117" t="n">
        <v>0</v>
      </c>
      <c r="D183" s="117">
        <f>(4.2/10000)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33" t="n">
        <v>45451</v>
      </c>
      <c r="B184" s="117">
        <f>(B183+C184)+((B183+C184)*D184)</f>
        <v/>
      </c>
      <c r="C184" s="117" t="n">
        <v>0</v>
      </c>
      <c r="D184" s="117">
        <f>(4/10000)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33" t="n">
        <v>45452</v>
      </c>
      <c r="B185" s="117">
        <f>(B184+C185)+((B184+C185)*D185)</f>
        <v/>
      </c>
      <c r="C185" s="117" t="n">
        <v>0</v>
      </c>
      <c r="D185" s="117">
        <f>(4.2/10000)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33" t="n">
        <v>45453</v>
      </c>
      <c r="B186" s="117">
        <f>(B185+C186)+((B185+C186)*D186)</f>
        <v/>
      </c>
      <c r="C186" s="117" t="n">
        <v>0</v>
      </c>
      <c r="D186" s="117">
        <f>(4.6/10000)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33" t="n">
        <v>45454</v>
      </c>
      <c r="B187" s="117">
        <f>(B186+C187)+((B186+C187)*D187)</f>
        <v/>
      </c>
      <c r="C187" s="117" t="n">
        <v>0</v>
      </c>
      <c r="D187" s="117">
        <f>(4.6/10000)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33" t="n">
        <v>45455</v>
      </c>
      <c r="B188" s="117">
        <f>(B187+C188)+((B187+C188)*D188)</f>
        <v/>
      </c>
      <c r="C188" s="117" t="n">
        <v>0</v>
      </c>
      <c r="D188" s="117">
        <f>(5.6/10000)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33" t="n">
        <v>45456</v>
      </c>
      <c r="B189" s="117">
        <f>(B188+C189)+((B188+C189)*D189)</f>
        <v/>
      </c>
      <c r="C189" s="117" t="n">
        <v>0</v>
      </c>
      <c r="D189" s="117">
        <f>(4/10000)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33" t="n">
        <v>45457</v>
      </c>
      <c r="B190" s="117">
        <f>(B189+C190)+((B189+C190)*D190)</f>
        <v/>
      </c>
      <c r="C190" s="117" t="n">
        <v>0</v>
      </c>
      <c r="D190" s="117">
        <f>(4/10000)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33" t="n">
        <v>45458</v>
      </c>
      <c r="B191" s="117">
        <f>(B190+C191)+((B190+C191)*D191)</f>
        <v/>
      </c>
      <c r="C191" s="117" t="n">
        <v>0</v>
      </c>
      <c r="D191" s="117">
        <f>(3.4/10000)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33" t="n">
        <v>45459</v>
      </c>
      <c r="B192" s="117">
        <f>(B191+C192)+((B191+C192)*D192)</f>
        <v/>
      </c>
      <c r="C192" s="117" t="n">
        <v>0</v>
      </c>
      <c r="D192" s="117">
        <f>(3.6/10000)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33" t="n">
        <v>45460</v>
      </c>
      <c r="B193" s="117">
        <f>(B192+C193)+((B192+C193)*D193)</f>
        <v/>
      </c>
      <c r="C193" s="117" t="n">
        <v>0</v>
      </c>
      <c r="D193" s="117">
        <f>(3.6/10000)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33" t="n">
        <v>45461</v>
      </c>
      <c r="B194" s="117">
        <f>(B193+C194)+((B193+C194)*D194)</f>
        <v/>
      </c>
      <c r="C194" s="117" t="n">
        <v>0</v>
      </c>
      <c r="D194" s="117">
        <f>(4/10000)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33" t="n">
        <v>45462</v>
      </c>
      <c r="B195" s="117">
        <f>(B194+C195)+((B194+C195)*D195)</f>
        <v/>
      </c>
      <c r="C195" s="117" t="n">
        <v>0</v>
      </c>
      <c r="D195" s="117">
        <f>(4/10000)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33" t="n">
        <v>45463</v>
      </c>
      <c r="B196" s="117">
        <f>(B195+C196)+((B195+C196)*D196)</f>
        <v/>
      </c>
      <c r="C196" s="117" t="n">
        <v>0</v>
      </c>
      <c r="D196" s="117">
        <f>(4/10000)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33" t="n">
        <v>45464</v>
      </c>
      <c r="B197" s="117">
        <f>(B196+C197)+((B196+C197)*D197)</f>
        <v/>
      </c>
      <c r="C197" s="117" t="n">
        <v>0</v>
      </c>
      <c r="D197" s="117">
        <f>(4/10000)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33" t="n">
        <v>45465</v>
      </c>
      <c r="B198" s="117">
        <f>(B197+C198)+((B197+C198)*D198)</f>
        <v/>
      </c>
      <c r="C198" s="117" t="n">
        <v>0</v>
      </c>
      <c r="D198" s="117">
        <f>(3.6/10000)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33" t="n">
        <v>45466</v>
      </c>
      <c r="B199" s="117">
        <f>(B198+C199)+((B198+C199)*D199)</f>
        <v/>
      </c>
      <c r="C199" s="117" t="n">
        <v>0</v>
      </c>
      <c r="D199" s="117">
        <f>(3.4/10000)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33" t="n">
        <v>45467</v>
      </c>
      <c r="B200" s="117">
        <f>(B199+C200)+((B199+C200)*D200)</f>
        <v/>
      </c>
      <c r="C200" s="117" t="n">
        <v>0</v>
      </c>
      <c r="D200" s="117">
        <f>(3.3/10000)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33" t="n">
        <v>45468</v>
      </c>
      <c r="B201" s="117">
        <f>(B200+C201)+((B200+C201)*D201)</f>
        <v/>
      </c>
      <c r="C201" s="117" t="n">
        <v>0</v>
      </c>
      <c r="D201" s="117">
        <f>(3.3/10000)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33" t="n">
        <v>45469</v>
      </c>
      <c r="B202" s="117">
        <f>(B201+C202)+((B201+C202)*D202)</f>
        <v/>
      </c>
      <c r="C202" s="117" t="n">
        <v>0</v>
      </c>
      <c r="D202" s="117">
        <f>(3.3/10000)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33" t="n">
        <v>45470</v>
      </c>
      <c r="B203" s="117">
        <f>(B202+C203)+((B202+C203)*D203)</f>
        <v/>
      </c>
      <c r="C203" s="117" t="n">
        <v>0</v>
      </c>
      <c r="D203" s="117">
        <f>(4.2/10000)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33" t="n">
        <v>45471</v>
      </c>
      <c r="B204" s="117">
        <f>(B203+C204)+((B203+C204)*D204)</f>
        <v/>
      </c>
      <c r="C204" s="117" t="n">
        <v>0</v>
      </c>
      <c r="D204" s="117">
        <f>(3.6/10000)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33" t="n">
        <v>45472</v>
      </c>
      <c r="B205" s="117">
        <f>(B204+C205)+((B204+C205)*D205)</f>
        <v/>
      </c>
      <c r="C205" s="117" t="n">
        <v>0</v>
      </c>
      <c r="D205" s="117">
        <f>(3.6/10000)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37" t="n">
        <v>45473</v>
      </c>
      <c r="B206" s="126">
        <f>(B205+C206)+((B205+C206)*D206)</f>
        <v/>
      </c>
      <c r="C206" s="126" t="n">
        <v>0</v>
      </c>
      <c r="D206" s="126">
        <f>(4.2/10000)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33" t="n">
        <v>45474</v>
      </c>
      <c r="B211" s="114">
        <f>(B208+C211)+((B208+C211)*D211)</f>
        <v/>
      </c>
      <c r="C211" s="114" t="n">
        <v>0</v>
      </c>
      <c r="D211" s="114">
        <f>(4.2/10000)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33" t="n">
        <v>45475</v>
      </c>
      <c r="B212" s="117">
        <f>(B211+C212)+((B211+C212)*D212)</f>
        <v/>
      </c>
      <c r="C212" s="117" t="n">
        <v>0</v>
      </c>
      <c r="D212" s="117">
        <f>(5.2/10000)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33" t="n">
        <v>45476</v>
      </c>
      <c r="B213" s="117">
        <f>(B212+C213)+((B212+C213)*D213)</f>
        <v/>
      </c>
      <c r="C213" s="117" t="n">
        <v>0</v>
      </c>
      <c r="D213" s="117">
        <f>(5.6/10000)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33" t="n">
        <v>45477</v>
      </c>
      <c r="B214" s="117">
        <f>(B213+C214)+((B213+C214)*D214)</f>
        <v/>
      </c>
      <c r="C214" s="117" t="n">
        <v>0</v>
      </c>
      <c r="D214" s="117">
        <f>(5.6/10000)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33" t="n">
        <v>45478</v>
      </c>
      <c r="B215" s="117">
        <f>(B214+C215)+((B214+C215)*D215)</f>
        <v/>
      </c>
      <c r="C215" s="117" t="n">
        <v>0</v>
      </c>
      <c r="D215" s="117">
        <f>(5.6/10000)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33" t="n">
        <v>45479</v>
      </c>
      <c r="B216" s="117">
        <f>(B215+C216)+((B215+C216)*D216)</f>
        <v/>
      </c>
      <c r="C216" s="117" t="n">
        <v>0</v>
      </c>
      <c r="D216" s="117">
        <f>(5.6/10000)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33" t="n">
        <v>45480</v>
      </c>
      <c r="B217" s="117">
        <f>(B216+C217)+((B216+C217)*D217)</f>
        <v/>
      </c>
      <c r="C217" s="117" t="n">
        <v>0</v>
      </c>
      <c r="D217" s="117">
        <f>(5.6/10000)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33" t="n">
        <v>45481</v>
      </c>
      <c r="B218" s="117">
        <f>(B217+C218)+((B217+C218)*D218)</f>
        <v/>
      </c>
      <c r="C218" s="117" t="n">
        <v>0</v>
      </c>
      <c r="D218" s="117">
        <f>(5.6/10000)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33" t="n">
        <v>45482</v>
      </c>
      <c r="B219" s="117">
        <f>(B218+C219)+((B218+C219)*D219)</f>
        <v/>
      </c>
      <c r="C219" s="117" t="n">
        <v>0</v>
      </c>
      <c r="D219" s="117">
        <f>(5.6/10000)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33" t="n">
        <v>45483</v>
      </c>
      <c r="B220" s="117">
        <f>(B219+C220)+((B219+C220)*D220)</f>
        <v/>
      </c>
      <c r="C220" s="117" t="n">
        <v>0</v>
      </c>
      <c r="D220" s="117">
        <f>(5.6/10000)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33" t="n">
        <v>45484</v>
      </c>
      <c r="B221" s="117">
        <f>(B220+C221)+((B220+C221)*D221)</f>
        <v/>
      </c>
      <c r="C221" s="117" t="n">
        <v>0</v>
      </c>
      <c r="D221" s="117">
        <f>(5.6/10000)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33" t="n">
        <v>45485</v>
      </c>
      <c r="B222" s="117">
        <f>(B221+C222)+((B221+C222)*D222)</f>
        <v/>
      </c>
      <c r="C222" s="117" t="n">
        <v>0</v>
      </c>
      <c r="D222" s="117">
        <f>(3.8/10000)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33" t="n">
        <v>45486</v>
      </c>
      <c r="B223" s="117">
        <f>(B222+C223)+((B222+C223)*D223)</f>
        <v/>
      </c>
      <c r="C223" s="117" t="n">
        <v>0</v>
      </c>
      <c r="D223" s="117">
        <f>(3.8/10000)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33" t="n">
        <v>45487</v>
      </c>
      <c r="B224" s="117">
        <f>(B223+C224)+((B223+C224)*D224)</f>
        <v/>
      </c>
      <c r="C224" s="117" t="n">
        <v>0</v>
      </c>
      <c r="D224" s="117">
        <f>(3.8/10000)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33" t="n">
        <v>45488</v>
      </c>
      <c r="B225" s="117">
        <f>(B224+C225)+((B224+C225)*D225)</f>
        <v/>
      </c>
      <c r="C225" s="117" t="n">
        <v>0</v>
      </c>
      <c r="D225" s="117">
        <f>(3.8/10000)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33" t="n">
        <v>45489</v>
      </c>
      <c r="B226" s="117">
        <f>(B225+C226)+((B225+C226)*D226)</f>
        <v/>
      </c>
      <c r="C226" s="117" t="n">
        <v>0</v>
      </c>
      <c r="D226" s="117">
        <f>(3.8/10000)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33" t="n">
        <v>45490</v>
      </c>
      <c r="B227" s="117">
        <f>(B226+C227)+((B226+C227)*D227)</f>
        <v/>
      </c>
      <c r="C227" s="117" t="n">
        <v>0</v>
      </c>
      <c r="D227" s="117">
        <f>(3.8/10000)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33" t="n">
        <v>45491</v>
      </c>
      <c r="B228" s="117">
        <f>(B227+C228)+((B227+C228)*D228)</f>
        <v/>
      </c>
      <c r="C228" s="117" t="n">
        <v>0</v>
      </c>
      <c r="D228" s="117">
        <f>(3.8/10000)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33" t="n">
        <v>45492</v>
      </c>
      <c r="B229" s="117">
        <f>(B228+C229)+((B228+C229)*D229)</f>
        <v/>
      </c>
      <c r="C229" s="117" t="n">
        <v>0</v>
      </c>
      <c r="D229" s="117">
        <f>(3.8/10000)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33" t="n">
        <v>45493</v>
      </c>
      <c r="B230" s="117">
        <f>(B229+C230)+((B229+C230)*D230)</f>
        <v/>
      </c>
      <c r="C230" s="117" t="n">
        <v>0</v>
      </c>
      <c r="D230" s="117">
        <f>(3.8/10000)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33" t="n">
        <v>45494</v>
      </c>
      <c r="B231" s="117">
        <f>(B230+C231)+((B230+C231)*D231)</f>
        <v/>
      </c>
      <c r="C231" s="117" t="n">
        <v>0</v>
      </c>
      <c r="D231" s="117">
        <f>(3.8/10000)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33" t="n">
        <v>45495</v>
      </c>
      <c r="B232" s="117">
        <f>(B231+C232)+((B231+C232)*D232)</f>
        <v/>
      </c>
      <c r="C232" s="117" t="n">
        <v>0</v>
      </c>
      <c r="D232" s="117">
        <f>(3.8/10000)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33" t="n">
        <v>45496</v>
      </c>
      <c r="B233" s="117">
        <f>(B232+C233)+((B232+C233)*D233)</f>
        <v/>
      </c>
      <c r="C233" s="117" t="n">
        <v>0</v>
      </c>
      <c r="D233" s="117">
        <f>(3.8/10000)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33" t="n">
        <v>45497</v>
      </c>
      <c r="B234" s="117">
        <f>(B233+C234)+((B233+C234)*D234)</f>
        <v/>
      </c>
      <c r="C234" s="117" t="n">
        <v>0</v>
      </c>
      <c r="D234" s="117">
        <f>(4.2/10000)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33" t="n">
        <v>45498</v>
      </c>
      <c r="B235" s="117">
        <f>(B234+C235)+((B234+C235)*D235)</f>
        <v/>
      </c>
      <c r="C235" s="117" t="n">
        <v>0</v>
      </c>
      <c r="D235" s="117">
        <f>(4.2/10000)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33" t="n">
        <v>45499</v>
      </c>
      <c r="B236" s="117">
        <f>(B235+C236)+((B235+C236)*D236)</f>
        <v/>
      </c>
      <c r="C236" s="117" t="n">
        <v>0</v>
      </c>
      <c r="D236" s="117">
        <f>(4.2/10000)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33" t="n">
        <v>45500</v>
      </c>
      <c r="B237" s="117">
        <f>(B236+C237)+((B236+C237)*D237)</f>
        <v/>
      </c>
      <c r="C237" s="117" t="n">
        <v>0</v>
      </c>
      <c r="D237" s="117">
        <f>(4.2/10000)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33" t="n">
        <v>45501</v>
      </c>
      <c r="B238" s="117">
        <f>(B237+C238)+((B237+C238)*D238)</f>
        <v/>
      </c>
      <c r="C238" s="117" t="n">
        <v>0</v>
      </c>
      <c r="D238" s="117">
        <f>(4.2/10000)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33" t="n">
        <v>45502</v>
      </c>
      <c r="B239" s="117">
        <f>(B238+C239)+((B238+C239)*D239)</f>
        <v/>
      </c>
      <c r="C239" s="117" t="n">
        <v>0</v>
      </c>
      <c r="D239" s="117">
        <f>(6/10000)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33" t="n">
        <v>45503</v>
      </c>
      <c r="B240" s="117">
        <f>(B239+C240)+((B239+C240)*D240)</f>
        <v/>
      </c>
      <c r="C240" s="117" t="n">
        <v>0</v>
      </c>
      <c r="D240" s="117">
        <f>(4.2/10000)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37" t="n">
        <v>45504</v>
      </c>
      <c r="B241" s="126">
        <f>(B240+C241)+((B240+C241)*D241)</f>
        <v/>
      </c>
      <c r="C241" s="126" t="n">
        <v>0</v>
      </c>
      <c r="D241" s="126">
        <f>(4.2/10000)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33" t="n">
        <v>45505</v>
      </c>
      <c r="B246" s="114">
        <f>(B243+C246)+((B243+C246)*D246)</f>
        <v/>
      </c>
      <c r="C246" s="114" t="n">
        <v>0</v>
      </c>
      <c r="D246" s="114">
        <f>(4.2/10000)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33" t="n">
        <v>45506</v>
      </c>
      <c r="B247" s="117">
        <f>(B246+C247)+((B246+C247)*D247)</f>
        <v/>
      </c>
      <c r="C247" s="117" t="n">
        <v>0</v>
      </c>
      <c r="D247" s="117">
        <f>(4.2/10000)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33" t="n">
        <v>45507</v>
      </c>
      <c r="B248" s="117">
        <f>(B247+C248)+((B247+C248)*D248)</f>
        <v/>
      </c>
      <c r="C248" s="117" t="n">
        <v>0</v>
      </c>
      <c r="D248" s="117">
        <f>(4.2/10000)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33" t="n">
        <v>45508</v>
      </c>
      <c r="B249" s="117">
        <f>(B248+C249)+((B248+C249)*D249)</f>
        <v/>
      </c>
      <c r="C249" s="117" t="n">
        <v>5.0043307</v>
      </c>
      <c r="D249" s="117">
        <f>(4.2/10000)</f>
        <v/>
      </c>
      <c r="E249" s="106" t="n"/>
      <c r="F249" s="117">
        <f>(B249-B248)-C249</f>
        <v/>
      </c>
      <c r="G249" s="107" t="inlineStr">
        <is>
          <t>buy &amp; add 5,0043307 TAO</t>
        </is>
      </c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33" t="n">
        <v>45509</v>
      </c>
      <c r="B250" s="117">
        <f>(B249+C250)+((B249+C250)*D250)</f>
        <v/>
      </c>
      <c r="C250" s="117" t="n">
        <v>0</v>
      </c>
      <c r="D250" s="117">
        <f>(4.2/10000)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33" t="n">
        <v>45510</v>
      </c>
      <c r="B251" s="117">
        <f>(B250+C251)+((B250+C251)*D251)</f>
        <v/>
      </c>
      <c r="C251" s="117" t="n">
        <v>0</v>
      </c>
      <c r="D251" s="117">
        <f>(4.2/10000)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33" t="n">
        <v>45511</v>
      </c>
      <c r="B252" s="117">
        <f>(B251+C252)+((B251+C252)*D252)</f>
        <v/>
      </c>
      <c r="C252" s="117" t="n">
        <v>0</v>
      </c>
      <c r="D252" s="117">
        <f>(4.2/10000)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33" t="n">
        <v>45512</v>
      </c>
      <c r="B253" s="117">
        <f>(B252+C253)+((B252+C253)*D253)</f>
        <v/>
      </c>
      <c r="C253" s="117" t="n">
        <v>0</v>
      </c>
      <c r="D253" s="117">
        <f>(4.2/10000)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33" t="n">
        <v>45513</v>
      </c>
      <c r="B254" s="117">
        <f>(B253+C254)+((B253+C254)*D254)</f>
        <v/>
      </c>
      <c r="C254" s="117" t="n">
        <v>0</v>
      </c>
      <c r="D254" s="117">
        <f>(4.2/10000)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33" t="n">
        <v>45514</v>
      </c>
      <c r="B255" s="117">
        <f>(B254+C255)+((B254+C255)*D255)</f>
        <v/>
      </c>
      <c r="C255" s="117" t="n">
        <v>0</v>
      </c>
      <c r="D255" s="117">
        <f>(4.2/10000)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33" t="n">
        <v>45515</v>
      </c>
      <c r="B256" s="117">
        <f>(B255+C256)+((B255+C256)*D256)</f>
        <v/>
      </c>
      <c r="C256" s="117" t="n">
        <v>0</v>
      </c>
      <c r="D256" s="117">
        <f>(4.2/10000)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33" t="n">
        <v>45516</v>
      </c>
      <c r="B257" s="117">
        <f>(B256+C257)+((B256+C257)*D257)</f>
        <v/>
      </c>
      <c r="C257" s="117" t="n">
        <v>0</v>
      </c>
      <c r="D257" s="117">
        <f>(4.2/10000)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33" t="n">
        <v>45517</v>
      </c>
      <c r="B258" s="117">
        <f>(B257+C258)+((B257+C258)*D258)</f>
        <v/>
      </c>
      <c r="C258" s="117" t="n">
        <v>0</v>
      </c>
      <c r="D258" s="117">
        <f>(4.2/10000)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33" t="n">
        <v>45518</v>
      </c>
      <c r="B259" s="117">
        <f>(B258+C259)+((B258+C259)*D259)</f>
        <v/>
      </c>
      <c r="C259" s="117" t="n">
        <v>0</v>
      </c>
      <c r="D259" s="117">
        <f>(4.2/10000)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33" t="n">
        <v>45519</v>
      </c>
      <c r="B260" s="117">
        <f>(B259+C260)+((B259+C260)*D260)</f>
        <v/>
      </c>
      <c r="C260" s="117" t="n">
        <v>0</v>
      </c>
      <c r="D260" s="117">
        <f>(4.2/10000)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33" t="n">
        <v>45520</v>
      </c>
      <c r="B261" s="117">
        <f>(B260+C261)+((B260+C261)*D261)</f>
        <v/>
      </c>
      <c r="C261" s="117" t="n">
        <v>0</v>
      </c>
      <c r="D261" s="117">
        <f>(4.2/10000)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33" t="n">
        <v>45521</v>
      </c>
      <c r="B262" s="117">
        <f>(B261+C262)+((B261+C262)*D262)</f>
        <v/>
      </c>
      <c r="C262" s="117" t="n">
        <v>0</v>
      </c>
      <c r="D262" s="117">
        <f>(4.2/10000)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33" t="n">
        <v>45522</v>
      </c>
      <c r="B263" s="117">
        <f>(B262+C263)+((B262+C263)*D263)</f>
        <v/>
      </c>
      <c r="C263" s="117" t="n">
        <v>0</v>
      </c>
      <c r="D263" s="117">
        <f>(4.2/10000)</f>
        <v/>
      </c>
      <c r="E263" s="106" t="inlineStr">
        <is>
          <t>Datura</t>
        </is>
      </c>
      <c r="F263" s="117">
        <f>(B263-B262)-C263</f>
        <v/>
      </c>
      <c r="G263" s="107" t="inlineStr">
        <is>
          <t>changed from Owl Ventures to Datura</t>
        </is>
      </c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33" t="n">
        <v>45523</v>
      </c>
      <c r="B264" s="117">
        <f>(B263+C264)+((B263+C264)*D264)</f>
        <v/>
      </c>
      <c r="C264" s="117" t="n">
        <v>0</v>
      </c>
      <c r="D264" s="117">
        <f>(4.6/10000)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33" t="n">
        <v>45524</v>
      </c>
      <c r="B265" s="117">
        <f>(B264+C265)+((B264+C265)*D265)</f>
        <v/>
      </c>
      <c r="C265" s="117" t="n">
        <v>0</v>
      </c>
      <c r="D265" s="117">
        <f>(5/10000)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33" t="n">
        <v>45525</v>
      </c>
      <c r="B266" s="117">
        <f>(B265+C266)+((B265+C266)*D266)</f>
        <v/>
      </c>
      <c r="C266" s="117" t="n">
        <v>0</v>
      </c>
      <c r="D266" s="117">
        <f>(5/10000)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33" t="n">
        <v>45526</v>
      </c>
      <c r="B267" s="117">
        <f>(B266+C267)+((B266+C267)*D267)</f>
        <v/>
      </c>
      <c r="C267" s="117" t="n">
        <v>0</v>
      </c>
      <c r="D267" s="117">
        <f>(5/10000)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33" t="n">
        <v>45527</v>
      </c>
      <c r="B268" s="117">
        <f>(B267+C268)+((B267+C268)*D268)</f>
        <v/>
      </c>
      <c r="C268" s="117" t="n">
        <v>0</v>
      </c>
      <c r="D268" s="117">
        <f>(5/10000)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33" t="n">
        <v>45528</v>
      </c>
      <c r="B269" s="117">
        <f>(B268+C269)+((B268+C269)*D269)</f>
        <v/>
      </c>
      <c r="C269" s="117" t="n">
        <v>0</v>
      </c>
      <c r="D269" s="117">
        <f>(5.9/10000)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33" t="n">
        <v>45529</v>
      </c>
      <c r="B270" s="117">
        <f>(B269+C270)+((B269+C270)*D270)</f>
        <v/>
      </c>
      <c r="C270" s="117" t="n">
        <v>0</v>
      </c>
      <c r="D270" s="117">
        <f>(5.9/10000)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33" t="n">
        <v>45530</v>
      </c>
      <c r="B271" s="117">
        <f>(B270+C271)+((B270+C271)*D271)</f>
        <v/>
      </c>
      <c r="C271" s="117" t="n">
        <v>0</v>
      </c>
      <c r="D271" s="117">
        <f>(4.6/10000)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33" t="n">
        <v>45531</v>
      </c>
      <c r="B272" s="117">
        <f>(B271+C272)+((B271+C272)*D272)</f>
        <v/>
      </c>
      <c r="C272" s="117" t="n">
        <v>0</v>
      </c>
      <c r="D272" s="117">
        <f>(4.6/10000)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33" t="n">
        <v>45532</v>
      </c>
      <c r="B273" s="117">
        <f>(B272+C273)+((B272+C273)*D273)</f>
        <v/>
      </c>
      <c r="C273" s="117" t="n">
        <v>0</v>
      </c>
      <c r="D273" s="117">
        <f>(4.6/10000)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33" t="n">
        <v>45533</v>
      </c>
      <c r="B274" s="117">
        <f>(B273+C274)+((B273+C274)*D274)</f>
        <v/>
      </c>
      <c r="C274" s="117" t="n">
        <v>0</v>
      </c>
      <c r="D274" s="117">
        <f>(4.6/10000)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33" t="n">
        <v>45534</v>
      </c>
      <c r="B275" s="117">
        <f>(B274+C275)+((B274+C275)*D275)</f>
        <v/>
      </c>
      <c r="C275" s="117" t="n">
        <v>0</v>
      </c>
      <c r="D275" s="117">
        <f>(5.4/10000)</f>
        <v/>
      </c>
      <c r="E275" s="106" t="inlineStr">
        <is>
          <t>Owl Ventures</t>
        </is>
      </c>
      <c r="F275" s="117">
        <f>(B275-B274)-C275</f>
        <v/>
      </c>
      <c r="G275" s="107" t="inlineStr">
        <is>
          <t>changed from Datura to Owl Ventures</t>
        </is>
      </c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37" t="n">
        <v>45535</v>
      </c>
      <c r="B276" s="126">
        <f>(B275+C276)+((B275+C276)*D276)</f>
        <v/>
      </c>
      <c r="C276" s="126" t="n">
        <v>0</v>
      </c>
      <c r="D276" s="126">
        <f>(4.4/10000)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57" t="n">
        <v>45536</v>
      </c>
      <c r="B281" s="114">
        <f>(B278+C281)+((B278+C281)*D281)</f>
        <v/>
      </c>
      <c r="C281" s="114" t="n">
        <v>0</v>
      </c>
      <c r="D281" s="114">
        <f>(4.8/10000)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33" t="n">
        <v>45537</v>
      </c>
      <c r="B282" s="117">
        <f>(B281+C282)+((B281+C282)*D282)</f>
        <v/>
      </c>
      <c r="C282" s="117" t="n">
        <v>0</v>
      </c>
      <c r="D282" s="117">
        <f>(4.8/10000)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33" t="n">
        <v>45538</v>
      </c>
      <c r="B283" s="117">
        <f>(B282+C283)+((B282+C283)*D283)</f>
        <v/>
      </c>
      <c r="C283" s="117" t="n">
        <v>0</v>
      </c>
      <c r="D283" s="117">
        <f>(4.8/10000)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33" t="n">
        <v>45539</v>
      </c>
      <c r="B284" s="117">
        <f>(B283+C284)+((B283+C284)*D284)</f>
        <v/>
      </c>
      <c r="C284" s="117" t="n">
        <v>0</v>
      </c>
      <c r="D284" s="117">
        <f>(4.8/10000)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33" t="n">
        <v>45540</v>
      </c>
      <c r="B285" s="117">
        <f>(B284+C285)+((B284+C285)*D285)</f>
        <v/>
      </c>
      <c r="C285" s="117" t="n">
        <v>0</v>
      </c>
      <c r="D285" s="117">
        <f>(4.8/10000)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33" t="n">
        <v>45541</v>
      </c>
      <c r="B286" s="117">
        <f>(B285+C286)+((B285+C286)*D286)</f>
        <v/>
      </c>
      <c r="C286" s="117" t="n">
        <v>0</v>
      </c>
      <c r="D286" s="117">
        <f>(4.6/10000)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33" t="n">
        <v>45542</v>
      </c>
      <c r="B287" s="117">
        <f>(B286+C287)+((B286+C287)*D287)</f>
        <v/>
      </c>
      <c r="C287" s="117" t="n">
        <v>0</v>
      </c>
      <c r="D287" s="117">
        <f>(4.6/10000)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33" t="n">
        <v>45543</v>
      </c>
      <c r="B288" s="117">
        <f>(B287+C288)+((B287+C288)*D288)</f>
        <v/>
      </c>
      <c r="C288" s="117" t="n">
        <v>0</v>
      </c>
      <c r="D288" s="117">
        <f>(4.6/10000)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33" t="n">
        <v>45544</v>
      </c>
      <c r="B289" s="117">
        <f>(B288+C289)+((B288+C289)*D289)</f>
        <v/>
      </c>
      <c r="C289" s="117" t="n">
        <v>0</v>
      </c>
      <c r="D289" s="117">
        <f>(4.6/10000)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33" t="n">
        <v>45545</v>
      </c>
      <c r="B290" s="117">
        <f>(B289+C290)+((B289+C290)*D290)</f>
        <v/>
      </c>
      <c r="C290" s="117" t="n">
        <v>0</v>
      </c>
      <c r="D290" s="117">
        <f>(4.6/10000)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33" t="n">
        <v>45546</v>
      </c>
      <c r="B291" s="117">
        <f>(B290+C291)+((B290+C291)*D291)</f>
        <v/>
      </c>
      <c r="C291" s="117" t="n">
        <v>0</v>
      </c>
      <c r="D291" s="117">
        <f>(4.6/10000)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33" t="n">
        <v>45547</v>
      </c>
      <c r="B292" s="117">
        <f>(B291+C292)+((B291+C292)*D292)</f>
        <v/>
      </c>
      <c r="C292" s="117" t="n">
        <v>0</v>
      </c>
      <c r="D292" s="117">
        <f>(4.6/10000)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33" t="n">
        <v>45548</v>
      </c>
      <c r="B293" s="117">
        <f>(B292+C293)+((B292+C293)*D293)</f>
        <v/>
      </c>
      <c r="C293" s="117" t="n">
        <v>0</v>
      </c>
      <c r="D293" s="117">
        <f>(4.6/10000)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33" t="n">
        <v>45549</v>
      </c>
      <c r="B294" s="117">
        <f>(B293+C294)+((B293+C294)*D294)</f>
        <v/>
      </c>
      <c r="C294" s="117" t="n">
        <v>0</v>
      </c>
      <c r="D294" s="117">
        <f>(4.8/10000)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33" t="n">
        <v>45550</v>
      </c>
      <c r="B295" s="117">
        <f>(B294+C295)+((B294+C295)*D295)</f>
        <v/>
      </c>
      <c r="C295" s="117" t="n">
        <v>0</v>
      </c>
      <c r="D295" s="117">
        <f>(4.8/10000)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33" t="n">
        <v>45551</v>
      </c>
      <c r="B296" s="117">
        <f>(B295+C296)+((B295+C296)*D296)</f>
        <v/>
      </c>
      <c r="C296" s="117" t="n">
        <v>0</v>
      </c>
      <c r="D296" s="117">
        <f>(5.2/10000)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33" t="n">
        <v>45552</v>
      </c>
      <c r="B297" s="117">
        <f>(B296+C297)+((B296+C297)*D297)</f>
        <v/>
      </c>
      <c r="C297" s="117" t="n">
        <v>0</v>
      </c>
      <c r="D297" s="117">
        <f>(5/10000)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33" t="n">
        <v>45553</v>
      </c>
      <c r="B298" s="117">
        <f>(B297+C298)+((B297+C298)*D298)</f>
        <v/>
      </c>
      <c r="C298" s="117" t="n">
        <v>0</v>
      </c>
      <c r="D298" s="117">
        <f>(4.9/10000)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33" t="n">
        <v>45554</v>
      </c>
      <c r="B299" s="117">
        <f>(B298+C299)+((B298+C299)*D299)</f>
        <v/>
      </c>
      <c r="C299" s="117" t="n">
        <v>0</v>
      </c>
      <c r="D299" s="117">
        <f>(4.6/10000)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33" t="n">
        <v>45555</v>
      </c>
      <c r="B300" s="117">
        <f>(B299+C300)+((B299+C300)*D300)</f>
        <v/>
      </c>
      <c r="C300" s="117" t="n">
        <v>0</v>
      </c>
      <c r="D300" s="117">
        <f>(4.6/10000)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33" t="n">
        <v>45556</v>
      </c>
      <c r="B301" s="117">
        <f>(B300+C301)+((B300+C301)*D301)</f>
        <v/>
      </c>
      <c r="C301" s="117" t="n">
        <v>0</v>
      </c>
      <c r="D301" s="117">
        <f>(4.6/10000)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33" t="n">
        <v>45557</v>
      </c>
      <c r="B302" s="117">
        <f>(B301+C302)+((B301+C302)*D302)</f>
        <v/>
      </c>
      <c r="C302" s="117" t="n">
        <v>0</v>
      </c>
      <c r="D302" s="117">
        <f>(4.6/10000)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33" t="n">
        <v>45558</v>
      </c>
      <c r="B303" s="117">
        <f>(B302+C303)+((B302+C303)*D303)</f>
        <v/>
      </c>
      <c r="C303" s="117" t="n">
        <v>0</v>
      </c>
      <c r="D303" s="117">
        <f>(4.6/10000)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33" t="n">
        <v>45559</v>
      </c>
      <c r="B304" s="117">
        <f>(B303+C304)+((B303+C304)*D304)</f>
        <v/>
      </c>
      <c r="C304" s="117" t="n">
        <v>0</v>
      </c>
      <c r="D304" s="117">
        <f>(4.6/10000)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33" t="n">
        <v>45560</v>
      </c>
      <c r="B305" s="117">
        <f>(B304+C305)+((B304+C305)*D305)</f>
        <v/>
      </c>
      <c r="C305" s="117" t="n">
        <v>0</v>
      </c>
      <c r="D305" s="117">
        <f>(4.6/10000)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33" t="n">
        <v>45561</v>
      </c>
      <c r="B306" s="117">
        <f>(B305+C306)+((B305+C306)*D306)</f>
        <v/>
      </c>
      <c r="C306" s="117" t="n">
        <v>0</v>
      </c>
      <c r="D306" s="117">
        <f>(4.6/10000)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33" t="n">
        <v>45562</v>
      </c>
      <c r="B307" s="117">
        <f>(B306+C307)+((B306+C307)*D307)</f>
        <v/>
      </c>
      <c r="C307" s="117" t="n">
        <v>0</v>
      </c>
      <c r="D307" s="117">
        <f>(4.6/10000)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33" t="n">
        <v>45563</v>
      </c>
      <c r="B308" s="117">
        <f>(B307+C308)+((B307+C308)*D308)</f>
        <v/>
      </c>
      <c r="C308" s="117" t="n">
        <v>0</v>
      </c>
      <c r="D308" s="117">
        <f>(4.6/10000)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33" t="n">
        <v>45564</v>
      </c>
      <c r="B309" s="117">
        <f>(B308+C309)+((B308+C309)*D309)</f>
        <v/>
      </c>
      <c r="C309" s="117" t="n">
        <v>0</v>
      </c>
      <c r="D309" s="117">
        <f>(4.6/10000)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37" t="n">
        <v>45565</v>
      </c>
      <c r="B310" s="126">
        <f>(B309+C310)+((B309+C310)*D310)</f>
        <v/>
      </c>
      <c r="C310" s="126" t="n">
        <v>0</v>
      </c>
      <c r="D310" s="126">
        <f>(4.6/10000)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57" t="n">
        <v>45566</v>
      </c>
      <c r="B315" s="114">
        <f>(B312+C315)+((B312+C315)*D315)</f>
        <v/>
      </c>
      <c r="C315" s="114" t="n">
        <v>0</v>
      </c>
      <c r="D315" s="114">
        <f>(5.4/10000)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33" t="n">
        <v>45567</v>
      </c>
      <c r="B316" s="117">
        <f>(B315+C316)+((B315+C316)*D316)</f>
        <v/>
      </c>
      <c r="C316" s="117" t="n">
        <v>0</v>
      </c>
      <c r="D316" s="117">
        <f>(5.2/10000)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33" t="n">
        <v>45568</v>
      </c>
      <c r="B317" s="117">
        <f>(B316+C317)+((B316+C317)*D317)</f>
        <v/>
      </c>
      <c r="C317" s="117" t="n">
        <v>0</v>
      </c>
      <c r="D317" s="117">
        <f>(5.2/10000)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33" t="n">
        <v>45569</v>
      </c>
      <c r="B318" s="117">
        <f>(B317+C318)+((B317+C318)*D318)</f>
        <v/>
      </c>
      <c r="C318" s="117" t="n">
        <v>0</v>
      </c>
      <c r="D318" s="117">
        <f>(5.2/10000)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33" t="n">
        <v>45570</v>
      </c>
      <c r="B319" s="117">
        <f>(B318+C319)+((B318+C319)*D319)</f>
        <v/>
      </c>
      <c r="C319" s="117" t="n">
        <v>0</v>
      </c>
      <c r="D319" s="117">
        <f>(5.2/10000)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33" t="n">
        <v>45571</v>
      </c>
      <c r="B320" s="117">
        <f>(B319+C320)+((B319+C320)*D320)</f>
        <v/>
      </c>
      <c r="C320" s="117" t="n">
        <v>0</v>
      </c>
      <c r="D320" s="117">
        <f>(5.2/10000)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33" t="n">
        <v>45572</v>
      </c>
      <c r="B321" s="117">
        <f>(B320+C321)+((B320+C321)*D321)</f>
        <v/>
      </c>
      <c r="C321" s="117" t="n">
        <v>0</v>
      </c>
      <c r="D321" s="117">
        <f>(5.2/10000)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33" t="n">
        <v>45573</v>
      </c>
      <c r="B322" s="117">
        <f>(B321+C322)+((B321+C322)*D322)</f>
        <v/>
      </c>
      <c r="C322" s="117" t="n">
        <v>0</v>
      </c>
      <c r="D322" s="117">
        <f>(5.2/10000)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33" t="n">
        <v>45574</v>
      </c>
      <c r="B323" s="117">
        <f>(B322+C323)+((B322+C323)*D323)</f>
        <v/>
      </c>
      <c r="C323" s="117" t="n">
        <v>0</v>
      </c>
      <c r="D323" s="117">
        <f>(5.2/10000)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33" t="n">
        <v>45575</v>
      </c>
      <c r="B324" s="117">
        <f>(B323+C324)+((B323+C324)*D324)</f>
        <v/>
      </c>
      <c r="C324" s="117" t="n">
        <v>0</v>
      </c>
      <c r="D324" s="117">
        <f>(4.8/10000)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33" t="n">
        <v>45576</v>
      </c>
      <c r="B325" s="117">
        <f>(B324+C325)+((B324+C325)*D325)</f>
        <v/>
      </c>
      <c r="C325" s="117" t="n">
        <v>0</v>
      </c>
      <c r="D325" s="117">
        <f>(4.8/10000)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33" t="n">
        <v>45577</v>
      </c>
      <c r="B326" s="117">
        <f>(B325+C326)+((B325+C326)*D326)</f>
        <v/>
      </c>
      <c r="C326" s="117" t="n">
        <v>0</v>
      </c>
      <c r="D326" s="117">
        <f>(5.6/10000)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33" t="n">
        <v>45578</v>
      </c>
      <c r="B327" s="117">
        <f>(B326+C327)+((B326+C327)*D327)</f>
        <v/>
      </c>
      <c r="C327" s="117" t="n">
        <v>0</v>
      </c>
      <c r="D327" s="117">
        <f>(5.6/10000)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33" t="n">
        <v>45579</v>
      </c>
      <c r="B328" s="117">
        <f>(B327+C328)+((B327+C328)*D328)</f>
        <v/>
      </c>
      <c r="C328" s="117" t="n">
        <v>0</v>
      </c>
      <c r="D328" s="117">
        <f>(5.6/10000)</f>
        <v/>
      </c>
      <c r="E328" s="106" t="inlineStr">
        <is>
          <t>Ary van der Touw</t>
        </is>
      </c>
      <c r="F328" s="117">
        <f>(B328-B327)-C328</f>
        <v/>
      </c>
      <c r="G328" s="107" t="inlineStr">
        <is>
          <t>changed from Owl Ventures to Ary van der Touw</t>
        </is>
      </c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33" t="n">
        <v>45580</v>
      </c>
      <c r="B329" s="117">
        <f>(B328+C329)+((B328+C329)*D329)</f>
        <v/>
      </c>
      <c r="C329" s="117" t="n">
        <v>0</v>
      </c>
      <c r="D329" s="117">
        <f>(5.6/10000)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33" t="n">
        <v>45581</v>
      </c>
      <c r="B330" s="117">
        <f>(B329+C330)+((B329+C330)*D330)</f>
        <v/>
      </c>
      <c r="C330" s="117" t="n">
        <v>0</v>
      </c>
      <c r="D330" s="117">
        <f>(5.6/10000)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33" t="n">
        <v>45582</v>
      </c>
      <c r="B331" s="117">
        <f>(B330+C331)+((B330+C331)*D331)</f>
        <v/>
      </c>
      <c r="C331" s="117" t="n">
        <v>0</v>
      </c>
      <c r="D331" s="117">
        <f>(4.6/10000)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33" t="n">
        <v>45583</v>
      </c>
      <c r="B332" s="117">
        <f>(B331+C332)+((B331+C332)*D332)</f>
        <v/>
      </c>
      <c r="C332" s="117" t="n">
        <v>0</v>
      </c>
      <c r="D332" s="117">
        <f>(4.6/10000)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33" t="n">
        <v>45584</v>
      </c>
      <c r="B333" s="117">
        <f>(B332+C333)+((B332+C333)*D333)</f>
        <v/>
      </c>
      <c r="C333" s="117" t="n">
        <v>0</v>
      </c>
      <c r="D333" s="117">
        <f>(4.6/10000)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33" t="n">
        <v>45585</v>
      </c>
      <c r="B334" s="117">
        <f>(B333+C334)+((B333+C334)*D334)</f>
        <v/>
      </c>
      <c r="C334" s="117" t="n">
        <v>0</v>
      </c>
      <c r="D334" s="117">
        <f>(4.6/10000)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33" t="n">
        <v>45586</v>
      </c>
      <c r="B335" s="117">
        <f>(B334+C335)+((B334+C335)*D335)</f>
        <v/>
      </c>
      <c r="C335" s="117" t="n">
        <v>0</v>
      </c>
      <c r="D335" s="117">
        <f>(4.6/10000)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33" t="n">
        <v>45587</v>
      </c>
      <c r="B336" s="117">
        <f>(B335+C336)+((B335+C336)*D336)</f>
        <v/>
      </c>
      <c r="C336" s="117" t="n">
        <v>0</v>
      </c>
      <c r="D336" s="117">
        <f>(4.6/10000)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33" t="n">
        <v>45588</v>
      </c>
      <c r="B337" s="117">
        <f>(B336+C337)+((B336+C337)*D337)</f>
        <v/>
      </c>
      <c r="C337" s="117" t="n">
        <v>0</v>
      </c>
      <c r="D337" s="117">
        <f>(4.6/10000)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33" t="n">
        <v>45589</v>
      </c>
      <c r="B338" s="117">
        <f>(B337+C338)+((B337+C338)*D338)</f>
        <v/>
      </c>
      <c r="C338" s="117" t="n">
        <v>0</v>
      </c>
      <c r="D338" s="117">
        <f>(4.6/10000)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33" t="n">
        <v>45590</v>
      </c>
      <c r="B339" s="117">
        <f>(B338+C339)+((B338+C339)*D339)</f>
        <v/>
      </c>
      <c r="C339" s="117" t="n">
        <v>0</v>
      </c>
      <c r="D339" s="117">
        <f>(5.6/10000)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33" t="n">
        <v>45591</v>
      </c>
      <c r="B340" s="117">
        <f>(B339+C340)+((B339+C340)*D340)</f>
        <v/>
      </c>
      <c r="C340" s="117" t="n">
        <v>0</v>
      </c>
      <c r="D340" s="117">
        <f>(5.6/10000)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33" t="n">
        <v>45592</v>
      </c>
      <c r="B341" s="117">
        <f>(B340+C341)+((B340+C341)*D341)</f>
        <v/>
      </c>
      <c r="C341" s="117" t="n">
        <v>0</v>
      </c>
      <c r="D341" s="117">
        <f>(5.6/10000)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33" t="n">
        <v>45593</v>
      </c>
      <c r="B342" s="117">
        <f>(B341+C342)+((B341+C342)*D342)</f>
        <v/>
      </c>
      <c r="C342" s="117" t="n">
        <v>0</v>
      </c>
      <c r="D342" s="117">
        <f>(5.6/10000)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33" t="n">
        <v>45594</v>
      </c>
      <c r="B343" s="117">
        <f>(B342+C343)+((B342+C343)*D343)</f>
        <v/>
      </c>
      <c r="C343" s="117" t="n">
        <v>0</v>
      </c>
      <c r="D343" s="117">
        <f>(5.6/10000)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33" t="n">
        <v>45594</v>
      </c>
      <c r="B344" s="117">
        <f>(B343+C344)+((B343+C344)*D344)</f>
        <v/>
      </c>
      <c r="C344" s="117" t="n">
        <v>0</v>
      </c>
      <c r="D344" s="117">
        <f>(5/10000)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37" t="n">
        <v>45596</v>
      </c>
      <c r="B345" s="126">
        <f>(B344+C345)+((B344+C345)*D345)</f>
        <v/>
      </c>
      <c r="C345" s="126" t="n">
        <v>0</v>
      </c>
      <c r="D345" s="126">
        <f>(4.8/10000)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57" t="n">
        <v>45597</v>
      </c>
      <c r="B350" s="114">
        <f>(B347+C350)+((B347+C350)*D350)</f>
        <v/>
      </c>
      <c r="C350" s="114" t="n">
        <v>0</v>
      </c>
      <c r="D350" s="114">
        <f>(4.6/10000)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33" t="n">
        <v>45598</v>
      </c>
      <c r="B351" s="117">
        <f>(B350+C351)+((B350+C351)*D351)</f>
        <v/>
      </c>
      <c r="C351" s="117" t="n">
        <v>0</v>
      </c>
      <c r="D351" s="117">
        <f>(4.6/10000)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33" t="n">
        <v>45599</v>
      </c>
      <c r="B352" s="117">
        <f>(B351+C352)+((B351+C352)*D352)</f>
        <v/>
      </c>
      <c r="C352" s="117" t="n">
        <v>0</v>
      </c>
      <c r="D352" s="117">
        <f>(4.6/10000)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33" t="n">
        <v>45600</v>
      </c>
      <c r="B353" s="117">
        <f>(B352+C353)+((B352+C353)*D353)</f>
        <v/>
      </c>
      <c r="C353" s="117" t="n">
        <v>0</v>
      </c>
      <c r="D353" s="117">
        <f>(4.6/10000)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33" t="n">
        <v>45601</v>
      </c>
      <c r="B354" s="117">
        <f>(B353+C354)+((B353+C354)*D354)</f>
        <v/>
      </c>
      <c r="C354" s="117" t="n">
        <v>0</v>
      </c>
      <c r="D354" s="117">
        <f>(4.6/10000)</f>
        <v/>
      </c>
      <c r="E354" s="106" t="inlineStr">
        <is>
          <t>Owl Ventures</t>
        </is>
      </c>
      <c r="F354" s="117">
        <f>(B354-B353)-C354</f>
        <v/>
      </c>
      <c r="G354" s="107" t="inlineStr">
        <is>
          <t>changed from Ary van der Touw to Owl Ventures</t>
        </is>
      </c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33" t="n">
        <v>45602</v>
      </c>
      <c r="B355" s="117">
        <f>(B354+C355)+((B354+C355)*D355)</f>
        <v/>
      </c>
      <c r="C355" s="117" t="n">
        <v>0</v>
      </c>
      <c r="D355" s="117">
        <f>(4.6/10000)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33" t="n">
        <v>45603</v>
      </c>
      <c r="B356" s="117">
        <f>(B355+C356)+((B355+C356)*D356)</f>
        <v/>
      </c>
      <c r="C356" s="117" t="n">
        <v>0</v>
      </c>
      <c r="D356" s="117">
        <f>(4.6/10000)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33" t="n">
        <v>45604</v>
      </c>
      <c r="B357" s="117">
        <f>(B356+C357)+((B356+C357)*D357)</f>
        <v/>
      </c>
      <c r="C357" s="117" t="n">
        <v>0</v>
      </c>
      <c r="D357" s="117">
        <f>(4.6/10000)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33" t="n">
        <v>45605</v>
      </c>
      <c r="B358" s="117">
        <f>(B357+C358)+((B357+C358)*D358)</f>
        <v/>
      </c>
      <c r="C358" s="117" t="n">
        <v>0</v>
      </c>
      <c r="D358" s="117">
        <f>(4.6/10000)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33" t="n">
        <v>45606</v>
      </c>
      <c r="B359" s="117">
        <f>(B358+C359)+((B358+C359)*D359)</f>
        <v/>
      </c>
      <c r="C359" s="117" t="n">
        <v>0</v>
      </c>
      <c r="D359" s="117">
        <f>(5.2/10000)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33" t="n">
        <v>45607</v>
      </c>
      <c r="B360" s="117">
        <f>(B359+C360)+((B359+C360)*D360)</f>
        <v/>
      </c>
      <c r="C360" s="117" t="n">
        <v>0</v>
      </c>
      <c r="D360" s="117">
        <f>(4.6/10000)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33" t="n">
        <v>45608</v>
      </c>
      <c r="B361" s="117">
        <f>(B360+C361)+((B360+C361)*D361)</f>
        <v/>
      </c>
      <c r="C361" s="117" t="n">
        <v>0</v>
      </c>
      <c r="D361" s="117">
        <f>(4.6/10000)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33" t="n">
        <v>45609</v>
      </c>
      <c r="B362" s="117">
        <f>(B361+C362)+((B361+C362)*D362)</f>
        <v/>
      </c>
      <c r="C362" s="117" t="n">
        <v>0</v>
      </c>
      <c r="D362" s="117">
        <f>(4.6/10000)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33" t="n">
        <v>45610</v>
      </c>
      <c r="B363" s="117">
        <f>(B362+C363)+((B362+C363)*D363)</f>
        <v/>
      </c>
      <c r="C363" s="117" t="n">
        <v>0</v>
      </c>
      <c r="D363" s="117">
        <f>(5.4/10000)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33" t="n">
        <v>45611</v>
      </c>
      <c r="B364" s="117">
        <f>(B363+C364)+((B363+C364)*D364)</f>
        <v/>
      </c>
      <c r="C364" s="117" t="n">
        <v>0</v>
      </c>
      <c r="D364" s="117">
        <f>(5.4/10000)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33" t="n">
        <v>45612</v>
      </c>
      <c r="B365" s="117">
        <f>(B364+C365)+((B364+C365)*D365)</f>
        <v/>
      </c>
      <c r="C365" s="117" t="n">
        <v>0</v>
      </c>
      <c r="D365" s="117">
        <f>(5.4/10000)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33" t="n">
        <v>45613</v>
      </c>
      <c r="B366" s="117">
        <f>(B365+C366)+((B365+C366)*D366)</f>
        <v/>
      </c>
      <c r="C366" s="117" t="n">
        <v>0</v>
      </c>
      <c r="D366" s="117">
        <f>(5.4/10000)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33" t="n">
        <v>45614</v>
      </c>
      <c r="B367" s="117">
        <f>(B366+C367)+((B366+C367)*D367)</f>
        <v/>
      </c>
      <c r="C367" s="117" t="n">
        <v>0</v>
      </c>
      <c r="D367" s="117">
        <f>(5.4/10000)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33" t="n">
        <v>45615</v>
      </c>
      <c r="B368" s="117">
        <f>(B367+C368)+((B367+C368)*D368)</f>
        <v/>
      </c>
      <c r="C368" s="117" t="n">
        <v>0</v>
      </c>
      <c r="D368" s="117">
        <f>(5.4/10000)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33" t="n">
        <v>45616</v>
      </c>
      <c r="B369" s="117">
        <f>(B368+C369)+((B368+C369)*D369)</f>
        <v/>
      </c>
      <c r="C369" s="117" t="n">
        <v>0</v>
      </c>
      <c r="D369" s="117">
        <f>(5.4/10000)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33" t="n">
        <v>45617</v>
      </c>
      <c r="B370" s="117">
        <f>(B369+C370)+((B369+C370)*D370)</f>
        <v/>
      </c>
      <c r="C370" s="117" t="n">
        <v>0</v>
      </c>
      <c r="D370" s="117">
        <f>(5.4/10000)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33" t="n">
        <v>45618</v>
      </c>
      <c r="B371" s="117">
        <f>(B370+C371)+((B370+C371)*D371)</f>
        <v/>
      </c>
      <c r="C371" s="117" t="n">
        <v>0</v>
      </c>
      <c r="D371" s="117">
        <f>(5.2/10000)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33" t="n">
        <v>45619</v>
      </c>
      <c r="B372" s="117">
        <f>(B371+C372)+((B371+C372)*D372)</f>
        <v/>
      </c>
      <c r="C372" s="117" t="n">
        <v>0</v>
      </c>
      <c r="D372" s="117">
        <f>(5.2/10000)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33" t="n">
        <v>45620</v>
      </c>
      <c r="B373" s="117">
        <f>(B372+C373)+((B372+C373)*D373)</f>
        <v/>
      </c>
      <c r="C373" s="117" t="n">
        <v>0</v>
      </c>
      <c r="D373" s="117">
        <f>(4.8/10000)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33" t="n">
        <v>45621</v>
      </c>
      <c r="B374" s="117">
        <f>(B373+C374)+((B373+C374)*D374)</f>
        <v/>
      </c>
      <c r="C374" s="117" t="n">
        <v>0</v>
      </c>
      <c r="D374" s="117">
        <f>(4.8/10000)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33" t="n">
        <v>45622</v>
      </c>
      <c r="B375" s="117">
        <f>(B374+C375)+((B374+C375)*D375)</f>
        <v/>
      </c>
      <c r="C375" s="117" t="n">
        <v>0</v>
      </c>
      <c r="D375" s="117">
        <f>(4.8/10000)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33" t="n">
        <v>45623</v>
      </c>
      <c r="B376" s="117">
        <f>(B375+C376)+((B375+C376)*D376)</f>
        <v/>
      </c>
      <c r="C376" s="117" t="n">
        <v>0</v>
      </c>
      <c r="D376" s="117">
        <f>(4.8/10000)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33" t="n">
        <v>45624</v>
      </c>
      <c r="B377" s="117">
        <f>(B376+C377)+((B376+C377)*D377)</f>
        <v/>
      </c>
      <c r="C377" s="117" t="n">
        <v>0</v>
      </c>
      <c r="D377" s="117">
        <f>(5.8/10000)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33" t="n">
        <v>45625</v>
      </c>
      <c r="B378" s="117">
        <f>(B377+C378)+((B377+C378)*D378)</f>
        <v/>
      </c>
      <c r="C378" s="117" t="n">
        <v>0</v>
      </c>
      <c r="D378" s="117">
        <f>(5.6/10000)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37" t="n">
        <v>45626</v>
      </c>
      <c r="B379" s="126">
        <f>(B378+C379)+((B378+C379)*D379)</f>
        <v/>
      </c>
      <c r="C379" s="126" t="n">
        <v>0</v>
      </c>
      <c r="D379" s="126">
        <f>(5.2/10000)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57" t="n">
        <v>45627</v>
      </c>
      <c r="B384" s="114">
        <f>(B381+C384)+((B381+C384)*D384)</f>
        <v/>
      </c>
      <c r="C384" s="114" t="n">
        <v>0</v>
      </c>
      <c r="D384" s="114">
        <f>(5.6/10000)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33" t="n">
        <v>45628</v>
      </c>
      <c r="B385" s="117">
        <f>(B384+C385)+((B384+C385)*D385)</f>
        <v/>
      </c>
      <c r="C385" s="117" t="n">
        <v>0</v>
      </c>
      <c r="D385" s="117">
        <f>(5.2/10000)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33" t="n">
        <v>45629</v>
      </c>
      <c r="B386" s="117">
        <f>(B385+C386)+((B385+C386)*D386)</f>
        <v/>
      </c>
      <c r="C386" s="117" t="n">
        <v>0</v>
      </c>
      <c r="D386" s="117">
        <f>(5.2/10000)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33" t="n">
        <v>45630</v>
      </c>
      <c r="B387" s="117">
        <f>(B386+C387)+((B386+C387)*D387)</f>
        <v/>
      </c>
      <c r="C387" s="117" t="n">
        <v>0</v>
      </c>
      <c r="D387" s="117">
        <f>(5.2/10000)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33" t="n">
        <v>45631</v>
      </c>
      <c r="B388" s="117">
        <f>(B387+C388)+((B387+C388)*D388)</f>
        <v/>
      </c>
      <c r="C388" s="117" t="n">
        <v>0</v>
      </c>
      <c r="D388" s="117">
        <f>(5.2/10000)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33" t="n">
        <v>45632</v>
      </c>
      <c r="B389" s="117">
        <f>(B388+C389)+((B388+C389)*D389)</f>
        <v/>
      </c>
      <c r="C389" s="117" t="n">
        <v>0</v>
      </c>
      <c r="D389" s="117">
        <f>(5.2/10000)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33" t="n">
        <v>45633</v>
      </c>
      <c r="B390" s="117">
        <f>(B389+C390)+((B389+C390)*D390)</f>
        <v/>
      </c>
      <c r="C390" s="117" t="n">
        <v>0</v>
      </c>
      <c r="D390" s="117">
        <f>(5.2/10000)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33" t="n">
        <v>45634</v>
      </c>
      <c r="B391" s="117">
        <f>(B390+C391)+((B390+C391)*D391)</f>
        <v/>
      </c>
      <c r="C391" s="117" t="n">
        <v>0</v>
      </c>
      <c r="D391" s="117">
        <f>(5.2/10000)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33" t="n">
        <v>45635</v>
      </c>
      <c r="B392" s="117">
        <f>(B391+C392)+((B391+C392)*D392)</f>
        <v/>
      </c>
      <c r="C392" s="117" t="n">
        <v>0</v>
      </c>
      <c r="D392" s="117">
        <f>(5/10000)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33" t="n">
        <v>45636</v>
      </c>
      <c r="B393" s="117">
        <f>(B392+C393)+((B392+C393)*D393)</f>
        <v/>
      </c>
      <c r="C393" s="117" t="n">
        <v>0</v>
      </c>
      <c r="D393" s="117">
        <f>(5/10000)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33" t="n">
        <v>45637</v>
      </c>
      <c r="B394" s="117">
        <f>(B393+C394)+((B393+C394)*D394)</f>
        <v/>
      </c>
      <c r="C394" s="117" t="n">
        <v>0</v>
      </c>
      <c r="D394" s="117">
        <f>(5.2/10000)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33" t="n">
        <v>45638</v>
      </c>
      <c r="B395" s="117">
        <f>(B394+C395)+((B394+C395)*D395)</f>
        <v/>
      </c>
      <c r="C395" s="117" t="n">
        <v>0</v>
      </c>
      <c r="D395" s="117">
        <f>(5/10000)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33" t="n">
        <v>45639</v>
      </c>
      <c r="B396" s="117">
        <f>(B395+C396)+((B395+C396)*D396)</f>
        <v/>
      </c>
      <c r="C396" s="117" t="n">
        <v>0</v>
      </c>
      <c r="D396" s="117">
        <f>(5.2/10000)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33" t="n">
        <v>45640</v>
      </c>
      <c r="B397" s="117">
        <f>(B396+C397)+((B396+C397)*D397)</f>
        <v/>
      </c>
      <c r="C397" s="117" t="n">
        <v>0</v>
      </c>
      <c r="D397" s="117">
        <f>(5.2/10000)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33" t="n">
        <v>45641</v>
      </c>
      <c r="B398" s="117">
        <f>(B397+C398)+((B397+C398)*D398)</f>
        <v/>
      </c>
      <c r="C398" s="117" t="n">
        <v>0</v>
      </c>
      <c r="D398" s="117">
        <f>(5.2/10000)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33" t="n">
        <v>45642</v>
      </c>
      <c r="B399" s="117">
        <f>(B398+C399)+((B398+C399)*D399)</f>
        <v/>
      </c>
      <c r="C399" s="117" t="n">
        <v>0</v>
      </c>
      <c r="D399" s="117">
        <f>(5.2/10000)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33" t="n">
        <v>45643</v>
      </c>
      <c r="B400" s="117">
        <f>(B399+C400)+((B399+C400)*D400)</f>
        <v/>
      </c>
      <c r="C400" s="117" t="n">
        <v>2.14375979</v>
      </c>
      <c r="D400" s="117">
        <f>(5/10000)</f>
        <v/>
      </c>
      <c r="E400" s="106" t="n"/>
      <c r="F400" s="117">
        <f>(B400-B399)-C400</f>
        <v/>
      </c>
      <c r="G400" s="107" t="inlineStr">
        <is>
          <t>buy &amp; add 2,14375979 TAO</t>
        </is>
      </c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33" t="n">
        <v>45644</v>
      </c>
      <c r="B401" s="117">
        <f>(B400+C401)+((B400+C401)*D401)</f>
        <v/>
      </c>
      <c r="C401" s="117" t="n">
        <v>0</v>
      </c>
      <c r="D401" s="117">
        <f>(5.2/10000)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33" t="n">
        <v>45645</v>
      </c>
      <c r="B402" s="117">
        <f>(B401+C402)+((B401+C402)*D402)</f>
        <v/>
      </c>
      <c r="C402" s="117" t="n">
        <v>0</v>
      </c>
      <c r="D402" s="117">
        <f>(5.1/10000)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33" t="n">
        <v>45646</v>
      </c>
      <c r="B403" s="117">
        <f>(B402+C403)+((B402+C403)*D403)</f>
        <v/>
      </c>
      <c r="C403" s="117" t="n">
        <v>0</v>
      </c>
      <c r="D403" s="117">
        <f>(5.2/10000)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33" t="n">
        <v>45647</v>
      </c>
      <c r="B404" s="117">
        <f>(B403+C404)+((B403+C404)*D404)</f>
        <v/>
      </c>
      <c r="C404" s="117" t="n">
        <v>0</v>
      </c>
      <c r="D404" s="117">
        <f>(5.2/10000)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33" t="n">
        <v>45648</v>
      </c>
      <c r="B405" s="117">
        <f>(B404+C405)+((B404+C405)*D405)</f>
        <v/>
      </c>
      <c r="C405" s="117" t="n">
        <v>0</v>
      </c>
      <c r="D405" s="117">
        <f>(5.2/10000)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33" t="n">
        <v>45649</v>
      </c>
      <c r="B406" s="117">
        <f>(B405+C406)+((B405+C406)*D406)</f>
        <v/>
      </c>
      <c r="C406" s="117" t="n">
        <v>0</v>
      </c>
      <c r="D406" s="117">
        <f>(5.2/10000)</f>
        <v/>
      </c>
      <c r="E406" s="106" t="n"/>
      <c r="F406" s="117">
        <f>(B406-B405)-C406</f>
        <v/>
      </c>
      <c r="G406" s="104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33" t="n">
        <v>45650</v>
      </c>
      <c r="B407" s="117">
        <f>(B406+C407)+((B406+C407)*D407)</f>
        <v/>
      </c>
      <c r="C407" s="117" t="n">
        <v>0</v>
      </c>
      <c r="D407" s="117">
        <f>(5.1/10000)</f>
        <v/>
      </c>
      <c r="E407" s="106" t="n"/>
      <c r="F407" s="117">
        <f>(B407-B406)-C407</f>
        <v/>
      </c>
      <c r="G407" s="107" t="inlineStr">
        <is>
          <t>renaming Owl Ventures to tao5 (validatot name in Nova Wallet unchanged)</t>
        </is>
      </c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33" t="n">
        <v>45651</v>
      </c>
      <c r="B408" s="117">
        <f>(B407+C408)+((B407+C408)*D408)</f>
        <v/>
      </c>
      <c r="C408" s="117" t="n">
        <v>0</v>
      </c>
      <c r="D408" s="117">
        <f>(5.2/10000)</f>
        <v/>
      </c>
      <c r="E408" s="106" t="n"/>
      <c r="F408" s="117">
        <f>(B408-B407)-C408</f>
        <v/>
      </c>
      <c r="G408" s="104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33" t="n">
        <v>45652</v>
      </c>
      <c r="B409" s="117">
        <f>(B408+C409)+((B408+C409)*D409)</f>
        <v/>
      </c>
      <c r="C409" s="117" t="n">
        <v>0</v>
      </c>
      <c r="D409" s="117">
        <f>(5.2/10000)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33" t="n">
        <v>45653</v>
      </c>
      <c r="B410" s="117">
        <f>(B409+C410)+((B409+C410)*D410)</f>
        <v/>
      </c>
      <c r="C410" s="117" t="n">
        <v>0</v>
      </c>
      <c r="D410" s="117">
        <f>(5.2/10000)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33" t="n">
        <v>45654</v>
      </c>
      <c r="B411" s="117">
        <f>(B410+C411)+((B410+C411)*D411)</f>
        <v/>
      </c>
      <c r="C411" s="117" t="n">
        <v>0</v>
      </c>
      <c r="D411" s="117">
        <f>(4.8/10000)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33" t="n">
        <v>45655</v>
      </c>
      <c r="B412" s="117">
        <f>(B411+C412)+((B411+C412)*D412)</f>
        <v/>
      </c>
      <c r="C412" s="117" t="n">
        <v>0</v>
      </c>
      <c r="D412" s="117">
        <f>(4.8/10000)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33" t="n">
        <v>45656</v>
      </c>
      <c r="B413" s="117">
        <f>(B412+C413)+((B412+C413)*D413)</f>
        <v/>
      </c>
      <c r="C413" s="117" t="n">
        <v>0</v>
      </c>
      <c r="D413" s="117">
        <f>(4.8/10000)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37" t="n">
        <v>45657</v>
      </c>
      <c r="B414" s="126">
        <f>(B413+C414)+((B413+C414)*D414)</f>
        <v/>
      </c>
      <c r="C414" s="126" t="n">
        <v>0</v>
      </c>
      <c r="D414" s="126">
        <f>(4.8/10000)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03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5.25" customWidth="1" style="128" min="7" max="7"/>
    <col width="4.88" customWidth="1" style="128" min="8" max="8"/>
    <col width="9.630000000000001" customWidth="1" style="128" min="9" max="11"/>
    <col width="9.380000000000001" customWidth="1" style="128" min="12" max="12"/>
    <col width="8.880000000000001" customWidth="1" style="128" min="13" max="13"/>
    <col width="6" customWidth="1" style="128" min="14" max="14"/>
    <col width="7.25" customWidth="1" style="128" min="15" max="15"/>
    <col width="9.380000000000001" customWidth="1" style="128" min="16" max="16"/>
    <col width="8.880000000000001" customWidth="1" style="128" min="17" max="17"/>
    <col width="9.5" customWidth="1" style="128" min="18" max="18"/>
    <col width="7.25" customWidth="1" style="128" min="19" max="19"/>
    <col width="9.380000000000001" customWidth="1" style="128" min="20" max="20"/>
    <col width="8.880000000000001" customWidth="1" style="128" min="21" max="25"/>
    <col width="8.630000000000001" customWidth="1" style="128" min="26" max="26"/>
    <col width="7.25" customWidth="1" style="128" min="27" max="27"/>
    <col width="9.380000000000001" customWidth="1" style="128" min="28" max="28"/>
    <col width="9.130000000000001" customWidth="1" style="128" min="29" max="29"/>
    <col width="7.5" customWidth="1" style="128" min="30" max="30"/>
    <col width="8" customWidth="1" style="128" min="31" max="31"/>
    <col width="9.380000000000001" customWidth="1" style="128" min="32" max="32"/>
    <col width="4.88" customWidth="1" style="128" min="33" max="38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  <c r="AA1" s="127" t="n"/>
      <c r="AB1" s="127" t="n"/>
      <c r="AC1" s="127" t="n"/>
      <c r="AD1" s="127" t="n"/>
      <c r="AE1" s="127" t="n"/>
      <c r="AF1" s="127" t="n"/>
      <c r="AG1" s="127" t="n"/>
      <c r="AH1" s="127" t="n"/>
      <c r="AI1" s="127" t="n"/>
      <c r="AJ1" s="127" t="n"/>
      <c r="AK1" s="127" t="n"/>
      <c r="AL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27" t="n"/>
      <c r="AJ2" s="127" t="n"/>
      <c r="AK2" s="127" t="n"/>
      <c r="AL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  <c r="AA4" s="127" t="n"/>
      <c r="AB4" s="127" t="n"/>
      <c r="AC4" s="127" t="n"/>
      <c r="AD4" s="127" t="n"/>
      <c r="AE4" s="127" t="n"/>
      <c r="AF4" s="127" t="n"/>
      <c r="AG4" s="127" t="n"/>
      <c r="AH4" s="127" t="n"/>
      <c r="AI4" s="127" t="n"/>
      <c r="AJ4" s="127" t="n"/>
      <c r="AK4" s="127" t="n"/>
      <c r="AL4" s="127" t="n"/>
    </row>
    <row r="5" ht="16.5" customHeight="1" s="128">
      <c r="A5" s="33" t="n">
        <v>45658</v>
      </c>
      <c r="B5" s="117">
        <f>(B2+C5)+((B2+C5)*D5)</f>
        <v/>
      </c>
      <c r="C5" s="117" t="n">
        <v>0</v>
      </c>
      <c r="D5" s="117">
        <f>(4.8/10000)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  <c r="AA5" s="127" t="n"/>
      <c r="AB5" s="127" t="n"/>
      <c r="AC5" s="127" t="n"/>
      <c r="AD5" s="127" t="n"/>
      <c r="AE5" s="127" t="n"/>
      <c r="AF5" s="127" t="n"/>
      <c r="AG5" s="127" t="n"/>
      <c r="AH5" s="127" t="n"/>
      <c r="AI5" s="127" t="n"/>
      <c r="AJ5" s="127" t="n"/>
      <c r="AK5" s="127" t="n"/>
      <c r="AL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inlineStr">
        <is>
          <t>Datura</t>
        </is>
      </c>
      <c r="F6" s="117">
        <f>(B6-B5)-C6</f>
        <v/>
      </c>
      <c r="G6" s="107" t="inlineStr">
        <is>
          <t>from Owl Ventures to Datura</t>
        </is>
      </c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  <c r="AA6" s="127" t="n"/>
      <c r="AB6" s="127" t="n"/>
      <c r="AC6" s="127" t="n"/>
      <c r="AD6" s="127" t="n"/>
      <c r="AE6" s="127" t="n"/>
      <c r="AF6" s="127" t="n"/>
      <c r="AG6" s="127" t="n"/>
      <c r="AH6" s="127" t="n"/>
      <c r="AI6" s="127" t="n"/>
      <c r="AJ6" s="127" t="n"/>
      <c r="AK6" s="127" t="n"/>
      <c r="AL6" s="127" t="n"/>
    </row>
    <row r="7" ht="16.5" customHeight="1" s="128">
      <c r="A7" s="33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inlineStr">
        <is>
          <t>Owl Ventures</t>
        </is>
      </c>
      <c r="F7" s="117">
        <f>(B7-B6)-C7</f>
        <v/>
      </c>
      <c r="G7" s="107" t="inlineStr">
        <is>
          <t>from Datura to Owl Ventures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(5/10000)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(5.1/10000)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  <c r="AA9" s="127" t="n"/>
      <c r="AB9" s="127" t="n"/>
      <c r="AC9" s="127" t="n"/>
      <c r="AD9" s="127" t="n"/>
      <c r="AE9" s="127" t="n"/>
      <c r="AF9" s="127" t="n"/>
      <c r="AG9" s="127" t="n"/>
      <c r="AH9" s="127" t="n"/>
      <c r="AI9" s="127" t="n"/>
      <c r="AJ9" s="127" t="n"/>
      <c r="AK9" s="127" t="n"/>
      <c r="AL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(5.1/10000)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  <c r="AA10" s="127" t="n"/>
      <c r="AB10" s="127" t="n"/>
      <c r="AC10" s="127" t="n"/>
      <c r="AD10" s="127" t="n"/>
      <c r="AE10" s="127" t="n"/>
      <c r="AF10" s="127" t="n"/>
      <c r="AG10" s="127" t="n"/>
      <c r="AH10" s="127" t="n"/>
      <c r="AI10" s="127" t="n"/>
      <c r="AJ10" s="127" t="n"/>
      <c r="AK10" s="127" t="n"/>
      <c r="AL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(5.1/10000)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  <c r="AA11" s="127" t="n"/>
      <c r="AB11" s="127" t="n"/>
      <c r="AC11" s="127" t="n"/>
      <c r="AD11" s="127" t="n"/>
      <c r="AE11" s="127" t="n"/>
      <c r="AF11" s="127" t="n"/>
      <c r="AG11" s="127" t="n"/>
      <c r="AH11" s="127" t="n"/>
      <c r="AI11" s="127" t="n"/>
      <c r="AJ11" s="127" t="n"/>
      <c r="AK11" s="127" t="n"/>
      <c r="AL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(5/10000)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  <c r="AA12" s="127" t="n"/>
      <c r="AB12" s="127" t="n"/>
      <c r="AC12" s="127" t="n"/>
      <c r="AD12" s="127" t="n"/>
      <c r="AE12" s="127" t="n"/>
      <c r="AF12" s="127" t="n"/>
      <c r="AG12" s="127" t="n"/>
      <c r="AH12" s="127" t="n"/>
      <c r="AI12" s="127" t="n"/>
      <c r="AJ12" s="127" t="n"/>
      <c r="AK12" s="127" t="n"/>
      <c r="AL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(4.9/10000)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  <c r="AA13" s="127" t="n"/>
      <c r="AB13" s="127" t="n"/>
      <c r="AC13" s="127" t="n"/>
      <c r="AD13" s="127" t="n"/>
      <c r="AE13" s="127" t="n"/>
      <c r="AF13" s="127" t="n"/>
      <c r="AG13" s="127" t="n"/>
      <c r="AH13" s="127" t="n"/>
      <c r="AI13" s="127" t="n"/>
      <c r="AJ13" s="127" t="n"/>
      <c r="AK13" s="127" t="n"/>
      <c r="AL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0</v>
      </c>
      <c r="D14" s="117">
        <f>(4.7/10000)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  <c r="AA14" s="127" t="n"/>
      <c r="AB14" s="127" t="n"/>
      <c r="AC14" s="127" t="n"/>
      <c r="AD14" s="127" t="n"/>
      <c r="AE14" s="127" t="n"/>
      <c r="AF14" s="127" t="n"/>
      <c r="AG14" s="127" t="n"/>
      <c r="AH14" s="127" t="n"/>
      <c r="AI14" s="127" t="n"/>
      <c r="AJ14" s="127" t="n"/>
      <c r="AK14" s="127" t="n"/>
      <c r="AL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(4.7/10000)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  <c r="AA15" s="127" t="n"/>
      <c r="AB15" s="127" t="n"/>
      <c r="AC15" s="127" t="n"/>
      <c r="AD15" s="127" t="n"/>
      <c r="AE15" s="127" t="n"/>
      <c r="AF15" s="127" t="n"/>
      <c r="AG15" s="127" t="n"/>
      <c r="AH15" s="127" t="n"/>
      <c r="AI15" s="127" t="n"/>
      <c r="AJ15" s="127" t="n"/>
      <c r="AK15" s="127" t="n"/>
      <c r="AL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(4.9/10000)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  <c r="AI16" s="127" t="n"/>
      <c r="AJ16" s="127" t="n"/>
      <c r="AK16" s="127" t="n"/>
      <c r="AL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(5/10000)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  <c r="AA17" s="127" t="n"/>
      <c r="AB17" s="127" t="n"/>
      <c r="AC17" s="127" t="n"/>
      <c r="AD17" s="127" t="n"/>
      <c r="AE17" s="127" t="n"/>
      <c r="AF17" s="127" t="n"/>
      <c r="AG17" s="127" t="n"/>
      <c r="AH17" s="127" t="n"/>
      <c r="AI17" s="127" t="n"/>
      <c r="AJ17" s="127" t="n"/>
      <c r="AK17" s="127" t="n"/>
      <c r="AL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  <c r="AI18" s="127" t="n"/>
      <c r="AJ18" s="127" t="n"/>
      <c r="AK18" s="127" t="n"/>
      <c r="AL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(5/10000)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7" t="n"/>
      <c r="AF19" s="127" t="n"/>
      <c r="AG19" s="127" t="n"/>
      <c r="AH19" s="127" t="n"/>
      <c r="AI19" s="127" t="n"/>
      <c r="AJ19" s="127" t="n"/>
      <c r="AK19" s="127" t="n"/>
      <c r="AL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(4.7/10000)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  <c r="AI20" s="127" t="n"/>
      <c r="AJ20" s="127" t="n"/>
      <c r="AK20" s="127" t="n"/>
      <c r="AL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(4.7/10000)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7" t="n"/>
      <c r="AF21" s="127" t="n"/>
      <c r="AG21" s="127" t="n"/>
      <c r="AH21" s="127" t="n"/>
      <c r="AI21" s="127" t="n"/>
      <c r="AJ21" s="127" t="n"/>
      <c r="AK21" s="127" t="n"/>
      <c r="AL21" s="127" t="n"/>
    </row>
    <row r="22" ht="16.5" customHeight="1" s="128">
      <c r="A22" s="72" t="n">
        <v>45309</v>
      </c>
      <c r="B22" s="117">
        <f>(B21+C22)+((B21+C22)*D22)</f>
        <v/>
      </c>
      <c r="C22" s="117" t="n">
        <v>0</v>
      </c>
      <c r="D22" s="117">
        <f>(4.7/10000)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</row>
    <row r="23" ht="16.5" customHeight="1" s="128">
      <c r="A23" s="72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inlineStr">
        <is>
          <t>Ary van der Touw</t>
        </is>
      </c>
      <c r="F23" s="117">
        <f>(B23-B22)-C23</f>
        <v/>
      </c>
      <c r="G23" s="107" t="inlineStr">
        <is>
          <t>from Owl Ventures to Ary van der Touw</t>
        </is>
      </c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7" t="n"/>
      <c r="AF23" s="127" t="n"/>
      <c r="AG23" s="127" t="n"/>
      <c r="AH23" s="127" t="n"/>
      <c r="AI23" s="127" t="n"/>
      <c r="AJ23" s="127" t="n"/>
      <c r="AK23" s="127" t="n"/>
      <c r="AL23" s="127" t="n"/>
    </row>
    <row r="24" ht="16.5" customHeight="1" s="128">
      <c r="A24" s="72" t="n">
        <v>45311</v>
      </c>
      <c r="B24" s="117">
        <f>(B23+C24)+((B23+C24)*D24)</f>
        <v/>
      </c>
      <c r="C24" s="117" t="n">
        <v>0</v>
      </c>
      <c r="D24" s="117">
        <f>(5.6/10000)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  <c r="AI24" s="127" t="n"/>
      <c r="AJ24" s="127" t="n"/>
      <c r="AK24" s="127" t="n"/>
      <c r="AL24" s="127" t="n"/>
    </row>
    <row r="25" ht="16.5" customHeight="1" s="128">
      <c r="A25" s="72" t="n">
        <v>45312</v>
      </c>
      <c r="B25" s="117">
        <f>(B24+C25)+((B24+C25)*D25)</f>
        <v/>
      </c>
      <c r="C25" s="117" t="n">
        <v>1.24589</v>
      </c>
      <c r="D25" s="117">
        <f>(5/10000)</f>
        <v/>
      </c>
      <c r="E25" s="106" t="n"/>
      <c r="F25" s="117">
        <f>(B25-B24)-C25</f>
        <v/>
      </c>
      <c r="G25" s="107" t="inlineStr">
        <is>
          <t>buy &amp; add 1,24589 TAO</t>
        </is>
      </c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7" t="n"/>
      <c r="AF25" s="127" t="n"/>
      <c r="AG25" s="127" t="n"/>
      <c r="AH25" s="127" t="n"/>
      <c r="AI25" s="127" t="n"/>
      <c r="AJ25" s="127" t="n"/>
      <c r="AK25" s="127" t="n"/>
      <c r="AL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(5.2/10000)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7" t="n"/>
      <c r="AH26" s="127" t="n"/>
      <c r="AI26" s="127" t="n"/>
      <c r="AJ26" s="127" t="n"/>
      <c r="AK26" s="127" t="n"/>
      <c r="AL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(5/10000)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7" t="n"/>
      <c r="AF27" s="127" t="n"/>
      <c r="AG27" s="127" t="n"/>
      <c r="AH27" s="127" t="n"/>
      <c r="AI27" s="127" t="n"/>
      <c r="AJ27" s="127" t="n"/>
      <c r="AK27" s="127" t="n"/>
      <c r="AL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(5.1/10000)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7" t="n"/>
      <c r="AF28" s="127" t="n"/>
      <c r="AG28" s="127" t="n"/>
      <c r="AH28" s="127" t="n"/>
      <c r="AI28" s="127" t="n"/>
      <c r="AJ28" s="127" t="n"/>
      <c r="AK28" s="127" t="n"/>
      <c r="AL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(5.1/10000)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7" t="n"/>
      <c r="AF29" s="127" t="n"/>
      <c r="AG29" s="127" t="n"/>
      <c r="AH29" s="127" t="n"/>
      <c r="AI29" s="127" t="n"/>
      <c r="AJ29" s="127" t="n"/>
      <c r="AK29" s="127" t="n"/>
      <c r="AL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(5.1/10000)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7" t="n"/>
      <c r="AF30" s="127" t="n"/>
      <c r="AG30" s="127" t="n"/>
      <c r="AH30" s="127" t="n"/>
      <c r="AI30" s="127" t="n"/>
      <c r="AJ30" s="127" t="n"/>
      <c r="AK30" s="127" t="n"/>
      <c r="AL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(5.1/10000)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  <c r="AA31" s="127" t="n"/>
      <c r="AB31" s="127" t="n"/>
      <c r="AC31" s="127" t="n"/>
      <c r="AD31" s="127" t="n"/>
      <c r="AE31" s="127" t="n"/>
      <c r="AF31" s="127" t="n"/>
      <c r="AG31" s="127" t="n"/>
      <c r="AH31" s="127" t="n"/>
      <c r="AI31" s="127" t="n"/>
      <c r="AJ31" s="127" t="n"/>
      <c r="AK31" s="127" t="n"/>
      <c r="AL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(5.2/10000)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7" t="n"/>
      <c r="AF32" s="127" t="n"/>
      <c r="AG32" s="127" t="n"/>
      <c r="AH32" s="127" t="n"/>
      <c r="AI32" s="127" t="n"/>
      <c r="AJ32" s="127" t="n"/>
      <c r="AK32" s="127" t="n"/>
      <c r="AL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(5.2/10000)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7" t="n"/>
      <c r="AF33" s="127" t="n"/>
      <c r="AG33" s="127" t="n"/>
      <c r="AH33" s="127" t="n"/>
      <c r="AI33" s="127" t="n"/>
      <c r="AJ33" s="127" t="n"/>
      <c r="AK33" s="127" t="n"/>
      <c r="AL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(5.2/10000)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  <c r="AI34" s="127" t="n"/>
      <c r="AJ34" s="127" t="n"/>
      <c r="AK34" s="127" t="n"/>
      <c r="AL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  <c r="AI35" s="127" t="n"/>
      <c r="AJ35" s="127" t="n"/>
      <c r="AK35" s="127" t="n"/>
      <c r="AL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7" t="n"/>
      <c r="AF36" s="127" t="n"/>
      <c r="AG36" s="127" t="n"/>
      <c r="AH36" s="127" t="n"/>
      <c r="AI36" s="127" t="n"/>
      <c r="AJ36" s="127" t="n"/>
      <c r="AK36" s="127" t="n"/>
      <c r="AL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7" t="n"/>
      <c r="AF37" s="127" t="n"/>
      <c r="AG37" s="127" t="n"/>
      <c r="AH37" s="127" t="n"/>
      <c r="AI37" s="127" t="n"/>
      <c r="AJ37" s="127" t="n"/>
      <c r="AK37" s="127" t="n"/>
      <c r="AL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  <c r="AJ38" s="51" t="n"/>
      <c r="AK38" s="51" t="n"/>
      <c r="AL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7" t="n"/>
      <c r="AF39" s="127" t="n"/>
      <c r="AG39" s="127" t="n"/>
      <c r="AH39" s="127" t="n"/>
      <c r="AI39" s="127" t="n"/>
      <c r="AJ39" s="127" t="n"/>
      <c r="AK39" s="127" t="n"/>
      <c r="AL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(4.4/10000)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7" t="n"/>
      <c r="AF40" s="127" t="n"/>
      <c r="AG40" s="127" t="n"/>
      <c r="AH40" s="127" t="n"/>
      <c r="AI40" s="127" t="n"/>
      <c r="AJ40" s="127" t="n"/>
      <c r="AK40" s="127" t="n"/>
      <c r="AL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(3.4/10000)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7" t="n"/>
      <c r="AF41" s="127" t="n"/>
      <c r="AG41" s="127" t="n"/>
      <c r="AH41" s="127" t="n"/>
      <c r="AI41" s="127" t="n"/>
      <c r="AJ41" s="127" t="n"/>
      <c r="AK41" s="127" t="n"/>
      <c r="AL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4.04561</v>
      </c>
      <c r="D42" s="117">
        <f>(1.8/10000)</f>
        <v/>
      </c>
      <c r="E42" s="106" t="inlineStr">
        <is>
          <t>Tatsu</t>
        </is>
      </c>
      <c r="F42" s="117">
        <f>(B42-B41)-C42</f>
        <v/>
      </c>
      <c r="G42" s="107" t="inlineStr">
        <is>
          <t>from Ary van der Touw to Tatsu</t>
        </is>
      </c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7" t="n"/>
      <c r="AF42" s="127" t="n"/>
      <c r="AG42" s="127" t="n"/>
      <c r="AH42" s="127" t="n"/>
      <c r="AI42" s="127" t="n"/>
      <c r="AJ42" s="127" t="n"/>
      <c r="AK42" s="127" t="n"/>
      <c r="AL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inlineStr">
        <is>
          <t>due to validator change</t>
        </is>
      </c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7" t="n"/>
      <c r="AF43" s="127" t="n"/>
      <c r="AG43" s="127" t="n"/>
      <c r="AH43" s="127" t="n"/>
      <c r="AI43" s="127" t="n"/>
      <c r="AJ43" s="127" t="n"/>
      <c r="AK43" s="127" t="n"/>
      <c r="AL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(5.4/10000)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7" t="n"/>
      <c r="AF44" s="127" t="n"/>
      <c r="AG44" s="127" t="n"/>
      <c r="AH44" s="127" t="n"/>
      <c r="AI44" s="127" t="n"/>
      <c r="AJ44" s="127" t="n"/>
      <c r="AK44" s="127" t="n"/>
      <c r="AL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(5.7/10000)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7" t="n"/>
      <c r="AF45" s="127" t="n"/>
      <c r="AG45" s="127" t="n"/>
      <c r="AH45" s="127" t="n"/>
      <c r="AI45" s="127" t="n"/>
      <c r="AJ45" s="127" t="n"/>
      <c r="AK45" s="127" t="n"/>
      <c r="AL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3.03047</v>
      </c>
      <c r="D46" s="117">
        <f>(5.6/10000)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7" t="n"/>
      <c r="AF46" s="127" t="n"/>
      <c r="AG46" s="127" t="n"/>
      <c r="AH46" s="127" t="n"/>
      <c r="AI46" s="127" t="n"/>
      <c r="AJ46" s="127" t="n"/>
      <c r="AK46" s="127" t="n"/>
      <c r="AL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(4.8/10000)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7" t="n"/>
      <c r="AF47" s="127" t="n"/>
      <c r="AG47" s="127" t="n"/>
      <c r="AH47" s="127" t="n"/>
      <c r="AI47" s="127" t="n"/>
      <c r="AJ47" s="127" t="n"/>
      <c r="AK47" s="127" t="n"/>
      <c r="AL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(5.2/10000)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7" t="n"/>
      <c r="AF48" s="127" t="n"/>
      <c r="AG48" s="127" t="n"/>
      <c r="AH48" s="127" t="n"/>
      <c r="AI48" s="127" t="n"/>
      <c r="AJ48" s="127" t="n"/>
      <c r="AK48" s="127" t="n"/>
      <c r="AL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(5.5/10000)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  <c r="AI49" s="127" t="n"/>
      <c r="AJ49" s="127" t="n"/>
      <c r="AK49" s="127" t="n"/>
      <c r="AL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(5.5/10000)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7" t="n"/>
      <c r="AF50" s="127" t="n"/>
      <c r="AG50" s="127" t="n"/>
      <c r="AH50" s="127" t="n"/>
      <c r="AI50" s="127" t="n"/>
      <c r="AJ50" s="127" t="n"/>
      <c r="AK50" s="127" t="n"/>
      <c r="AL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(5.3/10000)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7" t="n"/>
      <c r="AF51" s="127" t="n"/>
      <c r="AG51" s="127" t="n"/>
      <c r="AH51" s="127" t="n"/>
      <c r="AI51" s="127" t="n"/>
      <c r="AJ51" s="127" t="n"/>
      <c r="AK51" s="127" t="n"/>
      <c r="AL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(5.5/10000)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7" t="n"/>
      <c r="AF52" s="127" t="n"/>
      <c r="AG52" s="127" t="n"/>
      <c r="AH52" s="127" t="n"/>
      <c r="AI52" s="127" t="n"/>
      <c r="AJ52" s="127" t="n"/>
      <c r="AK52" s="127" t="n"/>
      <c r="AL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(16/10000)</f>
        <v/>
      </c>
      <c r="E53" s="106" t="n"/>
      <c r="F53" s="117">
        <f>(B53-B52)-C53</f>
        <v/>
      </c>
      <c r="G53" s="107" t="inlineStr">
        <is>
          <t>Subnets: 4 (Targon.com), 19 (Nineteen.ai), 29 (Coldint), 64 (Chutes.ai) | 34 (BitMindAI)</t>
        </is>
      </c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7" t="n"/>
      <c r="AF53" s="127" t="n"/>
      <c r="AG53" s="127" t="n"/>
      <c r="AH53" s="127" t="n"/>
      <c r="AI53" s="127" t="n"/>
      <c r="AJ53" s="127" t="n"/>
      <c r="AK53" s="127" t="n"/>
      <c r="AL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(7.2/10000)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7" t="n"/>
      <c r="AF54" s="127" t="n"/>
      <c r="AG54" s="127" t="n"/>
      <c r="AH54" s="127" t="n"/>
      <c r="AI54" s="127" t="n"/>
      <c r="AJ54" s="127" t="n"/>
      <c r="AK54" s="127" t="n"/>
      <c r="AL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(7/10000)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7" t="n"/>
      <c r="AF55" s="127" t="n"/>
      <c r="AG55" s="127" t="n"/>
      <c r="AH55" s="127" t="n"/>
      <c r="AI55" s="127" t="n"/>
      <c r="AJ55" s="127" t="n"/>
      <c r="AK55" s="127" t="n"/>
      <c r="AL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(7.3/10000)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7" t="n"/>
      <c r="AF56" s="127" t="n"/>
      <c r="AG56" s="127" t="n"/>
      <c r="AH56" s="127" t="n"/>
      <c r="AI56" s="127" t="n"/>
      <c r="AJ56" s="127" t="n"/>
      <c r="AK56" s="127" t="n"/>
      <c r="AL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(7.9/10000)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  <c r="AI57" s="127" t="n"/>
      <c r="AJ57" s="127" t="n"/>
      <c r="AK57" s="127" t="n"/>
      <c r="AL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(14/10000)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7" t="n"/>
      <c r="AF58" s="127" t="n"/>
      <c r="AG58" s="127" t="n"/>
      <c r="AH58" s="127" t="n"/>
      <c r="AI58" s="127" t="n"/>
      <c r="AJ58" s="127" t="n"/>
      <c r="AK58" s="127" t="n"/>
      <c r="AL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(13/10000)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7" t="n"/>
      <c r="AF59" s="127" t="n"/>
      <c r="AG59" s="127" t="n"/>
      <c r="AH59" s="127" t="n"/>
      <c r="AI59" s="127" t="n"/>
      <c r="AJ59" s="127" t="n"/>
      <c r="AK59" s="127" t="n"/>
      <c r="AL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(9.5/10000)</f>
        <v/>
      </c>
      <c r="E60" s="106" t="n"/>
      <c r="F60" s="117">
        <f>(B60-B59)-C60</f>
        <v/>
      </c>
      <c r="G60" s="107" t="n"/>
      <c r="H60" s="127" t="n"/>
      <c r="I60" s="73" t="inlineStr">
        <is>
          <t>Subnets</t>
        </is>
      </c>
      <c r="J60" s="74" t="n"/>
      <c r="K60" s="74" t="n"/>
      <c r="L60" s="74" t="n"/>
      <c r="M60" s="74" t="n"/>
      <c r="N60" s="74" t="n"/>
      <c r="O60" s="74" t="n"/>
      <c r="P60" s="74" t="n"/>
      <c r="Q60" s="74" t="n"/>
      <c r="R60" s="74" t="n"/>
      <c r="S60" s="74" t="n"/>
      <c r="T60" s="74" t="n"/>
      <c r="U60" s="74" t="n"/>
      <c r="V60" s="74" t="n"/>
      <c r="W60" s="74" t="n"/>
      <c r="X60" s="74" t="n"/>
      <c r="Y60" s="74" t="n"/>
      <c r="Z60" s="74" t="n"/>
      <c r="AA60" s="74" t="n"/>
      <c r="AB60" s="74" t="n"/>
      <c r="AC60" s="74" t="n"/>
      <c r="AD60" s="74" t="n"/>
      <c r="AE60" s="74" t="n"/>
      <c r="AF60" s="74" t="n"/>
      <c r="AG60" s="127" t="n"/>
      <c r="AH60" s="127" t="n"/>
      <c r="AI60" s="127" t="n"/>
      <c r="AJ60" s="127" t="n"/>
      <c r="AK60" s="127" t="n"/>
      <c r="AL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(8.1/10000)</f>
        <v/>
      </c>
      <c r="E61" s="106" t="n"/>
      <c r="F61" s="117">
        <f>(B61-B60)-C61</f>
        <v/>
      </c>
      <c r="G61" s="107" t="n"/>
      <c r="H61" s="75" t="n"/>
      <c r="I61" s="79" t="inlineStr">
        <is>
          <t>Targon - 4</t>
        </is>
      </c>
      <c r="J61" s="133" t="n"/>
      <c r="K61" s="133" t="n"/>
      <c r="L61" s="78">
        <f>SUM(L63:L68)</f>
        <v/>
      </c>
      <c r="M61" s="79" t="inlineStr">
        <is>
          <t>Proprietary Trading - 8</t>
        </is>
      </c>
      <c r="N61" s="133" t="n"/>
      <c r="O61" s="133" t="n"/>
      <c r="P61" s="78" t="n"/>
      <c r="Q61" s="79" t="inlineStr">
        <is>
          <t>Vision - 19</t>
        </is>
      </c>
      <c r="R61" s="133" t="n"/>
      <c r="S61" s="133" t="n"/>
      <c r="T61" s="78">
        <f>SUM(T63:T68)</f>
        <v/>
      </c>
      <c r="U61" s="79" t="inlineStr">
        <is>
          <t>Graphite - 43</t>
        </is>
      </c>
      <c r="V61" s="133" t="n"/>
      <c r="W61" s="133" t="n"/>
      <c r="X61" s="80" t="n"/>
      <c r="Y61" s="79" t="inlineStr">
        <is>
          <t>Gradients - 56</t>
        </is>
      </c>
      <c r="Z61" s="133" t="n"/>
      <c r="AA61" s="133" t="n"/>
      <c r="AB61" s="78">
        <f>SUM(AB63:AB68)</f>
        <v/>
      </c>
      <c r="AC61" s="79" t="inlineStr">
        <is>
          <t>Chutes - 64</t>
        </is>
      </c>
      <c r="AD61" s="133" t="n"/>
      <c r="AE61" s="133" t="n"/>
      <c r="AF61" s="78">
        <f>SUM(AF63:AF68)</f>
        <v/>
      </c>
      <c r="AG61" s="127" t="n"/>
      <c r="AH61" s="127" t="n"/>
      <c r="AI61" s="127" t="n"/>
      <c r="AJ61" s="127" t="n"/>
      <c r="AK61" s="127" t="n"/>
      <c r="AL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(7/10000)</f>
        <v/>
      </c>
      <c r="E62" s="106" t="n"/>
      <c r="F62" s="117">
        <f>(B62-B61)-C62</f>
        <v/>
      </c>
      <c r="G62" s="107" t="n"/>
      <c r="H62" s="127" t="n"/>
      <c r="I62" s="81" t="inlineStr">
        <is>
          <t>stock up [𝞃]</t>
        </is>
      </c>
      <c r="J62" s="81" t="inlineStr">
        <is>
          <t>α token</t>
        </is>
      </c>
      <c r="K62" s="81" t="inlineStr">
        <is>
          <t>validator</t>
        </is>
      </c>
      <c r="L62" s="81" t="inlineStr">
        <is>
          <t>daily reward [𝞃]</t>
        </is>
      </c>
      <c r="M62" s="81" t="inlineStr">
        <is>
          <t>stock up [𝞃]</t>
        </is>
      </c>
      <c r="N62" s="81" t="inlineStr">
        <is>
          <t>α token</t>
        </is>
      </c>
      <c r="O62" s="81" t="inlineStr">
        <is>
          <t>validator</t>
        </is>
      </c>
      <c r="P62" s="81" t="inlineStr">
        <is>
          <t>daily reward [𝞃]</t>
        </is>
      </c>
      <c r="Q62" s="81" t="inlineStr">
        <is>
          <t>stock up [𝞃]</t>
        </is>
      </c>
      <c r="R62" s="81" t="inlineStr">
        <is>
          <t>α token</t>
        </is>
      </c>
      <c r="S62" s="81" t="inlineStr">
        <is>
          <t>validator</t>
        </is>
      </c>
      <c r="T62" s="81" t="inlineStr">
        <is>
          <t>daily reward [𝞃]</t>
        </is>
      </c>
      <c r="U62" s="81" t="inlineStr">
        <is>
          <t>stock up [𝞃]</t>
        </is>
      </c>
      <c r="V62" s="81" t="inlineStr">
        <is>
          <t>α token</t>
        </is>
      </c>
      <c r="W62" s="81" t="inlineStr">
        <is>
          <t>validator</t>
        </is>
      </c>
      <c r="X62" s="81" t="inlineStr">
        <is>
          <t>daily reward [𝞃]</t>
        </is>
      </c>
      <c r="Y62" s="81" t="inlineStr">
        <is>
          <t>stock up [𝞃]</t>
        </is>
      </c>
      <c r="Z62" s="81" t="inlineStr">
        <is>
          <t>α token</t>
        </is>
      </c>
      <c r="AA62" s="81" t="inlineStr">
        <is>
          <t>validator</t>
        </is>
      </c>
      <c r="AB62" s="81" t="inlineStr">
        <is>
          <t>daily reward [𝞃]</t>
        </is>
      </c>
      <c r="AC62" s="81" t="inlineStr">
        <is>
          <t>stock up [𝞃]</t>
        </is>
      </c>
      <c r="AD62" s="81" t="inlineStr">
        <is>
          <t>α token</t>
        </is>
      </c>
      <c r="AE62" s="81" t="inlineStr">
        <is>
          <t>validator</t>
        </is>
      </c>
      <c r="AF62" s="81" t="inlineStr">
        <is>
          <t>daily reward [𝞃]</t>
        </is>
      </c>
      <c r="AG62" s="127" t="inlineStr">
        <is>
          <t xml:space="preserve"> </t>
        </is>
      </c>
      <c r="AH62" s="127" t="n"/>
      <c r="AI62" s="127" t="n"/>
      <c r="AJ62" s="127" t="n"/>
      <c r="AK62" s="127" t="n"/>
      <c r="AL62" s="127" t="n"/>
    </row>
    <row r="63" ht="16.5" customHeight="1" s="128">
      <c r="A63" s="33" t="n">
        <v>45346</v>
      </c>
      <c r="B63" s="117">
        <f>(B62+C63)+((B62+C63)*D63)-G63</f>
        <v/>
      </c>
      <c r="C63" s="117" t="n">
        <v>0</v>
      </c>
      <c r="D63" s="117">
        <f>(2/10000)</f>
        <v/>
      </c>
      <c r="E63" s="106" t="n"/>
      <c r="F63" s="117">
        <f>(B63-B62)-C63+(I63+Q63+AC63)</f>
        <v/>
      </c>
      <c r="G63" s="107">
        <f>8.6587+14.6887</f>
        <v/>
      </c>
      <c r="H63" s="127" t="n"/>
      <c r="I63" s="84" t="n">
        <v>8.6609</v>
      </c>
      <c r="J63" s="111" t="n">
        <v>33.937</v>
      </c>
      <c r="K63" s="111" t="inlineStr">
        <is>
          <t>Tatsu</t>
        </is>
      </c>
      <c r="L63" s="53" t="n">
        <v>0</v>
      </c>
      <c r="M63" s="85" t="n"/>
      <c r="N63" s="86" t="n"/>
      <c r="O63" s="86" t="n"/>
      <c r="P63" s="87" t="n"/>
      <c r="Q63" s="84" t="n">
        <v>6.0317</v>
      </c>
      <c r="R63" s="111">
        <f>73.868+0</f>
        <v/>
      </c>
      <c r="S63" s="111" t="inlineStr">
        <is>
          <t>Tatsu</t>
        </is>
      </c>
      <c r="T63" s="53" t="n">
        <v>0</v>
      </c>
      <c r="U63" s="85" t="n"/>
      <c r="V63" s="86" t="n"/>
      <c r="W63" s="86" t="n"/>
      <c r="X63" s="87" t="n"/>
      <c r="Y63" s="85" t="n"/>
      <c r="Z63" s="86" t="n"/>
      <c r="AA63" s="86" t="n"/>
      <c r="AB63" s="87" t="n"/>
      <c r="AC63" s="84" t="n">
        <v>8.6587</v>
      </c>
      <c r="AD63" s="111" t="n">
        <v>44.161</v>
      </c>
      <c r="AE63" s="111" t="inlineStr">
        <is>
          <t>Tatsu</t>
        </is>
      </c>
      <c r="AF63" s="53" t="n">
        <v>0</v>
      </c>
      <c r="AG63" s="127" t="n"/>
      <c r="AH63" s="127" t="n"/>
      <c r="AI63" s="127" t="n"/>
      <c r="AJ63" s="127" t="n"/>
      <c r="AK63" s="127" t="n"/>
      <c r="AL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(2/10000)</f>
        <v/>
      </c>
      <c r="E64" s="106" t="n"/>
      <c r="F64" s="117">
        <f>(B64-B63)-C64</f>
        <v/>
      </c>
      <c r="G64" s="107" t="n"/>
      <c r="H64" s="127" t="n"/>
      <c r="I64" s="119" t="n"/>
      <c r="J64" s="106">
        <f>J63+0.101</f>
        <v/>
      </c>
      <c r="K64" s="106" t="n"/>
      <c r="L64" s="107">
        <f>J64-J63</f>
        <v/>
      </c>
      <c r="M64" s="89" t="n"/>
      <c r="N64" s="90" t="n"/>
      <c r="O64" s="90" t="n"/>
      <c r="P64" s="91" t="n"/>
      <c r="Q64" s="119" t="n"/>
      <c r="R64" s="106">
        <f>R63+0.207</f>
        <v/>
      </c>
      <c r="S64" s="106" t="n"/>
      <c r="T64" s="107">
        <f>R64-R63</f>
        <v/>
      </c>
      <c r="U64" s="89" t="n"/>
      <c r="V64" s="90" t="n"/>
      <c r="W64" s="90" t="n"/>
      <c r="X64" s="91" t="n"/>
      <c r="Y64" s="89" t="n"/>
      <c r="Z64" s="90" t="n"/>
      <c r="AA64" s="90" t="n"/>
      <c r="AB64" s="91" t="n"/>
      <c r="AC64" s="119" t="n"/>
      <c r="AD64" s="106">
        <f>AD63+0.11</f>
        <v/>
      </c>
      <c r="AE64" s="106" t="n"/>
      <c r="AF64" s="107">
        <f>AD64-AD63</f>
        <v/>
      </c>
      <c r="AG64" s="127" t="n"/>
      <c r="AH64" s="127" t="n"/>
      <c r="AI64" s="127" t="n"/>
      <c r="AJ64" s="127" t="n"/>
      <c r="AK64" s="127" t="n"/>
      <c r="AL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(2/10000)</f>
        <v/>
      </c>
      <c r="E65" s="106" t="n"/>
      <c r="F65" s="117">
        <f>(B65-B64)-C65</f>
        <v/>
      </c>
      <c r="G65" s="92" t="n"/>
      <c r="H65" s="127" t="n"/>
      <c r="I65" s="119" t="n"/>
      <c r="J65" s="106">
        <f>J64+0.101</f>
        <v/>
      </c>
      <c r="K65" s="106" t="n"/>
      <c r="L65" s="107">
        <f>J65-J64</f>
        <v/>
      </c>
      <c r="M65" s="89" t="n"/>
      <c r="N65" s="90" t="n"/>
      <c r="O65" s="90" t="n"/>
      <c r="P65" s="91" t="n"/>
      <c r="Q65" s="119" t="n"/>
      <c r="R65" s="106">
        <f>R64+0.207</f>
        <v/>
      </c>
      <c r="S65" s="106" t="n"/>
      <c r="T65" s="107">
        <f>R65-R64</f>
        <v/>
      </c>
      <c r="U65" s="89" t="n"/>
      <c r="V65" s="90" t="n"/>
      <c r="W65" s="90" t="n"/>
      <c r="X65" s="91" t="n"/>
      <c r="Y65" s="89" t="n"/>
      <c r="Z65" s="90" t="n"/>
      <c r="AA65" s="90" t="n"/>
      <c r="AB65" s="91" t="n"/>
      <c r="AC65" s="119" t="n"/>
      <c r="AD65" s="106">
        <f>AD64+0.11</f>
        <v/>
      </c>
      <c r="AE65" s="106" t="n"/>
      <c r="AF65" s="107">
        <f>AD65-AD64</f>
        <v/>
      </c>
      <c r="AG65" s="127" t="n"/>
      <c r="AH65" s="127" t="n"/>
      <c r="AI65" s="127" t="n"/>
      <c r="AJ65" s="127" t="n"/>
      <c r="AK65" s="127" t="n"/>
      <c r="AL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(2/10000)</f>
        <v/>
      </c>
      <c r="E66" s="106" t="n"/>
      <c r="F66" s="117">
        <f>(B66-B65)-C66</f>
        <v/>
      </c>
      <c r="G66" s="107" t="n"/>
      <c r="H66" s="127" t="n"/>
      <c r="I66" s="119" t="n"/>
      <c r="J66" s="106">
        <f>J65+0.101</f>
        <v/>
      </c>
      <c r="K66" s="106" t="n"/>
      <c r="L66" s="107">
        <f>J66-J65</f>
        <v/>
      </c>
      <c r="M66" s="89" t="n"/>
      <c r="N66" s="90" t="n"/>
      <c r="O66" s="90" t="n"/>
      <c r="P66" s="91" t="n"/>
      <c r="Q66" s="119" t="n"/>
      <c r="R66" s="106">
        <f>R65+0.207</f>
        <v/>
      </c>
      <c r="S66" s="106" t="n"/>
      <c r="T66" s="107">
        <f>R66-R65</f>
        <v/>
      </c>
      <c r="U66" s="89" t="n"/>
      <c r="V66" s="90" t="n"/>
      <c r="W66" s="90" t="n"/>
      <c r="X66" s="91" t="n"/>
      <c r="Y66" s="89" t="n"/>
      <c r="Z66" s="90" t="n"/>
      <c r="AA66" s="90" t="n"/>
      <c r="AB66" s="91" t="n"/>
      <c r="AC66" s="119" t="n"/>
      <c r="AD66" s="106">
        <f>AD65+0.11</f>
        <v/>
      </c>
      <c r="AE66" s="106" t="n"/>
      <c r="AF66" s="107">
        <f>AD66-AD65</f>
        <v/>
      </c>
      <c r="AG66" s="127" t="n"/>
      <c r="AH66" s="127" t="n"/>
      <c r="AI66" s="127" t="n"/>
      <c r="AJ66" s="127" t="n"/>
      <c r="AK66" s="127" t="n"/>
      <c r="AL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(2/10000)</f>
        <v/>
      </c>
      <c r="E67" s="106" t="n"/>
      <c r="F67" s="117">
        <f>(B67-B66)-C67</f>
        <v/>
      </c>
      <c r="G67" s="107" t="n"/>
      <c r="H67" s="127" t="n"/>
      <c r="I67" s="119" t="n"/>
      <c r="J67" s="106">
        <f>J66+0.101</f>
        <v/>
      </c>
      <c r="K67" s="106" t="n"/>
      <c r="L67" s="107">
        <f>J67-J66</f>
        <v/>
      </c>
      <c r="M67" s="89" t="n"/>
      <c r="N67" s="90" t="n"/>
      <c r="O67" s="90" t="n"/>
      <c r="P67" s="91" t="n"/>
      <c r="Q67" s="119" t="n"/>
      <c r="R67" s="106">
        <f>R66+0.207</f>
        <v/>
      </c>
      <c r="S67" s="106" t="n"/>
      <c r="T67" s="107">
        <f>R67-R66</f>
        <v/>
      </c>
      <c r="U67" s="89" t="n"/>
      <c r="V67" s="90" t="n"/>
      <c r="W67" s="90" t="n"/>
      <c r="X67" s="91" t="n"/>
      <c r="Y67" s="89" t="n"/>
      <c r="Z67" s="90" t="n"/>
      <c r="AA67" s="90" t="n"/>
      <c r="AB67" s="91" t="n"/>
      <c r="AC67" s="119" t="n"/>
      <c r="AD67" s="106">
        <f>AD66+0.11</f>
        <v/>
      </c>
      <c r="AE67" s="106" t="n"/>
      <c r="AF67" s="107">
        <f>AD67-AD66</f>
        <v/>
      </c>
      <c r="AG67" s="127" t="n"/>
      <c r="AH67" s="127" t="n"/>
      <c r="AI67" s="127" t="n"/>
      <c r="AJ67" s="127" t="n"/>
      <c r="AK67" s="127" t="n"/>
      <c r="AL67" s="127" t="n"/>
    </row>
    <row r="68" ht="16.5" customHeight="1" s="128">
      <c r="A68" s="37" t="n">
        <v>45351</v>
      </c>
      <c r="B68" s="126">
        <f>(B67+C68)+((B67+C68)*D68)-G68</f>
        <v/>
      </c>
      <c r="C68" s="126" t="n">
        <v>0</v>
      </c>
      <c r="D68" s="126">
        <f>(1/10000)</f>
        <v/>
      </c>
      <c r="E68" s="109" t="n"/>
      <c r="F68" s="126">
        <f>(B68-B67)-C68+(I68+Q68+AC68)</f>
        <v/>
      </c>
      <c r="G68" s="40">
        <f>13.171</f>
        <v/>
      </c>
      <c r="H68" s="127" t="n"/>
      <c r="I68" s="93" t="n">
        <v>4.3742</v>
      </c>
      <c r="J68" s="109">
        <f>26.365+J67+0.121</f>
        <v/>
      </c>
      <c r="K68" s="109" t="n"/>
      <c r="L68" s="40">
        <f>J68-J67-26.365</f>
        <v/>
      </c>
      <c r="M68" s="94" t="n"/>
      <c r="N68" s="95" t="n"/>
      <c r="O68" s="95" t="n"/>
      <c r="P68" s="96" t="n"/>
      <c r="Q68" s="93" t="n">
        <v>2.9361</v>
      </c>
      <c r="R68" s="109">
        <f>R67+57.37+0.31</f>
        <v/>
      </c>
      <c r="S68" s="109" t="n"/>
      <c r="T68" s="40">
        <f>R68-R67-57.37</f>
        <v/>
      </c>
      <c r="U68" s="94" t="n"/>
      <c r="V68" s="95" t="n"/>
      <c r="W68" s="95" t="n"/>
      <c r="X68" s="96" t="n"/>
      <c r="Y68" s="94" t="n"/>
      <c r="Z68" s="95" t="n"/>
      <c r="AA68" s="95" t="n"/>
      <c r="AB68" s="96" t="n"/>
      <c r="AC68" s="93" t="n">
        <v>5.8575</v>
      </c>
      <c r="AD68" s="109">
        <f>AD67+34.338+0.2</f>
        <v/>
      </c>
      <c r="AE68" s="109" t="n"/>
      <c r="AF68" s="40">
        <f>AD68-AD67-34.338</f>
        <v/>
      </c>
      <c r="AG68" s="127" t="n"/>
      <c r="AH68" s="127" t="n"/>
      <c r="AI68" s="127" t="n"/>
      <c r="AJ68" s="127" t="n"/>
      <c r="AK68" s="127" t="n"/>
      <c r="AL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97" t="n"/>
      <c r="V69" s="97" t="n"/>
      <c r="W69" s="97" t="n"/>
      <c r="X69" s="97" t="n"/>
      <c r="Y69" s="127" t="n"/>
      <c r="Z69" s="127" t="n"/>
      <c r="AA69" s="127" t="n"/>
      <c r="AB69" s="127" t="n"/>
      <c r="AC69" s="127" t="n"/>
      <c r="AD69" s="127" t="n"/>
      <c r="AE69" s="127" t="n"/>
      <c r="AF69" s="127" t="n"/>
      <c r="AG69" s="127" t="n"/>
      <c r="AH69" s="127" t="n"/>
      <c r="AI69" s="127" t="n"/>
      <c r="AJ69" s="127" t="n"/>
      <c r="AK69" s="127" t="n"/>
      <c r="AL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98" t="inlineStr">
        <is>
          <t>carry over</t>
        </is>
      </c>
      <c r="J70" s="99">
        <f>J68</f>
        <v/>
      </c>
      <c r="K70" s="99" t="n"/>
      <c r="L70" s="100" t="n"/>
      <c r="M70" s="98" t="inlineStr">
        <is>
          <t>carry over</t>
        </is>
      </c>
      <c r="N70" s="99" t="n"/>
      <c r="O70" s="99" t="n"/>
      <c r="P70" s="100" t="n"/>
      <c r="Q70" s="98" t="inlineStr">
        <is>
          <t>carry over</t>
        </is>
      </c>
      <c r="R70" s="99">
        <f>R68</f>
        <v/>
      </c>
      <c r="S70" s="99" t="n"/>
      <c r="T70" s="100" t="n"/>
      <c r="U70" s="98" t="inlineStr">
        <is>
          <t>carry over</t>
        </is>
      </c>
      <c r="V70" s="99">
        <f>V68</f>
        <v/>
      </c>
      <c r="W70" s="99" t="n"/>
      <c r="X70" s="100" t="n"/>
      <c r="Y70" s="98" t="inlineStr">
        <is>
          <t>carry over</t>
        </is>
      </c>
      <c r="Z70" s="99">
        <f>Z68</f>
        <v/>
      </c>
      <c r="AA70" s="99" t="n"/>
      <c r="AB70" s="100" t="n"/>
      <c r="AC70" s="98" t="inlineStr">
        <is>
          <t>carry over</t>
        </is>
      </c>
      <c r="AD70" s="99">
        <f>AD68</f>
        <v/>
      </c>
      <c r="AE70" s="99" t="n"/>
      <c r="AF70" s="100" t="n"/>
      <c r="AG70" s="127" t="n"/>
      <c r="AH70" s="127" t="n"/>
      <c r="AI70" s="127" t="n"/>
      <c r="AJ70" s="127" t="n"/>
      <c r="AK70" s="127" t="n"/>
      <c r="AL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101" t="n"/>
      <c r="I71" s="79" t="inlineStr">
        <is>
          <t>Targon - 4</t>
        </is>
      </c>
      <c r="J71" s="133" t="n"/>
      <c r="K71" s="133" t="n"/>
      <c r="L71" s="78">
        <f>SUM(L73:L103)</f>
        <v/>
      </c>
      <c r="M71" s="79" t="inlineStr">
        <is>
          <t>Proprietary Trading - 8</t>
        </is>
      </c>
      <c r="N71" s="133" t="n"/>
      <c r="O71" s="133" t="n"/>
      <c r="P71" s="78">
        <f>SUM(P77:P103)</f>
        <v/>
      </c>
      <c r="Q71" s="79" t="inlineStr">
        <is>
          <t>Vision - 19</t>
        </is>
      </c>
      <c r="R71" s="133" t="n"/>
      <c r="S71" s="133" t="n"/>
      <c r="T71" s="102">
        <f>SUM(T73:T103)</f>
        <v/>
      </c>
      <c r="U71" s="79" t="inlineStr">
        <is>
          <t>Graphite - 43</t>
        </is>
      </c>
      <c r="V71" s="133" t="n"/>
      <c r="W71" s="133" t="n"/>
      <c r="X71" s="78">
        <f>SUM(X73:X103)</f>
        <v/>
      </c>
      <c r="Y71" s="79" t="inlineStr">
        <is>
          <t>Gradients - 56</t>
        </is>
      </c>
      <c r="Z71" s="133" t="n"/>
      <c r="AA71" s="133" t="n"/>
      <c r="AB71" s="78">
        <f>SUM(AB73:AB103)</f>
        <v/>
      </c>
      <c r="AC71" s="79" t="inlineStr">
        <is>
          <t>Chutes - 64</t>
        </is>
      </c>
      <c r="AD71" s="133" t="n"/>
      <c r="AE71" s="133" t="n"/>
      <c r="AF71" s="78">
        <f>SUM(AF73:AF103)</f>
        <v/>
      </c>
      <c r="AG71" s="51" t="n"/>
      <c r="AH71" s="51" t="n"/>
      <c r="AI71" s="51" t="n"/>
      <c r="AJ71" s="51" t="n"/>
      <c r="AK71" s="51" t="n"/>
      <c r="AL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81" t="inlineStr">
        <is>
          <t>stock up [𝞃]</t>
        </is>
      </c>
      <c r="J72" s="81" t="inlineStr">
        <is>
          <t>α token</t>
        </is>
      </c>
      <c r="K72" s="81" t="inlineStr">
        <is>
          <t>validator</t>
        </is>
      </c>
      <c r="L72" s="81" t="inlineStr">
        <is>
          <t>daily reward [𝞃]</t>
        </is>
      </c>
      <c r="M72" s="81" t="inlineStr">
        <is>
          <t>stock up [𝞃]</t>
        </is>
      </c>
      <c r="N72" s="81" t="inlineStr">
        <is>
          <t>α token</t>
        </is>
      </c>
      <c r="O72" s="81" t="inlineStr">
        <is>
          <t>validator</t>
        </is>
      </c>
      <c r="P72" s="81" t="inlineStr">
        <is>
          <t>daily reward [𝞃]</t>
        </is>
      </c>
      <c r="Q72" s="81" t="inlineStr">
        <is>
          <t>stock up [𝞃]</t>
        </is>
      </c>
      <c r="R72" s="81" t="inlineStr">
        <is>
          <t>α token</t>
        </is>
      </c>
      <c r="S72" s="81" t="inlineStr">
        <is>
          <t>validator</t>
        </is>
      </c>
      <c r="T72" s="81" t="inlineStr">
        <is>
          <t>daily reward [𝞃]</t>
        </is>
      </c>
      <c r="U72" s="81" t="inlineStr">
        <is>
          <t>stock up [𝞃]</t>
        </is>
      </c>
      <c r="V72" s="81" t="inlineStr">
        <is>
          <t>α token</t>
        </is>
      </c>
      <c r="W72" s="81" t="inlineStr">
        <is>
          <t>validator</t>
        </is>
      </c>
      <c r="X72" s="81" t="inlineStr">
        <is>
          <t>daily reward [𝞃]</t>
        </is>
      </c>
      <c r="Y72" s="81" t="inlineStr">
        <is>
          <t>stock up [𝞃]</t>
        </is>
      </c>
      <c r="Z72" s="81" t="inlineStr">
        <is>
          <t>α token</t>
        </is>
      </c>
      <c r="AA72" s="81" t="inlineStr">
        <is>
          <t>validator</t>
        </is>
      </c>
      <c r="AB72" s="81" t="inlineStr">
        <is>
          <t>daily reward [𝞃]</t>
        </is>
      </c>
      <c r="AC72" s="81" t="inlineStr">
        <is>
          <t>stock up [𝞃]</t>
        </is>
      </c>
      <c r="AD72" s="81" t="inlineStr">
        <is>
          <t>α token</t>
        </is>
      </c>
      <c r="AE72" s="81" t="inlineStr">
        <is>
          <t>validator</t>
        </is>
      </c>
      <c r="AF72" s="81" t="inlineStr">
        <is>
          <t>daily reward [𝞃]</t>
        </is>
      </c>
      <c r="AG72" s="127" t="inlineStr">
        <is>
          <t xml:space="preserve"> </t>
        </is>
      </c>
      <c r="AH72" s="127" t="n"/>
      <c r="AI72" s="127" t="n"/>
      <c r="AJ72" s="127" t="n"/>
      <c r="AK72" s="127" t="n"/>
      <c r="AL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(1/10000)</f>
        <v/>
      </c>
      <c r="E73" s="106" t="n"/>
      <c r="F73" s="117">
        <f>(B73-B70)-C73</f>
        <v/>
      </c>
      <c r="G73" s="107" t="n"/>
      <c r="H73" s="127" t="n"/>
      <c r="I73" s="84" t="n">
        <v>0</v>
      </c>
      <c r="J73" s="111" t="n">
        <v>60.928</v>
      </c>
      <c r="K73" s="111" t="n"/>
      <c r="L73" s="53">
        <f>IF(J73-J68&lt;0,0,J73-J68)</f>
        <v/>
      </c>
      <c r="M73" s="86" t="n"/>
      <c r="N73" s="86" t="n"/>
      <c r="O73" s="86" t="n"/>
      <c r="P73" s="87" t="n"/>
      <c r="Q73" s="111" t="n">
        <v>0</v>
      </c>
      <c r="R73" s="111" t="n">
        <v>132.633</v>
      </c>
      <c r="S73" s="111" t="n"/>
      <c r="T73" s="53">
        <f>IF(R73-R68&lt;0,0,R73-R68)</f>
        <v/>
      </c>
      <c r="U73" s="90" t="n"/>
      <c r="V73" s="90" t="n"/>
      <c r="W73" s="90" t="n"/>
      <c r="X73" s="91" t="n"/>
      <c r="Y73" s="90" t="n"/>
      <c r="Z73" s="90" t="n"/>
      <c r="AA73" s="90" t="n"/>
      <c r="AB73" s="91" t="n"/>
      <c r="AC73" s="111" t="n">
        <v>0</v>
      </c>
      <c r="AD73" s="111" t="n">
        <v>79.34999999999999</v>
      </c>
      <c r="AE73" s="111" t="n"/>
      <c r="AF73" s="53">
        <f>IF(AD73-AD68&lt;0,0,AD73-AD68)</f>
        <v/>
      </c>
      <c r="AG73" s="127" t="n"/>
      <c r="AH73" s="127" t="n"/>
      <c r="AI73" s="127" t="n"/>
      <c r="AJ73" s="127" t="n"/>
      <c r="AK73" s="127" t="n"/>
      <c r="AL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(1/10000)</f>
        <v/>
      </c>
      <c r="E74" s="106" t="n"/>
      <c r="F74" s="117">
        <f>(B74-B73)-C74</f>
        <v/>
      </c>
      <c r="G74" s="107" t="n"/>
      <c r="H74" s="127" t="n"/>
      <c r="I74" s="119" t="n">
        <v>0</v>
      </c>
      <c r="J74" s="106" t="n">
        <v>61.03</v>
      </c>
      <c r="K74" s="106" t="inlineStr">
        <is>
          <t>Rizzo</t>
        </is>
      </c>
      <c r="L74" s="107">
        <f>IF(J74-J73&lt;0,0,J74-J73)</f>
        <v/>
      </c>
      <c r="M74" s="90" t="n"/>
      <c r="N74" s="90" t="n"/>
      <c r="O74" s="90" t="n"/>
      <c r="P74" s="91" t="n"/>
      <c r="Q74" s="106" t="n">
        <v>0</v>
      </c>
      <c r="R74" s="106" t="n">
        <v>133.039</v>
      </c>
      <c r="S74" s="106" t="inlineStr">
        <is>
          <t>Rizzo</t>
        </is>
      </c>
      <c r="T74" s="107">
        <f>IF(R74-R73&lt;0,0,R74-R73)</f>
        <v/>
      </c>
      <c r="U74" s="90" t="n"/>
      <c r="V74" s="90" t="n"/>
      <c r="W74" s="90" t="n"/>
      <c r="X74" s="91" t="n"/>
      <c r="Y74" s="90" t="n"/>
      <c r="Z74" s="90" t="n"/>
      <c r="AA74" s="90" t="n"/>
      <c r="AB74" s="91" t="n"/>
      <c r="AC74" s="106" t="n">
        <v>0</v>
      </c>
      <c r="AD74" s="106" t="n">
        <v>79.55</v>
      </c>
      <c r="AE74" s="106" t="n"/>
      <c r="AF74" s="107">
        <f>IF(AD74-AD73&lt;0,0,AD74-AD73)</f>
        <v/>
      </c>
      <c r="AG74" s="127" t="n"/>
      <c r="AH74" s="127" t="n"/>
      <c r="AI74" s="127" t="n"/>
      <c r="AJ74" s="127" t="n"/>
      <c r="AK74" s="127" t="n"/>
      <c r="AL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(1/10000)</f>
        <v/>
      </c>
      <c r="E75" s="106" t="n"/>
      <c r="F75" s="117">
        <f>(B75-B74)-C75</f>
        <v/>
      </c>
      <c r="G75" s="107" t="n"/>
      <c r="H75" s="127" t="n"/>
      <c r="I75" s="119" t="n">
        <v>0</v>
      </c>
      <c r="J75" s="106" t="n">
        <v>61.38</v>
      </c>
      <c r="K75" s="106" t="n"/>
      <c r="L75" s="107">
        <f>IF(J75-J74&lt;0,0,J75-J74)</f>
        <v/>
      </c>
      <c r="M75" s="90" t="n"/>
      <c r="N75" s="90" t="n"/>
      <c r="O75" s="90" t="n"/>
      <c r="P75" s="91" t="n"/>
      <c r="Q75" s="106" t="n">
        <v>0</v>
      </c>
      <c r="R75" s="106" t="n">
        <v>133.45</v>
      </c>
      <c r="S75" s="106" t="n"/>
      <c r="T75" s="107">
        <f>IF(R75-R74&lt;0,0,R75-R74)</f>
        <v/>
      </c>
      <c r="U75" s="90" t="n"/>
      <c r="V75" s="90" t="n"/>
      <c r="W75" s="90" t="n"/>
      <c r="X75" s="91" t="n"/>
      <c r="Y75" s="90" t="n"/>
      <c r="Z75" s="90" t="n"/>
      <c r="AA75" s="90" t="n"/>
      <c r="AB75" s="91" t="n"/>
      <c r="AC75" s="106" t="n">
        <v>0</v>
      </c>
      <c r="AD75" s="106" t="n">
        <v>79.81999999999999</v>
      </c>
      <c r="AE75" s="106" t="n"/>
      <c r="AF75" s="107">
        <f>IF(AD75-AD74&lt;0,0,AD75-AD74)</f>
        <v/>
      </c>
      <c r="AG75" s="127" t="n"/>
      <c r="AH75" s="127" t="n"/>
      <c r="AI75" s="127" t="n"/>
      <c r="AJ75" s="127" t="n"/>
      <c r="AK75" s="127" t="n"/>
      <c r="AL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(1/10000)</f>
        <v/>
      </c>
      <c r="E76" s="106" t="n"/>
      <c r="F76" s="117">
        <f>(B76-B75)-C76</f>
        <v/>
      </c>
      <c r="G76" s="107" t="n"/>
      <c r="H76" s="127" t="n"/>
      <c r="I76" s="119" t="n">
        <v>0</v>
      </c>
      <c r="J76" s="106" t="n">
        <v>61.63</v>
      </c>
      <c r="K76" s="106" t="n"/>
      <c r="L76" s="107">
        <f>IF(J76-J75&lt;0,0,J76-J75)</f>
        <v/>
      </c>
      <c r="M76" s="90" t="n"/>
      <c r="N76" s="90" t="n"/>
      <c r="O76" s="90" t="n"/>
      <c r="P76" s="91" t="n"/>
      <c r="Q76" s="106" t="n">
        <v>0</v>
      </c>
      <c r="R76" s="106" t="n">
        <v>133.74</v>
      </c>
      <c r="S76" s="106" t="n"/>
      <c r="T76" s="107">
        <f>IF(R76-R75&lt;0,0,R76-R75)</f>
        <v/>
      </c>
      <c r="U76" s="90" t="n"/>
      <c r="V76" s="90" t="n"/>
      <c r="W76" s="90" t="n"/>
      <c r="X76" s="91" t="n"/>
      <c r="Y76" s="90" t="n"/>
      <c r="Z76" s="90" t="n"/>
      <c r="AA76" s="90" t="n"/>
      <c r="AB76" s="91" t="n"/>
      <c r="AC76" s="106" t="n">
        <v>0</v>
      </c>
      <c r="AD76" s="106" t="n">
        <v>80.01000000000001</v>
      </c>
      <c r="AE76" s="106" t="n"/>
      <c r="AF76" s="107">
        <f>IF(AD76-AD75&lt;0,0,AD76-AD75)</f>
        <v/>
      </c>
      <c r="AG76" s="127" t="n"/>
      <c r="AH76" s="127" t="n"/>
      <c r="AI76" s="127" t="n"/>
      <c r="AJ76" s="127" t="n"/>
      <c r="AK76" s="127" t="n"/>
      <c r="AL76" s="127" t="n"/>
    </row>
    <row r="77" ht="16.5" customHeight="1" s="128">
      <c r="A77" s="33" t="n">
        <v>45356</v>
      </c>
      <c r="B77" s="117">
        <f>(B76+C77)+((B76+C77)*D77)-G77</f>
        <v/>
      </c>
      <c r="C77" s="117" t="n">
        <v>0</v>
      </c>
      <c r="D77" s="117">
        <f>(1/10000)</f>
        <v/>
      </c>
      <c r="E77" s="106" t="n"/>
      <c r="F77" s="117">
        <f>(B77-B76)-C77+M77</f>
        <v/>
      </c>
      <c r="G77" s="107">
        <f>9.0572</f>
        <v/>
      </c>
      <c r="H77" s="127" t="inlineStr">
        <is>
          <t xml:space="preserve"> </t>
        </is>
      </c>
      <c r="I77" s="119" t="n">
        <v>0</v>
      </c>
      <c r="J77" s="106" t="n">
        <v>61.81</v>
      </c>
      <c r="K77" s="106" t="n"/>
      <c r="L77" s="107">
        <f>IF(J77-J76&lt;0,0,J77-J76)</f>
        <v/>
      </c>
      <c r="M77" s="106" t="n">
        <v>9.075799999999999</v>
      </c>
      <c r="N77" s="106" t="n">
        <v>47.334</v>
      </c>
      <c r="O77" s="106" t="inlineStr">
        <is>
          <t>Rizzo</t>
        </is>
      </c>
      <c r="P77" s="107" t="n">
        <v>0</v>
      </c>
      <c r="Q77" s="106" t="n">
        <v>0</v>
      </c>
      <c r="R77" s="106" t="n">
        <v>134.01</v>
      </c>
      <c r="S77" s="106" t="n"/>
      <c r="T77" s="107">
        <f>IF(R77-R76&lt;0,0,R77-R76)</f>
        <v/>
      </c>
      <c r="U77" s="90" t="n"/>
      <c r="V77" s="90" t="n"/>
      <c r="W77" s="90" t="n"/>
      <c r="X77" s="91" t="n"/>
      <c r="Y77" s="90" t="n"/>
      <c r="Z77" s="90" t="n"/>
      <c r="AA77" s="90" t="n"/>
      <c r="AB77" s="91" t="n"/>
      <c r="AC77" s="106" t="n">
        <v>0</v>
      </c>
      <c r="AD77" s="106" t="n">
        <v>80.18000000000001</v>
      </c>
      <c r="AE77" s="106" t="n"/>
      <c r="AF77" s="107">
        <f>IF(AD77-AD76&lt;0,0,AD77-AD76)</f>
        <v/>
      </c>
      <c r="AG77" s="127" t="n"/>
      <c r="AH77" s="127" t="n"/>
      <c r="AI77" s="127" t="n"/>
      <c r="AJ77" s="127" t="n"/>
      <c r="AK77" s="127" t="n"/>
      <c r="AL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(1/10000)</f>
        <v/>
      </c>
      <c r="E78" s="106" t="n"/>
      <c r="F78" s="117">
        <f>(B78-B77)-C78</f>
        <v/>
      </c>
      <c r="G78" s="107" t="n"/>
      <c r="H78" s="127" t="n"/>
      <c r="I78" s="119" t="n">
        <v>0</v>
      </c>
      <c r="J78" s="106" t="n">
        <v>62.03</v>
      </c>
      <c r="K78" s="106" t="n"/>
      <c r="L78" s="107">
        <f>IF(J78-J77&lt;0,0,J78-J77)</f>
        <v/>
      </c>
      <c r="M78" s="117" t="n">
        <v>0</v>
      </c>
      <c r="N78" s="117" t="n">
        <v>47.54</v>
      </c>
      <c r="O78" s="117" t="n"/>
      <c r="P78" s="104">
        <f>IF(N78-N77&lt;0,0,N78-N77)</f>
        <v/>
      </c>
      <c r="Q78" s="106" t="n">
        <v>0</v>
      </c>
      <c r="R78" s="106" t="n">
        <v>134.4</v>
      </c>
      <c r="S78" s="106" t="n"/>
      <c r="T78" s="107">
        <f>IF(R78-R77&lt;0,0,R78-R77)</f>
        <v/>
      </c>
      <c r="U78" s="90" t="n"/>
      <c r="V78" s="90" t="n"/>
      <c r="W78" s="90" t="n"/>
      <c r="X78" s="91" t="n"/>
      <c r="Y78" s="90" t="n"/>
      <c r="Z78" s="90" t="n"/>
      <c r="AA78" s="90" t="n"/>
      <c r="AB78" s="91" t="n"/>
      <c r="AC78" s="106" t="n">
        <v>0</v>
      </c>
      <c r="AD78" s="106" t="n">
        <v>80.42</v>
      </c>
      <c r="AE78" s="106" t="n"/>
      <c r="AF78" s="107">
        <f>IF(AD78-AD77&lt;0,0,AD78-AD77)</f>
        <v/>
      </c>
      <c r="AG78" s="127" t="n"/>
      <c r="AH78" s="127" t="n"/>
      <c r="AI78" s="127" t="n"/>
      <c r="AJ78" s="127" t="n"/>
      <c r="AK78" s="127" t="n"/>
      <c r="AL78" s="127" t="n"/>
    </row>
    <row r="79" ht="16.5" customHeight="1" s="128">
      <c r="A79" s="105" t="n">
        <v>45358</v>
      </c>
      <c r="B79" s="117">
        <f>(B78+C79)+((B78+C79)*D79)</f>
        <v/>
      </c>
      <c r="C79" s="117" t="n">
        <v>0</v>
      </c>
      <c r="D79" s="117">
        <f>(1/10000)</f>
        <v/>
      </c>
      <c r="E79" s="106" t="n"/>
      <c r="F79" s="117">
        <f>(B79-B78)-C79</f>
        <v/>
      </c>
      <c r="G79" s="107" t="n"/>
      <c r="H79" s="127" t="n"/>
      <c r="I79" s="119" t="n">
        <v>0</v>
      </c>
      <c r="J79" s="106" t="n">
        <v>62.13</v>
      </c>
      <c r="K79" s="106" t="n"/>
      <c r="L79" s="107">
        <f>IF(J79-J78&lt;0,0,J79-J78)</f>
        <v/>
      </c>
      <c r="M79" s="106" t="n">
        <v>0</v>
      </c>
      <c r="N79" s="106" t="n">
        <v>47.62</v>
      </c>
      <c r="O79" s="106" t="n"/>
      <c r="P79" s="104">
        <f>IF(N79-N78&lt;0,0,N79-N78)</f>
        <v/>
      </c>
      <c r="Q79" s="106" t="n">
        <v>0</v>
      </c>
      <c r="R79" s="106" t="n">
        <v>134.65</v>
      </c>
      <c r="S79" s="106" t="n"/>
      <c r="T79" s="107">
        <f>IF(R79-R78&lt;0,0,R79-R78)</f>
        <v/>
      </c>
      <c r="U79" s="90" t="n"/>
      <c r="V79" s="90" t="n"/>
      <c r="W79" s="90" t="n"/>
      <c r="X79" s="91" t="n"/>
      <c r="Y79" s="90" t="n"/>
      <c r="Z79" s="90" t="n"/>
      <c r="AA79" s="90" t="n"/>
      <c r="AB79" s="91" t="n"/>
      <c r="AC79" s="106" t="n">
        <v>0</v>
      </c>
      <c r="AD79" s="106" t="n">
        <v>80.56999999999999</v>
      </c>
      <c r="AE79" s="106" t="n"/>
      <c r="AF79" s="107">
        <f>IF(AD79-AD78&lt;0,0,AD79-AD78)</f>
        <v/>
      </c>
      <c r="AG79" s="127" t="n"/>
      <c r="AH79" s="127" t="n"/>
      <c r="AI79" s="127" t="n"/>
      <c r="AJ79" s="127" t="n"/>
      <c r="AK79" s="127" t="n"/>
      <c r="AL79" s="127" t="n"/>
    </row>
    <row r="80" ht="16.5" customHeight="1" s="128">
      <c r="A80" s="105" t="n">
        <v>45359</v>
      </c>
      <c r="B80" s="117">
        <f>(B79+C80)+((B79+C80)*D80)</f>
        <v/>
      </c>
      <c r="C80" s="117" t="n">
        <v>0</v>
      </c>
      <c r="D80" s="117">
        <f>(2.4/10000)</f>
        <v/>
      </c>
      <c r="E80" s="106" t="n"/>
      <c r="F80" s="117">
        <f>(B80-B79)-C80</f>
        <v/>
      </c>
      <c r="G80" s="107" t="n"/>
      <c r="H80" s="127" t="n"/>
      <c r="I80" s="119" t="n">
        <v>0</v>
      </c>
      <c r="J80" s="106" t="n">
        <v>62.37</v>
      </c>
      <c r="K80" s="106" t="inlineStr">
        <is>
          <t>tao5</t>
        </is>
      </c>
      <c r="L80" s="107">
        <f>IF(J80-J79&lt;0,0,J80-J79)</f>
        <v/>
      </c>
      <c r="M80" s="106" t="n">
        <v>0</v>
      </c>
      <c r="N80" s="106" t="n">
        <v>47.73</v>
      </c>
      <c r="O80" s="106" t="n"/>
      <c r="P80" s="104">
        <f>IF(N80-N79&lt;0,0,N80-N79)</f>
        <v/>
      </c>
      <c r="Q80" s="106" t="n">
        <v>0</v>
      </c>
      <c r="R80" s="106" t="n">
        <v>134.95</v>
      </c>
      <c r="S80" s="106" t="n"/>
      <c r="T80" s="107">
        <f>IF(R80-R79&lt;0,0,R80-R79)</f>
        <v/>
      </c>
      <c r="U80" s="90" t="n"/>
      <c r="V80" s="90" t="n"/>
      <c r="W80" s="90" t="n"/>
      <c r="X80" s="91" t="n"/>
      <c r="Y80" s="90" t="n"/>
      <c r="Z80" s="90" t="n"/>
      <c r="AA80" s="90" t="n"/>
      <c r="AB80" s="91" t="n"/>
      <c r="AC80" s="106" t="n">
        <v>0</v>
      </c>
      <c r="AD80" s="106" t="n">
        <v>80.77</v>
      </c>
      <c r="AE80" s="106" t="n"/>
      <c r="AF80" s="107">
        <f>IF(AD80-AD79&lt;0,0,AD80-AD79)</f>
        <v/>
      </c>
      <c r="AG80" s="127" t="n"/>
      <c r="AH80" s="127" t="n"/>
      <c r="AI80" s="127" t="n"/>
      <c r="AJ80" s="127" t="n"/>
      <c r="AK80" s="127" t="n"/>
      <c r="AL80" s="127" t="n"/>
    </row>
    <row r="81" ht="16.5" customHeight="1" s="128">
      <c r="A81" s="105" t="n">
        <v>45360</v>
      </c>
      <c r="B81" s="117">
        <f>(B80+C81)+((B80+C81)*D81)</f>
        <v/>
      </c>
      <c r="C81" s="117" t="n">
        <v>0</v>
      </c>
      <c r="D81" s="117">
        <f>(8.4/10000)</f>
        <v/>
      </c>
      <c r="E81" s="106" t="n"/>
      <c r="F81" s="117">
        <f>(B81-B80)-C81</f>
        <v/>
      </c>
      <c r="G81" s="107" t="n"/>
      <c r="H81" s="127" t="n"/>
      <c r="I81" s="119" t="n">
        <v>0</v>
      </c>
      <c r="J81" s="106" t="n">
        <v>62.67</v>
      </c>
      <c r="K81" s="106" t="n"/>
      <c r="L81" s="107">
        <f>IF(J81-J80&lt;0,0,J81-J80)</f>
        <v/>
      </c>
      <c r="M81" s="106" t="n">
        <v>0</v>
      </c>
      <c r="N81" s="106" t="n">
        <v>47.85</v>
      </c>
      <c r="O81" s="106" t="n"/>
      <c r="P81" s="104">
        <f>IF(N81-N80&lt;0,0,N81-N80)</f>
        <v/>
      </c>
      <c r="Q81" s="106" t="n">
        <v>0</v>
      </c>
      <c r="R81" s="106" t="n">
        <v>135.29</v>
      </c>
      <c r="S81" s="106" t="n"/>
      <c r="T81" s="107">
        <f>IF(R81-R80&lt;0,0,R81-R80)</f>
        <v/>
      </c>
      <c r="U81" s="90" t="n"/>
      <c r="V81" s="90" t="n"/>
      <c r="W81" s="90" t="n"/>
      <c r="X81" s="91" t="n"/>
      <c r="Y81" s="90" t="n"/>
      <c r="Z81" s="90" t="n"/>
      <c r="AA81" s="90" t="n"/>
      <c r="AB81" s="91" t="n"/>
      <c r="AC81" s="106" t="n">
        <v>0</v>
      </c>
      <c r="AD81" s="106" t="n">
        <v>81.01000000000001</v>
      </c>
      <c r="AE81" s="106" t="n"/>
      <c r="AF81" s="107">
        <f>IF(AD81-AD80&lt;0,0,AD81-AD80)</f>
        <v/>
      </c>
      <c r="AG81" s="127" t="n"/>
      <c r="AH81" s="127" t="n"/>
      <c r="AI81" s="127" t="n"/>
      <c r="AJ81" s="127" t="n"/>
      <c r="AK81" s="127" t="n"/>
      <c r="AL81" s="127" t="n"/>
    </row>
    <row r="82" ht="16.5" customHeight="1" s="128">
      <c r="A82" s="105" t="n">
        <v>45361</v>
      </c>
      <c r="B82" s="117">
        <f>(B81+C82)+((B81+C82)*D82)</f>
        <v/>
      </c>
      <c r="C82" s="117" t="n">
        <v>0</v>
      </c>
      <c r="D82" s="117">
        <f>(6.4/10000)</f>
        <v/>
      </c>
      <c r="E82" s="106" t="n"/>
      <c r="F82" s="117">
        <f>(B82-B81)-C82</f>
        <v/>
      </c>
      <c r="G82" s="107" t="n"/>
      <c r="H82" s="127" t="n"/>
      <c r="I82" s="119" t="n">
        <v>0</v>
      </c>
      <c r="J82" s="106" t="n">
        <v>62.83</v>
      </c>
      <c r="K82" s="106" t="n"/>
      <c r="L82" s="107">
        <f>IF(J82-J81&lt;0,0,J82-J81)</f>
        <v/>
      </c>
      <c r="M82" s="106" t="n">
        <v>0</v>
      </c>
      <c r="N82" s="106" t="n">
        <v>47.95</v>
      </c>
      <c r="O82" s="106" t="n"/>
      <c r="P82" s="104">
        <f>IF(N82-N81&lt;0,0,N82-N81)</f>
        <v/>
      </c>
      <c r="Q82" s="106" t="n">
        <v>0</v>
      </c>
      <c r="R82" s="106" t="n">
        <v>135.6</v>
      </c>
      <c r="S82" s="106" t="n"/>
      <c r="T82" s="107">
        <f>IF(R82-R81&lt;0,0,R82-R81)</f>
        <v/>
      </c>
      <c r="U82" s="90" t="n"/>
      <c r="V82" s="90" t="n"/>
      <c r="W82" s="90" t="n"/>
      <c r="X82" s="91" t="n"/>
      <c r="Y82" s="90" t="n"/>
      <c r="Z82" s="90" t="n"/>
      <c r="AA82" s="90" t="n"/>
      <c r="AB82" s="91" t="n"/>
      <c r="AC82" s="106" t="n">
        <v>0</v>
      </c>
      <c r="AD82" s="106" t="n">
        <v>81.20999999999999</v>
      </c>
      <c r="AE82" s="106" t="n"/>
      <c r="AF82" s="107">
        <f>IF(AD82-AD81&lt;0,0,AD82-AD81)</f>
        <v/>
      </c>
      <c r="AG82" s="127" t="n"/>
      <c r="AH82" s="127" t="n"/>
      <c r="AI82" s="127" t="n"/>
      <c r="AJ82" s="127" t="n"/>
      <c r="AK82" s="127" t="n"/>
      <c r="AL82" s="127" t="n"/>
    </row>
    <row r="83" ht="16.5" customHeight="1" s="128">
      <c r="A83" s="105" t="n">
        <v>45362</v>
      </c>
      <c r="B83" s="117">
        <f>(B82+C83)+((B82+C83)*D83)</f>
        <v/>
      </c>
      <c r="C83" s="117" t="n">
        <v>0</v>
      </c>
      <c r="D83" s="117">
        <f>(4.9/10000)</f>
        <v/>
      </c>
      <c r="E83" s="106" t="n"/>
      <c r="F83" s="117">
        <f>(B83-B82)-C83</f>
        <v/>
      </c>
      <c r="G83" s="107" t="n"/>
      <c r="H83" s="127" t="n"/>
      <c r="I83" s="119" t="n">
        <v>0</v>
      </c>
      <c r="J83" s="106" t="n">
        <v>62.99</v>
      </c>
      <c r="K83" s="106" t="n"/>
      <c r="L83" s="107">
        <f>IF(J83-J82&lt;0,0,J83-J82)</f>
        <v/>
      </c>
      <c r="M83" s="106" t="n">
        <v>0</v>
      </c>
      <c r="N83" s="106" t="n">
        <v>48.04</v>
      </c>
      <c r="O83" s="106" t="n"/>
      <c r="P83" s="104">
        <f>IF(N83-N82&lt;0,0,N83-N82)</f>
        <v/>
      </c>
      <c r="Q83" s="106" t="n">
        <v>0</v>
      </c>
      <c r="R83" s="106" t="n">
        <v>135.89</v>
      </c>
      <c r="S83" s="106" t="n"/>
      <c r="T83" s="107">
        <f>IF(R83-R82&lt;0,0,R83-R82)</f>
        <v/>
      </c>
      <c r="U83" s="90" t="n"/>
      <c r="V83" s="90" t="n"/>
      <c r="W83" s="90" t="n"/>
      <c r="X83" s="91" t="n"/>
      <c r="Y83" s="90" t="n"/>
      <c r="Z83" s="90" t="n"/>
      <c r="AA83" s="90" t="n"/>
      <c r="AB83" s="91" t="n"/>
      <c r="AC83" s="106" t="n">
        <v>0</v>
      </c>
      <c r="AD83" s="106" t="n">
        <v>81.38</v>
      </c>
      <c r="AE83" s="106" t="n"/>
      <c r="AF83" s="107">
        <f>IF(AD83-AD82&lt;0,0,AD83-AD82)</f>
        <v/>
      </c>
      <c r="AG83" s="127" t="n"/>
      <c r="AH83" s="127" t="n"/>
      <c r="AI83" s="127" t="n"/>
      <c r="AJ83" s="127" t="n"/>
      <c r="AK83" s="127" t="n"/>
      <c r="AL83" s="127" t="n"/>
    </row>
    <row r="84" ht="16.5" customHeight="1" s="128">
      <c r="A84" s="105" t="n">
        <v>45363</v>
      </c>
      <c r="B84" s="117">
        <f>(B83+C84)+((B83+C84)*D84)</f>
        <v/>
      </c>
      <c r="C84" s="117" t="n">
        <v>0</v>
      </c>
      <c r="D84" s="117">
        <f>(4.9/10000)</f>
        <v/>
      </c>
      <c r="E84" s="106" t="n"/>
      <c r="F84" s="117">
        <f>(B84-B83)-C84</f>
        <v/>
      </c>
      <c r="G84" s="107" t="n"/>
      <c r="H84" s="127" t="n"/>
      <c r="I84" s="119" t="n">
        <v>0</v>
      </c>
      <c r="J84" s="106" t="n">
        <v>63.45</v>
      </c>
      <c r="K84" s="106" t="n"/>
      <c r="L84" s="107">
        <f>IF(J84-J83&lt;0,0,J84-J83)</f>
        <v/>
      </c>
      <c r="M84" s="106" t="n">
        <v>0</v>
      </c>
      <c r="N84" s="106" t="n">
        <v>48.14</v>
      </c>
      <c r="O84" s="106" t="n"/>
      <c r="P84" s="104">
        <f>IF(N84-N83&lt;0,0,N84-N83)</f>
        <v/>
      </c>
      <c r="Q84" s="106" t="n">
        <v>0</v>
      </c>
      <c r="R84" s="106" t="n">
        <v>136.19</v>
      </c>
      <c r="S84" s="106" t="n"/>
      <c r="T84" s="107">
        <f>IF(R84-R83&lt;0,0,R84-R83)</f>
        <v/>
      </c>
      <c r="U84" s="90" t="n"/>
      <c r="V84" s="90" t="n"/>
      <c r="W84" s="90" t="n"/>
      <c r="X84" s="91" t="n"/>
      <c r="Y84" s="90" t="n"/>
      <c r="Z84" s="90" t="n"/>
      <c r="AA84" s="90" t="n"/>
      <c r="AB84" s="91" t="n"/>
      <c r="AC84" s="106" t="n">
        <v>0</v>
      </c>
      <c r="AD84" s="106" t="n">
        <v>81.56999999999999</v>
      </c>
      <c r="AE84" s="106" t="n"/>
      <c r="AF84" s="107">
        <f>IF(AD84-AD83&lt;0,0,AD84-AD83)</f>
        <v/>
      </c>
      <c r="AG84" s="127" t="n"/>
      <c r="AH84" s="127" t="n"/>
      <c r="AI84" s="127" t="n"/>
      <c r="AJ84" s="127" t="n"/>
      <c r="AK84" s="127" t="n"/>
      <c r="AL84" s="127" t="n"/>
    </row>
    <row r="85" ht="16.5" customHeight="1" s="128">
      <c r="A85" s="105" t="n">
        <v>45364</v>
      </c>
      <c r="B85" s="117">
        <f>(B84+C85)+((B84+C85)*D85)</f>
        <v/>
      </c>
      <c r="C85" s="117" t="n">
        <v>0</v>
      </c>
      <c r="D85" s="117">
        <f>(4.9/10000)</f>
        <v/>
      </c>
      <c r="E85" s="106" t="n"/>
      <c r="F85" s="117">
        <f>(B85-B84)-C85</f>
        <v/>
      </c>
      <c r="G85" s="107" t="n"/>
      <c r="H85" s="127" t="n"/>
      <c r="I85" s="119" t="n">
        <v>0</v>
      </c>
      <c r="J85" s="106" t="n">
        <v>63.9</v>
      </c>
      <c r="K85" s="106" t="n"/>
      <c r="L85" s="107">
        <f>IF(J85-J84&lt;0,0,J85-J84)</f>
        <v/>
      </c>
      <c r="M85" s="106" t="n">
        <v>0</v>
      </c>
      <c r="N85" s="106" t="n">
        <v>48.24</v>
      </c>
      <c r="O85" s="106" t="n"/>
      <c r="P85" s="104">
        <f>IF(N85-N84&lt;0,0,N85-N84)</f>
        <v/>
      </c>
      <c r="Q85" s="106" t="n">
        <v>0</v>
      </c>
      <c r="R85" s="106" t="n">
        <v>136.49</v>
      </c>
      <c r="S85" s="106" t="n"/>
      <c r="T85" s="107">
        <f>IF(R85-R84&lt;0,0,R85-R84)</f>
        <v/>
      </c>
      <c r="U85" s="90" t="n"/>
      <c r="V85" s="90" t="n"/>
      <c r="W85" s="90" t="n"/>
      <c r="X85" s="91" t="n"/>
      <c r="Y85" s="90" t="n"/>
      <c r="Z85" s="90" t="n"/>
      <c r="AA85" s="90" t="n"/>
      <c r="AB85" s="91" t="n"/>
      <c r="AC85" s="106" t="n">
        <v>0</v>
      </c>
      <c r="AD85" s="106" t="n">
        <v>81.76000000000001</v>
      </c>
      <c r="AE85" s="106" t="n"/>
      <c r="AF85" s="107">
        <f>IF(AD85-AD84&lt;0,0,AD85-AD84)</f>
        <v/>
      </c>
      <c r="AG85" s="127" t="n"/>
      <c r="AH85" s="127" t="n"/>
      <c r="AI85" s="127" t="n"/>
      <c r="AJ85" s="127" t="n"/>
      <c r="AK85" s="127" t="n"/>
      <c r="AL85" s="127" t="n"/>
    </row>
    <row r="86" ht="16.5" customHeight="1" s="128">
      <c r="A86" s="105" t="n">
        <v>45365</v>
      </c>
      <c r="B86" s="117">
        <f>(B85+C86)+((B85+C86)*D86)</f>
        <v/>
      </c>
      <c r="C86" s="117" t="n">
        <v>0</v>
      </c>
      <c r="D86" s="117">
        <f>(5.6/10000)</f>
        <v/>
      </c>
      <c r="E86" s="106" t="n"/>
      <c r="F86" s="117">
        <f>(B86-B85)-C86</f>
        <v/>
      </c>
      <c r="G86" s="107" t="n"/>
      <c r="H86" s="127" t="n"/>
      <c r="I86" s="119" t="n">
        <v>0</v>
      </c>
      <c r="J86" s="106" t="n">
        <v>64.43000000000001</v>
      </c>
      <c r="K86" s="106" t="n"/>
      <c r="L86" s="107">
        <f>IF(J86-J85&lt;0,0,J86-J85)</f>
        <v/>
      </c>
      <c r="M86" s="106" t="n">
        <v>0</v>
      </c>
      <c r="N86" s="106" t="n">
        <v>48.36</v>
      </c>
      <c r="O86" s="106" t="n"/>
      <c r="P86" s="104">
        <f>IF(N86-N85&lt;0,0,N86-N85)</f>
        <v/>
      </c>
      <c r="Q86" s="106" t="n">
        <v>0</v>
      </c>
      <c r="R86" s="106" t="n">
        <v>136.83</v>
      </c>
      <c r="S86" s="106" t="n"/>
      <c r="T86" s="107">
        <f>IF(R86-R85&lt;0,0,R86-R85)</f>
        <v/>
      </c>
      <c r="U86" s="90" t="n"/>
      <c r="V86" s="90" t="n"/>
      <c r="W86" s="90" t="n"/>
      <c r="X86" s="91" t="n"/>
      <c r="Y86" s="90" t="n"/>
      <c r="Z86" s="90" t="n"/>
      <c r="AA86" s="90" t="n"/>
      <c r="AB86" s="91" t="n"/>
      <c r="AC86" s="106" t="n">
        <v>0</v>
      </c>
      <c r="AD86" s="106" t="n">
        <v>81.98999999999999</v>
      </c>
      <c r="AE86" s="106" t="n"/>
      <c r="AF86" s="107">
        <f>IF(AD86-AD85&lt;0,0,AD86-AD85)</f>
        <v/>
      </c>
      <c r="AG86" s="127" t="n"/>
      <c r="AH86" s="127" t="n"/>
      <c r="AI86" s="127" t="n"/>
      <c r="AJ86" s="127" t="n"/>
      <c r="AK86" s="127" t="n"/>
      <c r="AL86" s="127" t="n"/>
    </row>
    <row r="87" ht="16.5" customHeight="1" s="128">
      <c r="A87" s="105" t="n">
        <v>45366</v>
      </c>
      <c r="B87" s="117">
        <f>(B86+C87)+((B86+C87)*D87)</f>
        <v/>
      </c>
      <c r="C87" s="117" t="n">
        <v>0</v>
      </c>
      <c r="D87" s="117">
        <f>(5.6/10000)</f>
        <v/>
      </c>
      <c r="E87" s="106" t="n"/>
      <c r="F87" s="117">
        <f>(B87-B86)-C87</f>
        <v/>
      </c>
      <c r="G87" s="107" t="n"/>
      <c r="H87" s="127" t="n"/>
      <c r="I87" s="119" t="n">
        <v>0</v>
      </c>
      <c r="J87" s="106" t="n">
        <v>64.70999999999999</v>
      </c>
      <c r="K87" s="106" t="n"/>
      <c r="L87" s="107">
        <f>IF(J87-J86&lt;0,0,J87-J86)</f>
        <v/>
      </c>
      <c r="M87" s="106" t="n">
        <v>0</v>
      </c>
      <c r="N87" s="106" t="n">
        <v>48.47</v>
      </c>
      <c r="O87" s="106" t="n"/>
      <c r="P87" s="104">
        <f>IF(N87-N86&lt;0,0,N87-N86)</f>
        <v/>
      </c>
      <c r="Q87" s="106" t="n">
        <v>0</v>
      </c>
      <c r="R87" s="106" t="n">
        <v>137.12</v>
      </c>
      <c r="S87" s="106" t="n"/>
      <c r="T87" s="107">
        <f>IF(R87-R86&lt;0,0,R87-R86)</f>
        <v/>
      </c>
      <c r="U87" s="90" t="n"/>
      <c r="V87" s="90" t="n"/>
      <c r="W87" s="90" t="n"/>
      <c r="X87" s="91" t="n"/>
      <c r="Y87" s="90" t="n"/>
      <c r="Z87" s="90" t="n"/>
      <c r="AA87" s="90" t="n"/>
      <c r="AB87" s="91" t="n"/>
      <c r="AC87" s="106" t="n">
        <v>0</v>
      </c>
      <c r="AD87" s="106" t="n">
        <v>82.18000000000001</v>
      </c>
      <c r="AE87" s="106" t="n"/>
      <c r="AF87" s="107">
        <f>IF(AD87-AD86&lt;0,0,AD87-AD86)</f>
        <v/>
      </c>
      <c r="AG87" s="127" t="n"/>
      <c r="AH87" s="127" t="n"/>
      <c r="AI87" s="127" t="n"/>
      <c r="AJ87" s="127" t="n"/>
      <c r="AK87" s="127" t="n"/>
      <c r="AL87" s="127" t="n"/>
    </row>
    <row r="88" ht="16.5" customHeight="1" s="128">
      <c r="A88" s="105" t="n">
        <v>45367</v>
      </c>
      <c r="B88" s="117">
        <f>(B87+C88)+((B87+C88)*D88)</f>
        <v/>
      </c>
      <c r="C88" s="117" t="n">
        <v>0</v>
      </c>
      <c r="D88" s="117">
        <f>(4.8/10000)</f>
        <v/>
      </c>
      <c r="E88" s="106" t="n"/>
      <c r="F88" s="117">
        <f>(B88-B87)-C88</f>
        <v/>
      </c>
      <c r="G88" s="107" t="n"/>
      <c r="H88" s="127" t="n"/>
      <c r="I88" s="119" t="n">
        <v>0</v>
      </c>
      <c r="J88" s="106" t="n">
        <v>64.86</v>
      </c>
      <c r="K88" s="106" t="n"/>
      <c r="L88" s="107">
        <f>IF(J88-J87&lt;0,0,J88-J87)</f>
        <v/>
      </c>
      <c r="M88" s="106" t="n">
        <v>0</v>
      </c>
      <c r="N88" s="106" t="n">
        <v>48.58</v>
      </c>
      <c r="O88" s="106" t="n"/>
      <c r="P88" s="104">
        <f>IF(N88-N87&lt;0,0,N88-N87)</f>
        <v/>
      </c>
      <c r="Q88" s="106" t="n">
        <v>0</v>
      </c>
      <c r="R88" s="106" t="n">
        <v>137.44</v>
      </c>
      <c r="S88" s="106" t="n"/>
      <c r="T88" s="107">
        <f>IF(R88-R87&lt;0,0,R88-R87)</f>
        <v/>
      </c>
      <c r="U88" s="90" t="n"/>
      <c r="V88" s="90" t="n"/>
      <c r="W88" s="90" t="n"/>
      <c r="X88" s="91" t="n"/>
      <c r="Y88" s="90" t="n"/>
      <c r="Z88" s="90" t="n"/>
      <c r="AA88" s="90" t="n"/>
      <c r="AB88" s="91" t="n"/>
      <c r="AC88" s="106" t="n">
        <v>0</v>
      </c>
      <c r="AD88" s="106" t="n">
        <v>82.40000000000001</v>
      </c>
      <c r="AE88" s="106" t="n"/>
      <c r="AF88" s="107">
        <f>IF(AD88-AD87&lt;0,0,AD88-AD87)</f>
        <v/>
      </c>
      <c r="AG88" s="127" t="n"/>
      <c r="AH88" s="127" t="n"/>
      <c r="AI88" s="127" t="n"/>
      <c r="AJ88" s="127" t="n"/>
      <c r="AK88" s="127" t="n"/>
      <c r="AL88" s="127" t="n"/>
    </row>
    <row r="89" ht="16.5" customHeight="1" s="128">
      <c r="A89" s="105" t="n">
        <v>45368</v>
      </c>
      <c r="B89" s="117">
        <f>(B88+C89)+((B88+C89)*D89)</f>
        <v/>
      </c>
      <c r="C89" s="117" t="n">
        <v>0</v>
      </c>
      <c r="D89" s="117">
        <f>(4.3/10000)</f>
        <v/>
      </c>
      <c r="E89" s="106" t="n"/>
      <c r="F89" s="117">
        <f>(B89-B88)-C89</f>
        <v/>
      </c>
      <c r="G89" s="107" t="n"/>
      <c r="H89" s="127" t="n"/>
      <c r="I89" s="119" t="n">
        <v>0</v>
      </c>
      <c r="J89" s="106" t="n">
        <v>65.09</v>
      </c>
      <c r="K89" s="106" t="n"/>
      <c r="L89" s="107">
        <f>IF(J89-J88&lt;0,0,J89-J88)</f>
        <v/>
      </c>
      <c r="M89" s="106" t="n">
        <v>0</v>
      </c>
      <c r="N89" s="106" t="n">
        <v>48.68</v>
      </c>
      <c r="O89" s="106" t="n"/>
      <c r="P89" s="104">
        <f>IF(N89-N88&lt;0,0,N89-N88)</f>
        <v/>
      </c>
      <c r="Q89" s="106" t="n">
        <v>0</v>
      </c>
      <c r="R89" s="106" t="n">
        <v>137.72</v>
      </c>
      <c r="S89" s="106" t="n"/>
      <c r="T89" s="107">
        <f>IF(R89-R88&lt;0,0,R89-R88)</f>
        <v/>
      </c>
      <c r="U89" s="90" t="n"/>
      <c r="V89" s="90" t="n"/>
      <c r="W89" s="90" t="n"/>
      <c r="X89" s="91" t="n"/>
      <c r="Y89" s="90" t="n"/>
      <c r="Z89" s="90" t="n"/>
      <c r="AA89" s="90" t="n"/>
      <c r="AB89" s="91" t="n"/>
      <c r="AC89" s="106" t="n">
        <v>0</v>
      </c>
      <c r="AD89" s="106" t="n">
        <v>82.59</v>
      </c>
      <c r="AE89" s="106" t="n"/>
      <c r="AF89" s="107">
        <f>IF(AD89-AD88&lt;0,0,AD89-AD88)</f>
        <v/>
      </c>
      <c r="AG89" s="127" t="n"/>
      <c r="AH89" s="127" t="n"/>
      <c r="AI89" s="127" t="n"/>
      <c r="AJ89" s="127" t="n"/>
      <c r="AK89" s="127" t="n"/>
      <c r="AL89" s="127" t="n"/>
    </row>
    <row r="90" ht="16.5" customHeight="1" s="128">
      <c r="A90" s="105" t="n">
        <v>45369</v>
      </c>
      <c r="B90" s="117">
        <f>(B89+C90)+((B89+C90)*D90)-G90</f>
        <v/>
      </c>
      <c r="C90" s="117" t="n">
        <v>0</v>
      </c>
      <c r="D90" s="117">
        <f>(4.7/10000)</f>
        <v/>
      </c>
      <c r="E90" s="106" t="n"/>
      <c r="F90" s="117">
        <f>(B90-B89)-C90+U90</f>
        <v/>
      </c>
      <c r="G90" s="107" t="n">
        <v>5.2857</v>
      </c>
      <c r="H90" s="127" t="n"/>
      <c r="I90" s="119" t="n">
        <v>0</v>
      </c>
      <c r="J90" s="106" t="n">
        <v>65.44</v>
      </c>
      <c r="K90" s="106" t="n"/>
      <c r="L90" s="107">
        <f>IF(J90-J89&lt;0,0,J90-J89)</f>
        <v/>
      </c>
      <c r="M90" s="106" t="n">
        <v>0</v>
      </c>
      <c r="N90" s="106" t="n">
        <v>48.78</v>
      </c>
      <c r="O90" s="106" t="n"/>
      <c r="P90" s="104">
        <f>IF(N90-N89&lt;0,0,N90-N89)</f>
        <v/>
      </c>
      <c r="Q90" s="106" t="n">
        <v>0</v>
      </c>
      <c r="R90" s="106" t="n">
        <v>137.99</v>
      </c>
      <c r="S90" s="106" t="n"/>
      <c r="T90" s="107">
        <f>IF(R90-R89&lt;0,0,R90-R89)</f>
        <v/>
      </c>
      <c r="U90" s="106" t="n">
        <v>5.2857</v>
      </c>
      <c r="V90" s="106" t="n">
        <v>221.013</v>
      </c>
      <c r="W90" s="106" t="inlineStr">
        <is>
          <t>Rizzo</t>
        </is>
      </c>
      <c r="X90" s="107" t="n">
        <v>0</v>
      </c>
      <c r="Y90" s="90" t="n"/>
      <c r="Z90" s="90" t="n"/>
      <c r="AA90" s="90" t="n"/>
      <c r="AB90" s="91" t="n"/>
      <c r="AC90" s="106" t="n">
        <v>0</v>
      </c>
      <c r="AD90" s="106" t="n">
        <v>82.78</v>
      </c>
      <c r="AE90" s="106" t="n"/>
      <c r="AF90" s="107">
        <f>IF(AD90-AD89&lt;0,0,AD90-AD89)</f>
        <v/>
      </c>
      <c r="AG90" s="127" t="n"/>
      <c r="AH90" s="127" t="n"/>
      <c r="AI90" s="127" t="n"/>
      <c r="AJ90" s="127" t="n"/>
      <c r="AK90" s="127" t="n"/>
      <c r="AL90" s="127" t="n"/>
    </row>
    <row r="91" ht="16.5" customHeight="1" s="128">
      <c r="A91" s="105" t="n">
        <v>45370</v>
      </c>
      <c r="B91" s="117">
        <f>(B90+C91)+((B90+C91)*D91)</f>
        <v/>
      </c>
      <c r="C91" s="117" t="n">
        <v>0</v>
      </c>
      <c r="D91" s="117">
        <f>(4.7/10000)</f>
        <v/>
      </c>
      <c r="E91" s="106" t="n"/>
      <c r="F91" s="117">
        <f>(B91-B90)-C91</f>
        <v/>
      </c>
      <c r="G91" s="107" t="n"/>
      <c r="H91" s="127" t="n"/>
      <c r="I91" s="119" t="n">
        <v>0</v>
      </c>
      <c r="J91" s="106" t="n">
        <v>66.12</v>
      </c>
      <c r="K91" s="106" t="n"/>
      <c r="L91" s="107">
        <f>IF(J91-J90&lt;0,0,J91-J90)</f>
        <v/>
      </c>
      <c r="M91" s="106" t="n">
        <v>0</v>
      </c>
      <c r="N91" s="106" t="n">
        <v>48.88</v>
      </c>
      <c r="O91" s="106" t="n"/>
      <c r="P91" s="104">
        <f>IF(N91-N90&lt;0,0,N91-N90)</f>
        <v/>
      </c>
      <c r="Q91" s="106" t="n">
        <v>0</v>
      </c>
      <c r="R91" s="106" t="n">
        <v>138.25</v>
      </c>
      <c r="S91" s="106" t="n"/>
      <c r="T91" s="107">
        <f>IF(R91-R90&lt;0,0,R91-R90)</f>
        <v/>
      </c>
      <c r="U91" s="106" t="n">
        <v>0</v>
      </c>
      <c r="V91" s="106" t="n">
        <v>221.44</v>
      </c>
      <c r="W91" s="106" t="n"/>
      <c r="X91" s="107">
        <f>IF(V91-V90&lt;0,0,V91-V90)</f>
        <v/>
      </c>
      <c r="Y91" s="90" t="n"/>
      <c r="Z91" s="90" t="n"/>
      <c r="AA91" s="90" t="n"/>
      <c r="AB91" s="91" t="n"/>
      <c r="AC91" s="106" t="n">
        <v>0</v>
      </c>
      <c r="AD91" s="106" t="n">
        <v>82.97</v>
      </c>
      <c r="AE91" s="106" t="n"/>
      <c r="AF91" s="107">
        <f>IF(AD91-AD90&lt;0,0,AD91-AD90)</f>
        <v/>
      </c>
      <c r="AG91" s="127" t="n"/>
      <c r="AH91" s="127" t="n"/>
      <c r="AI91" s="127" t="n"/>
      <c r="AJ91" s="127" t="n"/>
      <c r="AK91" s="127" t="n"/>
      <c r="AL91" s="127" t="n"/>
    </row>
    <row r="92" ht="16.5" customHeight="1" s="128">
      <c r="A92" s="105" t="n">
        <v>45371</v>
      </c>
      <c r="B92" s="117">
        <f>(B91+C92)+((B91+C92)*D92)</f>
        <v/>
      </c>
      <c r="C92" s="117" t="n">
        <v>0</v>
      </c>
      <c r="D92" s="117">
        <f>(4.7/10000)</f>
        <v/>
      </c>
      <c r="E92" s="106" t="n"/>
      <c r="F92" s="117">
        <f>(B92-B91)-C92</f>
        <v/>
      </c>
      <c r="G92" s="107" t="n"/>
      <c r="H92" s="127" t="n"/>
      <c r="I92" s="119" t="n">
        <v>0</v>
      </c>
      <c r="J92" s="106" t="n">
        <v>66.79000000000001</v>
      </c>
      <c r="K92" s="106" t="n"/>
      <c r="L92" s="107">
        <f>IF(J92-J91&lt;0,0,J92-J91)</f>
        <v/>
      </c>
      <c r="M92" s="106" t="n">
        <v>0</v>
      </c>
      <c r="N92" s="106" t="n">
        <v>48.97</v>
      </c>
      <c r="O92" s="106" t="n"/>
      <c r="P92" s="104">
        <f>IF(N92-N91&lt;0,0,N92-N91)</f>
        <v/>
      </c>
      <c r="Q92" s="106" t="n">
        <v>0</v>
      </c>
      <c r="R92" s="106" t="n">
        <v>138.53</v>
      </c>
      <c r="S92" s="106" t="n"/>
      <c r="T92" s="107">
        <f>IF(R92-R91&lt;0,0,R92-R91)</f>
        <v/>
      </c>
      <c r="U92" s="106" t="n">
        <v>0</v>
      </c>
      <c r="V92" s="106" t="n">
        <v>221.87</v>
      </c>
      <c r="W92" s="106" t="n"/>
      <c r="X92" s="107">
        <f>IF(V92-V91&lt;0,0,V92-V91)</f>
        <v/>
      </c>
      <c r="Y92" s="90" t="n"/>
      <c r="Z92" s="90" t="n"/>
      <c r="AA92" s="90" t="n"/>
      <c r="AB92" s="91" t="n"/>
      <c r="AC92" s="106" t="n">
        <v>0</v>
      </c>
      <c r="AD92" s="106" t="n">
        <v>83.15000000000001</v>
      </c>
      <c r="AE92" s="106" t="n"/>
      <c r="AF92" s="107">
        <f>IF(AD92-AD91&lt;0,0,AD92-AD91)</f>
        <v/>
      </c>
      <c r="AG92" s="127" t="n"/>
      <c r="AH92" s="127" t="n"/>
      <c r="AI92" s="127" t="n"/>
      <c r="AJ92" s="127" t="n"/>
      <c r="AK92" s="127" t="n"/>
      <c r="AL92" s="127" t="n"/>
    </row>
    <row r="93" ht="16.5" customHeight="1" s="128">
      <c r="A93" s="105" t="n">
        <v>45372</v>
      </c>
      <c r="B93" s="117">
        <f>(B92+C93)+((B92+C93)*D93)</f>
        <v/>
      </c>
      <c r="C93" s="117" t="n">
        <v>0</v>
      </c>
      <c r="D93" s="117">
        <f>(4.7/10000)</f>
        <v/>
      </c>
      <c r="E93" s="106" t="n"/>
      <c r="F93" s="117">
        <f>(B93-B92)-C93</f>
        <v/>
      </c>
      <c r="G93" s="107" t="n"/>
      <c r="H93" s="127" t="n"/>
      <c r="I93" s="119" t="n">
        <v>0</v>
      </c>
      <c r="J93" s="106" t="n">
        <v>67.34</v>
      </c>
      <c r="K93" s="106" t="n"/>
      <c r="L93" s="107">
        <f>IF(J93-J92&lt;0,0,J93-J92)</f>
        <v/>
      </c>
      <c r="M93" s="106" t="n">
        <v>0</v>
      </c>
      <c r="N93" s="106" t="n">
        <v>49.07</v>
      </c>
      <c r="O93" s="106" t="n"/>
      <c r="P93" s="104">
        <f>IF(N93-N92&lt;0,0,N93-N92)</f>
        <v/>
      </c>
      <c r="Q93" s="106" t="n">
        <v>0</v>
      </c>
      <c r="R93" s="106" t="n">
        <v>138.83</v>
      </c>
      <c r="S93" s="106" t="n"/>
      <c r="T93" s="107">
        <f>IF(R93-R92&lt;0,0,R93-R92)</f>
        <v/>
      </c>
      <c r="U93" s="106" t="n">
        <v>0</v>
      </c>
      <c r="V93" s="106" t="n">
        <v>222.3</v>
      </c>
      <c r="W93" s="106" t="n"/>
      <c r="X93" s="107">
        <f>IF(V93-V92&lt;0,0,V93-V92)</f>
        <v/>
      </c>
      <c r="Y93" s="90" t="n"/>
      <c r="Z93" s="90" t="n"/>
      <c r="AA93" s="90" t="n"/>
      <c r="AB93" s="91" t="n"/>
      <c r="AC93" s="106" t="n">
        <v>0</v>
      </c>
      <c r="AD93" s="106" t="n">
        <v>83.3</v>
      </c>
      <c r="AE93" s="106" t="n"/>
      <c r="AF93" s="107">
        <f>IF(AD93-AD92&lt;0,0,AD93-AD92)</f>
        <v/>
      </c>
      <c r="AG93" s="127" t="n"/>
      <c r="AH93" s="127" t="n"/>
      <c r="AI93" s="127" t="n"/>
      <c r="AJ93" s="127" t="n"/>
      <c r="AK93" s="127" t="n"/>
      <c r="AL93" s="127" t="n"/>
    </row>
    <row r="94" ht="16.5" customHeight="1" s="128">
      <c r="A94" s="105" t="n">
        <v>45373</v>
      </c>
      <c r="B94" s="117">
        <f>(B93+C94)+((B93+C94)*D94)</f>
        <v/>
      </c>
      <c r="C94" s="117" t="n">
        <v>0</v>
      </c>
      <c r="D94" s="117">
        <f>(4.7/10000)</f>
        <v/>
      </c>
      <c r="E94" s="106" t="n"/>
      <c r="F94" s="117">
        <f>(B94-B93)-C94</f>
        <v/>
      </c>
      <c r="G94" s="107" t="n"/>
      <c r="H94" s="127" t="n"/>
      <c r="I94" s="119" t="n">
        <v>0</v>
      </c>
      <c r="J94" s="106" t="n">
        <v>67.89</v>
      </c>
      <c r="K94" s="106" t="n"/>
      <c r="L94" s="107">
        <f>IF(J94-J93&lt;0,0,J94-J93)</f>
        <v/>
      </c>
      <c r="M94" s="106" t="n">
        <v>0</v>
      </c>
      <c r="N94" s="106" t="n">
        <v>49.17</v>
      </c>
      <c r="O94" s="106" t="n"/>
      <c r="P94" s="104">
        <f>IF(N94-N93&lt;0,0,N94-N93)</f>
        <v/>
      </c>
      <c r="Q94" s="106" t="n">
        <v>0</v>
      </c>
      <c r="R94" s="106" t="n">
        <v>139.11</v>
      </c>
      <c r="S94" s="106" t="n"/>
      <c r="T94" s="107">
        <f>IF(R94-R93&lt;0,0,R94-R93)</f>
        <v/>
      </c>
      <c r="U94" s="106" t="n">
        <v>0</v>
      </c>
      <c r="V94" s="106" t="n">
        <v>222.75</v>
      </c>
      <c r="W94" s="106" t="n"/>
      <c r="X94" s="107">
        <f>IF(V94-V93&lt;0,0,V94-V93)</f>
        <v/>
      </c>
      <c r="Y94" s="90" t="n"/>
      <c r="Z94" s="90" t="n"/>
      <c r="AA94" s="90" t="n"/>
      <c r="AB94" s="91" t="n"/>
      <c r="AC94" s="106" t="n">
        <v>0</v>
      </c>
      <c r="AD94" s="106" t="n">
        <v>83.45</v>
      </c>
      <c r="AE94" s="106" t="n"/>
      <c r="AF94" s="107">
        <f>IF(AD94-AD93&lt;0,0,AD94-AD93)</f>
        <v/>
      </c>
      <c r="AG94" s="127" t="n"/>
      <c r="AH94" s="127" t="n"/>
      <c r="AI94" s="127" t="n"/>
      <c r="AJ94" s="127" t="n"/>
      <c r="AK94" s="127" t="n"/>
      <c r="AL94" s="127" t="n"/>
    </row>
    <row r="95" ht="16.5" customHeight="1" s="128">
      <c r="A95" s="105" t="n">
        <v>45374</v>
      </c>
      <c r="B95" s="117">
        <f>(B94+C95)+((B94+C95)*D95)</f>
        <v/>
      </c>
      <c r="C95" s="117" t="n">
        <v>0</v>
      </c>
      <c r="D95" s="117">
        <f>(5.8/10000)</f>
        <v/>
      </c>
      <c r="E95" s="106" t="n"/>
      <c r="F95" s="117">
        <f>(B95-B94)-C95</f>
        <v/>
      </c>
      <c r="G95" s="107" t="n"/>
      <c r="H95" s="127" t="n"/>
      <c r="I95" s="119" t="n">
        <v>0</v>
      </c>
      <c r="J95" s="106" t="n">
        <v>68.36</v>
      </c>
      <c r="K95" s="106" t="n"/>
      <c r="L95" s="107">
        <f>IF(J95-J94&lt;0,0,J95-J94)</f>
        <v/>
      </c>
      <c r="M95" s="106" t="n">
        <v>0</v>
      </c>
      <c r="N95" s="106" t="n">
        <v>49.32</v>
      </c>
      <c r="O95" s="106" t="n"/>
      <c r="P95" s="104">
        <f>IF(N95-N94&lt;0,0,N95-N94)</f>
        <v/>
      </c>
      <c r="Q95" s="106" t="n">
        <v>0</v>
      </c>
      <c r="R95" s="106" t="n">
        <v>139.44</v>
      </c>
      <c r="S95" s="106" t="n"/>
      <c r="T95" s="107">
        <f>IF(R95-R94&lt;0,0,R95-R94)</f>
        <v/>
      </c>
      <c r="U95" s="106" t="n">
        <v>0</v>
      </c>
      <c r="V95" s="106" t="n">
        <v>223.29</v>
      </c>
      <c r="W95" s="106" t="n"/>
      <c r="X95" s="107">
        <f>IF(V95-V94&lt;0,0,V95-V94)</f>
        <v/>
      </c>
      <c r="Y95" s="90" t="n"/>
      <c r="Z95" s="90" t="n"/>
      <c r="AA95" s="90" t="n"/>
      <c r="AB95" s="91" t="n"/>
      <c r="AC95" s="106" t="n">
        <v>0</v>
      </c>
      <c r="AD95" s="106" t="n">
        <v>83.75</v>
      </c>
      <c r="AE95" s="106" t="n"/>
      <c r="AF95" s="107">
        <f>IF(AD95-AD94&lt;0,0,AD95-AD94)</f>
        <v/>
      </c>
      <c r="AG95" s="127" t="n"/>
      <c r="AH95" s="127" t="n"/>
      <c r="AI95" s="127" t="n"/>
      <c r="AJ95" s="127" t="n"/>
      <c r="AK95" s="127" t="n"/>
      <c r="AL95" s="127" t="n"/>
    </row>
    <row r="96" ht="16.5" customHeight="1" s="128">
      <c r="A96" s="105" t="n">
        <v>45375</v>
      </c>
      <c r="B96" s="117">
        <f>(B95+C96)+((B95+C96)*D96)</f>
        <v/>
      </c>
      <c r="C96" s="117" t="n">
        <v>0</v>
      </c>
      <c r="D96" s="117">
        <f>(4.9/10000)</f>
        <v/>
      </c>
      <c r="E96" s="106" t="n"/>
      <c r="F96" s="117">
        <f>(B96-B95)-C96</f>
        <v/>
      </c>
      <c r="G96" s="107" t="n"/>
      <c r="H96" s="127" t="n"/>
      <c r="I96" s="119" t="n">
        <v>0</v>
      </c>
      <c r="J96" s="106" t="n">
        <v>68.53</v>
      </c>
      <c r="K96" s="106" t="n"/>
      <c r="L96" s="107">
        <f>IF(J96-J95&lt;0,0,J96-J95)</f>
        <v/>
      </c>
      <c r="M96" s="106" t="n">
        <v>0</v>
      </c>
      <c r="N96" s="106" t="n">
        <v>49.42</v>
      </c>
      <c r="O96" s="106" t="n"/>
      <c r="P96" s="104">
        <f>IF(N96-N95&lt;0,0,N96-N95)</f>
        <v/>
      </c>
      <c r="Q96" s="106" t="n">
        <v>0</v>
      </c>
      <c r="R96" s="106" t="n">
        <v>139.73</v>
      </c>
      <c r="S96" s="106" t="n"/>
      <c r="T96" s="107">
        <f>IF(R96-R95&lt;0,0,R96-R95)</f>
        <v/>
      </c>
      <c r="U96" s="106" t="n">
        <v>0</v>
      </c>
      <c r="V96" s="106" t="n">
        <v>223.77</v>
      </c>
      <c r="W96" s="106" t="n"/>
      <c r="X96" s="107">
        <f>IF(V96-V95&lt;0,0,V96-V95)</f>
        <v/>
      </c>
      <c r="Y96" s="90" t="n"/>
      <c r="Z96" s="90" t="n"/>
      <c r="AA96" s="90" t="n"/>
      <c r="AB96" s="91" t="n"/>
      <c r="AC96" s="106" t="n">
        <v>0</v>
      </c>
      <c r="AD96" s="106" t="n">
        <v>83.93000000000001</v>
      </c>
      <c r="AE96" s="106" t="n"/>
      <c r="AF96" s="107">
        <f>IF(AD96-AD95&lt;0,0,AD96-AD95)</f>
        <v/>
      </c>
      <c r="AG96" s="127" t="n"/>
      <c r="AH96" s="127" t="n"/>
      <c r="AI96" s="127" t="n"/>
      <c r="AJ96" s="127" t="n"/>
      <c r="AK96" s="127" t="n"/>
      <c r="AL96" s="127" t="n"/>
    </row>
    <row r="97" ht="16.5" customHeight="1" s="128">
      <c r="A97" s="105" t="n">
        <v>45376</v>
      </c>
      <c r="B97" s="117">
        <f>(B96+C97)+((B96+C97)*D97)</f>
        <v/>
      </c>
      <c r="C97" s="117" t="n">
        <v>0</v>
      </c>
      <c r="D97" s="117">
        <f>(3.4/10000)</f>
        <v/>
      </c>
      <c r="E97" s="106" t="n"/>
      <c r="F97" s="117">
        <f>(B97-B96)-C97</f>
        <v/>
      </c>
      <c r="G97" s="107" t="n"/>
      <c r="H97" s="127" t="n"/>
      <c r="I97" s="119" t="n">
        <v>0</v>
      </c>
      <c r="J97" s="106" t="n">
        <v>68.78</v>
      </c>
      <c r="K97" s="106" t="n"/>
      <c r="L97" s="107">
        <f>IF(J97-J96&lt;0,0,J97-J96)</f>
        <v/>
      </c>
      <c r="M97" s="106" t="n">
        <v>0</v>
      </c>
      <c r="N97" s="106" t="n">
        <v>49.51</v>
      </c>
      <c r="O97" s="106" t="n"/>
      <c r="P97" s="104">
        <f>IF(N97-N96&lt;0,0,N97-N96)</f>
        <v/>
      </c>
      <c r="Q97" s="106" t="n">
        <v>0</v>
      </c>
      <c r="R97" s="106" t="n">
        <v>139.99</v>
      </c>
      <c r="S97" s="106" t="n"/>
      <c r="T97" s="107">
        <f>IF(R97-R96&lt;0,0,R97-R96)</f>
        <v/>
      </c>
      <c r="U97" s="106" t="n">
        <v>0</v>
      </c>
      <c r="V97" s="106" t="n">
        <v>224.2</v>
      </c>
      <c r="W97" s="106" t="n"/>
      <c r="X97" s="107">
        <f>IF(V97-V96&lt;0,0,V97-V96)</f>
        <v/>
      </c>
      <c r="Y97" s="90" t="n"/>
      <c r="Z97" s="90" t="n"/>
      <c r="AA97" s="90" t="n"/>
      <c r="AB97" s="91" t="n"/>
      <c r="AC97" s="106" t="n">
        <v>0</v>
      </c>
      <c r="AD97" s="106" t="n">
        <v>84.09999999999999</v>
      </c>
      <c r="AE97" s="106" t="n"/>
      <c r="AF97" s="107">
        <f>IF(AD97-AD96&lt;0,0,AD97-AD96)</f>
        <v/>
      </c>
      <c r="AG97" s="127" t="n"/>
      <c r="AH97" s="127" t="n"/>
      <c r="AI97" s="127" t="n"/>
      <c r="AJ97" s="127" t="n"/>
      <c r="AK97" s="127" t="n"/>
      <c r="AL97" s="127" t="n"/>
    </row>
    <row r="98" ht="16.5" customHeight="1" s="128">
      <c r="A98" s="105" t="n">
        <v>45377</v>
      </c>
      <c r="B98" s="117">
        <f>(B97+C98)+((B97+C98)*D98)</f>
        <v/>
      </c>
      <c r="C98" s="117" t="n">
        <v>0</v>
      </c>
      <c r="D98" s="117">
        <f>(4.7/10000)</f>
        <v/>
      </c>
      <c r="E98" s="106" t="n"/>
      <c r="F98" s="117">
        <f>(B98-B97)-C98</f>
        <v/>
      </c>
      <c r="G98" s="107" t="n"/>
      <c r="H98" s="127" t="n"/>
      <c r="I98" s="119" t="n">
        <v>0</v>
      </c>
      <c r="J98" s="106" t="n">
        <v>68.97</v>
      </c>
      <c r="K98" s="106" t="n"/>
      <c r="L98" s="107">
        <f>IF(J98-J97&lt;0,0,J98-J97)</f>
        <v/>
      </c>
      <c r="M98" s="106" t="n">
        <v>0</v>
      </c>
      <c r="N98" s="106" t="n">
        <v>49.63</v>
      </c>
      <c r="O98" s="106" t="n"/>
      <c r="P98" s="104">
        <f>IF(N98-N97&lt;0,0,N98-N97)</f>
        <v/>
      </c>
      <c r="Q98" s="106" t="n">
        <v>0</v>
      </c>
      <c r="R98" s="106" t="n">
        <v>140.32</v>
      </c>
      <c r="S98" s="106" t="n"/>
      <c r="T98" s="107">
        <f>IF(R98-R97&lt;0,0,R98-R97)</f>
        <v/>
      </c>
      <c r="U98" s="106" t="n">
        <v>0</v>
      </c>
      <c r="V98" s="106" t="n">
        <v>224.75</v>
      </c>
      <c r="W98" s="106" t="n"/>
      <c r="X98" s="107">
        <f>IF(V98-V97&lt;0,0,V98-V97)</f>
        <v/>
      </c>
      <c r="Y98" s="90" t="n"/>
      <c r="Z98" s="90" t="n"/>
      <c r="AA98" s="90" t="n"/>
      <c r="AB98" s="91" t="n"/>
      <c r="AC98" s="106" t="n">
        <v>0</v>
      </c>
      <c r="AD98" s="106" t="n">
        <v>84.31</v>
      </c>
      <c r="AE98" s="106" t="n"/>
      <c r="AF98" s="107">
        <f>IF(AD98-AD97&lt;0,0,AD98-AD97)</f>
        <v/>
      </c>
      <c r="AG98" s="127" t="n"/>
      <c r="AH98" s="127" t="n"/>
      <c r="AI98" s="127" t="n"/>
      <c r="AJ98" s="127" t="n"/>
      <c r="AK98" s="127" t="n"/>
      <c r="AL98" s="127" t="n"/>
    </row>
    <row r="99" ht="16.5" customHeight="1" s="128">
      <c r="A99" s="105" t="n">
        <v>45378</v>
      </c>
      <c r="B99" s="117">
        <f>(B98+C99)+((B98+C99)*D99)</f>
        <v/>
      </c>
      <c r="C99" s="117" t="n">
        <v>0</v>
      </c>
      <c r="D99" s="117">
        <f>(4.9/10000)</f>
        <v/>
      </c>
      <c r="E99" s="106" t="n"/>
      <c r="F99" s="117">
        <f>(B99-B98)-C99</f>
        <v/>
      </c>
      <c r="G99" s="107" t="n"/>
      <c r="H99" s="127" t="n"/>
      <c r="I99" s="119" t="n">
        <v>0</v>
      </c>
      <c r="J99" s="106" t="n">
        <v>69.16</v>
      </c>
      <c r="K99" s="106" t="n"/>
      <c r="L99" s="107">
        <f>IF(J99-J98&lt;0,0,J99-J98)</f>
        <v/>
      </c>
      <c r="M99" s="106" t="n">
        <v>0</v>
      </c>
      <c r="N99" s="106" t="n">
        <v>49.74</v>
      </c>
      <c r="O99" s="106" t="n"/>
      <c r="P99" s="104">
        <f>IF(N99-N98&lt;0,0,N99-N98)</f>
        <v/>
      </c>
      <c r="Q99" s="106" t="n">
        <v>0</v>
      </c>
      <c r="R99" s="106" t="n">
        <v>140.64</v>
      </c>
      <c r="S99" s="106" t="n"/>
      <c r="T99" s="107">
        <f>IF(R99-R98&lt;0,0,R99-R98)</f>
        <v/>
      </c>
      <c r="U99" s="106" t="n">
        <v>0</v>
      </c>
      <c r="V99" s="106" t="n">
        <v>225.31</v>
      </c>
      <c r="W99" s="106" t="n"/>
      <c r="X99" s="107">
        <f>IF(V99-V98&lt;0,0,V99-V98)</f>
        <v/>
      </c>
      <c r="Y99" s="90" t="n"/>
      <c r="Z99" s="90" t="n"/>
      <c r="AA99" s="90" t="n"/>
      <c r="AB99" s="91" t="n"/>
      <c r="AC99" s="106" t="n">
        <v>0</v>
      </c>
      <c r="AD99" s="106" t="n">
        <v>84.53</v>
      </c>
      <c r="AE99" s="106" t="n"/>
      <c r="AF99" s="107">
        <f>IF(AD99-AD98&lt;0,0,AD99-AD98)</f>
        <v/>
      </c>
      <c r="AG99" s="127" t="n"/>
      <c r="AH99" s="127" t="n"/>
      <c r="AI99" s="127" t="n"/>
      <c r="AJ99" s="127" t="n"/>
      <c r="AK99" s="127" t="n"/>
      <c r="AL99" s="127" t="n"/>
    </row>
    <row r="100" ht="16.5" customHeight="1" s="128">
      <c r="A100" s="105" t="n">
        <v>45379</v>
      </c>
      <c r="B100" s="117">
        <f>(B99+C100)+((B99+C100)*D100)</f>
        <v/>
      </c>
      <c r="C100" s="117" t="n">
        <v>0</v>
      </c>
      <c r="D100" s="117">
        <f>(4.4/10000)</f>
        <v/>
      </c>
      <c r="E100" s="106" t="n"/>
      <c r="F100" s="117">
        <f>(B100-B99)-C100</f>
        <v/>
      </c>
      <c r="G100" s="107" t="n"/>
      <c r="H100" s="127" t="n"/>
      <c r="I100" s="119" t="n">
        <v>0</v>
      </c>
      <c r="J100" s="106" t="n">
        <v>69.34</v>
      </c>
      <c r="K100" s="106" t="n"/>
      <c r="L100" s="107">
        <f>IF(J100-J99&lt;0,0,J100-J99)</f>
        <v/>
      </c>
      <c r="M100" s="106" t="n">
        <v>0</v>
      </c>
      <c r="N100" s="106" t="n">
        <v>49.85</v>
      </c>
      <c r="O100" s="106" t="n"/>
      <c r="P100" s="104">
        <f>IF(N100-N99&lt;0,0,N100-N99)</f>
        <v/>
      </c>
      <c r="Q100" s="106" t="n">
        <v>0</v>
      </c>
      <c r="R100" s="106" t="n">
        <v>140.95</v>
      </c>
      <c r="S100" s="106" t="n"/>
      <c r="T100" s="107">
        <f>IF(R100-R99&lt;0,0,R100-R99)</f>
        <v/>
      </c>
      <c r="U100" s="106" t="n">
        <v>0</v>
      </c>
      <c r="V100" s="106" t="n">
        <v>225.81</v>
      </c>
      <c r="W100" s="106" t="n"/>
      <c r="X100" s="107">
        <f>IF(V100-V99&lt;0,0,V100-V99)</f>
        <v/>
      </c>
      <c r="Y100" s="90" t="n"/>
      <c r="Z100" s="90" t="n"/>
      <c r="AA100" s="90" t="n"/>
      <c r="AB100" s="91" t="n"/>
      <c r="AC100" s="106" t="n">
        <v>0</v>
      </c>
      <c r="AD100" s="106" t="n">
        <v>84.75</v>
      </c>
      <c r="AE100" s="106" t="n"/>
      <c r="AF100" s="107">
        <f>IF(AD100-AD99&lt;0,0,AD100-AD99)</f>
        <v/>
      </c>
      <c r="AG100" s="127" t="n"/>
      <c r="AH100" s="127" t="n"/>
      <c r="AI100" s="127" t="n"/>
      <c r="AJ100" s="127" t="n"/>
      <c r="AK100" s="127" t="n"/>
      <c r="AL100" s="127" t="n"/>
    </row>
    <row r="101" ht="16.5" customHeight="1" s="128">
      <c r="A101" s="105" t="n">
        <v>45380</v>
      </c>
      <c r="B101" s="117">
        <f>(B100+C101)+((B100+C101)*D101)</f>
        <v/>
      </c>
      <c r="C101" s="117" t="n">
        <v>0</v>
      </c>
      <c r="D101" s="117">
        <f>(4.7/10000)</f>
        <v/>
      </c>
      <c r="E101" s="106" t="n"/>
      <c r="F101" s="117">
        <f>(B101-B100)-C101</f>
        <v/>
      </c>
      <c r="G101" s="107" t="n"/>
      <c r="H101" s="127" t="n"/>
      <c r="I101" s="119" t="n">
        <v>0</v>
      </c>
      <c r="J101" s="106" t="n">
        <v>69.58</v>
      </c>
      <c r="K101" s="106" t="n"/>
      <c r="L101" s="107">
        <f>IF(J101-J100&lt;0,0,J101-J100)</f>
        <v/>
      </c>
      <c r="M101" s="106" t="n">
        <v>0</v>
      </c>
      <c r="N101" s="106" t="n">
        <v>50</v>
      </c>
      <c r="O101" s="106" t="n"/>
      <c r="P101" s="104">
        <f>IF(N101-N100&lt;0,0,N101-N100)</f>
        <v/>
      </c>
      <c r="Q101" s="106" t="n">
        <v>0</v>
      </c>
      <c r="R101" s="106" t="n">
        <v>141.33</v>
      </c>
      <c r="S101" s="106" t="n"/>
      <c r="T101" s="107">
        <f>IF(R101-R100&lt;0,0,R101-R100)</f>
        <v/>
      </c>
      <c r="U101" s="106" t="n">
        <v>0</v>
      </c>
      <c r="V101" s="106" t="n">
        <v>226.45</v>
      </c>
      <c r="W101" s="106" t="n"/>
      <c r="X101" s="107">
        <f>IF(V101-V100&lt;0,0,V101-V100)</f>
        <v/>
      </c>
      <c r="Y101" s="90" t="n"/>
      <c r="Z101" s="90" t="n"/>
      <c r="AA101" s="90" t="n"/>
      <c r="AB101" s="91" t="n"/>
      <c r="AC101" s="106" t="n">
        <v>0</v>
      </c>
      <c r="AD101" s="106" t="n">
        <v>85</v>
      </c>
      <c r="AE101" s="106" t="n"/>
      <c r="AF101" s="107">
        <f>IF(AD101-AD100&lt;0,0,AD101-AD100)</f>
        <v/>
      </c>
      <c r="AG101" s="127" t="n"/>
      <c r="AH101" s="127" t="n"/>
      <c r="AI101" s="127" t="n"/>
      <c r="AJ101" s="127" t="n"/>
      <c r="AK101" s="127" t="n"/>
      <c r="AL101" s="127" t="n"/>
    </row>
    <row r="102" ht="16.5" customHeight="1" s="128">
      <c r="A102" s="105" t="n">
        <v>45381</v>
      </c>
      <c r="B102" s="117">
        <f>(B101+C102)+((B101+C102)*D102)</f>
        <v/>
      </c>
      <c r="C102" s="117" t="n">
        <v>0</v>
      </c>
      <c r="D102" s="117">
        <f>(4.3/10000)</f>
        <v/>
      </c>
      <c r="E102" s="106" t="n"/>
      <c r="F102" s="117">
        <f>(B102-B101)-C102</f>
        <v/>
      </c>
      <c r="G102" s="107" t="n"/>
      <c r="H102" s="127" t="n"/>
      <c r="I102" s="119" t="n">
        <v>0</v>
      </c>
      <c r="J102" s="106" t="n">
        <v>69.8</v>
      </c>
      <c r="K102" s="106" t="n"/>
      <c r="L102" s="107">
        <f>IF(J102-J101&lt;0,0,J102-J101)</f>
        <v/>
      </c>
      <c r="M102" s="106" t="n">
        <v>0</v>
      </c>
      <c r="N102" s="106" t="n">
        <v>50.15</v>
      </c>
      <c r="O102" s="106" t="n"/>
      <c r="P102" s="104">
        <f>IF(N102-N101&lt;0,0,N102-N101)</f>
        <v/>
      </c>
      <c r="Q102" s="106" t="n">
        <v>0</v>
      </c>
      <c r="R102" s="106" t="n">
        <v>141.7</v>
      </c>
      <c r="S102" s="106" t="n"/>
      <c r="T102" s="107">
        <f>IF(R102-R101&lt;0,0,R102-R101)</f>
        <v/>
      </c>
      <c r="U102" s="106" t="n">
        <v>0</v>
      </c>
      <c r="V102" s="106" t="n">
        <v>227.03</v>
      </c>
      <c r="W102" s="106" t="n"/>
      <c r="X102" s="107">
        <f>IF(V102-V101&lt;0,0,V102-V101)</f>
        <v/>
      </c>
      <c r="Y102" s="90" t="n"/>
      <c r="Z102" s="90" t="n"/>
      <c r="AA102" s="90" t="n"/>
      <c r="AB102" s="91" t="n"/>
      <c r="AC102" s="106" t="n">
        <v>0</v>
      </c>
      <c r="AD102" s="106" t="n">
        <v>85.20999999999999</v>
      </c>
      <c r="AE102" s="106" t="n"/>
      <c r="AF102" s="107">
        <f>IF(AD102-AD101&lt;0,0,AD102-AD101)</f>
        <v/>
      </c>
      <c r="AG102" s="127" t="n"/>
      <c r="AH102" s="127" t="n"/>
      <c r="AI102" s="127" t="n"/>
      <c r="AJ102" s="127" t="n"/>
      <c r="AK102" s="127" t="n"/>
      <c r="AL102" s="127" t="n"/>
    </row>
    <row r="103" ht="16.5" customHeight="1" s="128">
      <c r="A103" s="108" t="n">
        <v>45382</v>
      </c>
      <c r="B103" s="126">
        <f>(B102+C103)+((B102+C103)*D103)</f>
        <v/>
      </c>
      <c r="C103" s="126" t="n">
        <v>0</v>
      </c>
      <c r="D103" s="126">
        <f>(5/10000)</f>
        <v/>
      </c>
      <c r="E103" s="109" t="n"/>
      <c r="F103" s="126">
        <f>(B103-B102)-C103</f>
        <v/>
      </c>
      <c r="G103" s="40" t="n"/>
      <c r="H103" s="127" t="n"/>
      <c r="I103" s="93" t="n">
        <v>0</v>
      </c>
      <c r="J103" s="109" t="n">
        <v>70.03</v>
      </c>
      <c r="K103" s="109" t="n"/>
      <c r="L103" s="40">
        <f>IF(J103-J102&lt;0,0,J103-J102)</f>
        <v/>
      </c>
      <c r="M103" s="109" t="n">
        <v>0</v>
      </c>
      <c r="N103" s="109" t="n">
        <v>50.31</v>
      </c>
      <c r="O103" s="109" t="n"/>
      <c r="P103" s="110">
        <f>IF(N103-N102&lt;0,0,N103-N102)</f>
        <v/>
      </c>
      <c r="Q103" s="109" t="n">
        <v>0</v>
      </c>
      <c r="R103" s="109" t="n">
        <v>142.11</v>
      </c>
      <c r="S103" s="109" t="n"/>
      <c r="T103" s="40">
        <f>IF(R103-R102&lt;0,0,R103-R102)</f>
        <v/>
      </c>
      <c r="U103" s="109" t="n">
        <v>0</v>
      </c>
      <c r="V103" s="109" t="n">
        <v>227.71</v>
      </c>
      <c r="W103" s="109" t="n"/>
      <c r="X103" s="40">
        <f>IF(V103-V102&lt;0,0,V103-V102)</f>
        <v/>
      </c>
      <c r="Y103" s="94" t="n"/>
      <c r="Z103" s="95" t="n"/>
      <c r="AA103" s="95" t="n"/>
      <c r="AB103" s="96" t="n"/>
      <c r="AC103" s="109" t="n">
        <v>0</v>
      </c>
      <c r="AD103" s="109" t="n">
        <v>85.45999999999999</v>
      </c>
      <c r="AE103" s="109" t="n"/>
      <c r="AF103" s="40">
        <f>IF(AD103-AD102&lt;0,0,AD103-AD102)</f>
        <v/>
      </c>
      <c r="AG103" s="127" t="n"/>
      <c r="AH103" s="127" t="n"/>
      <c r="AI103" s="127" t="n"/>
      <c r="AJ103" s="127" t="n"/>
      <c r="AK103" s="127" t="n"/>
      <c r="AL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7" t="n"/>
      <c r="AF104" s="127" t="n"/>
      <c r="AG104" s="127" t="n"/>
      <c r="AH104" s="127" t="n"/>
      <c r="AI104" s="127" t="n"/>
      <c r="AJ104" s="127" t="n"/>
      <c r="AK104" s="127" t="n"/>
      <c r="AL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98" t="inlineStr">
        <is>
          <t>carry over</t>
        </is>
      </c>
      <c r="J105" s="99">
        <f>J103</f>
        <v/>
      </c>
      <c r="K105" s="99" t="n"/>
      <c r="L105" s="100" t="n"/>
      <c r="M105" s="98" t="inlineStr">
        <is>
          <t>carry over</t>
        </is>
      </c>
      <c r="N105" s="99" t="n"/>
      <c r="O105" s="99" t="n"/>
      <c r="P105" s="100" t="n"/>
      <c r="Q105" s="98" t="inlineStr">
        <is>
          <t>carry over</t>
        </is>
      </c>
      <c r="R105" s="99">
        <f>R103</f>
        <v/>
      </c>
      <c r="S105" s="99" t="n"/>
      <c r="T105" s="100" t="n"/>
      <c r="U105" s="25" t="inlineStr">
        <is>
          <t>carry over</t>
        </is>
      </c>
      <c r="V105" s="26">
        <f>V103</f>
        <v/>
      </c>
      <c r="W105" s="26" t="n"/>
      <c r="X105" s="27" t="n"/>
      <c r="Y105" s="98" t="inlineStr">
        <is>
          <t>carry over</t>
        </is>
      </c>
      <c r="Z105" s="99">
        <f>Z103</f>
        <v/>
      </c>
      <c r="AA105" s="99" t="n"/>
      <c r="AB105" s="100" t="n"/>
      <c r="AC105" s="98" t="inlineStr">
        <is>
          <t>carry over</t>
        </is>
      </c>
      <c r="AD105" s="99">
        <f>AD103</f>
        <v/>
      </c>
      <c r="AE105" s="99" t="n"/>
      <c r="AF105" s="100" t="n"/>
      <c r="AG105" s="127" t="n"/>
      <c r="AH105" s="127" t="n"/>
      <c r="AI105" s="127" t="n"/>
      <c r="AJ105" s="127" t="n"/>
      <c r="AK105" s="127" t="n"/>
      <c r="AL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101" t="n"/>
      <c r="I106" s="79" t="inlineStr">
        <is>
          <t>Targon - 4</t>
        </is>
      </c>
      <c r="J106" s="133" t="n"/>
      <c r="K106" s="133" t="n"/>
      <c r="L106" s="78">
        <f>SUM(L108:L138)</f>
        <v/>
      </c>
      <c r="M106" s="79" t="inlineStr">
        <is>
          <t>Proprietary Trading - 8</t>
        </is>
      </c>
      <c r="N106" s="133" t="n"/>
      <c r="O106" s="133" t="n"/>
      <c r="P106" s="78">
        <f>SUM(P108:P137)</f>
        <v/>
      </c>
      <c r="Q106" s="79" t="inlineStr">
        <is>
          <t>Vision - 19</t>
        </is>
      </c>
      <c r="R106" s="133" t="n"/>
      <c r="S106" s="133" t="n"/>
      <c r="T106" s="102">
        <f>SUM(T108:T138)</f>
        <v/>
      </c>
      <c r="U106" s="79" t="inlineStr">
        <is>
          <t>Graphite - 43</t>
        </is>
      </c>
      <c r="V106" s="133" t="n"/>
      <c r="W106" s="133" t="n"/>
      <c r="X106" s="78">
        <f>SUM(X108:X138)</f>
        <v/>
      </c>
      <c r="Y106" s="79" t="inlineStr">
        <is>
          <t>Gradients - 56</t>
        </is>
      </c>
      <c r="Z106" s="133" t="n"/>
      <c r="AA106" s="133" t="n"/>
      <c r="AB106" s="78">
        <f>SUM(AB108:AB138)</f>
        <v/>
      </c>
      <c r="AC106" s="79" t="inlineStr">
        <is>
          <t>Chutes - 64</t>
        </is>
      </c>
      <c r="AD106" s="133" t="n"/>
      <c r="AE106" s="133" t="n"/>
      <c r="AF106" s="78">
        <f>SUM(AF108:AF138)</f>
        <v/>
      </c>
      <c r="AG106" s="51" t="n"/>
      <c r="AH106" s="51" t="n"/>
      <c r="AI106" s="51" t="n"/>
      <c r="AJ106" s="51" t="n"/>
      <c r="AK106" s="51" t="n"/>
      <c r="AL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81" t="inlineStr">
        <is>
          <t>stock up [𝞃]</t>
        </is>
      </c>
      <c r="J107" s="81" t="inlineStr">
        <is>
          <t>α token</t>
        </is>
      </c>
      <c r="K107" s="81" t="inlineStr">
        <is>
          <t>validator</t>
        </is>
      </c>
      <c r="L107" s="81" t="inlineStr">
        <is>
          <t>daily reward [𝞃]</t>
        </is>
      </c>
      <c r="M107" s="81" t="inlineStr">
        <is>
          <t>stock up [𝞃]</t>
        </is>
      </c>
      <c r="N107" s="81" t="inlineStr">
        <is>
          <t>α token</t>
        </is>
      </c>
      <c r="O107" s="81" t="inlineStr">
        <is>
          <t>validator</t>
        </is>
      </c>
      <c r="P107" s="81" t="inlineStr">
        <is>
          <t>daily reward [𝞃]</t>
        </is>
      </c>
      <c r="Q107" s="81" t="inlineStr">
        <is>
          <t>stock up [𝞃]</t>
        </is>
      </c>
      <c r="R107" s="81" t="inlineStr">
        <is>
          <t>α token</t>
        </is>
      </c>
      <c r="S107" s="81" t="inlineStr">
        <is>
          <t>validator</t>
        </is>
      </c>
      <c r="T107" s="81" t="inlineStr">
        <is>
          <t>daily reward [𝞃]</t>
        </is>
      </c>
      <c r="U107" s="81" t="inlineStr">
        <is>
          <t>stock up [𝞃]</t>
        </is>
      </c>
      <c r="V107" s="81" t="inlineStr">
        <is>
          <t>α token</t>
        </is>
      </c>
      <c r="W107" s="81" t="inlineStr">
        <is>
          <t>validator</t>
        </is>
      </c>
      <c r="X107" s="81" t="inlineStr">
        <is>
          <t>daily reward [𝞃]</t>
        </is>
      </c>
      <c r="Y107" s="81" t="inlineStr">
        <is>
          <t>stock up [𝞃]</t>
        </is>
      </c>
      <c r="Z107" s="81" t="inlineStr">
        <is>
          <t>α token</t>
        </is>
      </c>
      <c r="AA107" s="81" t="inlineStr">
        <is>
          <t>validator</t>
        </is>
      </c>
      <c r="AB107" s="81" t="inlineStr">
        <is>
          <t>daily reward [𝞃]</t>
        </is>
      </c>
      <c r="AC107" s="81" t="inlineStr">
        <is>
          <t>stock up [𝞃]</t>
        </is>
      </c>
      <c r="AD107" s="81" t="inlineStr">
        <is>
          <t>α token</t>
        </is>
      </c>
      <c r="AE107" s="81" t="inlineStr">
        <is>
          <t>validator</t>
        </is>
      </c>
      <c r="AF107" s="81" t="inlineStr">
        <is>
          <t>daily reward [𝞃]</t>
        </is>
      </c>
      <c r="AG107" s="127" t="inlineStr">
        <is>
          <t xml:space="preserve"> </t>
        </is>
      </c>
      <c r="AH107" s="127" t="n"/>
      <c r="AI107" s="127" t="n"/>
      <c r="AJ107" s="127" t="n"/>
      <c r="AK107" s="127" t="n"/>
      <c r="AL107" s="127" t="n"/>
    </row>
    <row r="108" ht="16.5" customHeight="1" s="128">
      <c r="A108" s="105" t="n">
        <v>45383</v>
      </c>
      <c r="B108" s="114">
        <f>(B105+C108)+((B105+C108)*D108)</f>
        <v/>
      </c>
      <c r="C108" s="114" t="n">
        <v>0</v>
      </c>
      <c r="D108" s="114">
        <f>(5.8/10000)</f>
        <v/>
      </c>
      <c r="E108" s="111" t="n"/>
      <c r="F108" s="114">
        <f>(B108-B105)-C108</f>
        <v/>
      </c>
      <c r="G108" s="53" t="n"/>
      <c r="H108" s="127" t="n"/>
      <c r="I108" s="84" t="n">
        <v>0</v>
      </c>
      <c r="J108" s="111" t="n">
        <v>70.25</v>
      </c>
      <c r="K108" s="111" t="n"/>
      <c r="L108" s="111">
        <f>IF(J108-J103&lt;0,0,J108-J103)</f>
        <v/>
      </c>
      <c r="M108" s="112" t="n">
        <v>0</v>
      </c>
      <c r="N108" s="114" t="n">
        <v>50.46</v>
      </c>
      <c r="O108" s="114" t="n"/>
      <c r="P108" s="53">
        <f>IF(N108-N103&lt;0,0,N108-N103)</f>
        <v/>
      </c>
      <c r="Q108" s="111" t="n">
        <v>0</v>
      </c>
      <c r="R108" s="111" t="n">
        <v>142.51</v>
      </c>
      <c r="S108" s="111" t="n"/>
      <c r="T108" s="53">
        <f>IF(R108-R103&lt;0,0,R108-R103)</f>
        <v/>
      </c>
      <c r="U108" s="111" t="n">
        <v>0</v>
      </c>
      <c r="V108" s="111" t="n">
        <v>228.58</v>
      </c>
      <c r="W108" s="111" t="n"/>
      <c r="X108" s="53">
        <f>IF(V108-V103&lt;0,0,V108-V103)</f>
        <v/>
      </c>
      <c r="Y108" s="90" t="n"/>
      <c r="Z108" s="90" t="n"/>
      <c r="AA108" s="90" t="n"/>
      <c r="AB108" s="91" t="n"/>
      <c r="AC108" s="111" t="n">
        <v>0</v>
      </c>
      <c r="AD108" s="111" t="n">
        <v>85.7</v>
      </c>
      <c r="AE108" s="111" t="n"/>
      <c r="AF108" s="53">
        <f>IF(AD108-AD103&lt;0,0,AD108-AD103)</f>
        <v/>
      </c>
      <c r="AG108" s="127" t="n"/>
      <c r="AH108" s="127" t="n"/>
      <c r="AI108" s="127" t="n"/>
      <c r="AJ108" s="127" t="n"/>
      <c r="AK108" s="127" t="n"/>
      <c r="AL108" s="127" t="n"/>
    </row>
    <row r="109" ht="16.5" customHeight="1" s="128">
      <c r="A109" s="105" t="n">
        <v>45384</v>
      </c>
      <c r="B109" s="117">
        <f>(B108+C109)+((B108+C109)*D109)</f>
        <v/>
      </c>
      <c r="C109" s="117" t="n">
        <v>0</v>
      </c>
      <c r="D109" s="117">
        <f>(5.4/10000)</f>
        <v/>
      </c>
      <c r="E109" s="106" t="n"/>
      <c r="F109" s="117">
        <f>(B109-B108)-C109</f>
        <v/>
      </c>
      <c r="G109" s="107" t="n"/>
      <c r="H109" s="127" t="n"/>
      <c r="I109" s="119" t="n">
        <v>0</v>
      </c>
      <c r="J109" s="106" t="n">
        <v>70.45</v>
      </c>
      <c r="K109" s="106" t="n"/>
      <c r="L109" s="106">
        <f>IF(J109-J108&lt;0,0,J109-J108)</f>
        <v/>
      </c>
      <c r="M109" s="115" t="n">
        <v>0</v>
      </c>
      <c r="N109" s="117" t="n">
        <v>50.61</v>
      </c>
      <c r="O109" s="117" t="n"/>
      <c r="P109" s="104">
        <f>IF(N109-N108&lt;0,0,N109-N108)</f>
        <v/>
      </c>
      <c r="Q109" s="106" t="n">
        <v>0</v>
      </c>
      <c r="R109" s="106" t="n">
        <v>142.9</v>
      </c>
      <c r="S109" s="106" t="n"/>
      <c r="T109" s="107">
        <f>IF(R109-R108&lt;0,0,R109-R108)</f>
        <v/>
      </c>
      <c r="U109" s="106" t="n">
        <v>0</v>
      </c>
      <c r="V109" s="106" t="n">
        <v>229.31</v>
      </c>
      <c r="W109" s="106" t="n"/>
      <c r="X109" s="107">
        <f>IF(V109-V108&lt;0,0,V109-V108)</f>
        <v/>
      </c>
      <c r="Y109" s="90" t="n"/>
      <c r="Z109" s="90" t="n"/>
      <c r="AA109" s="90" t="n"/>
      <c r="AB109" s="91" t="n"/>
      <c r="AC109" s="106" t="n">
        <v>0</v>
      </c>
      <c r="AD109" s="106" t="n">
        <v>85.90000000000001</v>
      </c>
      <c r="AE109" s="106" t="n"/>
      <c r="AF109" s="107">
        <f>IF(AD109-AD108&lt;0,0,AD109-AD108)</f>
        <v/>
      </c>
      <c r="AG109" s="127" t="n"/>
      <c r="AH109" s="127" t="n"/>
      <c r="AI109" s="127" t="n"/>
      <c r="AJ109" s="127" t="n"/>
      <c r="AK109" s="127" t="n"/>
      <c r="AL109" s="127" t="n"/>
    </row>
    <row r="110" ht="16.5" customHeight="1" s="128">
      <c r="A110" s="105" t="n">
        <v>45385</v>
      </c>
      <c r="B110" s="117">
        <f>(B109+C110)+((B109+C110)*D110)</f>
        <v/>
      </c>
      <c r="C110" s="117" t="n">
        <v>0</v>
      </c>
      <c r="D110" s="117">
        <f>(5.2/10000)</f>
        <v/>
      </c>
      <c r="E110" s="106" t="n"/>
      <c r="F110" s="117">
        <f>(B110-B109)-C110</f>
        <v/>
      </c>
      <c r="G110" s="107" t="n"/>
      <c r="H110" s="127" t="n"/>
      <c r="I110" s="119" t="n">
        <v>0</v>
      </c>
      <c r="J110" s="106" t="n">
        <v>70.65000000000001</v>
      </c>
      <c r="K110" s="106" t="n"/>
      <c r="L110" s="106">
        <f>IF(J110-J109&lt;0,0,J110-J109)</f>
        <v/>
      </c>
      <c r="M110" s="115" t="n">
        <v>0</v>
      </c>
      <c r="N110" s="117" t="n">
        <v>50.76</v>
      </c>
      <c r="O110" s="117" t="n"/>
      <c r="P110" s="104">
        <f>IF(N110-N109&lt;0,0,N110-N109)</f>
        <v/>
      </c>
      <c r="Q110" s="106" t="n">
        <v>0</v>
      </c>
      <c r="R110" s="106" t="n">
        <v>143.31</v>
      </c>
      <c r="S110" s="106" t="n"/>
      <c r="T110" s="107">
        <f>IF(R110-R109&lt;0,0,R110-R109)</f>
        <v/>
      </c>
      <c r="U110" s="106" t="n">
        <v>0</v>
      </c>
      <c r="V110" s="106" t="n">
        <v>230</v>
      </c>
      <c r="W110" s="106" t="n"/>
      <c r="X110" s="107">
        <f>IF(V110-V109&lt;0,0,V110-V109)</f>
        <v/>
      </c>
      <c r="Y110" s="90" t="n"/>
      <c r="Z110" s="90" t="n"/>
      <c r="AA110" s="90" t="n"/>
      <c r="AB110" s="91" t="n"/>
      <c r="AC110" s="106" t="n">
        <v>0</v>
      </c>
      <c r="AD110" s="106" t="n">
        <v>86.12</v>
      </c>
      <c r="AE110" s="106" t="n"/>
      <c r="AF110" s="107">
        <f>IF(AD110-AD109&lt;0,0,AD110-AD109)</f>
        <v/>
      </c>
      <c r="AG110" s="127" t="n"/>
      <c r="AH110" s="127" t="n"/>
      <c r="AI110" s="127" t="n"/>
      <c r="AJ110" s="127" t="n"/>
      <c r="AK110" s="127" t="n"/>
      <c r="AL110" s="127" t="n"/>
    </row>
    <row r="111" ht="16.5" customHeight="1" s="128">
      <c r="A111" s="105" t="n">
        <v>45386</v>
      </c>
      <c r="B111" s="117">
        <f>(B110+C111)+((B110+C111)*D111)</f>
        <v/>
      </c>
      <c r="C111" s="117" t="n">
        <v>0</v>
      </c>
      <c r="D111" s="117">
        <f>(5/10000)</f>
        <v/>
      </c>
      <c r="E111" s="106" t="n"/>
      <c r="F111" s="117">
        <f>(B111-B110)-C111</f>
        <v/>
      </c>
      <c r="G111" s="107" t="n"/>
      <c r="H111" s="127" t="n"/>
      <c r="I111" s="119" t="n">
        <v>0</v>
      </c>
      <c r="J111" s="106" t="n">
        <v>70.86</v>
      </c>
      <c r="K111" s="106" t="n"/>
      <c r="L111" s="106">
        <f>IF(J111-J110&lt;0,0,J111-J110)</f>
        <v/>
      </c>
      <c r="M111" s="115" t="n">
        <v>0</v>
      </c>
      <c r="N111" s="117" t="n">
        <v>50.91</v>
      </c>
      <c r="O111" s="117" t="n"/>
      <c r="P111" s="104">
        <f>IF(N111-N110&lt;0,0,N111-N110)</f>
        <v/>
      </c>
      <c r="Q111" s="106" t="n">
        <v>0</v>
      </c>
      <c r="R111" s="106" t="n">
        <v>143.7</v>
      </c>
      <c r="S111" s="106" t="n"/>
      <c r="T111" s="107">
        <f>IF(R111-R110&lt;0,0,R111-R110)</f>
        <v/>
      </c>
      <c r="U111" s="106" t="n">
        <v>0</v>
      </c>
      <c r="V111" s="106" t="n">
        <v>230.54</v>
      </c>
      <c r="W111" s="106" t="n"/>
      <c r="X111" s="107">
        <f>IF(V111-V110&lt;0,0,V111-V110)</f>
        <v/>
      </c>
      <c r="Y111" s="90" t="n"/>
      <c r="Z111" s="90" t="n"/>
      <c r="AA111" s="90" t="n"/>
      <c r="AB111" s="91" t="n"/>
      <c r="AC111" s="106" t="n">
        <v>0</v>
      </c>
      <c r="AD111" s="106" t="n">
        <v>86.31999999999999</v>
      </c>
      <c r="AE111" s="106" t="n"/>
      <c r="AF111" s="107">
        <f>IF(AD111-AD110&lt;0,0,AD111-AD110)</f>
        <v/>
      </c>
      <c r="AG111" s="127" t="n"/>
      <c r="AH111" s="127" t="n"/>
      <c r="AI111" s="127" t="n"/>
      <c r="AJ111" s="127" t="n"/>
      <c r="AK111" s="127" t="n"/>
      <c r="AL111" s="127" t="n"/>
    </row>
    <row r="112" ht="16.5" customHeight="1" s="128">
      <c r="A112" s="105" t="n">
        <v>45387</v>
      </c>
      <c r="B112" s="117">
        <f>(B111+C112)+((B111+C112)*D112)</f>
        <v/>
      </c>
      <c r="C112" s="117" t="n">
        <v>4.5668</v>
      </c>
      <c r="D112" s="117">
        <f>(4.6/10000)</f>
        <v/>
      </c>
      <c r="E112" s="106" t="n"/>
      <c r="F112" s="117">
        <f>(B112-B111)-C112</f>
        <v/>
      </c>
      <c r="G112" s="107" t="inlineStr">
        <is>
          <t>buy &amp; add 4,5668 TAO</t>
        </is>
      </c>
      <c r="H112" s="127" t="n"/>
      <c r="I112" s="119" t="n">
        <v>0</v>
      </c>
      <c r="J112" s="106" t="n">
        <v>70.90000000000001</v>
      </c>
      <c r="K112" s="106" t="n"/>
      <c r="L112" s="106">
        <f>IF(J112-J111&lt;0,0,J112-J111)</f>
        <v/>
      </c>
      <c r="M112" s="115" t="n">
        <v>0</v>
      </c>
      <c r="N112" s="106" t="n">
        <v>51.06</v>
      </c>
      <c r="O112" s="106" t="n"/>
      <c r="P112" s="104">
        <f>IF(N112-N111&lt;0,0,N112-N111)</f>
        <v/>
      </c>
      <c r="Q112" s="106" t="n">
        <v>0</v>
      </c>
      <c r="R112" s="106" t="n">
        <v>144.09</v>
      </c>
      <c r="S112" s="106" t="n"/>
      <c r="T112" s="107">
        <f>IF(R112-R111&lt;0,0,R112-R111)</f>
        <v/>
      </c>
      <c r="U112" s="106" t="n">
        <v>0</v>
      </c>
      <c r="V112" s="106" t="n">
        <v>231.11</v>
      </c>
      <c r="W112" s="106" t="n"/>
      <c r="X112" s="107">
        <f>IF(V112-V111&lt;0,0,V112-V111)</f>
        <v/>
      </c>
      <c r="Y112" s="90" t="n"/>
      <c r="Z112" s="90" t="n"/>
      <c r="AA112" s="90" t="n"/>
      <c r="AB112" s="91" t="n"/>
      <c r="AC112" s="106" t="n">
        <v>0</v>
      </c>
      <c r="AD112" s="106" t="n">
        <v>86.53</v>
      </c>
      <c r="AE112" s="106" t="n"/>
      <c r="AF112" s="107">
        <f>IF(AD112-AD111&lt;0,0,AD112-AD111)</f>
        <v/>
      </c>
      <c r="AG112" s="127" t="n"/>
      <c r="AH112" s="127" t="n"/>
      <c r="AI112" s="127" t="n"/>
      <c r="AJ112" s="127" t="n"/>
      <c r="AK112" s="127" t="n"/>
      <c r="AL112" s="127" t="n"/>
    </row>
    <row r="113" ht="16.5" customHeight="1" s="128">
      <c r="A113" s="105" t="n">
        <v>45388</v>
      </c>
      <c r="B113" s="117">
        <f>(B112+C113)+((B112+C113)*D113)</f>
        <v/>
      </c>
      <c r="C113" s="117" t="n">
        <v>0</v>
      </c>
      <c r="D113" s="117">
        <f>(5.4/10000)</f>
        <v/>
      </c>
      <c r="E113" s="106" t="n"/>
      <c r="F113" s="117">
        <f>(B113-B112)-C113</f>
        <v/>
      </c>
      <c r="G113" s="107" t="n"/>
      <c r="H113" s="127" t="n"/>
      <c r="I113" s="119" t="n">
        <v>0</v>
      </c>
      <c r="J113" s="106" t="n">
        <v>71.2</v>
      </c>
      <c r="K113" s="106" t="n"/>
      <c r="L113" s="106">
        <f>IF(J113-J112&lt;0,0,J113-J112)</f>
        <v/>
      </c>
      <c r="M113" s="115" t="n">
        <v>0</v>
      </c>
      <c r="N113" s="117" t="n">
        <v>51.21</v>
      </c>
      <c r="O113" s="117" t="n"/>
      <c r="P113" s="104">
        <f>IF(N113-N112&lt;0,0,N113-N112)</f>
        <v/>
      </c>
      <c r="Q113" s="106" t="n">
        <v>0</v>
      </c>
      <c r="R113" s="106" t="n">
        <v>144.49</v>
      </c>
      <c r="S113" s="106" t="n"/>
      <c r="T113" s="107">
        <f>IF(R113-R112&lt;0,0,R113-R112)</f>
        <v/>
      </c>
      <c r="U113" s="106" t="n">
        <v>0</v>
      </c>
      <c r="V113" s="106" t="n">
        <v>231.61</v>
      </c>
      <c r="W113" s="106" t="n"/>
      <c r="X113" s="107">
        <f>IF(V113-V112&lt;0,0,V113-V112)</f>
        <v/>
      </c>
      <c r="Y113" s="90" t="n"/>
      <c r="Z113" s="90" t="n"/>
      <c r="AA113" s="90" t="n"/>
      <c r="AB113" s="91" t="n"/>
      <c r="AC113" s="106" t="n">
        <v>0</v>
      </c>
      <c r="AD113" s="106" t="n">
        <v>86.73999999999999</v>
      </c>
      <c r="AE113" s="106" t="n"/>
      <c r="AF113" s="107">
        <f>IF(AD113-AD112&lt;0,0,AD113-AD112)</f>
        <v/>
      </c>
      <c r="AG113" s="127" t="n"/>
      <c r="AH113" s="127" t="n"/>
      <c r="AI113" s="127" t="n"/>
      <c r="AJ113" s="127" t="n"/>
      <c r="AK113" s="127" t="n"/>
      <c r="AL113" s="127" t="n"/>
    </row>
    <row r="114" ht="16.5" customHeight="1" s="128">
      <c r="A114" s="105" t="n">
        <v>45389</v>
      </c>
      <c r="B114" s="117">
        <f>(B113+C114)+((B113+C114)*D114)</f>
        <v/>
      </c>
      <c r="C114" s="117" t="n">
        <v>0</v>
      </c>
      <c r="D114" s="117">
        <f>(5.4/10000)</f>
        <v/>
      </c>
      <c r="E114" s="106" t="n"/>
      <c r="F114" s="117">
        <f>(B114-B113)-C114</f>
        <v/>
      </c>
      <c r="G114" s="107" t="n"/>
      <c r="H114" s="127" t="n"/>
      <c r="I114" s="119" t="n">
        <v>0</v>
      </c>
      <c r="J114" s="106" t="n">
        <v>71.41</v>
      </c>
      <c r="K114" s="106" t="n"/>
      <c r="L114" s="106">
        <f>IF(J114-J113&lt;0,0,J114-J113)</f>
        <v/>
      </c>
      <c r="M114" s="119" t="n">
        <v>0</v>
      </c>
      <c r="N114" s="106" t="n">
        <v>51.36</v>
      </c>
      <c r="O114" s="106" t="n"/>
      <c r="P114" s="104">
        <f>IF(N114-N113&lt;0,0,N114-N113)</f>
        <v/>
      </c>
      <c r="Q114" s="106" t="n">
        <v>0</v>
      </c>
      <c r="R114" s="106" t="n">
        <v>144.87</v>
      </c>
      <c r="S114" s="106" t="n"/>
      <c r="T114" s="107">
        <f>IF(R114-R113&lt;0,0,R114-R113)</f>
        <v/>
      </c>
      <c r="U114" s="106" t="n">
        <v>0</v>
      </c>
      <c r="V114" s="106" t="n">
        <v>232.16</v>
      </c>
      <c r="W114" s="106" t="n"/>
      <c r="X114" s="107">
        <f>IF(V114-V113&lt;0,0,V114-V113)</f>
        <v/>
      </c>
      <c r="Y114" s="90" t="n"/>
      <c r="Z114" s="90" t="n"/>
      <c r="AA114" s="90" t="n"/>
      <c r="AB114" s="91" t="n"/>
      <c r="AC114" s="106" t="n">
        <v>0</v>
      </c>
      <c r="AD114" s="106" t="n">
        <v>86.95</v>
      </c>
      <c r="AE114" s="106" t="n"/>
      <c r="AF114" s="107">
        <f>IF(AD114-AD113&lt;0,0,AD114-AD113)</f>
        <v/>
      </c>
      <c r="AG114" s="127" t="n"/>
      <c r="AH114" s="127" t="n"/>
      <c r="AI114" s="127" t="n"/>
      <c r="AJ114" s="127" t="n"/>
      <c r="AK114" s="127" t="n"/>
      <c r="AL114" s="127" t="n"/>
    </row>
    <row r="115" ht="16.5" customHeight="1" s="128">
      <c r="A115" s="105" t="n">
        <v>45390</v>
      </c>
      <c r="B115" s="117">
        <f>(B114+C115)+((B114+C115)*D115)+G115</f>
        <v/>
      </c>
      <c r="C115" s="117" t="n">
        <v>0</v>
      </c>
      <c r="D115" s="117">
        <f>(5.4/10000)</f>
        <v/>
      </c>
      <c r="E115" s="106" t="n"/>
      <c r="F115" s="117">
        <f>(B115-B114)-C115-G115</f>
        <v/>
      </c>
      <c r="G115" s="107" t="n">
        <v>5.2268</v>
      </c>
      <c r="H115" s="127" t="n"/>
      <c r="I115" s="119" t="n">
        <v>0</v>
      </c>
      <c r="J115" s="106" t="n">
        <v>71.70999999999999</v>
      </c>
      <c r="K115" s="106" t="n"/>
      <c r="L115" s="106">
        <f>IF(J115-J114&lt;0,0,J115-J114)</f>
        <v/>
      </c>
      <c r="M115" s="119" t="n">
        <v>0</v>
      </c>
      <c r="N115" s="106" t="n">
        <v>51.52</v>
      </c>
      <c r="O115" s="106" t="n"/>
      <c r="P115" s="104">
        <f>IF(N115-N114&lt;0,0,N115-N114)</f>
        <v/>
      </c>
      <c r="Q115" s="106" t="n">
        <v>0</v>
      </c>
      <c r="R115" s="106" t="n">
        <v>145.34</v>
      </c>
      <c r="S115" s="106" t="n"/>
      <c r="T115" s="107">
        <f>IF(R115-R114&lt;0,0,R115-R114)</f>
        <v/>
      </c>
      <c r="U115" s="106" t="n">
        <v>0</v>
      </c>
      <c r="V115" s="118" t="n">
        <v>232.7545</v>
      </c>
      <c r="W115" s="106" t="n"/>
      <c r="X115" s="107">
        <f>IF(V115-V114&lt;0,0,V115-V114)</f>
        <v/>
      </c>
      <c r="Y115" s="90" t="n"/>
      <c r="Z115" s="90" t="n"/>
      <c r="AA115" s="90" t="n"/>
      <c r="AB115" s="91" t="n"/>
      <c r="AC115" s="106" t="n">
        <v>0</v>
      </c>
      <c r="AD115" s="106" t="n">
        <v>87.17</v>
      </c>
      <c r="AE115" s="106" t="n"/>
      <c r="AF115" s="107">
        <f>IF(AD115-AD114&lt;0,0,AD115-AD114)</f>
        <v/>
      </c>
      <c r="AG115" s="127" t="n"/>
      <c r="AH115" s="127" t="n"/>
      <c r="AI115" s="127" t="n"/>
      <c r="AJ115" s="127" t="n"/>
      <c r="AK115" s="127" t="n"/>
      <c r="AL115" s="127" t="n"/>
    </row>
    <row r="116" ht="16.5" customHeight="1" s="128">
      <c r="A116" s="105" t="n">
        <v>45391</v>
      </c>
      <c r="B116" s="117">
        <f>(B115+C116)+((B115+C116)*D116)-G116</f>
        <v/>
      </c>
      <c r="C116" s="117" t="n">
        <v>0</v>
      </c>
      <c r="D116" s="117">
        <f>(5.6/10000)</f>
        <v/>
      </c>
      <c r="E116" s="106" t="n"/>
      <c r="F116" s="117">
        <f>(B116-B115)-C116+G116</f>
        <v/>
      </c>
      <c r="G116" s="107" t="n">
        <v>9.768000000000001</v>
      </c>
      <c r="H116" s="127" t="n"/>
      <c r="I116" s="119" t="n">
        <v>0</v>
      </c>
      <c r="J116" s="106" t="n">
        <v>71.92</v>
      </c>
      <c r="K116" s="106" t="n"/>
      <c r="L116" s="106">
        <f>IF(J116-J115&lt;0,0,J116-J115)</f>
        <v/>
      </c>
      <c r="M116" s="119" t="n">
        <v>0</v>
      </c>
      <c r="N116" s="106" t="n">
        <v>51.68</v>
      </c>
      <c r="O116" s="106" t="n"/>
      <c r="P116" s="104">
        <f>IF(N116-N115&lt;0,0,N116-N115)</f>
        <v/>
      </c>
      <c r="Q116" s="106" t="n">
        <v>0</v>
      </c>
      <c r="R116" s="106" t="n">
        <v>145.74</v>
      </c>
      <c r="S116" s="106" t="n"/>
      <c r="T116" s="107">
        <f>IF(R116-R115&lt;0,0,R116-R115)</f>
        <v/>
      </c>
      <c r="U116" s="106" t="n">
        <v>0</v>
      </c>
      <c r="V116" s="106" t="n">
        <v>0</v>
      </c>
      <c r="W116" s="106" t="n"/>
      <c r="X116" s="107">
        <f>IF(V116-V115&lt;0,0,V116-V115)</f>
        <v/>
      </c>
      <c r="Y116" s="106" t="n">
        <v>9.7675</v>
      </c>
      <c r="Z116" s="106" t="n">
        <v>74.289</v>
      </c>
      <c r="AA116" s="106" t="n"/>
      <c r="AB116" s="107" t="n">
        <v>0</v>
      </c>
      <c r="AC116" s="106" t="n">
        <v>0</v>
      </c>
      <c r="AD116" s="106" t="n">
        <v>87.38</v>
      </c>
      <c r="AE116" s="106" t="n"/>
      <c r="AF116" s="107">
        <f>IF(AD116-AD115&lt;0,0,AD116-AD115)</f>
        <v/>
      </c>
      <c r="AG116" s="127" t="n"/>
      <c r="AH116" s="127" t="n"/>
      <c r="AI116" s="127" t="n"/>
      <c r="AJ116" s="127" t="n"/>
      <c r="AK116" s="127" t="n"/>
      <c r="AL116" s="127" t="n"/>
    </row>
    <row r="117" ht="16.5" customHeight="1" s="128">
      <c r="A117" s="105" t="n">
        <v>45392</v>
      </c>
      <c r="B117" s="117">
        <f>(B116+C117)+((B116+C117)*D117)</f>
        <v/>
      </c>
      <c r="C117" s="117" t="n">
        <v>0</v>
      </c>
      <c r="D117" s="117">
        <f>(5.8/10000)</f>
        <v/>
      </c>
      <c r="E117" s="106" t="n"/>
      <c r="F117" s="117">
        <f>(B117-B116)-C117</f>
        <v/>
      </c>
      <c r="G117" s="107" t="n"/>
      <c r="H117" s="127" t="n"/>
      <c r="I117" s="119" t="n">
        <v>0</v>
      </c>
      <c r="J117" s="106" t="n">
        <v>72.15000000000001</v>
      </c>
      <c r="K117" s="106" t="n"/>
      <c r="L117" s="106">
        <f>IF(J117-J116&lt;0,0,J117-J116)</f>
        <v/>
      </c>
      <c r="M117" s="119" t="n">
        <v>0</v>
      </c>
      <c r="N117" s="106" t="n">
        <v>51.82</v>
      </c>
      <c r="O117" s="106" t="n"/>
      <c r="P117" s="104">
        <f>IF(N117-N116&lt;0,0,N117-N116)</f>
        <v/>
      </c>
      <c r="Q117" s="106" t="n">
        <v>0</v>
      </c>
      <c r="R117" s="106" t="n">
        <v>146.12</v>
      </c>
      <c r="S117" s="106" t="n"/>
      <c r="T117" s="107">
        <f>IF(R117-R116&lt;0,0,R117-R116)</f>
        <v/>
      </c>
      <c r="U117" s="90" t="n"/>
      <c r="V117" s="90" t="n"/>
      <c r="W117" s="90" t="n"/>
      <c r="X117" s="91" t="n"/>
      <c r="Y117" s="106" t="n">
        <v>0</v>
      </c>
      <c r="Z117" s="106" t="n">
        <v>74.48</v>
      </c>
      <c r="AA117" s="106" t="n"/>
      <c r="AB117" s="107">
        <f>IF(Z117-Z116&lt;0,0,Z117-Z116)</f>
        <v/>
      </c>
      <c r="AC117" s="106" t="n">
        <v>0</v>
      </c>
      <c r="AD117" s="106" t="n">
        <v>87.58</v>
      </c>
      <c r="AE117" s="106" t="n"/>
      <c r="AF117" s="107">
        <f>IF(AD117-AD116&lt;0,0,AD117-AD116)</f>
        <v/>
      </c>
      <c r="AG117" s="127" t="n"/>
      <c r="AH117" s="127" t="n"/>
      <c r="AI117" s="127" t="n"/>
      <c r="AJ117" s="127" t="n"/>
      <c r="AK117" s="127" t="n"/>
      <c r="AL117" s="127" t="n"/>
    </row>
    <row r="118" ht="16.5" customHeight="1" s="128">
      <c r="A118" s="105" t="n">
        <v>45393</v>
      </c>
      <c r="B118" s="117">
        <f>(B117+C118)+((B117+C118)*D118)</f>
        <v/>
      </c>
      <c r="C118" s="117" t="n">
        <v>0</v>
      </c>
      <c r="D118" s="117">
        <f>(5.8/10000)</f>
        <v/>
      </c>
      <c r="E118" s="106" t="n"/>
      <c r="F118" s="117">
        <f>(B118-B117)-C118</f>
        <v/>
      </c>
      <c r="G118" s="107" t="n"/>
      <c r="H118" s="127" t="n"/>
      <c r="I118" s="119" t="n">
        <v>0</v>
      </c>
      <c r="J118" s="106" t="n">
        <v>72.37</v>
      </c>
      <c r="K118" s="106" t="n"/>
      <c r="L118" s="106">
        <f>IF(J118-J117&lt;0,0,J118-J117)</f>
        <v/>
      </c>
      <c r="M118" s="119" t="n">
        <v>0</v>
      </c>
      <c r="N118" s="106" t="n">
        <v>51.97</v>
      </c>
      <c r="O118" s="106" t="n"/>
      <c r="P118" s="104">
        <f>IF(N118-N117&lt;0,0,N118-N117)</f>
        <v/>
      </c>
      <c r="Q118" s="106" t="n">
        <v>0</v>
      </c>
      <c r="R118" s="106" t="n">
        <v>146.47</v>
      </c>
      <c r="S118" s="106" t="n"/>
      <c r="T118" s="107">
        <f>IF(R118-R117&lt;0,0,R118-R117)</f>
        <v/>
      </c>
      <c r="U118" s="90" t="n"/>
      <c r="V118" s="90" t="n"/>
      <c r="W118" s="90" t="n"/>
      <c r="X118" s="91" t="n"/>
      <c r="Y118" s="106" t="n">
        <v>0</v>
      </c>
      <c r="Z118" s="106" t="n">
        <v>74.63</v>
      </c>
      <c r="AA118" s="106" t="n"/>
      <c r="AB118" s="107">
        <f>IF(Z118-Z117&lt;0,0,Z118-Z117)</f>
        <v/>
      </c>
      <c r="AC118" s="106" t="n">
        <v>0</v>
      </c>
      <c r="AD118" s="106" t="n">
        <v>87.77</v>
      </c>
      <c r="AE118" s="106" t="n"/>
      <c r="AF118" s="107">
        <f>IF(AD118-AD117&lt;0,0,AD118-AD117)</f>
        <v/>
      </c>
      <c r="AG118" s="127" t="n"/>
      <c r="AH118" s="127" t="n"/>
      <c r="AI118" s="127" t="n"/>
      <c r="AJ118" s="127" t="n"/>
      <c r="AK118" s="127" t="n"/>
      <c r="AL118" s="127" t="n"/>
    </row>
    <row r="119" ht="16.5" customHeight="1" s="128">
      <c r="A119" s="105" t="n">
        <v>45394</v>
      </c>
      <c r="B119" s="117">
        <f>(B118+C119)+((B118+C119)*D119)</f>
        <v/>
      </c>
      <c r="C119" s="117" t="n">
        <v>0</v>
      </c>
      <c r="D119" s="117">
        <f>(6/10000)</f>
        <v/>
      </c>
      <c r="E119" s="106" t="n"/>
      <c r="F119" s="117">
        <f>(B119-B118)-C119</f>
        <v/>
      </c>
      <c r="G119" s="107" t="n"/>
      <c r="H119" s="127" t="n"/>
      <c r="I119" s="119" t="n">
        <v>0</v>
      </c>
      <c r="J119" s="106" t="n">
        <v>72.62</v>
      </c>
      <c r="K119" s="106" t="n"/>
      <c r="L119" s="106">
        <f>IF(J119-J118&lt;0,0,J119-J118)</f>
        <v/>
      </c>
      <c r="M119" s="119" t="n">
        <v>0</v>
      </c>
      <c r="N119" s="106" t="n">
        <v>52.12</v>
      </c>
      <c r="O119" s="106" t="n"/>
      <c r="P119" s="104">
        <f>IF(N119-N118&lt;0,0,N119-N118)</f>
        <v/>
      </c>
      <c r="Q119" s="106" t="n">
        <v>0</v>
      </c>
      <c r="R119" s="106" t="n">
        <v>146.82</v>
      </c>
      <c r="S119" s="106" t="n"/>
      <c r="T119" s="107">
        <f>IF(R119-R118&lt;0,0,R119-R118)</f>
        <v/>
      </c>
      <c r="U119" s="90" t="n"/>
      <c r="V119" s="90" t="n"/>
      <c r="W119" s="90" t="n"/>
      <c r="X119" s="91" t="n"/>
      <c r="Y119" s="106" t="n">
        <v>0</v>
      </c>
      <c r="Z119" s="106" t="n">
        <v>74.78</v>
      </c>
      <c r="AA119" s="106" t="n"/>
      <c r="AB119" s="107">
        <f>IF(Z119-Z118&lt;0,0,Z119-Z118)</f>
        <v/>
      </c>
      <c r="AC119" s="106" t="n">
        <v>0</v>
      </c>
      <c r="AD119" s="106" t="n">
        <v>87.97</v>
      </c>
      <c r="AE119" s="106" t="n"/>
      <c r="AF119" s="107">
        <f>IF(AD119-AD118&lt;0,0,AD119-AD118)</f>
        <v/>
      </c>
      <c r="AG119" s="127" t="n"/>
      <c r="AH119" s="127" t="n"/>
      <c r="AI119" s="127" t="n"/>
      <c r="AJ119" s="127" t="n"/>
      <c r="AK119" s="127" t="n"/>
      <c r="AL119" s="127" t="n"/>
    </row>
    <row r="120" ht="16.5" customHeight="1" s="128">
      <c r="A120" s="105" t="n">
        <v>45395</v>
      </c>
      <c r="B120" s="117">
        <f>(B119+C120)+((B119+C120)*D120)-G120</f>
        <v/>
      </c>
      <c r="C120" s="117" t="n">
        <v>0</v>
      </c>
      <c r="D120" s="117">
        <f>(0/10000)</f>
        <v/>
      </c>
      <c r="E120" s="106" t="n"/>
      <c r="F120" s="117">
        <f>(B120-B119)-C120+G120</f>
        <v/>
      </c>
      <c r="G120" s="107" t="n">
        <v>27.31257759</v>
      </c>
      <c r="H120" s="127" t="n"/>
      <c r="I120" s="119" t="n">
        <v>4.6336</v>
      </c>
      <c r="J120" s="106" t="n">
        <v>95.92</v>
      </c>
      <c r="K120" s="106" t="n"/>
      <c r="L120" s="106">
        <f>IF(J120-J119&lt;0,0,J120-J119)-23.067</f>
        <v/>
      </c>
      <c r="M120" s="119" t="n">
        <v>2.2867</v>
      </c>
      <c r="N120" s="106" t="n">
        <v>68.84999999999999</v>
      </c>
      <c r="O120" s="106" t="n"/>
      <c r="P120" s="104">
        <f>IF(N120-N119&lt;0,0,N120-N119)-16.556</f>
        <v/>
      </c>
      <c r="Q120" s="106" t="n">
        <v>5.0601</v>
      </c>
      <c r="R120" s="106" t="n">
        <v>193.89</v>
      </c>
      <c r="S120" s="106" t="n"/>
      <c r="T120" s="107">
        <f>IF(R120-R119&lt;0,0,R120-R119)-46.632</f>
        <v/>
      </c>
      <c r="U120" s="90" t="n"/>
      <c r="V120" s="90" t="n"/>
      <c r="W120" s="90" t="n"/>
      <c r="X120" s="91" t="n"/>
      <c r="Y120" s="106" t="n">
        <v>4.7195</v>
      </c>
      <c r="Z120" s="106" t="n">
        <v>98.73</v>
      </c>
      <c r="AA120" s="106" t="n"/>
      <c r="AB120" s="107">
        <f>IF(Z120-Z119&lt;0,0,Z120-Z119)-23.741</f>
        <v/>
      </c>
      <c r="AC120" s="106" t="n">
        <v>10.6175</v>
      </c>
      <c r="AD120" s="106" t="n">
        <v>116.17</v>
      </c>
      <c r="AE120" s="106" t="n"/>
      <c r="AF120" s="107">
        <f>IF(AD120-AD119&lt;0,0,AD120-AD119)-27.943</f>
        <v/>
      </c>
      <c r="AG120" s="127" t="n"/>
      <c r="AH120" s="127" t="n"/>
      <c r="AI120" s="127" t="n"/>
      <c r="AJ120" s="127" t="n"/>
      <c r="AK120" s="127" t="n"/>
      <c r="AL120" s="127" t="n"/>
    </row>
    <row r="121" ht="16.5" customHeight="1" s="128">
      <c r="A121" s="105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19" t="n">
        <v>0</v>
      </c>
      <c r="J121" s="106" t="n">
        <v>96.17</v>
      </c>
      <c r="K121" s="106" t="n"/>
      <c r="L121" s="106">
        <f>IF(J121-J120&lt;0,0,J121-J120)</f>
        <v/>
      </c>
      <c r="M121" s="119" t="n">
        <v>0</v>
      </c>
      <c r="N121" s="106" t="n">
        <v>69.11069999999999</v>
      </c>
      <c r="O121" s="106" t="n"/>
      <c r="P121" s="104">
        <f>IF(N121-N120&lt;0,0,N121-N120)</f>
        <v/>
      </c>
      <c r="Q121" s="106" t="n">
        <v>0</v>
      </c>
      <c r="R121" s="106" t="n">
        <v>194.34</v>
      </c>
      <c r="S121" s="106" t="n"/>
      <c r="T121" s="107">
        <f>IF(R121-R120&lt;0,0,R121-R120)</f>
        <v/>
      </c>
      <c r="U121" s="90" t="n"/>
      <c r="V121" s="90" t="n"/>
      <c r="W121" s="90" t="n"/>
      <c r="X121" s="91" t="n"/>
      <c r="Y121" s="106" t="n">
        <v>0</v>
      </c>
      <c r="Z121" s="106" t="n">
        <v>98.93000000000001</v>
      </c>
      <c r="AA121" s="106" t="n"/>
      <c r="AB121" s="107">
        <f>IF(Z121-Z120&lt;0,0,Z121-Z120)</f>
        <v/>
      </c>
      <c r="AC121" s="106" t="n">
        <v>0</v>
      </c>
      <c r="AD121" s="106" t="n">
        <v>116.41</v>
      </c>
      <c r="AE121" s="106" t="n"/>
      <c r="AF121" s="107">
        <f>IF(AD121-AD120&lt;0,0,AD121-AD120)</f>
        <v/>
      </c>
      <c r="AG121" s="127" t="n"/>
      <c r="AH121" s="127" t="n"/>
      <c r="AI121" s="127" t="n"/>
      <c r="AJ121" s="127" t="n"/>
      <c r="AK121" s="127" t="n"/>
      <c r="AL121" s="127" t="n"/>
    </row>
    <row r="122" ht="16.5" customHeight="1" s="128">
      <c r="A122" s="105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19" t="n">
        <v>1.8792</v>
      </c>
      <c r="J122" s="106" t="n">
        <v>105.9</v>
      </c>
      <c r="K122" s="106" t="n"/>
      <c r="L122" s="106">
        <f>IF(J122-J121&lt;0,0,J122-J121)-9.424</f>
        <v/>
      </c>
      <c r="M122" s="119" t="n">
        <v>0</v>
      </c>
      <c r="N122" s="106" t="n">
        <v>0</v>
      </c>
      <c r="O122" s="106" t="n"/>
      <c r="P122" s="104">
        <f>IF(N122-N121&lt;0,0,N122-N121)</f>
        <v/>
      </c>
      <c r="Q122" s="106" t="n">
        <v>2.2233</v>
      </c>
      <c r="R122" s="106" t="n">
        <v>213.86</v>
      </c>
      <c r="S122" s="106" t="n"/>
      <c r="T122" s="107">
        <f>IF(R122-R121&lt;0,0,R122-R121)-19.036</f>
        <v/>
      </c>
      <c r="U122" s="90" t="n"/>
      <c r="V122" s="90" t="n"/>
      <c r="W122" s="90" t="n"/>
      <c r="X122" s="91" t="n"/>
      <c r="Y122" s="106" t="n">
        <v>2.2005</v>
      </c>
      <c r="Z122" s="106" t="n">
        <v>108.85</v>
      </c>
      <c r="AA122" s="106" t="n"/>
      <c r="AB122" s="107">
        <f>IF(Z122-Z121&lt;0,0,Z122-Z121)-9.691</f>
        <v/>
      </c>
      <c r="AC122" s="106" t="n">
        <v>4.611</v>
      </c>
      <c r="AD122" s="106" t="n">
        <v>128.1</v>
      </c>
      <c r="AE122" s="106" t="n"/>
      <c r="AF122" s="107">
        <f>IF(AD122-AD121&lt;0,0,AD122-AD121)-11.405</f>
        <v/>
      </c>
      <c r="AG122" s="127" t="n"/>
      <c r="AH122" s="127" t="n"/>
      <c r="AI122" s="127" t="n"/>
      <c r="AJ122" s="127" t="n"/>
      <c r="AK122" s="127" t="n"/>
      <c r="AL122" s="127" t="n"/>
    </row>
    <row r="123" ht="16.5" customHeight="1" s="128">
      <c r="A123" s="105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19" t="n">
        <v>0</v>
      </c>
      <c r="J123" s="106" t="n">
        <v>106.19</v>
      </c>
      <c r="K123" s="106" t="n"/>
      <c r="L123" s="106">
        <f>IF(J123-J122&lt;0,0,J123-J122)</f>
        <v/>
      </c>
      <c r="M123" s="89" t="n"/>
      <c r="N123" s="90" t="n"/>
      <c r="O123" s="90" t="n"/>
      <c r="P123" s="91" t="n"/>
      <c r="Q123" s="106" t="n">
        <v>0</v>
      </c>
      <c r="R123" s="106" t="n">
        <v>214.35</v>
      </c>
      <c r="S123" s="106" t="n"/>
      <c r="T123" s="107">
        <f>IF(R123-R122&lt;0,0,R123-R122)</f>
        <v/>
      </c>
      <c r="U123" s="90" t="n"/>
      <c r="V123" s="90" t="n"/>
      <c r="W123" s="90" t="n"/>
      <c r="X123" s="91" t="n"/>
      <c r="Y123" s="106" t="n">
        <v>0</v>
      </c>
      <c r="Z123" s="106" t="n">
        <v>109.06</v>
      </c>
      <c r="AA123" s="106" t="n"/>
      <c r="AB123" s="107">
        <f>IF(Z123-Z122&lt;0,0,Z123-Z122)</f>
        <v/>
      </c>
      <c r="AC123" s="106" t="n">
        <v>0</v>
      </c>
      <c r="AD123" s="106" t="n">
        <v>128.37</v>
      </c>
      <c r="AE123" s="106" t="n"/>
      <c r="AF123" s="107">
        <f>IF(AD123-AD122&lt;0,0,AD123-AD122)</f>
        <v/>
      </c>
      <c r="AG123" s="127" t="n"/>
      <c r="AH123" s="127" t="n"/>
      <c r="AI123" s="127" t="n"/>
      <c r="AJ123" s="127" t="n"/>
      <c r="AK123" s="127" t="n"/>
      <c r="AL123" s="127" t="n"/>
    </row>
    <row r="124" ht="16.5" customHeight="1" s="128">
      <c r="A124" s="105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19" t="n">
        <v>0</v>
      </c>
      <c r="J124" s="106" t="n">
        <v>106.5</v>
      </c>
      <c r="K124" s="106" t="n"/>
      <c r="L124" s="106">
        <f>IF(J124-J123&lt;0,0,J124-J123)</f>
        <v/>
      </c>
      <c r="M124" s="89" t="n"/>
      <c r="N124" s="90" t="n"/>
      <c r="O124" s="90" t="n"/>
      <c r="P124" s="91" t="n"/>
      <c r="Q124" s="106" t="n">
        <v>0</v>
      </c>
      <c r="R124" s="106" t="n">
        <v>214.85</v>
      </c>
      <c r="S124" s="106" t="n"/>
      <c r="T124" s="107">
        <f>IF(R124-R123&lt;0,0,R124-R123)</f>
        <v/>
      </c>
      <c r="U124" s="90" t="n"/>
      <c r="V124" s="90" t="n"/>
      <c r="W124" s="90" t="n"/>
      <c r="X124" s="91" t="n"/>
      <c r="Y124" s="106" t="n">
        <v>0</v>
      </c>
      <c r="Z124" s="106" t="n">
        <v>109.27</v>
      </c>
      <c r="AA124" s="106" t="n"/>
      <c r="AB124" s="107">
        <f>IF(Z124-Z123&lt;0,0,Z124-Z123)</f>
        <v/>
      </c>
      <c r="AC124" s="106" t="n">
        <v>0</v>
      </c>
      <c r="AD124" s="106" t="n">
        <v>128.66</v>
      </c>
      <c r="AE124" s="106" t="n"/>
      <c r="AF124" s="107">
        <f>IF(AD124-AD123&lt;0,0,AD124-AD123)</f>
        <v/>
      </c>
      <c r="AG124" s="127" t="n"/>
      <c r="AH124" s="127" t="n"/>
      <c r="AI124" s="127" t="n"/>
      <c r="AJ124" s="127" t="n"/>
      <c r="AK124" s="127" t="n"/>
      <c r="AL124" s="127" t="n"/>
    </row>
    <row r="125" ht="16.5" customHeight="1" s="128">
      <c r="A125" s="105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19" t="n">
        <v>0</v>
      </c>
      <c r="J125" s="106" t="n">
        <v>106.81</v>
      </c>
      <c r="K125" s="106" t="n"/>
      <c r="L125" s="106">
        <f>IF(J125-J124&lt;0,0,J125-J124)</f>
        <v/>
      </c>
      <c r="M125" s="89" t="n"/>
      <c r="N125" s="90" t="n"/>
      <c r="O125" s="90" t="n"/>
      <c r="P125" s="91" t="n"/>
      <c r="Q125" s="106" t="n">
        <v>0</v>
      </c>
      <c r="R125" s="106" t="n">
        <v>215.35</v>
      </c>
      <c r="S125" s="106" t="n"/>
      <c r="T125" s="107">
        <f>IF(R125-R124&lt;0,0,R125-R124)</f>
        <v/>
      </c>
      <c r="U125" s="90" t="n"/>
      <c r="V125" s="90" t="n"/>
      <c r="W125" s="90" t="n"/>
      <c r="X125" s="91" t="n"/>
      <c r="Y125" s="106" t="n">
        <v>0</v>
      </c>
      <c r="Z125" s="106" t="n">
        <v>109.49</v>
      </c>
      <c r="AA125" s="106" t="n"/>
      <c r="AB125" s="107">
        <f>IF(Z125-Z124&lt;0,0,Z125-Z124)</f>
        <v/>
      </c>
      <c r="AC125" s="106" t="n">
        <v>0</v>
      </c>
      <c r="AD125" s="106" t="n">
        <v>128.95</v>
      </c>
      <c r="AE125" s="106" t="n"/>
      <c r="AF125" s="107">
        <f>IF(AD125-AD124&lt;0,0,AD125-AD124)</f>
        <v/>
      </c>
      <c r="AG125" s="127" t="n"/>
      <c r="AH125" s="127" t="n"/>
      <c r="AI125" s="127" t="n"/>
      <c r="AJ125" s="127" t="n"/>
      <c r="AK125" s="127" t="n"/>
      <c r="AL125" s="127" t="n"/>
    </row>
    <row r="126" ht="16.5" customHeight="1" s="128">
      <c r="A126" s="105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19" t="n">
        <v>0</v>
      </c>
      <c r="J126" s="106" t="n">
        <v>107.12</v>
      </c>
      <c r="K126" s="106" t="n"/>
      <c r="L126" s="106">
        <f>IF(J126-J125&lt;0,0,J126-J125)</f>
        <v/>
      </c>
      <c r="M126" s="89" t="n"/>
      <c r="N126" s="90" t="n"/>
      <c r="O126" s="90" t="n"/>
      <c r="P126" s="91" t="n"/>
      <c r="Q126" s="106" t="n">
        <v>0</v>
      </c>
      <c r="R126" s="106" t="n">
        <v>215.87</v>
      </c>
      <c r="S126" s="106" t="n"/>
      <c r="T126" s="107">
        <f>IF(R126-R125&lt;0,0,R126-R125)</f>
        <v/>
      </c>
      <c r="U126" s="90" t="n"/>
      <c r="V126" s="90" t="n"/>
      <c r="W126" s="90" t="n"/>
      <c r="X126" s="91" t="n"/>
      <c r="Y126" s="106" t="n">
        <v>0</v>
      </c>
      <c r="Z126" s="106" t="n">
        <v>109.71</v>
      </c>
      <c r="AA126" s="106" t="n"/>
      <c r="AB126" s="107">
        <f>IF(Z126-Z125&lt;0,0,Z126-Z125)</f>
        <v/>
      </c>
      <c r="AC126" s="106" t="n">
        <v>0</v>
      </c>
      <c r="AD126" s="106" t="n">
        <v>129.24</v>
      </c>
      <c r="AE126" s="106" t="n"/>
      <c r="AF126" s="107">
        <f>IF(AD126-AD125&lt;0,0,AD126-AD125)</f>
        <v/>
      </c>
      <c r="AG126" s="127" t="n"/>
      <c r="AH126" s="127" t="n"/>
      <c r="AI126" s="127" t="n"/>
      <c r="AJ126" s="127" t="n"/>
      <c r="AK126" s="127" t="n"/>
      <c r="AL126" s="127" t="n"/>
    </row>
    <row r="127" ht="16.5" customHeight="1" s="128">
      <c r="A127" s="105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19" t="n">
        <v>0</v>
      </c>
      <c r="J127" s="106" t="n">
        <v>107.41</v>
      </c>
      <c r="K127" s="106" t="n"/>
      <c r="L127" s="106">
        <f>IF(J127-J126&lt;0,0,J127-J126)</f>
        <v/>
      </c>
      <c r="M127" s="89" t="n"/>
      <c r="N127" s="90" t="n"/>
      <c r="O127" s="90" t="n"/>
      <c r="P127" s="91" t="n"/>
      <c r="Q127" s="106" t="n">
        <v>0</v>
      </c>
      <c r="R127" s="106" t="n">
        <v>216.34</v>
      </c>
      <c r="S127" s="106" t="n"/>
      <c r="T127" s="107">
        <f>IF(R127-R126&lt;0,0,R127-R126)</f>
        <v/>
      </c>
      <c r="U127" s="90" t="n"/>
      <c r="V127" s="90" t="n"/>
      <c r="W127" s="90" t="n"/>
      <c r="X127" s="91" t="n"/>
      <c r="Y127" s="106" t="n">
        <v>0</v>
      </c>
      <c r="Z127" s="106" t="n">
        <v>109.92</v>
      </c>
      <c r="AA127" s="106" t="n"/>
      <c r="AB127" s="107">
        <f>IF(Z127-Z126&lt;0,0,Z127-Z126)</f>
        <v/>
      </c>
      <c r="AC127" s="106" t="n">
        <v>0</v>
      </c>
      <c r="AD127" s="106" t="n">
        <v>129.5</v>
      </c>
      <c r="AE127" s="106" t="n"/>
      <c r="AF127" s="107">
        <f>IF(AD127-AD126&lt;0,0,AD127-AD126)</f>
        <v/>
      </c>
      <c r="AG127" s="127" t="n"/>
      <c r="AH127" s="127" t="n"/>
      <c r="AI127" s="127" t="n"/>
      <c r="AJ127" s="127" t="n"/>
      <c r="AK127" s="127" t="n"/>
      <c r="AL127" s="127" t="n"/>
    </row>
    <row r="128" ht="16.5" customHeight="1" s="128">
      <c r="A128" s="105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19" t="n">
        <v>0</v>
      </c>
      <c r="J128" s="106" t="n">
        <v>107.74</v>
      </c>
      <c r="K128" s="106" t="n"/>
      <c r="L128" s="106">
        <f>IF(J128-J127&lt;0,0,J128-J127)</f>
        <v/>
      </c>
      <c r="M128" s="89" t="n"/>
      <c r="N128" s="90" t="n"/>
      <c r="O128" s="90" t="n"/>
      <c r="P128" s="91" t="n"/>
      <c r="Q128" s="106" t="n">
        <v>0</v>
      </c>
      <c r="R128" s="106" t="n">
        <v>216.79</v>
      </c>
      <c r="S128" s="106" t="n"/>
      <c r="T128" s="107">
        <f>IF(R128-R127&lt;0,0,R128-R127)</f>
        <v/>
      </c>
      <c r="U128" s="90" t="n"/>
      <c r="V128" s="90" t="n"/>
      <c r="W128" s="90" t="n"/>
      <c r="X128" s="91" t="n"/>
      <c r="Y128" s="106" t="n">
        <v>0</v>
      </c>
      <c r="Z128" s="106" t="n">
        <v>110.12</v>
      </c>
      <c r="AA128" s="106" t="n"/>
      <c r="AB128" s="107">
        <f>IF(Z128-Z127&lt;0,0,Z128-Z127)</f>
        <v/>
      </c>
      <c r="AC128" s="106" t="n">
        <v>0</v>
      </c>
      <c r="AD128" s="106" t="n">
        <v>129.76</v>
      </c>
      <c r="AE128" s="106" t="n"/>
      <c r="AF128" s="107">
        <f>IF(AD128-AD127&lt;0,0,AD128-AD127)</f>
        <v/>
      </c>
      <c r="AG128" s="127" t="n"/>
      <c r="AH128" s="127" t="n"/>
      <c r="AI128" s="127" t="n"/>
      <c r="AJ128" s="127" t="n"/>
      <c r="AK128" s="127" t="n"/>
      <c r="AL128" s="127" t="n"/>
    </row>
    <row r="129" ht="16.5" customHeight="1" s="128">
      <c r="A129" s="105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19" t="n">
        <v>0</v>
      </c>
      <c r="J129" s="106" t="n">
        <v>108.07</v>
      </c>
      <c r="K129" s="106" t="n"/>
      <c r="L129" s="106">
        <f>IF(J129-J128&lt;0,0,J129-J128)</f>
        <v/>
      </c>
      <c r="M129" s="89" t="n"/>
      <c r="N129" s="90" t="n"/>
      <c r="O129" s="90" t="n"/>
      <c r="P129" s="91" t="n"/>
      <c r="Q129" s="106" t="n">
        <v>0</v>
      </c>
      <c r="R129" s="106" t="n">
        <v>217.28</v>
      </c>
      <c r="S129" s="106" t="n"/>
      <c r="T129" s="107">
        <f>IF(R129-R128&lt;0,0,R129-R128)</f>
        <v/>
      </c>
      <c r="U129" s="90" t="n"/>
      <c r="V129" s="90" t="n"/>
      <c r="W129" s="90" t="n"/>
      <c r="X129" s="91" t="n"/>
      <c r="Y129" s="106" t="n">
        <v>0</v>
      </c>
      <c r="Z129" s="106" t="n">
        <v>110.33</v>
      </c>
      <c r="AA129" s="106" t="n"/>
      <c r="AB129" s="107">
        <f>IF(Z129-Z128&lt;0,0,Z129-Z128)</f>
        <v/>
      </c>
      <c r="AC129" s="106" t="n">
        <v>0</v>
      </c>
      <c r="AD129" s="106" t="n">
        <v>130.04</v>
      </c>
      <c r="AE129" s="106" t="n"/>
      <c r="AF129" s="107">
        <f>IF(AD129-AD128&lt;0,0,AD129-AD128)</f>
        <v/>
      </c>
      <c r="AG129" s="127" t="n"/>
      <c r="AH129" s="127" t="n"/>
      <c r="AI129" s="127" t="n"/>
      <c r="AJ129" s="127" t="n"/>
      <c r="AK129" s="127" t="n"/>
      <c r="AL129" s="127" t="n"/>
    </row>
    <row r="130" ht="16.5" customHeight="1" s="128">
      <c r="A130" s="105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19" t="n">
        <v>0</v>
      </c>
      <c r="J130" s="106" t="n">
        <v>108.38</v>
      </c>
      <c r="K130" s="106" t="n"/>
      <c r="L130" s="106">
        <f>IF(J130-J129&lt;0,0,J130-J129)</f>
        <v/>
      </c>
      <c r="M130" s="89" t="n"/>
      <c r="N130" s="90" t="n"/>
      <c r="O130" s="90" t="n"/>
      <c r="P130" s="91" t="n"/>
      <c r="Q130" s="106" t="n">
        <v>0</v>
      </c>
      <c r="R130" s="106" t="n">
        <v>217.75</v>
      </c>
      <c r="S130" s="106" t="n"/>
      <c r="T130" s="107">
        <f>IF(R130-R129&lt;0,0,R130-R129)</f>
        <v/>
      </c>
      <c r="U130" s="90" t="n"/>
      <c r="V130" s="90" t="n"/>
      <c r="W130" s="90" t="n"/>
      <c r="X130" s="91" t="n"/>
      <c r="Y130" s="106" t="n">
        <v>0</v>
      </c>
      <c r="Z130" s="106" t="n">
        <v>110.53</v>
      </c>
      <c r="AA130" s="106" t="n"/>
      <c r="AB130" s="107">
        <f>IF(Z130-Z129&lt;0,0,Z130-Z129)</f>
        <v/>
      </c>
      <c r="AC130" s="106" t="n">
        <v>0</v>
      </c>
      <c r="AD130" s="106" t="n">
        <v>130.31</v>
      </c>
      <c r="AE130" s="106" t="n"/>
      <c r="AF130" s="107">
        <f>IF(AD130-AD129&lt;0,0,AD130-AD129)</f>
        <v/>
      </c>
      <c r="AG130" s="127" t="n"/>
      <c r="AH130" s="127" t="n"/>
      <c r="AI130" s="127" t="n"/>
      <c r="AJ130" s="127" t="n"/>
      <c r="AK130" s="127" t="n"/>
      <c r="AL130" s="127" t="n"/>
    </row>
    <row r="131" ht="16.5" customHeight="1" s="128">
      <c r="A131" s="105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19" t="n">
        <v>0</v>
      </c>
      <c r="J131" s="106" t="n">
        <v>108.71</v>
      </c>
      <c r="K131" s="106" t="n"/>
      <c r="L131" s="106">
        <f>IF(J131-J130&lt;0,0,J131-J130)</f>
        <v/>
      </c>
      <c r="M131" s="89" t="n"/>
      <c r="N131" s="90" t="n"/>
      <c r="O131" s="90" t="n"/>
      <c r="P131" s="91" t="n"/>
      <c r="Q131" s="106" t="n">
        <v>0</v>
      </c>
      <c r="R131" s="106" t="n">
        <v>218.27</v>
      </c>
      <c r="S131" s="106" t="n"/>
      <c r="T131" s="107">
        <f>IF(R131-R130&lt;0,0,R131-R130)</f>
        <v/>
      </c>
      <c r="U131" s="90" t="n"/>
      <c r="V131" s="90" t="n"/>
      <c r="W131" s="90" t="n"/>
      <c r="X131" s="91" t="n"/>
      <c r="Y131" s="106" t="n">
        <v>0</v>
      </c>
      <c r="Z131" s="106" t="n">
        <v>110.75</v>
      </c>
      <c r="AA131" s="106" t="n"/>
      <c r="AB131" s="107">
        <f>IF(Z131-Z130&lt;0,0,Z131-Z130)</f>
        <v/>
      </c>
      <c r="AC131" s="106" t="n">
        <v>0</v>
      </c>
      <c r="AD131" s="106" t="n">
        <v>130.6</v>
      </c>
      <c r="AE131" s="106" t="n"/>
      <c r="AF131" s="107">
        <f>IF(AD131-AD130&lt;0,0,AD131-AD130)</f>
        <v/>
      </c>
      <c r="AG131" s="127" t="n"/>
      <c r="AH131" s="127" t="n"/>
      <c r="AI131" s="127" t="n"/>
      <c r="AJ131" s="127" t="n"/>
      <c r="AK131" s="127" t="n"/>
      <c r="AL131" s="127" t="n"/>
    </row>
    <row r="132" ht="16.5" customHeight="1" s="128">
      <c r="A132" s="105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19" t="n">
        <v>0</v>
      </c>
      <c r="J132" s="106" t="n">
        <v>109.02</v>
      </c>
      <c r="K132" s="106" t="n"/>
      <c r="L132" s="106">
        <f>IF(J132-J131&lt;0,0,J132-J131)</f>
        <v/>
      </c>
      <c r="M132" s="89" t="n"/>
      <c r="N132" s="90" t="n"/>
      <c r="O132" s="90" t="n"/>
      <c r="P132" s="91" t="n"/>
      <c r="Q132" s="106" t="n">
        <v>0</v>
      </c>
      <c r="R132" s="106" t="n">
        <v>218.75</v>
      </c>
      <c r="S132" s="106" t="n"/>
      <c r="T132" s="107">
        <f>IF(R132-R131&lt;0,0,R132-R131)</f>
        <v/>
      </c>
      <c r="U132" s="90" t="n"/>
      <c r="V132" s="90" t="n"/>
      <c r="W132" s="90" t="n"/>
      <c r="X132" s="91" t="n"/>
      <c r="Y132" s="106" t="n">
        <v>0</v>
      </c>
      <c r="Z132" s="106" t="n">
        <v>110.97</v>
      </c>
      <c r="AA132" s="106" t="n"/>
      <c r="AB132" s="107">
        <f>IF(Z132-Z131&lt;0,0,Z132-Z131)</f>
        <v/>
      </c>
      <c r="AC132" s="106" t="n">
        <v>0</v>
      </c>
      <c r="AD132" s="106" t="n">
        <v>130.9</v>
      </c>
      <c r="AE132" s="106" t="n"/>
      <c r="AF132" s="107">
        <f>IF(AD132-AD131&lt;0,0,AD132-AD131)</f>
        <v/>
      </c>
      <c r="AG132" s="127" t="n"/>
      <c r="AH132" s="127" t="n"/>
      <c r="AI132" s="127" t="n"/>
      <c r="AJ132" s="127" t="n"/>
      <c r="AK132" s="127" t="n"/>
      <c r="AL132" s="127" t="n"/>
    </row>
    <row r="133" ht="16.5" customHeight="1" s="128">
      <c r="A133" s="134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19" t="n">
        <v>0</v>
      </c>
      <c r="J133" s="106" t="n">
        <v>109.18</v>
      </c>
      <c r="K133" s="106" t="n"/>
      <c r="L133" s="106">
        <f>IF(J133-J132&lt;0,0,J133-J132)</f>
        <v/>
      </c>
      <c r="M133" s="89" t="n"/>
      <c r="N133" s="90" t="n"/>
      <c r="O133" s="90" t="n"/>
      <c r="P133" s="91" t="n"/>
      <c r="Q133" s="106" t="n">
        <v>0</v>
      </c>
      <c r="R133" s="106" t="n">
        <v>219</v>
      </c>
      <c r="S133" s="106" t="n"/>
      <c r="T133" s="107">
        <f>IF(R133-R132&lt;0,0,R133-R132)</f>
        <v/>
      </c>
      <c r="U133" s="90" t="n"/>
      <c r="V133" s="90" t="n"/>
      <c r="W133" s="90" t="n"/>
      <c r="X133" s="91" t="n"/>
      <c r="Y133" s="106" t="n">
        <v>0</v>
      </c>
      <c r="Z133" s="106" t="n">
        <v>111.07</v>
      </c>
      <c r="AA133" s="106" t="n"/>
      <c r="AB133" s="107">
        <f>IF(Z133-Z132&lt;0,0,Z133-Z132)</f>
        <v/>
      </c>
      <c r="AC133" s="106" t="n">
        <v>0</v>
      </c>
      <c r="AD133" s="106" t="n">
        <v>131.04</v>
      </c>
      <c r="AE133" s="106" t="n"/>
      <c r="AF133" s="107">
        <f>IF(AD133-AD132&lt;0,0,AD133-AD132)</f>
        <v/>
      </c>
      <c r="AG133" s="127" t="n"/>
      <c r="AH133" s="127" t="n"/>
      <c r="AI133" s="127" t="n"/>
      <c r="AJ133" s="127" t="n"/>
      <c r="AK133" s="127" t="n"/>
      <c r="AL133" s="127" t="n"/>
    </row>
    <row r="134" ht="16.5" customHeight="1" s="128">
      <c r="A134" s="120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19" t="n">
        <v>0</v>
      </c>
      <c r="J134" s="106" t="n"/>
      <c r="K134" s="106" t="n"/>
      <c r="L134" s="106">
        <f>IF(J134-J133&lt;0,0,J134-J133)</f>
        <v/>
      </c>
      <c r="M134" s="89" t="n"/>
      <c r="N134" s="90" t="n"/>
      <c r="O134" s="90" t="n"/>
      <c r="P134" s="91" t="n"/>
      <c r="Q134" s="106" t="n">
        <v>0</v>
      </c>
      <c r="R134" s="106" t="n"/>
      <c r="S134" s="106" t="n"/>
      <c r="T134" s="107">
        <f>IF(R134-R133&lt;0,0,R134-R133)</f>
        <v/>
      </c>
      <c r="U134" s="90" t="n"/>
      <c r="V134" s="90" t="n"/>
      <c r="W134" s="90" t="n"/>
      <c r="X134" s="91" t="n"/>
      <c r="Y134" s="106" t="n">
        <v>0</v>
      </c>
      <c r="Z134" s="106" t="n"/>
      <c r="AA134" s="106" t="n"/>
      <c r="AB134" s="107">
        <f>IF(Z134-Z133&lt;0,0,Z134-Z133)</f>
        <v/>
      </c>
      <c r="AC134" s="106" t="n">
        <v>0</v>
      </c>
      <c r="AD134" s="106" t="n"/>
      <c r="AE134" s="106" t="n"/>
      <c r="AF134" s="107">
        <f>IF(AD134-AD133&lt;0,0,AD134-AD133)</f>
        <v/>
      </c>
      <c r="AG134" s="127" t="n"/>
      <c r="AH134" s="127" t="n"/>
      <c r="AI134" s="127" t="n"/>
      <c r="AJ134" s="127" t="n"/>
      <c r="AK134" s="127" t="n"/>
      <c r="AL134" s="127" t="n"/>
    </row>
    <row r="135" ht="16.5" customHeight="1" s="128">
      <c r="A135" s="120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19" t="n">
        <v>0</v>
      </c>
      <c r="J135" s="106" t="n"/>
      <c r="K135" s="106" t="n"/>
      <c r="L135" s="106">
        <f>IF(J135-J134&lt;0,0,J135-J134)</f>
        <v/>
      </c>
      <c r="M135" s="89" t="n"/>
      <c r="N135" s="90" t="n"/>
      <c r="O135" s="90" t="n"/>
      <c r="P135" s="91" t="n"/>
      <c r="Q135" s="106" t="n">
        <v>0</v>
      </c>
      <c r="R135" s="106" t="n"/>
      <c r="S135" s="106" t="n"/>
      <c r="T135" s="107">
        <f>IF(R135-R134&lt;0,0,R135-R134)</f>
        <v/>
      </c>
      <c r="U135" s="90" t="n"/>
      <c r="V135" s="90" t="n"/>
      <c r="W135" s="90" t="n"/>
      <c r="X135" s="91" t="n"/>
      <c r="Y135" s="106" t="n">
        <v>0</v>
      </c>
      <c r="Z135" s="106" t="n"/>
      <c r="AA135" s="106" t="n"/>
      <c r="AB135" s="107">
        <f>IF(Z135-Z134&lt;0,0,Z135-Z134)</f>
        <v/>
      </c>
      <c r="AC135" s="106" t="n">
        <v>0</v>
      </c>
      <c r="AD135" s="106" t="n"/>
      <c r="AE135" s="106" t="n"/>
      <c r="AF135" s="107">
        <f>IF(AD135-AD134&lt;0,0,AD135-AD134)</f>
        <v/>
      </c>
      <c r="AG135" s="127" t="n"/>
      <c r="AH135" s="127" t="n"/>
      <c r="AI135" s="127" t="n"/>
      <c r="AJ135" s="127" t="n"/>
      <c r="AK135" s="127" t="n"/>
      <c r="AL135" s="127" t="n"/>
    </row>
    <row r="136" ht="16.5" customHeight="1" s="128">
      <c r="A136" s="120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19" t="n">
        <v>0</v>
      </c>
      <c r="J136" s="106" t="n"/>
      <c r="K136" s="106" t="n"/>
      <c r="L136" s="106">
        <f>IF(J136-J135&lt;0,0,J136-J135)</f>
        <v/>
      </c>
      <c r="M136" s="89" t="n"/>
      <c r="N136" s="90" t="n"/>
      <c r="O136" s="90" t="n"/>
      <c r="P136" s="91" t="n"/>
      <c r="Q136" s="106" t="n">
        <v>0</v>
      </c>
      <c r="R136" s="106" t="n"/>
      <c r="S136" s="106" t="n"/>
      <c r="T136" s="107">
        <f>IF(R136-R135&lt;0,0,R136-R135)</f>
        <v/>
      </c>
      <c r="U136" s="90" t="n"/>
      <c r="V136" s="90" t="n"/>
      <c r="W136" s="90" t="n"/>
      <c r="X136" s="91" t="n"/>
      <c r="Y136" s="106" t="n">
        <v>0</v>
      </c>
      <c r="Z136" s="106" t="n"/>
      <c r="AA136" s="106" t="n"/>
      <c r="AB136" s="107">
        <f>IF(Z136-Z135&lt;0,0,Z136-Z135)</f>
        <v/>
      </c>
      <c r="AC136" s="106" t="n">
        <v>0</v>
      </c>
      <c r="AD136" s="106" t="n"/>
      <c r="AE136" s="106" t="n"/>
      <c r="AF136" s="107">
        <f>IF(AD136-AD135&lt;0,0,AD136-AD135)</f>
        <v/>
      </c>
      <c r="AG136" s="127" t="n"/>
      <c r="AH136" s="127" t="n"/>
      <c r="AI136" s="127" t="n"/>
      <c r="AJ136" s="127" t="n"/>
      <c r="AK136" s="127" t="n"/>
      <c r="AL136" s="127" t="n"/>
    </row>
    <row r="137" ht="16.5" customHeight="1" s="128">
      <c r="A137" s="121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93" t="n">
        <v>0</v>
      </c>
      <c r="J137" s="109" t="n"/>
      <c r="K137" s="109" t="n"/>
      <c r="L137" s="109">
        <f>IF(J137-J136&lt;0,0,J137-J136)</f>
        <v/>
      </c>
      <c r="M137" s="94" t="n"/>
      <c r="N137" s="95" t="n"/>
      <c r="O137" s="95" t="n"/>
      <c r="P137" s="96" t="n"/>
      <c r="Q137" s="109" t="n">
        <v>0</v>
      </c>
      <c r="R137" s="109" t="n"/>
      <c r="S137" s="109" t="n"/>
      <c r="T137" s="40">
        <f>IF(R137-R136&lt;0,0,R137-R136)</f>
        <v/>
      </c>
      <c r="U137" s="94" t="n"/>
      <c r="V137" s="95" t="n"/>
      <c r="W137" s="95" t="n"/>
      <c r="X137" s="96" t="n"/>
      <c r="Y137" s="109" t="n">
        <v>0</v>
      </c>
      <c r="Z137" s="109" t="n"/>
      <c r="AA137" s="109" t="n"/>
      <c r="AB137" s="40">
        <f>IF(Z137-Z136&lt;0,0,Z137-Z136)</f>
        <v/>
      </c>
      <c r="AC137" s="109" t="n">
        <v>0</v>
      </c>
      <c r="AD137" s="109" t="n"/>
      <c r="AE137" s="109" t="n"/>
      <c r="AF137" s="40">
        <f>IF(AD137-AD136&lt;0,0,AD137-AD136)</f>
        <v/>
      </c>
      <c r="AG137" s="127" t="n"/>
      <c r="AH137" s="127" t="n"/>
      <c r="AI137" s="127" t="n"/>
      <c r="AJ137" s="127" t="n"/>
      <c r="AK137" s="127" t="n"/>
      <c r="AL137" s="127" t="n"/>
    </row>
    <row r="138" ht="16.5" customHeight="1" s="128">
      <c r="E138" s="106" t="n"/>
      <c r="G138" s="106" t="n"/>
      <c r="H138" s="127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127" t="n"/>
      <c r="AH138" s="127" t="n"/>
      <c r="AI138" s="127" t="n"/>
      <c r="AJ138" s="127" t="n"/>
      <c r="AK138" s="127" t="n"/>
      <c r="AL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98" t="inlineStr">
        <is>
          <t>carry over</t>
        </is>
      </c>
      <c r="J139" s="99">
        <f>J137</f>
        <v/>
      </c>
      <c r="K139" s="99" t="n"/>
      <c r="L139" s="100" t="n"/>
      <c r="M139" s="98" t="inlineStr">
        <is>
          <t>carry over</t>
        </is>
      </c>
      <c r="N139" s="99" t="n"/>
      <c r="O139" s="99" t="n"/>
      <c r="P139" s="100" t="n"/>
      <c r="Q139" s="98" t="inlineStr">
        <is>
          <t>carry over</t>
        </is>
      </c>
      <c r="R139" s="99">
        <f>R137</f>
        <v/>
      </c>
      <c r="S139" s="99" t="n"/>
      <c r="T139" s="100" t="n"/>
      <c r="U139" s="25" t="inlineStr">
        <is>
          <t>carry over</t>
        </is>
      </c>
      <c r="V139" s="26">
        <f>V137</f>
        <v/>
      </c>
      <c r="W139" s="26" t="n"/>
      <c r="X139" s="27" t="n"/>
      <c r="Y139" s="98" t="inlineStr">
        <is>
          <t>carry over</t>
        </is>
      </c>
      <c r="Z139" s="99">
        <f>Z137</f>
        <v/>
      </c>
      <c r="AA139" s="99" t="n"/>
      <c r="AB139" s="100" t="n"/>
      <c r="AC139" s="98" t="inlineStr">
        <is>
          <t>carry over</t>
        </is>
      </c>
      <c r="AD139" s="99">
        <f>AD137</f>
        <v/>
      </c>
      <c r="AE139" s="99" t="n"/>
      <c r="AF139" s="100" t="n"/>
      <c r="AG139" s="127" t="n"/>
      <c r="AH139" s="127" t="n"/>
      <c r="AI139" s="127" t="n"/>
      <c r="AJ139" s="127" t="n"/>
      <c r="AK139" s="127" t="n"/>
      <c r="AL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101" t="n"/>
      <c r="I140" s="79" t="inlineStr">
        <is>
          <t>Targon - 4</t>
        </is>
      </c>
      <c r="J140" s="133" t="n"/>
      <c r="K140" s="133" t="n"/>
      <c r="L140" s="78">
        <f>SUM(L142:L172)</f>
        <v/>
      </c>
      <c r="M140" s="79" t="inlineStr">
        <is>
          <t>Proprietary Trading - 8</t>
        </is>
      </c>
      <c r="N140" s="133" t="n"/>
      <c r="O140" s="133" t="n"/>
      <c r="P140" s="78">
        <f>SUM(P142:P172)</f>
        <v/>
      </c>
      <c r="Q140" s="79" t="inlineStr">
        <is>
          <t>Vision - 19</t>
        </is>
      </c>
      <c r="R140" s="133" t="n"/>
      <c r="S140" s="133" t="n"/>
      <c r="T140" s="102">
        <f>SUM(T142:T172)</f>
        <v/>
      </c>
      <c r="U140" s="79" t="inlineStr">
        <is>
          <t>Graphite - 43</t>
        </is>
      </c>
      <c r="V140" s="133" t="n"/>
      <c r="W140" s="133" t="n"/>
      <c r="X140" s="78">
        <f>SUM(X142:X172)</f>
        <v/>
      </c>
      <c r="Y140" s="79" t="inlineStr">
        <is>
          <t>Gradients - 56</t>
        </is>
      </c>
      <c r="Z140" s="133" t="n"/>
      <c r="AA140" s="133" t="n"/>
      <c r="AB140" s="78">
        <f>SUM(AB142:AB172)</f>
        <v/>
      </c>
      <c r="AC140" s="79" t="inlineStr">
        <is>
          <t>Chutes - 64</t>
        </is>
      </c>
      <c r="AD140" s="133" t="n"/>
      <c r="AE140" s="133" t="n"/>
      <c r="AF140" s="78">
        <f>SUM(AF142:AF172)</f>
        <v/>
      </c>
      <c r="AG140" s="51" t="n"/>
      <c r="AH140" s="51" t="n"/>
      <c r="AI140" s="51" t="n"/>
      <c r="AJ140" s="51" t="n"/>
      <c r="AK140" s="51" t="n"/>
      <c r="AL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81" t="inlineStr">
        <is>
          <t>stock up [𝞃]</t>
        </is>
      </c>
      <c r="J141" s="81" t="inlineStr">
        <is>
          <t>α token</t>
        </is>
      </c>
      <c r="K141" s="81" t="inlineStr">
        <is>
          <t>validator</t>
        </is>
      </c>
      <c r="L141" s="81" t="inlineStr">
        <is>
          <t>daily reward [𝞃]</t>
        </is>
      </c>
      <c r="M141" s="81" t="inlineStr">
        <is>
          <t>stock up [𝞃]</t>
        </is>
      </c>
      <c r="N141" s="81" t="inlineStr">
        <is>
          <t>α token</t>
        </is>
      </c>
      <c r="O141" s="81" t="inlineStr">
        <is>
          <t>validator</t>
        </is>
      </c>
      <c r="P141" s="81" t="inlineStr">
        <is>
          <t>daily reward [𝞃]</t>
        </is>
      </c>
      <c r="Q141" s="81" t="inlineStr">
        <is>
          <t>stock up [𝞃]</t>
        </is>
      </c>
      <c r="R141" s="81" t="inlineStr">
        <is>
          <t>α token</t>
        </is>
      </c>
      <c r="S141" s="81" t="inlineStr">
        <is>
          <t>validator</t>
        </is>
      </c>
      <c r="T141" s="81" t="inlineStr">
        <is>
          <t>daily reward [𝞃]</t>
        </is>
      </c>
      <c r="U141" s="81" t="inlineStr">
        <is>
          <t>stock up [𝞃]</t>
        </is>
      </c>
      <c r="V141" s="81" t="inlineStr">
        <is>
          <t>α token</t>
        </is>
      </c>
      <c r="W141" s="81" t="inlineStr">
        <is>
          <t>validator</t>
        </is>
      </c>
      <c r="X141" s="81" t="inlineStr">
        <is>
          <t>daily reward [𝞃]</t>
        </is>
      </c>
      <c r="Y141" s="81" t="inlineStr">
        <is>
          <t>stock up [𝞃]</t>
        </is>
      </c>
      <c r="Z141" s="81" t="inlineStr">
        <is>
          <t>α token</t>
        </is>
      </c>
      <c r="AA141" s="81" t="inlineStr">
        <is>
          <t>validator</t>
        </is>
      </c>
      <c r="AB141" s="81" t="inlineStr">
        <is>
          <t>daily reward [𝞃]</t>
        </is>
      </c>
      <c r="AC141" s="81" t="inlineStr">
        <is>
          <t>stock up [𝞃]</t>
        </is>
      </c>
      <c r="AD141" s="81" t="inlineStr">
        <is>
          <t>α token</t>
        </is>
      </c>
      <c r="AE141" s="81" t="inlineStr">
        <is>
          <t>validator</t>
        </is>
      </c>
      <c r="AF141" s="81" t="inlineStr">
        <is>
          <t>daily reward [𝞃]</t>
        </is>
      </c>
      <c r="AG141" s="127" t="inlineStr">
        <is>
          <t xml:space="preserve"> </t>
        </is>
      </c>
      <c r="AH141" s="127" t="n"/>
      <c r="AI141" s="127" t="n"/>
      <c r="AJ141" s="127" t="n"/>
      <c r="AK141" s="127" t="n"/>
      <c r="AL141" s="127" t="n"/>
    </row>
    <row r="142" ht="16.5" customHeight="1" s="128">
      <c r="A142" s="122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84" t="n">
        <v>0</v>
      </c>
      <c r="J142" s="111" t="n"/>
      <c r="K142" s="111" t="n"/>
      <c r="L142" s="53">
        <f>IF(J142-J137&lt;0,0,J142-J137)</f>
        <v/>
      </c>
      <c r="M142" s="106" t="n">
        <v>0</v>
      </c>
      <c r="N142" s="106" t="n"/>
      <c r="O142" s="106" t="n"/>
      <c r="P142" s="53">
        <f>IF(N142-N137&lt;0,0,N142-N137)</f>
        <v/>
      </c>
      <c r="Q142" s="111" t="n">
        <v>0</v>
      </c>
      <c r="R142" s="111" t="n"/>
      <c r="S142" s="111" t="n"/>
      <c r="T142" s="53">
        <f>IF(R142-R137&lt;0,0,R142-R137)</f>
        <v/>
      </c>
      <c r="U142" s="111" t="n">
        <v>0</v>
      </c>
      <c r="V142" s="111" t="n"/>
      <c r="W142" s="111" t="n"/>
      <c r="X142" s="53">
        <f>IF(V142-V137&lt;0,0,V142-V137)</f>
        <v/>
      </c>
      <c r="Y142" s="111" t="n">
        <v>0</v>
      </c>
      <c r="Z142" s="111" t="n"/>
      <c r="AA142" s="111" t="n"/>
      <c r="AB142" s="53">
        <f>IF(Z142-Z137&lt;0,0,Z142-Z137)</f>
        <v/>
      </c>
      <c r="AC142" s="111" t="n">
        <v>0</v>
      </c>
      <c r="AD142" s="111" t="n"/>
      <c r="AE142" s="111" t="n"/>
      <c r="AF142" s="53">
        <f>IF(AD142-AD137&lt;0,0,AD142-AD137)</f>
        <v/>
      </c>
      <c r="AG142" s="127" t="n"/>
      <c r="AH142" s="127" t="n"/>
      <c r="AI142" s="127" t="n"/>
      <c r="AJ142" s="127" t="n"/>
      <c r="AK142" s="127" t="n"/>
      <c r="AL142" s="127" t="n"/>
    </row>
    <row r="143" ht="16.5" customHeight="1" s="128">
      <c r="A143" s="120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19" t="n">
        <v>0</v>
      </c>
      <c r="J143" s="106" t="n"/>
      <c r="K143" s="106" t="n"/>
      <c r="L143" s="107">
        <f>IF(J143-J142&lt;0,0,J143-J142)</f>
        <v/>
      </c>
      <c r="M143" s="106" t="n">
        <v>0</v>
      </c>
      <c r="N143" s="106" t="n"/>
      <c r="O143" s="106" t="n"/>
      <c r="P143" s="104">
        <f>IF(N143-N142&lt;0,0,N143-N142)</f>
        <v/>
      </c>
      <c r="Q143" s="106" t="n">
        <v>0</v>
      </c>
      <c r="R143" s="106" t="n"/>
      <c r="S143" s="106" t="n"/>
      <c r="T143" s="107">
        <f>IF(R143-R142&lt;0,0,R143-R142)</f>
        <v/>
      </c>
      <c r="U143" s="106" t="n">
        <v>0</v>
      </c>
      <c r="V143" s="106" t="n"/>
      <c r="W143" s="106" t="n"/>
      <c r="X143" s="107">
        <f>IF(V143-V142&lt;0,0,V143-V142)</f>
        <v/>
      </c>
      <c r="Y143" s="106" t="n">
        <v>0</v>
      </c>
      <c r="Z143" s="106" t="n"/>
      <c r="AA143" s="106" t="n"/>
      <c r="AB143" s="107">
        <f>IF(Z143-Z142&lt;0,0,Z143-Z142)</f>
        <v/>
      </c>
      <c r="AC143" s="106" t="n">
        <v>0</v>
      </c>
      <c r="AD143" s="106" t="n"/>
      <c r="AE143" s="106" t="n"/>
      <c r="AF143" s="107">
        <f>IF(AD143-AD142&lt;0,0,AD143-AD142)</f>
        <v/>
      </c>
      <c r="AG143" s="127" t="n"/>
      <c r="AH143" s="127" t="n"/>
      <c r="AI143" s="127" t="n"/>
      <c r="AJ143" s="127" t="n"/>
      <c r="AK143" s="127" t="n"/>
      <c r="AL143" s="127" t="n"/>
    </row>
    <row r="144" ht="16.5" customHeight="1" s="128">
      <c r="A144" s="120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19" t="n">
        <v>0</v>
      </c>
      <c r="J144" s="106" t="n"/>
      <c r="K144" s="106" t="n"/>
      <c r="L144" s="107">
        <f>IF(J144-J143&lt;0,0,J144-J143)</f>
        <v/>
      </c>
      <c r="M144" s="106" t="n">
        <v>0</v>
      </c>
      <c r="N144" s="106" t="n"/>
      <c r="O144" s="106" t="n"/>
      <c r="P144" s="104">
        <f>IF(N144-N143&lt;0,0,N144-N143)</f>
        <v/>
      </c>
      <c r="Q144" s="106" t="n">
        <v>0</v>
      </c>
      <c r="R144" s="106" t="n"/>
      <c r="S144" s="106" t="n"/>
      <c r="T144" s="107">
        <f>IF(R144-R143&lt;0,0,R144-R143)</f>
        <v/>
      </c>
      <c r="U144" s="106" t="n">
        <v>0</v>
      </c>
      <c r="V144" s="106" t="n"/>
      <c r="W144" s="106" t="n"/>
      <c r="X144" s="107">
        <f>IF(V144-V143&lt;0,0,V144-V143)</f>
        <v/>
      </c>
      <c r="Y144" s="106" t="n">
        <v>0</v>
      </c>
      <c r="Z144" s="106" t="n"/>
      <c r="AA144" s="106" t="n"/>
      <c r="AB144" s="107">
        <f>IF(Z144-Z143&lt;0,0,Z144-Z143)</f>
        <v/>
      </c>
      <c r="AC144" s="106" t="n">
        <v>0</v>
      </c>
      <c r="AD144" s="106" t="n"/>
      <c r="AE144" s="106" t="n"/>
      <c r="AF144" s="107">
        <f>IF(AD144-AD143&lt;0,0,AD144-AD143)</f>
        <v/>
      </c>
      <c r="AG144" s="127" t="n"/>
      <c r="AH144" s="127" t="n"/>
      <c r="AI144" s="127" t="n"/>
      <c r="AJ144" s="127" t="n"/>
      <c r="AK144" s="127" t="n"/>
      <c r="AL144" s="127" t="n"/>
    </row>
    <row r="145" ht="16.5" customHeight="1" s="128">
      <c r="A145" s="120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19" t="n">
        <v>0</v>
      </c>
      <c r="J145" s="106" t="n"/>
      <c r="K145" s="106" t="n"/>
      <c r="L145" s="107">
        <f>IF(J145-J144&lt;0,0,J145-J144)</f>
        <v/>
      </c>
      <c r="M145" s="106" t="n">
        <v>0</v>
      </c>
      <c r="N145" s="106" t="n"/>
      <c r="O145" s="106" t="n"/>
      <c r="P145" s="104">
        <f>IF(N145-N144&lt;0,0,N145-N144)</f>
        <v/>
      </c>
      <c r="Q145" s="106" t="n">
        <v>0</v>
      </c>
      <c r="R145" s="106" t="n"/>
      <c r="S145" s="106" t="n"/>
      <c r="T145" s="107">
        <f>IF(R145-R144&lt;0,0,R145-R144)</f>
        <v/>
      </c>
      <c r="U145" s="106" t="n">
        <v>0</v>
      </c>
      <c r="V145" s="106" t="n"/>
      <c r="W145" s="106" t="n"/>
      <c r="X145" s="107">
        <f>IF(V145-V144&lt;0,0,V145-V144)</f>
        <v/>
      </c>
      <c r="Y145" s="106" t="n">
        <v>0</v>
      </c>
      <c r="Z145" s="106" t="n"/>
      <c r="AA145" s="106" t="n"/>
      <c r="AB145" s="107">
        <f>IF(Z145-Z144&lt;0,0,Z145-Z144)</f>
        <v/>
      </c>
      <c r="AC145" s="106" t="n">
        <v>0</v>
      </c>
      <c r="AD145" s="106" t="n"/>
      <c r="AE145" s="106" t="n"/>
      <c r="AF145" s="107">
        <f>IF(AD145-AD144&lt;0,0,AD145-AD144)</f>
        <v/>
      </c>
      <c r="AG145" s="127" t="n"/>
      <c r="AH145" s="127" t="n"/>
      <c r="AI145" s="127" t="n"/>
      <c r="AJ145" s="127" t="n"/>
      <c r="AK145" s="127" t="n"/>
      <c r="AL145" s="127" t="n"/>
    </row>
    <row r="146" ht="16.5" customHeight="1" s="128">
      <c r="A146" s="120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19" t="n">
        <v>0</v>
      </c>
      <c r="J146" s="106" t="n"/>
      <c r="K146" s="106" t="n"/>
      <c r="L146" s="107">
        <f>IF(J146-J145&lt;0,0,J146-J145)</f>
        <v/>
      </c>
      <c r="M146" s="106" t="n">
        <v>0</v>
      </c>
      <c r="N146" s="106" t="n"/>
      <c r="O146" s="106" t="n"/>
      <c r="P146" s="104">
        <f>IF(N146-N145&lt;0,0,N146-N145)</f>
        <v/>
      </c>
      <c r="Q146" s="106" t="n">
        <v>0</v>
      </c>
      <c r="R146" s="106" t="n"/>
      <c r="S146" s="106" t="n"/>
      <c r="T146" s="107">
        <f>IF(R146-R145&lt;0,0,R146-R145)</f>
        <v/>
      </c>
      <c r="U146" s="106" t="n">
        <v>0</v>
      </c>
      <c r="V146" s="106" t="n"/>
      <c r="W146" s="106" t="n"/>
      <c r="X146" s="107">
        <f>IF(V146-V145&lt;0,0,V146-V145)</f>
        <v/>
      </c>
      <c r="Y146" s="106" t="n">
        <v>0</v>
      </c>
      <c r="Z146" s="106" t="n"/>
      <c r="AA146" s="106" t="n"/>
      <c r="AB146" s="107">
        <f>IF(Z146-Z145&lt;0,0,Z146-Z145)</f>
        <v/>
      </c>
      <c r="AC146" s="106" t="n">
        <v>0</v>
      </c>
      <c r="AD146" s="106" t="n"/>
      <c r="AE146" s="106" t="n"/>
      <c r="AF146" s="107">
        <f>IF(AD146-AD145&lt;0,0,AD146-AD145)</f>
        <v/>
      </c>
      <c r="AG146" s="127" t="n"/>
      <c r="AH146" s="127" t="n"/>
      <c r="AI146" s="127" t="n"/>
      <c r="AJ146" s="127" t="n"/>
      <c r="AK146" s="127" t="n"/>
      <c r="AL146" s="127" t="n"/>
    </row>
    <row r="147" ht="16.5" customHeight="1" s="128">
      <c r="A147" s="120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19" t="n">
        <v>0</v>
      </c>
      <c r="J147" s="106" t="n"/>
      <c r="K147" s="106" t="n"/>
      <c r="L147" s="107">
        <f>IF(J147-J146&lt;0,0,J147-J146)</f>
        <v/>
      </c>
      <c r="M147" s="106" t="n">
        <v>0</v>
      </c>
      <c r="N147" s="117" t="n"/>
      <c r="O147" s="117" t="n"/>
      <c r="P147" s="104">
        <f>IF(N147-N146&lt;0,0,N147-N146)</f>
        <v/>
      </c>
      <c r="Q147" s="106" t="n">
        <v>0</v>
      </c>
      <c r="R147" s="106" t="n"/>
      <c r="S147" s="106" t="n"/>
      <c r="T147" s="107">
        <f>IF(R147-R146&lt;0,0,R147-R146)</f>
        <v/>
      </c>
      <c r="U147" s="106" t="n">
        <v>0</v>
      </c>
      <c r="V147" s="106" t="n"/>
      <c r="W147" s="106" t="n"/>
      <c r="X147" s="107">
        <f>IF(V147-V146&lt;0,0,V147-V146)</f>
        <v/>
      </c>
      <c r="Y147" s="106" t="n">
        <v>0</v>
      </c>
      <c r="Z147" s="106" t="n"/>
      <c r="AA147" s="106" t="n"/>
      <c r="AB147" s="107">
        <f>IF(Z147-Z146&lt;0,0,Z147-Z146)</f>
        <v/>
      </c>
      <c r="AC147" s="106" t="n">
        <v>0</v>
      </c>
      <c r="AD147" s="106" t="n"/>
      <c r="AE147" s="106" t="n"/>
      <c r="AF147" s="107">
        <f>IF(AD147-AD146&lt;0,0,AD147-AD146)</f>
        <v/>
      </c>
      <c r="AG147" s="127" t="n"/>
      <c r="AH147" s="127" t="n"/>
      <c r="AI147" s="127" t="n"/>
      <c r="AJ147" s="127" t="n"/>
      <c r="AK147" s="127" t="n"/>
      <c r="AL147" s="127" t="n"/>
    </row>
    <row r="148" ht="16.5" customHeight="1" s="128">
      <c r="A148" s="120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19" t="n">
        <v>0</v>
      </c>
      <c r="J148" s="106" t="n"/>
      <c r="K148" s="106" t="n"/>
      <c r="L148" s="107">
        <f>IF(J148-J147&lt;0,0,J148-J147)</f>
        <v/>
      </c>
      <c r="M148" s="106" t="n">
        <v>0</v>
      </c>
      <c r="N148" s="106" t="n"/>
      <c r="O148" s="106" t="n"/>
      <c r="P148" s="104">
        <f>IF(N148-N147&lt;0,0,N148-N147)</f>
        <v/>
      </c>
      <c r="Q148" s="106" t="n">
        <v>0</v>
      </c>
      <c r="R148" s="106" t="n"/>
      <c r="S148" s="106" t="n"/>
      <c r="T148" s="107">
        <f>IF(R148-R147&lt;0,0,R148-R147)</f>
        <v/>
      </c>
      <c r="U148" s="106" t="n">
        <v>0</v>
      </c>
      <c r="V148" s="106" t="n"/>
      <c r="W148" s="106" t="n"/>
      <c r="X148" s="107">
        <f>IF(V148-V147&lt;0,0,V148-V147)</f>
        <v/>
      </c>
      <c r="Y148" s="106" t="n">
        <v>0</v>
      </c>
      <c r="Z148" s="106" t="n"/>
      <c r="AA148" s="106" t="n"/>
      <c r="AB148" s="107">
        <f>IF(Z148-Z147&lt;0,0,Z148-Z147)</f>
        <v/>
      </c>
      <c r="AC148" s="106" t="n">
        <v>0</v>
      </c>
      <c r="AD148" s="106" t="n"/>
      <c r="AE148" s="106" t="n"/>
      <c r="AF148" s="107">
        <f>IF(AD148-AD147&lt;0,0,AD148-AD147)</f>
        <v/>
      </c>
      <c r="AG148" s="127" t="n"/>
      <c r="AH148" s="127" t="n"/>
      <c r="AI148" s="127" t="n"/>
      <c r="AJ148" s="127" t="n"/>
      <c r="AK148" s="127" t="n"/>
      <c r="AL148" s="127" t="n"/>
    </row>
    <row r="149" ht="16.5" customHeight="1" s="128">
      <c r="A149" s="120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19" t="n">
        <v>0</v>
      </c>
      <c r="J149" s="106" t="n"/>
      <c r="K149" s="106" t="n"/>
      <c r="L149" s="107">
        <f>IF(J149-J148&lt;0,0,J149-J148)</f>
        <v/>
      </c>
      <c r="M149" s="106" t="n">
        <v>0</v>
      </c>
      <c r="N149" s="106" t="n"/>
      <c r="O149" s="106" t="n"/>
      <c r="P149" s="104">
        <f>IF(N149-N148&lt;0,0,N149-N148)</f>
        <v/>
      </c>
      <c r="Q149" s="106" t="n">
        <v>0</v>
      </c>
      <c r="R149" s="106" t="n"/>
      <c r="S149" s="106" t="n"/>
      <c r="T149" s="107">
        <f>IF(R149-R148&lt;0,0,R149-R148)</f>
        <v/>
      </c>
      <c r="U149" s="106" t="n">
        <v>0</v>
      </c>
      <c r="V149" s="106" t="n"/>
      <c r="W149" s="106" t="n"/>
      <c r="X149" s="107">
        <f>IF(V149-V148&lt;0,0,V149-V148)</f>
        <v/>
      </c>
      <c r="Y149" s="106" t="n">
        <v>0</v>
      </c>
      <c r="Z149" s="106" t="n"/>
      <c r="AA149" s="106" t="n"/>
      <c r="AB149" s="107">
        <f>IF(Z149-Z148&lt;0,0,Z149-Z148)</f>
        <v/>
      </c>
      <c r="AC149" s="106" t="n">
        <v>0</v>
      </c>
      <c r="AD149" s="106" t="n"/>
      <c r="AE149" s="106" t="n"/>
      <c r="AF149" s="107">
        <f>IF(AD149-AD148&lt;0,0,AD149-AD148)</f>
        <v/>
      </c>
      <c r="AG149" s="127" t="n"/>
      <c r="AH149" s="127" t="n"/>
      <c r="AI149" s="127" t="n"/>
      <c r="AJ149" s="127" t="n"/>
      <c r="AK149" s="127" t="n"/>
      <c r="AL149" s="127" t="n"/>
    </row>
    <row r="150" ht="16.5" customHeight="1" s="128">
      <c r="A150" s="120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19" t="n">
        <v>0</v>
      </c>
      <c r="J150" s="106" t="n"/>
      <c r="K150" s="106" t="n"/>
      <c r="L150" s="107">
        <f>IF(J150-J149&lt;0,0,J150-J149)</f>
        <v/>
      </c>
      <c r="M150" s="106" t="n">
        <v>0</v>
      </c>
      <c r="N150" s="106" t="n"/>
      <c r="O150" s="106" t="n"/>
      <c r="P150" s="104">
        <f>IF(N150-N149&lt;0,0,N150-N149)</f>
        <v/>
      </c>
      <c r="Q150" s="106" t="n">
        <v>0</v>
      </c>
      <c r="R150" s="106" t="n"/>
      <c r="S150" s="106" t="n"/>
      <c r="T150" s="107">
        <f>IF(R150-R149&lt;0,0,R150-R149)</f>
        <v/>
      </c>
      <c r="U150" s="106" t="n">
        <v>0</v>
      </c>
      <c r="V150" s="106" t="n"/>
      <c r="W150" s="106" t="n"/>
      <c r="X150" s="107">
        <f>IF(V150-V149&lt;0,0,V150-V149)</f>
        <v/>
      </c>
      <c r="Y150" s="106" t="n">
        <v>0</v>
      </c>
      <c r="Z150" s="106" t="n"/>
      <c r="AA150" s="106" t="n"/>
      <c r="AB150" s="107">
        <f>IF(Z150-Z149&lt;0,0,Z150-Z149)</f>
        <v/>
      </c>
      <c r="AC150" s="106" t="n">
        <v>0</v>
      </c>
      <c r="AD150" s="106" t="n"/>
      <c r="AE150" s="106" t="n"/>
      <c r="AF150" s="107">
        <f>IF(AD150-AD149&lt;0,0,AD150-AD149)</f>
        <v/>
      </c>
      <c r="AG150" s="127" t="n"/>
      <c r="AH150" s="127" t="n"/>
      <c r="AI150" s="127" t="n"/>
      <c r="AJ150" s="127" t="n"/>
      <c r="AK150" s="127" t="n"/>
      <c r="AL150" s="127" t="n"/>
    </row>
    <row r="151" ht="16.5" customHeight="1" s="128">
      <c r="A151" s="120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19" t="n">
        <v>0</v>
      </c>
      <c r="J151" s="106" t="n"/>
      <c r="K151" s="106" t="n"/>
      <c r="L151" s="107">
        <f>IF(J151-J150&lt;0,0,J151-J150)</f>
        <v/>
      </c>
      <c r="M151" s="106" t="n">
        <v>0</v>
      </c>
      <c r="N151" s="106" t="n"/>
      <c r="O151" s="106" t="n"/>
      <c r="P151" s="104">
        <f>IF(N151-N150&lt;0,0,N151-N150)</f>
        <v/>
      </c>
      <c r="Q151" s="106" t="n">
        <v>0</v>
      </c>
      <c r="R151" s="106" t="n"/>
      <c r="S151" s="106" t="n"/>
      <c r="T151" s="107">
        <f>IF(R151-R150&lt;0,0,R151-R150)</f>
        <v/>
      </c>
      <c r="U151" s="106" t="n">
        <v>0</v>
      </c>
      <c r="V151" s="106" t="n"/>
      <c r="W151" s="106" t="n"/>
      <c r="X151" s="107">
        <f>IF(V151-V150&lt;0,0,V151-V150)</f>
        <v/>
      </c>
      <c r="Y151" s="106" t="n">
        <v>0</v>
      </c>
      <c r="Z151" s="106" t="n"/>
      <c r="AA151" s="106" t="n"/>
      <c r="AB151" s="107">
        <f>IF(Z151-Z150&lt;0,0,Z151-Z150)</f>
        <v/>
      </c>
      <c r="AC151" s="106" t="n">
        <v>0</v>
      </c>
      <c r="AD151" s="106" t="n"/>
      <c r="AE151" s="106" t="n"/>
      <c r="AF151" s="107">
        <f>IF(AD151-AD150&lt;0,0,AD151-AD150)</f>
        <v/>
      </c>
      <c r="AG151" s="127" t="n"/>
      <c r="AH151" s="127" t="n"/>
      <c r="AI151" s="127" t="n"/>
      <c r="AJ151" s="127" t="n"/>
      <c r="AK151" s="127" t="n"/>
      <c r="AL151" s="127" t="n"/>
    </row>
    <row r="152" ht="16.5" customHeight="1" s="128">
      <c r="A152" s="120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19" t="n">
        <v>0</v>
      </c>
      <c r="J152" s="106" t="n"/>
      <c r="K152" s="106" t="n"/>
      <c r="L152" s="107">
        <f>IF(J152-J151&lt;0,0,J152-J151)</f>
        <v/>
      </c>
      <c r="M152" s="106" t="n">
        <v>0</v>
      </c>
      <c r="N152" s="106" t="n"/>
      <c r="O152" s="106" t="n"/>
      <c r="P152" s="104">
        <f>IF(N152-N151&lt;0,0,N152-N151)</f>
        <v/>
      </c>
      <c r="Q152" s="106" t="n">
        <v>0</v>
      </c>
      <c r="R152" s="106" t="n"/>
      <c r="S152" s="106" t="n"/>
      <c r="T152" s="107">
        <f>IF(R152-R151&lt;0,0,R152-R151)</f>
        <v/>
      </c>
      <c r="U152" s="106" t="n">
        <v>0</v>
      </c>
      <c r="V152" s="106" t="n"/>
      <c r="W152" s="106" t="n"/>
      <c r="X152" s="107">
        <f>IF(V152-V151&lt;0,0,V152-V151)</f>
        <v/>
      </c>
      <c r="Y152" s="106" t="n">
        <v>0</v>
      </c>
      <c r="Z152" s="106" t="n"/>
      <c r="AA152" s="106" t="n"/>
      <c r="AB152" s="107">
        <f>IF(Z152-Z151&lt;0,0,Z152-Z151)</f>
        <v/>
      </c>
      <c r="AC152" s="106" t="n">
        <v>0</v>
      </c>
      <c r="AD152" s="106" t="n"/>
      <c r="AE152" s="106" t="n"/>
      <c r="AF152" s="107">
        <f>IF(AD152-AD151&lt;0,0,AD152-AD151)</f>
        <v/>
      </c>
      <c r="AG152" s="127" t="n"/>
      <c r="AH152" s="127" t="n"/>
      <c r="AI152" s="127" t="n"/>
      <c r="AJ152" s="127" t="n"/>
      <c r="AK152" s="127" t="n"/>
      <c r="AL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19" t="n">
        <v>0</v>
      </c>
      <c r="J153" s="106" t="n"/>
      <c r="K153" s="106" t="n"/>
      <c r="L153" s="107">
        <f>IF(J153-J152&lt;0,0,J153-J152)</f>
        <v/>
      </c>
      <c r="M153" s="106" t="n">
        <v>0</v>
      </c>
      <c r="N153" s="106" t="n"/>
      <c r="O153" s="106" t="n"/>
      <c r="P153" s="104">
        <f>IF(N153-N152&lt;0,0,N153-N152)</f>
        <v/>
      </c>
      <c r="Q153" s="106" t="n">
        <v>0</v>
      </c>
      <c r="R153" s="106" t="n"/>
      <c r="S153" s="106" t="n"/>
      <c r="T153" s="107">
        <f>IF(R153-R152&lt;0,0,R153-R152)</f>
        <v/>
      </c>
      <c r="U153" s="106" t="n">
        <v>0</v>
      </c>
      <c r="V153" s="106" t="n"/>
      <c r="W153" s="106" t="n"/>
      <c r="X153" s="107">
        <f>IF(V153-V152&lt;0,0,V153-V152)</f>
        <v/>
      </c>
      <c r="Y153" s="106" t="n">
        <v>0</v>
      </c>
      <c r="Z153" s="106" t="n"/>
      <c r="AA153" s="106" t="n"/>
      <c r="AB153" s="107">
        <f>IF(Z153-Z152&lt;0,0,Z153-Z152)</f>
        <v/>
      </c>
      <c r="AC153" s="106" t="n">
        <v>0</v>
      </c>
      <c r="AD153" s="106" t="n"/>
      <c r="AE153" s="106" t="n"/>
      <c r="AF153" s="107">
        <f>IF(AD153-AD152&lt;0,0,AD153-AD152)</f>
        <v/>
      </c>
      <c r="AG153" s="127" t="n"/>
      <c r="AH153" s="127" t="n"/>
      <c r="AI153" s="127" t="n"/>
      <c r="AJ153" s="127" t="n"/>
      <c r="AK153" s="127" t="n"/>
      <c r="AL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19" t="n">
        <v>0</v>
      </c>
      <c r="J154" s="106" t="n"/>
      <c r="K154" s="106" t="n"/>
      <c r="L154" s="107">
        <f>IF(J154-J153&lt;0,0,J154-J153)</f>
        <v/>
      </c>
      <c r="M154" s="106" t="n">
        <v>0</v>
      </c>
      <c r="N154" s="106" t="n"/>
      <c r="O154" s="106" t="n"/>
      <c r="P154" s="104">
        <f>IF(N154-N153&lt;0,0,N154-N153)</f>
        <v/>
      </c>
      <c r="Q154" s="106" t="n">
        <v>0</v>
      </c>
      <c r="R154" s="106" t="n"/>
      <c r="S154" s="106" t="n"/>
      <c r="T154" s="107">
        <f>IF(R154-R153&lt;0,0,R154-R153)</f>
        <v/>
      </c>
      <c r="U154" s="106" t="n">
        <v>0</v>
      </c>
      <c r="V154" s="106" t="n"/>
      <c r="W154" s="106" t="n"/>
      <c r="X154" s="107">
        <f>IF(V154-V153&lt;0,0,V154-V153)</f>
        <v/>
      </c>
      <c r="Y154" s="106" t="n">
        <v>0</v>
      </c>
      <c r="Z154" s="106" t="n"/>
      <c r="AA154" s="106" t="n"/>
      <c r="AB154" s="107">
        <f>IF(Z154-Z153&lt;0,0,Z154-Z153)</f>
        <v/>
      </c>
      <c r="AC154" s="106" t="n">
        <v>0</v>
      </c>
      <c r="AD154" s="106" t="n"/>
      <c r="AE154" s="106" t="n"/>
      <c r="AF154" s="107">
        <f>IF(AD154-AD153&lt;0,0,AD154-AD153)</f>
        <v/>
      </c>
      <c r="AG154" s="127" t="n"/>
      <c r="AH154" s="127" t="n"/>
      <c r="AI154" s="127" t="n"/>
      <c r="AJ154" s="127" t="n"/>
      <c r="AK154" s="127" t="n"/>
      <c r="AL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19" t="n">
        <v>0</v>
      </c>
      <c r="J155" s="106" t="n"/>
      <c r="K155" s="106" t="n"/>
      <c r="L155" s="107">
        <f>IF(J155-J154&lt;0,0,J155-J154)</f>
        <v/>
      </c>
      <c r="M155" s="106" t="n">
        <v>0</v>
      </c>
      <c r="N155" s="106" t="n"/>
      <c r="O155" s="106" t="n"/>
      <c r="P155" s="104">
        <f>IF(N155-N154&lt;0,0,N155-N154)</f>
        <v/>
      </c>
      <c r="Q155" s="106" t="n">
        <v>0</v>
      </c>
      <c r="R155" s="106" t="n"/>
      <c r="S155" s="106" t="n"/>
      <c r="T155" s="107">
        <f>IF(R155-R154&lt;0,0,R155-R154)</f>
        <v/>
      </c>
      <c r="U155" s="106" t="n">
        <v>0</v>
      </c>
      <c r="V155" s="106" t="n"/>
      <c r="W155" s="106" t="n"/>
      <c r="X155" s="107">
        <f>IF(V155-V154&lt;0,0,V155-V154)</f>
        <v/>
      </c>
      <c r="Y155" s="106" t="n">
        <v>0</v>
      </c>
      <c r="Z155" s="106" t="n"/>
      <c r="AA155" s="106" t="n"/>
      <c r="AB155" s="107">
        <f>IF(Z155-Z154&lt;0,0,Z155-Z154)</f>
        <v/>
      </c>
      <c r="AC155" s="106" t="n">
        <v>0</v>
      </c>
      <c r="AD155" s="106" t="n"/>
      <c r="AE155" s="106" t="n"/>
      <c r="AF155" s="107">
        <f>IF(AD155-AD154&lt;0,0,AD155-AD154)</f>
        <v/>
      </c>
      <c r="AG155" s="127" t="n"/>
      <c r="AH155" s="127" t="n"/>
      <c r="AI155" s="127" t="n"/>
      <c r="AJ155" s="127" t="n"/>
      <c r="AK155" s="127" t="n"/>
      <c r="AL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19" t="n">
        <v>0</v>
      </c>
      <c r="J156" s="106" t="n"/>
      <c r="K156" s="106" t="n"/>
      <c r="L156" s="107">
        <f>IF(J156-J155&lt;0,0,J156-J155)</f>
        <v/>
      </c>
      <c r="M156" s="106" t="n">
        <v>0</v>
      </c>
      <c r="N156" s="106" t="n"/>
      <c r="O156" s="106" t="n"/>
      <c r="P156" s="104">
        <f>IF(N156-N155&lt;0,0,N156-N155)</f>
        <v/>
      </c>
      <c r="Q156" s="106" t="n">
        <v>0</v>
      </c>
      <c r="R156" s="106" t="n"/>
      <c r="S156" s="106" t="n"/>
      <c r="T156" s="107">
        <f>IF(R156-R155&lt;0,0,R156-R155)</f>
        <v/>
      </c>
      <c r="U156" s="106" t="n">
        <v>0</v>
      </c>
      <c r="V156" s="106" t="n"/>
      <c r="W156" s="106" t="n"/>
      <c r="X156" s="107">
        <f>IF(V156-V155&lt;0,0,V156-V155)</f>
        <v/>
      </c>
      <c r="Y156" s="106" t="n">
        <v>0</v>
      </c>
      <c r="Z156" s="106" t="n"/>
      <c r="AA156" s="106" t="n"/>
      <c r="AB156" s="107">
        <f>IF(Z156-Z155&lt;0,0,Z156-Z155)</f>
        <v/>
      </c>
      <c r="AC156" s="106" t="n">
        <v>0</v>
      </c>
      <c r="AD156" s="106" t="n"/>
      <c r="AE156" s="106" t="n"/>
      <c r="AF156" s="107">
        <f>IF(AD156-AD155&lt;0,0,AD156-AD155)</f>
        <v/>
      </c>
      <c r="AG156" s="127" t="n"/>
      <c r="AH156" s="127" t="n"/>
      <c r="AI156" s="127" t="n"/>
      <c r="AJ156" s="127" t="n"/>
      <c r="AK156" s="127" t="n"/>
      <c r="AL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19" t="n">
        <v>0</v>
      </c>
      <c r="J157" s="106" t="n"/>
      <c r="K157" s="106" t="n"/>
      <c r="L157" s="107">
        <f>IF(J157-J156&lt;0,0,J157-J156)</f>
        <v/>
      </c>
      <c r="M157" s="106" t="n">
        <v>0</v>
      </c>
      <c r="N157" s="106" t="n"/>
      <c r="O157" s="106" t="n"/>
      <c r="P157" s="104">
        <f>IF(N157-N156&lt;0,0,N157-N156)</f>
        <v/>
      </c>
      <c r="Q157" s="106" t="n">
        <v>0</v>
      </c>
      <c r="R157" s="106" t="n"/>
      <c r="S157" s="106" t="n"/>
      <c r="T157" s="107">
        <f>IF(R157-R156&lt;0,0,R157-R156)</f>
        <v/>
      </c>
      <c r="U157" s="106" t="n">
        <v>0</v>
      </c>
      <c r="V157" s="106" t="n"/>
      <c r="W157" s="106" t="n"/>
      <c r="X157" s="107">
        <f>IF(V157-V156&lt;0,0,V157-V156)</f>
        <v/>
      </c>
      <c r="Y157" s="106" t="n">
        <v>0</v>
      </c>
      <c r="Z157" s="106" t="n"/>
      <c r="AA157" s="106" t="n"/>
      <c r="AB157" s="107">
        <f>IF(Z157-Z156&lt;0,0,Z157-Z156)</f>
        <v/>
      </c>
      <c r="AC157" s="106" t="n">
        <v>0</v>
      </c>
      <c r="AD157" s="106" t="n"/>
      <c r="AE157" s="106" t="n"/>
      <c r="AF157" s="107">
        <f>IF(AD157-AD156&lt;0,0,AD157-AD156)</f>
        <v/>
      </c>
      <c r="AG157" s="127" t="n"/>
      <c r="AH157" s="127" t="n"/>
      <c r="AI157" s="127" t="n"/>
      <c r="AJ157" s="127" t="n"/>
      <c r="AK157" s="127" t="n"/>
      <c r="AL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19" t="n">
        <v>0</v>
      </c>
      <c r="J158" s="106" t="n"/>
      <c r="K158" s="106" t="n"/>
      <c r="L158" s="107">
        <f>IF(J158-J157&lt;0,0,J158-J157)</f>
        <v/>
      </c>
      <c r="M158" s="106" t="n">
        <v>0</v>
      </c>
      <c r="N158" s="106" t="n"/>
      <c r="O158" s="106" t="n"/>
      <c r="P158" s="104">
        <f>IF(N158-N157&lt;0,0,N158-N157)</f>
        <v/>
      </c>
      <c r="Q158" s="106" t="n">
        <v>0</v>
      </c>
      <c r="R158" s="106" t="n"/>
      <c r="S158" s="106" t="n"/>
      <c r="T158" s="107">
        <f>IF(R158-R157&lt;0,0,R158-R157)</f>
        <v/>
      </c>
      <c r="U158" s="106" t="n">
        <v>0</v>
      </c>
      <c r="V158" s="106" t="n"/>
      <c r="W158" s="106" t="n"/>
      <c r="X158" s="107">
        <f>IF(V158-V157&lt;0,0,V158-V157)</f>
        <v/>
      </c>
      <c r="Y158" s="106" t="n">
        <v>0</v>
      </c>
      <c r="Z158" s="106" t="n"/>
      <c r="AA158" s="106" t="n"/>
      <c r="AB158" s="107">
        <f>IF(Z158-Z157&lt;0,0,Z158-Z157)</f>
        <v/>
      </c>
      <c r="AC158" s="106" t="n">
        <v>0</v>
      </c>
      <c r="AD158" s="106" t="n"/>
      <c r="AE158" s="106" t="n"/>
      <c r="AF158" s="107">
        <f>IF(AD158-AD157&lt;0,0,AD158-AD157)</f>
        <v/>
      </c>
      <c r="AG158" s="127" t="n"/>
      <c r="AH158" s="127" t="n"/>
      <c r="AI158" s="127" t="n"/>
      <c r="AJ158" s="127" t="n"/>
      <c r="AK158" s="127" t="n"/>
      <c r="AL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19" t="n">
        <v>0</v>
      </c>
      <c r="J159" s="106" t="n"/>
      <c r="K159" s="106" t="n"/>
      <c r="L159" s="107">
        <f>IF(J159-J158&lt;0,0,J159-J158)</f>
        <v/>
      </c>
      <c r="M159" s="106" t="n">
        <v>0</v>
      </c>
      <c r="N159" s="106" t="n"/>
      <c r="O159" s="106" t="n"/>
      <c r="P159" s="104">
        <f>IF(N159-N158&lt;0,0,N159-N158)</f>
        <v/>
      </c>
      <c r="Q159" s="106" t="n">
        <v>0</v>
      </c>
      <c r="R159" s="106" t="n"/>
      <c r="S159" s="106" t="n"/>
      <c r="T159" s="107">
        <f>IF(R159-R158&lt;0,0,R159-R158)</f>
        <v/>
      </c>
      <c r="U159" s="106" t="n">
        <v>0</v>
      </c>
      <c r="V159" s="106" t="n"/>
      <c r="W159" s="106" t="n"/>
      <c r="X159" s="107">
        <f>IF(V159-V158&lt;0,0,V159-V158)</f>
        <v/>
      </c>
      <c r="Y159" s="106" t="n">
        <v>0</v>
      </c>
      <c r="Z159" s="106" t="n"/>
      <c r="AA159" s="106" t="n"/>
      <c r="AB159" s="107">
        <f>IF(Z159-Z158&lt;0,0,Z159-Z158)</f>
        <v/>
      </c>
      <c r="AC159" s="106" t="n">
        <v>0</v>
      </c>
      <c r="AD159" s="106" t="n"/>
      <c r="AE159" s="106" t="n"/>
      <c r="AF159" s="107">
        <f>IF(AD159-AD158&lt;0,0,AD159-AD158)</f>
        <v/>
      </c>
      <c r="AG159" s="127" t="n"/>
      <c r="AH159" s="127" t="n"/>
      <c r="AI159" s="127" t="n"/>
      <c r="AJ159" s="127" t="n"/>
      <c r="AK159" s="127" t="n"/>
      <c r="AL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19" t="n">
        <v>0</v>
      </c>
      <c r="J160" s="106" t="n"/>
      <c r="K160" s="106" t="n"/>
      <c r="L160" s="107">
        <f>IF(J160-J159&lt;0,0,J160-J159)</f>
        <v/>
      </c>
      <c r="M160" s="106" t="n">
        <v>0</v>
      </c>
      <c r="N160" s="106" t="n"/>
      <c r="O160" s="106" t="n"/>
      <c r="P160" s="104">
        <f>IF(N160-N159&lt;0,0,N160-N159)</f>
        <v/>
      </c>
      <c r="Q160" s="106" t="n">
        <v>0</v>
      </c>
      <c r="R160" s="106" t="n"/>
      <c r="S160" s="106" t="n"/>
      <c r="T160" s="107">
        <f>IF(R160-R159&lt;0,0,R160-R159)</f>
        <v/>
      </c>
      <c r="U160" s="106" t="n">
        <v>0</v>
      </c>
      <c r="V160" s="106" t="n"/>
      <c r="W160" s="106" t="n"/>
      <c r="X160" s="107">
        <f>IF(V160-V159&lt;0,0,V160-V159)</f>
        <v/>
      </c>
      <c r="Y160" s="106" t="n">
        <v>0</v>
      </c>
      <c r="Z160" s="106" t="n"/>
      <c r="AA160" s="106" t="n"/>
      <c r="AB160" s="107">
        <f>IF(Z160-Z159&lt;0,0,Z160-Z159)</f>
        <v/>
      </c>
      <c r="AC160" s="106" t="n">
        <v>0</v>
      </c>
      <c r="AD160" s="106" t="n"/>
      <c r="AE160" s="106" t="n"/>
      <c r="AF160" s="107">
        <f>IF(AD160-AD159&lt;0,0,AD160-AD159)</f>
        <v/>
      </c>
      <c r="AG160" s="127" t="n"/>
      <c r="AH160" s="127" t="n"/>
      <c r="AI160" s="127" t="n"/>
      <c r="AJ160" s="127" t="n"/>
      <c r="AK160" s="127" t="n"/>
      <c r="AL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19" t="n">
        <v>0</v>
      </c>
      <c r="J161" s="106" t="n"/>
      <c r="K161" s="106" t="n"/>
      <c r="L161" s="107">
        <f>IF(J161-J160&lt;0,0,J161-J160)</f>
        <v/>
      </c>
      <c r="M161" s="106" t="n">
        <v>0</v>
      </c>
      <c r="N161" s="106" t="n"/>
      <c r="O161" s="106" t="n"/>
      <c r="P161" s="104">
        <f>IF(N161-N160&lt;0,0,N161-N160)</f>
        <v/>
      </c>
      <c r="Q161" s="106" t="n">
        <v>0</v>
      </c>
      <c r="R161" s="106" t="n"/>
      <c r="S161" s="106" t="n"/>
      <c r="T161" s="107">
        <f>IF(R161-R160&lt;0,0,R161-R160)</f>
        <v/>
      </c>
      <c r="U161" s="106" t="n">
        <v>0</v>
      </c>
      <c r="V161" s="106" t="n"/>
      <c r="W161" s="106" t="n"/>
      <c r="X161" s="107">
        <f>IF(V161-V160&lt;0,0,V161-V160)</f>
        <v/>
      </c>
      <c r="Y161" s="106" t="n">
        <v>0</v>
      </c>
      <c r="Z161" s="106" t="n"/>
      <c r="AA161" s="106" t="n"/>
      <c r="AB161" s="107">
        <f>IF(Z161-Z160&lt;0,0,Z161-Z160)</f>
        <v/>
      </c>
      <c r="AC161" s="106" t="n">
        <v>0</v>
      </c>
      <c r="AD161" s="106" t="n"/>
      <c r="AE161" s="106" t="n"/>
      <c r="AF161" s="107">
        <f>IF(AD161-AD160&lt;0,0,AD161-AD160)</f>
        <v/>
      </c>
      <c r="AG161" s="127" t="n"/>
      <c r="AH161" s="127" t="n"/>
      <c r="AI161" s="127" t="n"/>
      <c r="AJ161" s="127" t="n"/>
      <c r="AK161" s="127" t="n"/>
      <c r="AL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19" t="n">
        <v>0</v>
      </c>
      <c r="J162" s="106" t="n"/>
      <c r="K162" s="106" t="n"/>
      <c r="L162" s="107">
        <f>IF(J162-J161&lt;0,0,J162-J161)</f>
        <v/>
      </c>
      <c r="M162" s="106" t="n">
        <v>0</v>
      </c>
      <c r="N162" s="106" t="n"/>
      <c r="O162" s="106" t="n"/>
      <c r="P162" s="104">
        <f>IF(N162-N161&lt;0,0,N162-N161)</f>
        <v/>
      </c>
      <c r="Q162" s="106" t="n">
        <v>0</v>
      </c>
      <c r="R162" s="106" t="n"/>
      <c r="S162" s="106" t="n"/>
      <c r="T162" s="107">
        <f>IF(R162-R161&lt;0,0,R162-R161)</f>
        <v/>
      </c>
      <c r="U162" s="106" t="n">
        <v>0</v>
      </c>
      <c r="V162" s="106" t="n"/>
      <c r="W162" s="106" t="n"/>
      <c r="X162" s="107">
        <f>IF(V162-V161&lt;0,0,V162-V161)</f>
        <v/>
      </c>
      <c r="Y162" s="106" t="n">
        <v>0</v>
      </c>
      <c r="Z162" s="106" t="n"/>
      <c r="AA162" s="106" t="n"/>
      <c r="AB162" s="107">
        <f>IF(Z162-Z161&lt;0,0,Z162-Z161)</f>
        <v/>
      </c>
      <c r="AC162" s="106" t="n">
        <v>0</v>
      </c>
      <c r="AD162" s="106" t="n"/>
      <c r="AE162" s="106" t="n"/>
      <c r="AF162" s="107">
        <f>IF(AD162-AD161&lt;0,0,AD162-AD161)</f>
        <v/>
      </c>
      <c r="AG162" s="127" t="n"/>
      <c r="AH162" s="127" t="n"/>
      <c r="AI162" s="127" t="n"/>
      <c r="AJ162" s="127" t="n"/>
      <c r="AK162" s="127" t="n"/>
      <c r="AL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19" t="n">
        <v>0</v>
      </c>
      <c r="J163" s="106" t="n"/>
      <c r="K163" s="106" t="n"/>
      <c r="L163" s="107">
        <f>IF(J163-J162&lt;0,0,J163-J162)</f>
        <v/>
      </c>
      <c r="M163" s="106" t="n">
        <v>0</v>
      </c>
      <c r="N163" s="106" t="n"/>
      <c r="O163" s="106" t="n"/>
      <c r="P163" s="104">
        <f>IF(N163-N162&lt;0,0,N163-N162)</f>
        <v/>
      </c>
      <c r="Q163" s="106" t="n">
        <v>0</v>
      </c>
      <c r="R163" s="106" t="n"/>
      <c r="S163" s="106" t="n"/>
      <c r="T163" s="107">
        <f>IF(R163-R162&lt;0,0,R163-R162)</f>
        <v/>
      </c>
      <c r="U163" s="106" t="n">
        <v>0</v>
      </c>
      <c r="V163" s="106" t="n"/>
      <c r="W163" s="106" t="n"/>
      <c r="X163" s="107">
        <f>IF(V163-V162&lt;0,0,V163-V162)</f>
        <v/>
      </c>
      <c r="Y163" s="106" t="n">
        <v>0</v>
      </c>
      <c r="Z163" s="106" t="n"/>
      <c r="AA163" s="106" t="n"/>
      <c r="AB163" s="107">
        <f>IF(Z163-Z162&lt;0,0,Z163-Z162)</f>
        <v/>
      </c>
      <c r="AC163" s="106" t="n">
        <v>0</v>
      </c>
      <c r="AD163" s="106" t="n"/>
      <c r="AE163" s="106" t="n"/>
      <c r="AF163" s="107">
        <f>IF(AD163-AD162&lt;0,0,AD163-AD162)</f>
        <v/>
      </c>
      <c r="AG163" s="127" t="n"/>
      <c r="AH163" s="127" t="n"/>
      <c r="AI163" s="127" t="n"/>
      <c r="AJ163" s="127" t="n"/>
      <c r="AK163" s="127" t="n"/>
      <c r="AL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19" t="n">
        <v>0</v>
      </c>
      <c r="J164" s="106" t="n"/>
      <c r="K164" s="106" t="n"/>
      <c r="L164" s="107">
        <f>IF(J164-J163&lt;0,0,J164-J163)</f>
        <v/>
      </c>
      <c r="M164" s="106" t="n">
        <v>0</v>
      </c>
      <c r="N164" s="106" t="n"/>
      <c r="O164" s="106" t="n"/>
      <c r="P164" s="104">
        <f>IF(N164-N163&lt;0,0,N164-N163)</f>
        <v/>
      </c>
      <c r="Q164" s="106" t="n">
        <v>0</v>
      </c>
      <c r="R164" s="106" t="n"/>
      <c r="S164" s="106" t="n"/>
      <c r="T164" s="107">
        <f>IF(R164-R163&lt;0,0,R164-R163)</f>
        <v/>
      </c>
      <c r="U164" s="106" t="n">
        <v>0</v>
      </c>
      <c r="V164" s="106" t="n"/>
      <c r="W164" s="106" t="n"/>
      <c r="X164" s="107">
        <f>IF(V164-V163&lt;0,0,V164-V163)</f>
        <v/>
      </c>
      <c r="Y164" s="106" t="n">
        <v>0</v>
      </c>
      <c r="Z164" s="106" t="n"/>
      <c r="AA164" s="106" t="n"/>
      <c r="AB164" s="107">
        <f>IF(Z164-Z163&lt;0,0,Z164-Z163)</f>
        <v/>
      </c>
      <c r="AC164" s="106" t="n">
        <v>0</v>
      </c>
      <c r="AD164" s="106" t="n"/>
      <c r="AE164" s="106" t="n"/>
      <c r="AF164" s="107">
        <f>IF(AD164-AD163&lt;0,0,AD164-AD163)</f>
        <v/>
      </c>
      <c r="AG164" s="127" t="n"/>
      <c r="AH164" s="127" t="n"/>
      <c r="AI164" s="127" t="n"/>
      <c r="AJ164" s="127" t="n"/>
      <c r="AK164" s="127" t="n"/>
      <c r="AL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19" t="n">
        <v>0</v>
      </c>
      <c r="J165" s="106" t="n"/>
      <c r="K165" s="106" t="n"/>
      <c r="L165" s="107">
        <f>IF(J165-J164&lt;0,0,J165-J164)</f>
        <v/>
      </c>
      <c r="M165" s="106" t="n">
        <v>0</v>
      </c>
      <c r="N165" s="106" t="n"/>
      <c r="O165" s="106" t="n"/>
      <c r="P165" s="104">
        <f>IF(N165-N164&lt;0,0,N165-N164)</f>
        <v/>
      </c>
      <c r="Q165" s="106" t="n">
        <v>0</v>
      </c>
      <c r="R165" s="106" t="n"/>
      <c r="S165" s="106" t="n"/>
      <c r="T165" s="107">
        <f>IF(R165-R164&lt;0,0,R165-R164)</f>
        <v/>
      </c>
      <c r="U165" s="106" t="n">
        <v>0</v>
      </c>
      <c r="V165" s="106" t="n"/>
      <c r="W165" s="106" t="n"/>
      <c r="X165" s="107">
        <f>IF(V165-V164&lt;0,0,V165-V164)</f>
        <v/>
      </c>
      <c r="Y165" s="106" t="n">
        <v>0</v>
      </c>
      <c r="Z165" s="106" t="n"/>
      <c r="AA165" s="106" t="n"/>
      <c r="AB165" s="107">
        <f>IF(Z165-Z164&lt;0,0,Z165-Z164)</f>
        <v/>
      </c>
      <c r="AC165" s="106" t="n">
        <v>0</v>
      </c>
      <c r="AD165" s="106" t="n"/>
      <c r="AE165" s="106" t="n"/>
      <c r="AF165" s="107">
        <f>IF(AD165-AD164&lt;0,0,AD165-AD164)</f>
        <v/>
      </c>
      <c r="AG165" s="127" t="n"/>
      <c r="AH165" s="127" t="n"/>
      <c r="AI165" s="127" t="n"/>
      <c r="AJ165" s="127" t="n"/>
      <c r="AK165" s="127" t="n"/>
      <c r="AL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19" t="n">
        <v>0</v>
      </c>
      <c r="J166" s="106" t="n"/>
      <c r="K166" s="106" t="n"/>
      <c r="L166" s="107">
        <f>IF(J166-J165&lt;0,0,J166-J165)</f>
        <v/>
      </c>
      <c r="M166" s="106" t="n">
        <v>0</v>
      </c>
      <c r="N166" s="106" t="n"/>
      <c r="O166" s="106" t="n"/>
      <c r="P166" s="104">
        <f>IF(N166-N165&lt;0,0,N166-N165)</f>
        <v/>
      </c>
      <c r="Q166" s="106" t="n">
        <v>0</v>
      </c>
      <c r="R166" s="106" t="n"/>
      <c r="S166" s="106" t="n"/>
      <c r="T166" s="107">
        <f>IF(R166-R165&lt;0,0,R166-R165)</f>
        <v/>
      </c>
      <c r="U166" s="106" t="n">
        <v>0</v>
      </c>
      <c r="V166" s="106" t="n"/>
      <c r="W166" s="106" t="n"/>
      <c r="X166" s="107">
        <f>IF(V166-V165&lt;0,0,V166-V165)</f>
        <v/>
      </c>
      <c r="Y166" s="106" t="n">
        <v>0</v>
      </c>
      <c r="Z166" s="106" t="n"/>
      <c r="AA166" s="106" t="n"/>
      <c r="AB166" s="107">
        <f>IF(Z166-Z165&lt;0,0,Z166-Z165)</f>
        <v/>
      </c>
      <c r="AC166" s="106" t="n">
        <v>0</v>
      </c>
      <c r="AD166" s="106" t="n"/>
      <c r="AE166" s="106" t="n"/>
      <c r="AF166" s="107">
        <f>IF(AD166-AD165&lt;0,0,AD166-AD165)</f>
        <v/>
      </c>
      <c r="AG166" s="127" t="n"/>
      <c r="AH166" s="127" t="n"/>
      <c r="AI166" s="127" t="n"/>
      <c r="AJ166" s="127" t="n"/>
      <c r="AK166" s="127" t="n"/>
      <c r="AL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19" t="n">
        <v>0</v>
      </c>
      <c r="J167" s="106" t="n"/>
      <c r="K167" s="106" t="n"/>
      <c r="L167" s="107">
        <f>IF(J167-J166&lt;0,0,J167-J166)</f>
        <v/>
      </c>
      <c r="M167" s="106" t="n">
        <v>0</v>
      </c>
      <c r="N167" s="106" t="n"/>
      <c r="O167" s="106" t="n"/>
      <c r="P167" s="104">
        <f>IF(N167-N166&lt;0,0,N167-N166)</f>
        <v/>
      </c>
      <c r="Q167" s="106" t="n">
        <v>0</v>
      </c>
      <c r="R167" s="106" t="n"/>
      <c r="S167" s="106" t="n"/>
      <c r="T167" s="107">
        <f>IF(R167-R166&lt;0,0,R167-R166)</f>
        <v/>
      </c>
      <c r="U167" s="106" t="n">
        <v>0</v>
      </c>
      <c r="V167" s="106" t="n"/>
      <c r="W167" s="106" t="n"/>
      <c r="X167" s="107">
        <f>IF(V167-V166&lt;0,0,V167-V166)</f>
        <v/>
      </c>
      <c r="Y167" s="106" t="n">
        <v>0</v>
      </c>
      <c r="Z167" s="106" t="n"/>
      <c r="AA167" s="106" t="n"/>
      <c r="AB167" s="107">
        <f>IF(Z167-Z166&lt;0,0,Z167-Z166)</f>
        <v/>
      </c>
      <c r="AC167" s="106" t="n">
        <v>0</v>
      </c>
      <c r="AD167" s="106" t="n"/>
      <c r="AE167" s="106" t="n"/>
      <c r="AF167" s="107">
        <f>IF(AD167-AD166&lt;0,0,AD167-AD166)</f>
        <v/>
      </c>
      <c r="AG167" s="127" t="n"/>
      <c r="AH167" s="127" t="n"/>
      <c r="AI167" s="127" t="n"/>
      <c r="AJ167" s="127" t="n"/>
      <c r="AK167" s="127" t="n"/>
      <c r="AL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19" t="n">
        <v>0</v>
      </c>
      <c r="J168" s="106" t="n"/>
      <c r="K168" s="106" t="n"/>
      <c r="L168" s="107">
        <f>IF(J168-J167&lt;0,0,J168-J167)</f>
        <v/>
      </c>
      <c r="M168" s="106" t="n">
        <v>0</v>
      </c>
      <c r="N168" s="106" t="n"/>
      <c r="O168" s="106" t="n"/>
      <c r="P168" s="104">
        <f>IF(N168-N167&lt;0,0,N168-N167)</f>
        <v/>
      </c>
      <c r="Q168" s="106" t="n">
        <v>0</v>
      </c>
      <c r="R168" s="106" t="n"/>
      <c r="S168" s="106" t="n"/>
      <c r="T168" s="107">
        <f>IF(R168-R167&lt;0,0,R168-R167)</f>
        <v/>
      </c>
      <c r="U168" s="106" t="n">
        <v>0</v>
      </c>
      <c r="V168" s="106" t="n"/>
      <c r="W168" s="106" t="n"/>
      <c r="X168" s="107">
        <f>IF(V168-V167&lt;0,0,V168-V167)</f>
        <v/>
      </c>
      <c r="Y168" s="106" t="n">
        <v>0</v>
      </c>
      <c r="Z168" s="106" t="n"/>
      <c r="AA168" s="106" t="n"/>
      <c r="AB168" s="107">
        <f>IF(Z168-Z167&lt;0,0,Z168-Z167)</f>
        <v/>
      </c>
      <c r="AC168" s="106" t="n">
        <v>0</v>
      </c>
      <c r="AD168" s="106" t="n"/>
      <c r="AE168" s="106" t="n"/>
      <c r="AF168" s="107">
        <f>IF(AD168-AD167&lt;0,0,AD168-AD167)</f>
        <v/>
      </c>
      <c r="AG168" s="127" t="n"/>
      <c r="AH168" s="127" t="n"/>
      <c r="AI168" s="127" t="n"/>
      <c r="AJ168" s="127" t="n"/>
      <c r="AK168" s="127" t="n"/>
      <c r="AL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19" t="n">
        <v>0</v>
      </c>
      <c r="J169" s="106" t="n"/>
      <c r="K169" s="106" t="n"/>
      <c r="L169" s="107">
        <f>IF(J169-J168&lt;0,0,J169-J168)</f>
        <v/>
      </c>
      <c r="M169" s="106" t="n">
        <v>0</v>
      </c>
      <c r="N169" s="106" t="n"/>
      <c r="O169" s="106" t="n"/>
      <c r="P169" s="104">
        <f>IF(N169-N168&lt;0,0,N169-N168)</f>
        <v/>
      </c>
      <c r="Q169" s="106" t="n">
        <v>0</v>
      </c>
      <c r="R169" s="106" t="n"/>
      <c r="S169" s="106" t="n"/>
      <c r="T169" s="107">
        <f>IF(R169-R168&lt;0,0,R169-R168)</f>
        <v/>
      </c>
      <c r="U169" s="106" t="n">
        <v>0</v>
      </c>
      <c r="V169" s="106" t="n"/>
      <c r="W169" s="106" t="n"/>
      <c r="X169" s="107">
        <f>IF(V169-V168&lt;0,0,V169-V168)</f>
        <v/>
      </c>
      <c r="Y169" s="106" t="n">
        <v>0</v>
      </c>
      <c r="Z169" s="106" t="n"/>
      <c r="AA169" s="106" t="n"/>
      <c r="AB169" s="107">
        <f>IF(Z169-Z168&lt;0,0,Z169-Z168)</f>
        <v/>
      </c>
      <c r="AC169" s="106" t="n">
        <v>0</v>
      </c>
      <c r="AD169" s="106" t="n"/>
      <c r="AE169" s="106" t="n"/>
      <c r="AF169" s="107">
        <f>IF(AD169-AD168&lt;0,0,AD169-AD168)</f>
        <v/>
      </c>
      <c r="AG169" s="127" t="n"/>
      <c r="AH169" s="127" t="n"/>
      <c r="AI169" s="127" t="n"/>
      <c r="AJ169" s="127" t="n"/>
      <c r="AK169" s="127" t="n"/>
      <c r="AL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19" t="n">
        <v>0</v>
      </c>
      <c r="J170" s="106" t="n"/>
      <c r="K170" s="106" t="n"/>
      <c r="L170" s="107">
        <f>IF(J170-J169&lt;0,0,J170-J169)</f>
        <v/>
      </c>
      <c r="M170" s="106" t="n">
        <v>0</v>
      </c>
      <c r="N170" s="106" t="n"/>
      <c r="O170" s="106" t="n"/>
      <c r="P170" s="104">
        <f>IF(N170-N169&lt;0,0,N170-N169)</f>
        <v/>
      </c>
      <c r="Q170" s="106" t="n">
        <v>0</v>
      </c>
      <c r="R170" s="106" t="n"/>
      <c r="S170" s="106" t="n"/>
      <c r="T170" s="107">
        <f>IF(R170-R169&lt;0,0,R170-R169)</f>
        <v/>
      </c>
      <c r="U170" s="106" t="n">
        <v>0</v>
      </c>
      <c r="V170" s="106" t="n"/>
      <c r="W170" s="106" t="n"/>
      <c r="X170" s="107">
        <f>IF(V170-V169&lt;0,0,V170-V169)</f>
        <v/>
      </c>
      <c r="Y170" s="106" t="n">
        <v>0</v>
      </c>
      <c r="Z170" s="106" t="n"/>
      <c r="AA170" s="106" t="n"/>
      <c r="AB170" s="107">
        <f>IF(Z170-Z169&lt;0,0,Z170-Z169)</f>
        <v/>
      </c>
      <c r="AC170" s="106" t="n">
        <v>0</v>
      </c>
      <c r="AD170" s="106" t="n"/>
      <c r="AE170" s="106" t="n"/>
      <c r="AF170" s="107">
        <f>IF(AD170-AD169&lt;0,0,AD170-AD169)</f>
        <v/>
      </c>
      <c r="AG170" s="127" t="n"/>
      <c r="AH170" s="127" t="n"/>
      <c r="AI170" s="127" t="n"/>
      <c r="AJ170" s="127" t="n"/>
      <c r="AK170" s="127" t="n"/>
      <c r="AL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19" t="n">
        <v>0</v>
      </c>
      <c r="J171" s="106" t="n"/>
      <c r="K171" s="106" t="n"/>
      <c r="L171" s="107">
        <f>IF(J171-J170&lt;0,0,J171-J170)</f>
        <v/>
      </c>
      <c r="M171" s="106" t="n">
        <v>0</v>
      </c>
      <c r="N171" s="106" t="n"/>
      <c r="O171" s="106" t="n"/>
      <c r="P171" s="104">
        <f>IF(N171-N170&lt;0,0,N171-N170)</f>
        <v/>
      </c>
      <c r="Q171" s="106" t="n">
        <v>0</v>
      </c>
      <c r="R171" s="106" t="n"/>
      <c r="S171" s="106" t="n"/>
      <c r="T171" s="107">
        <f>IF(R171-R170&lt;0,0,R171-R170)</f>
        <v/>
      </c>
      <c r="U171" s="106" t="n">
        <v>0</v>
      </c>
      <c r="V171" s="106" t="n"/>
      <c r="W171" s="106" t="n"/>
      <c r="X171" s="107">
        <f>IF(V171-V170&lt;0,0,V171-V170)</f>
        <v/>
      </c>
      <c r="Y171" s="106" t="n">
        <v>0</v>
      </c>
      <c r="Z171" s="106" t="n"/>
      <c r="AA171" s="106" t="n"/>
      <c r="AB171" s="107">
        <f>IF(Z171-Z170&lt;0,0,Z171-Z170)</f>
        <v/>
      </c>
      <c r="AC171" s="106" t="n">
        <v>0</v>
      </c>
      <c r="AD171" s="106" t="n"/>
      <c r="AE171" s="106" t="n"/>
      <c r="AF171" s="107">
        <f>IF(AD171-AD170&lt;0,0,AD171-AD170)</f>
        <v/>
      </c>
      <c r="AG171" s="127" t="n"/>
      <c r="AH171" s="127" t="n"/>
      <c r="AI171" s="127" t="n"/>
      <c r="AJ171" s="127" t="n"/>
      <c r="AK171" s="127" t="n"/>
      <c r="AL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93" t="n">
        <v>0</v>
      </c>
      <c r="J172" s="109" t="n"/>
      <c r="K172" s="109" t="n"/>
      <c r="L172" s="40">
        <f>IF(J172-J171&lt;0,0,J172-J171)</f>
        <v/>
      </c>
      <c r="M172" s="109" t="n">
        <v>0</v>
      </c>
      <c r="N172" s="109" t="n"/>
      <c r="O172" s="109" t="n"/>
      <c r="P172" s="110">
        <f>IF(N172-N171&lt;0,0,N172-N171)</f>
        <v/>
      </c>
      <c r="Q172" s="109" t="n">
        <v>0</v>
      </c>
      <c r="R172" s="109" t="n"/>
      <c r="S172" s="109" t="n"/>
      <c r="T172" s="40">
        <f>IF(R172-R171&lt;0,0,R172-R171)</f>
        <v/>
      </c>
      <c r="U172" s="109" t="n">
        <v>0</v>
      </c>
      <c r="V172" s="109" t="n"/>
      <c r="W172" s="109" t="n"/>
      <c r="X172" s="40">
        <f>IF(V172-V171&lt;0,0,V172-V171)</f>
        <v/>
      </c>
      <c r="Y172" s="109" t="n">
        <v>0</v>
      </c>
      <c r="Z172" s="109" t="n"/>
      <c r="AA172" s="109" t="n"/>
      <c r="AB172" s="40">
        <f>IF(Z172-Z171&lt;0,0,Z172-Z171)</f>
        <v/>
      </c>
      <c r="AC172" s="109" t="n">
        <v>0</v>
      </c>
      <c r="AD172" s="109" t="n"/>
      <c r="AE172" s="109" t="n"/>
      <c r="AF172" s="40">
        <f>IF(AD172-AD171&lt;0,0,AD172-AD171)</f>
        <v/>
      </c>
      <c r="AG172" s="127" t="n"/>
      <c r="AH172" s="127" t="n"/>
      <c r="AI172" s="127" t="n"/>
      <c r="AJ172" s="127" t="n"/>
      <c r="AK172" s="127" t="n"/>
      <c r="AL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7" t="n"/>
      <c r="AF173" s="127" t="n"/>
      <c r="AG173" s="127" t="n"/>
      <c r="AH173" s="127" t="n"/>
      <c r="AI173" s="127" t="n"/>
      <c r="AJ173" s="127" t="n"/>
      <c r="AK173" s="127" t="n"/>
      <c r="AL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98" t="inlineStr">
        <is>
          <t>carry over</t>
        </is>
      </c>
      <c r="J174" s="99">
        <f>J172</f>
        <v/>
      </c>
      <c r="K174" s="99" t="n"/>
      <c r="L174" s="100" t="n"/>
      <c r="M174" s="98" t="inlineStr">
        <is>
          <t>carry over</t>
        </is>
      </c>
      <c r="N174" s="99" t="n"/>
      <c r="O174" s="99" t="n"/>
      <c r="P174" s="100" t="n"/>
      <c r="Q174" s="98" t="inlineStr">
        <is>
          <t>carry over</t>
        </is>
      </c>
      <c r="R174" s="99">
        <f>R172</f>
        <v/>
      </c>
      <c r="S174" s="99" t="n"/>
      <c r="T174" s="100" t="n"/>
      <c r="U174" s="25" t="inlineStr">
        <is>
          <t>carry over</t>
        </is>
      </c>
      <c r="V174" s="26">
        <f>V172</f>
        <v/>
      </c>
      <c r="W174" s="26" t="n"/>
      <c r="X174" s="27" t="n"/>
      <c r="Y174" s="98" t="inlineStr">
        <is>
          <t>carry over</t>
        </is>
      </c>
      <c r="Z174" s="99">
        <f>Z172</f>
        <v/>
      </c>
      <c r="AA174" s="99" t="n"/>
      <c r="AB174" s="100" t="n"/>
      <c r="AC174" s="98" t="inlineStr">
        <is>
          <t>carry over</t>
        </is>
      </c>
      <c r="AD174" s="99">
        <f>AD172</f>
        <v/>
      </c>
      <c r="AE174" s="99" t="n"/>
      <c r="AF174" s="100" t="n"/>
      <c r="AG174" s="127" t="n"/>
      <c r="AH174" s="127" t="n"/>
      <c r="AI174" s="127" t="n"/>
      <c r="AJ174" s="127" t="n"/>
      <c r="AK174" s="127" t="n"/>
      <c r="AL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101" t="n"/>
      <c r="I175" s="79" t="inlineStr">
        <is>
          <t>Targon - 4</t>
        </is>
      </c>
      <c r="J175" s="133" t="n"/>
      <c r="K175" s="133" t="n"/>
      <c r="L175" s="78">
        <f>SUM(L177:L207)</f>
        <v/>
      </c>
      <c r="M175" s="79" t="inlineStr">
        <is>
          <t>Proprietary Trading - 8</t>
        </is>
      </c>
      <c r="N175" s="133" t="n"/>
      <c r="O175" s="133" t="n"/>
      <c r="P175" s="78">
        <f>SUM(P177:P206)</f>
        <v/>
      </c>
      <c r="Q175" s="79" t="inlineStr">
        <is>
          <t>Vision - 19</t>
        </is>
      </c>
      <c r="R175" s="133" t="n"/>
      <c r="S175" s="133" t="n"/>
      <c r="T175" s="102">
        <f>SUM(T177:T207)</f>
        <v/>
      </c>
      <c r="U175" s="79" t="inlineStr">
        <is>
          <t>Graphite - 43</t>
        </is>
      </c>
      <c r="V175" s="133" t="n"/>
      <c r="W175" s="133" t="n"/>
      <c r="X175" s="78">
        <f>SUM(X177:X207)</f>
        <v/>
      </c>
      <c r="Y175" s="79" t="inlineStr">
        <is>
          <t>Gradients - 56</t>
        </is>
      </c>
      <c r="Z175" s="133" t="n"/>
      <c r="AA175" s="133" t="n"/>
      <c r="AB175" s="78">
        <f>SUM(AB177:AB207)</f>
        <v/>
      </c>
      <c r="AC175" s="79" t="inlineStr">
        <is>
          <t>Chutes - 64</t>
        </is>
      </c>
      <c r="AD175" s="133" t="n"/>
      <c r="AE175" s="133" t="n"/>
      <c r="AF175" s="78">
        <f>SUM(AF177:AF207)</f>
        <v/>
      </c>
      <c r="AG175" s="51" t="n"/>
      <c r="AH175" s="51" t="n"/>
      <c r="AI175" s="51" t="n"/>
      <c r="AJ175" s="51" t="n"/>
      <c r="AK175" s="51" t="n"/>
      <c r="AL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81" t="inlineStr">
        <is>
          <t>stock up [𝞃]</t>
        </is>
      </c>
      <c r="J176" s="81" t="inlineStr">
        <is>
          <t>α token</t>
        </is>
      </c>
      <c r="K176" s="81" t="inlineStr">
        <is>
          <t>validator</t>
        </is>
      </c>
      <c r="L176" s="81" t="inlineStr">
        <is>
          <t>daily reward [𝞃]</t>
        </is>
      </c>
      <c r="M176" s="81" t="inlineStr">
        <is>
          <t>stock up [𝞃]</t>
        </is>
      </c>
      <c r="N176" s="81" t="inlineStr">
        <is>
          <t>α token</t>
        </is>
      </c>
      <c r="O176" s="81" t="inlineStr">
        <is>
          <t>validator</t>
        </is>
      </c>
      <c r="P176" s="81" t="inlineStr">
        <is>
          <t>daily reward [𝞃]</t>
        </is>
      </c>
      <c r="Q176" s="81" t="inlineStr">
        <is>
          <t>stock up [𝞃]</t>
        </is>
      </c>
      <c r="R176" s="81" t="inlineStr">
        <is>
          <t>α token</t>
        </is>
      </c>
      <c r="S176" s="81" t="inlineStr">
        <is>
          <t>validator</t>
        </is>
      </c>
      <c r="T176" s="81" t="inlineStr">
        <is>
          <t>daily reward [𝞃]</t>
        </is>
      </c>
      <c r="U176" s="81" t="inlineStr">
        <is>
          <t>stock up [𝞃]</t>
        </is>
      </c>
      <c r="V176" s="81" t="inlineStr">
        <is>
          <t>α token</t>
        </is>
      </c>
      <c r="W176" s="81" t="inlineStr">
        <is>
          <t>validator</t>
        </is>
      </c>
      <c r="X176" s="81" t="inlineStr">
        <is>
          <t>daily reward [𝞃]</t>
        </is>
      </c>
      <c r="Y176" s="81" t="inlineStr">
        <is>
          <t>stock up [𝞃]</t>
        </is>
      </c>
      <c r="Z176" s="81" t="inlineStr">
        <is>
          <t>α token</t>
        </is>
      </c>
      <c r="AA176" s="81" t="inlineStr">
        <is>
          <t>validator</t>
        </is>
      </c>
      <c r="AB176" s="81" t="inlineStr">
        <is>
          <t>daily reward [𝞃]</t>
        </is>
      </c>
      <c r="AC176" s="81" t="inlineStr">
        <is>
          <t>stock up [𝞃]</t>
        </is>
      </c>
      <c r="AD176" s="81" t="inlineStr">
        <is>
          <t>α token</t>
        </is>
      </c>
      <c r="AE176" s="81" t="inlineStr">
        <is>
          <t>validator</t>
        </is>
      </c>
      <c r="AF176" s="81" t="inlineStr">
        <is>
          <t>daily reward [𝞃]</t>
        </is>
      </c>
      <c r="AG176" s="127" t="inlineStr">
        <is>
          <t xml:space="preserve"> </t>
        </is>
      </c>
      <c r="AH176" s="127" t="n"/>
      <c r="AI176" s="127" t="n"/>
      <c r="AJ176" s="127" t="n"/>
      <c r="AK176" s="127" t="n"/>
      <c r="AL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84" t="n">
        <v>0</v>
      </c>
      <c r="J177" s="111" t="n"/>
      <c r="K177" s="111" t="n"/>
      <c r="L177" s="111">
        <f>IF(J177-J172&lt;0,0,J177-J172)</f>
        <v/>
      </c>
      <c r="M177" s="112" t="n">
        <v>0</v>
      </c>
      <c r="N177" s="114" t="n"/>
      <c r="O177" s="114" t="n"/>
      <c r="P177" s="53">
        <f>IF(N177-N172&lt;0,0,N177-N172)</f>
        <v/>
      </c>
      <c r="Q177" s="111" t="n">
        <v>0</v>
      </c>
      <c r="R177" s="111" t="n"/>
      <c r="S177" s="111" t="n"/>
      <c r="T177" s="53">
        <f>IF(R177-R172&lt;0,0,R177-R172)</f>
        <v/>
      </c>
      <c r="U177" s="111" t="n">
        <v>0</v>
      </c>
      <c r="V177" s="111" t="n"/>
      <c r="W177" s="111" t="n"/>
      <c r="X177" s="53">
        <f>IF(V177-V172&lt;0,0,V177-V172)</f>
        <v/>
      </c>
      <c r="Y177" s="111" t="n">
        <v>0</v>
      </c>
      <c r="Z177" s="111" t="n"/>
      <c r="AA177" s="111" t="n"/>
      <c r="AB177" s="53">
        <f>IF(Z177-Z172&lt;0,0,Z177-Z172)</f>
        <v/>
      </c>
      <c r="AC177" s="111" t="n">
        <v>0</v>
      </c>
      <c r="AD177" s="111" t="n"/>
      <c r="AE177" s="111" t="n"/>
      <c r="AF177" s="53">
        <f>IF(AD177-AD172&lt;0,0,AD177-AD172)</f>
        <v/>
      </c>
      <c r="AG177" s="127" t="n"/>
      <c r="AH177" s="127" t="n"/>
      <c r="AI177" s="127" t="n"/>
      <c r="AJ177" s="127" t="n"/>
      <c r="AK177" s="127" t="n"/>
      <c r="AL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19" t="n">
        <v>0</v>
      </c>
      <c r="J178" s="106" t="n"/>
      <c r="K178" s="106" t="n"/>
      <c r="L178" s="106">
        <f>IF(J178-J177&lt;0,0,J178-J177)</f>
        <v/>
      </c>
      <c r="M178" s="115" t="n">
        <v>0</v>
      </c>
      <c r="N178" s="117" t="n"/>
      <c r="O178" s="117" t="n"/>
      <c r="P178" s="104">
        <f>IF(N178-N177&lt;0,0,N178-N177)</f>
        <v/>
      </c>
      <c r="Q178" s="106" t="n">
        <v>0</v>
      </c>
      <c r="R178" s="106" t="n"/>
      <c r="S178" s="106" t="n"/>
      <c r="T178" s="107">
        <f>IF(R178-R177&lt;0,0,R178-R177)</f>
        <v/>
      </c>
      <c r="U178" s="106" t="n">
        <v>0</v>
      </c>
      <c r="V178" s="106" t="n"/>
      <c r="W178" s="106" t="n"/>
      <c r="X178" s="107">
        <f>IF(V178-V177&lt;0,0,V178-V177)</f>
        <v/>
      </c>
      <c r="Y178" s="106" t="n">
        <v>0</v>
      </c>
      <c r="Z178" s="106" t="n"/>
      <c r="AA178" s="106" t="n"/>
      <c r="AB178" s="107">
        <f>IF(Z178-Z177&lt;0,0,Z178-Z177)</f>
        <v/>
      </c>
      <c r="AC178" s="106" t="n">
        <v>0</v>
      </c>
      <c r="AD178" s="106" t="n"/>
      <c r="AE178" s="106" t="n"/>
      <c r="AF178" s="107">
        <f>IF(AD178-AD177&lt;0,0,AD178-AD177)</f>
        <v/>
      </c>
      <c r="AG178" s="127" t="n"/>
      <c r="AH178" s="127" t="n"/>
      <c r="AI178" s="127" t="n"/>
      <c r="AJ178" s="127" t="n"/>
      <c r="AK178" s="127" t="n"/>
      <c r="AL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19" t="n">
        <v>0</v>
      </c>
      <c r="J179" s="106" t="n"/>
      <c r="K179" s="106" t="n"/>
      <c r="L179" s="106">
        <f>IF(J179-J178&lt;0,0,J179-J178)</f>
        <v/>
      </c>
      <c r="M179" s="115" t="n">
        <v>0</v>
      </c>
      <c r="N179" s="117" t="n"/>
      <c r="O179" s="117" t="n"/>
      <c r="P179" s="104">
        <f>IF(N179-N178&lt;0,0,N179-N178)</f>
        <v/>
      </c>
      <c r="Q179" s="106" t="n">
        <v>0</v>
      </c>
      <c r="R179" s="106" t="n"/>
      <c r="S179" s="106" t="n"/>
      <c r="T179" s="107">
        <f>IF(R179-R178&lt;0,0,R179-R178)</f>
        <v/>
      </c>
      <c r="U179" s="106" t="n">
        <v>0</v>
      </c>
      <c r="V179" s="106" t="n"/>
      <c r="W179" s="106" t="n"/>
      <c r="X179" s="107">
        <f>IF(V179-V178&lt;0,0,V179-V178)</f>
        <v/>
      </c>
      <c r="Y179" s="106" t="n">
        <v>0</v>
      </c>
      <c r="Z179" s="106" t="n"/>
      <c r="AA179" s="106" t="n"/>
      <c r="AB179" s="107">
        <f>IF(Z179-Z178&lt;0,0,Z179-Z178)</f>
        <v/>
      </c>
      <c r="AC179" s="106" t="n">
        <v>0</v>
      </c>
      <c r="AD179" s="106" t="n"/>
      <c r="AE179" s="106" t="n"/>
      <c r="AF179" s="107">
        <f>IF(AD179-AD178&lt;0,0,AD179-AD178)</f>
        <v/>
      </c>
      <c r="AG179" s="127" t="n"/>
      <c r="AH179" s="127" t="n"/>
      <c r="AI179" s="127" t="n"/>
      <c r="AJ179" s="127" t="n"/>
      <c r="AK179" s="127" t="n"/>
      <c r="AL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19" t="n">
        <v>0</v>
      </c>
      <c r="J180" s="106" t="n"/>
      <c r="K180" s="106" t="n"/>
      <c r="L180" s="106">
        <f>IF(J180-J179&lt;0,0,J180-J179)</f>
        <v/>
      </c>
      <c r="M180" s="115" t="n">
        <v>0</v>
      </c>
      <c r="N180" s="117" t="n"/>
      <c r="O180" s="117" t="n"/>
      <c r="P180" s="104">
        <f>IF(N180-N179&lt;0,0,N180-N179)</f>
        <v/>
      </c>
      <c r="Q180" s="106" t="n">
        <v>0</v>
      </c>
      <c r="R180" s="106" t="n"/>
      <c r="S180" s="106" t="n"/>
      <c r="T180" s="107">
        <f>IF(R180-R179&lt;0,0,R180-R179)</f>
        <v/>
      </c>
      <c r="U180" s="106" t="n">
        <v>0</v>
      </c>
      <c r="V180" s="106" t="n"/>
      <c r="W180" s="106" t="n"/>
      <c r="X180" s="107">
        <f>IF(V180-V179&lt;0,0,V180-V179)</f>
        <v/>
      </c>
      <c r="Y180" s="106" t="n">
        <v>0</v>
      </c>
      <c r="Z180" s="106" t="n"/>
      <c r="AA180" s="106" t="n"/>
      <c r="AB180" s="107">
        <f>IF(Z180-Z179&lt;0,0,Z180-Z179)</f>
        <v/>
      </c>
      <c r="AC180" s="106" t="n">
        <v>0</v>
      </c>
      <c r="AD180" s="106" t="n"/>
      <c r="AE180" s="106" t="n"/>
      <c r="AF180" s="107">
        <f>IF(AD180-AD179&lt;0,0,AD180-AD179)</f>
        <v/>
      </c>
      <c r="AG180" s="127" t="n"/>
      <c r="AH180" s="127" t="n"/>
      <c r="AI180" s="127" t="n"/>
      <c r="AJ180" s="127" t="n"/>
      <c r="AK180" s="127" t="n"/>
      <c r="AL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19" t="n">
        <v>0</v>
      </c>
      <c r="J181" s="106" t="n"/>
      <c r="K181" s="106" t="n"/>
      <c r="L181" s="106">
        <f>IF(J181-J180&lt;0,0,J181-J180)</f>
        <v/>
      </c>
      <c r="M181" s="115" t="n">
        <v>0</v>
      </c>
      <c r="N181" s="106" t="n"/>
      <c r="O181" s="106" t="n"/>
      <c r="P181" s="104">
        <f>IF(N181-N180&lt;0,0,N181-N180)</f>
        <v/>
      </c>
      <c r="Q181" s="106" t="n">
        <v>0</v>
      </c>
      <c r="R181" s="106" t="n"/>
      <c r="S181" s="106" t="n"/>
      <c r="T181" s="107">
        <f>IF(R181-R180&lt;0,0,R181-R180)</f>
        <v/>
      </c>
      <c r="U181" s="106" t="n">
        <v>0</v>
      </c>
      <c r="V181" s="106" t="n"/>
      <c r="W181" s="106" t="n"/>
      <c r="X181" s="107">
        <f>IF(V181-V180&lt;0,0,V181-V180)</f>
        <v/>
      </c>
      <c r="Y181" s="106" t="n">
        <v>0</v>
      </c>
      <c r="Z181" s="106" t="n"/>
      <c r="AA181" s="106" t="n"/>
      <c r="AB181" s="107">
        <f>IF(Z181-Z180&lt;0,0,Z181-Z180)</f>
        <v/>
      </c>
      <c r="AC181" s="106" t="n">
        <v>0</v>
      </c>
      <c r="AD181" s="106" t="n"/>
      <c r="AE181" s="106" t="n"/>
      <c r="AF181" s="107">
        <f>IF(AD181-AD180&lt;0,0,AD181-AD180)</f>
        <v/>
      </c>
      <c r="AG181" s="127" t="n"/>
      <c r="AH181" s="127" t="n"/>
      <c r="AI181" s="127" t="n"/>
      <c r="AJ181" s="127" t="n"/>
      <c r="AK181" s="127" t="n"/>
      <c r="AL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19" t="n">
        <v>0</v>
      </c>
      <c r="J182" s="106" t="n"/>
      <c r="K182" s="106" t="n"/>
      <c r="L182" s="106">
        <f>IF(J182-J181&lt;0,0,J182-J181)</f>
        <v/>
      </c>
      <c r="M182" s="115" t="n">
        <v>0</v>
      </c>
      <c r="N182" s="117" t="n"/>
      <c r="O182" s="117" t="n"/>
      <c r="P182" s="104">
        <f>IF(N182-N181&lt;0,0,N182-N181)</f>
        <v/>
      </c>
      <c r="Q182" s="106" t="n">
        <v>0</v>
      </c>
      <c r="R182" s="106" t="n"/>
      <c r="S182" s="106" t="n"/>
      <c r="T182" s="107">
        <f>IF(R182-R181&lt;0,0,R182-R181)</f>
        <v/>
      </c>
      <c r="U182" s="106" t="n">
        <v>0</v>
      </c>
      <c r="V182" s="106" t="n"/>
      <c r="W182" s="106" t="n"/>
      <c r="X182" s="107">
        <f>IF(V182-V181&lt;0,0,V182-V181)</f>
        <v/>
      </c>
      <c r="Y182" s="106" t="n">
        <v>0</v>
      </c>
      <c r="Z182" s="106" t="n"/>
      <c r="AA182" s="106" t="n"/>
      <c r="AB182" s="107">
        <f>IF(Z182-Z181&lt;0,0,Z182-Z181)</f>
        <v/>
      </c>
      <c r="AC182" s="106" t="n">
        <v>0</v>
      </c>
      <c r="AD182" s="106" t="n"/>
      <c r="AE182" s="106" t="n"/>
      <c r="AF182" s="107">
        <f>IF(AD182-AD181&lt;0,0,AD182-AD181)</f>
        <v/>
      </c>
      <c r="AG182" s="127" t="n"/>
      <c r="AH182" s="127" t="n"/>
      <c r="AI182" s="127" t="n"/>
      <c r="AJ182" s="127" t="n"/>
      <c r="AK182" s="127" t="n"/>
      <c r="AL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19" t="n">
        <v>0</v>
      </c>
      <c r="J183" s="106" t="n"/>
      <c r="K183" s="106" t="n"/>
      <c r="L183" s="106">
        <f>IF(J183-J182&lt;0,0,J183-J182)</f>
        <v/>
      </c>
      <c r="M183" s="119" t="n">
        <v>0</v>
      </c>
      <c r="N183" s="106" t="n"/>
      <c r="O183" s="106" t="n"/>
      <c r="P183" s="104">
        <f>IF(N183-N182&lt;0,0,N183-N182)</f>
        <v/>
      </c>
      <c r="Q183" s="106" t="n">
        <v>0</v>
      </c>
      <c r="R183" s="106" t="n"/>
      <c r="S183" s="106" t="n"/>
      <c r="T183" s="107">
        <f>IF(R183-R182&lt;0,0,R183-R182)</f>
        <v/>
      </c>
      <c r="U183" s="106" t="n">
        <v>0</v>
      </c>
      <c r="V183" s="106" t="n"/>
      <c r="W183" s="106" t="n"/>
      <c r="X183" s="107">
        <f>IF(V183-V182&lt;0,0,V183-V182)</f>
        <v/>
      </c>
      <c r="Y183" s="106" t="n">
        <v>0</v>
      </c>
      <c r="Z183" s="106" t="n"/>
      <c r="AA183" s="106" t="n"/>
      <c r="AB183" s="107">
        <f>IF(Z183-Z182&lt;0,0,Z183-Z182)</f>
        <v/>
      </c>
      <c r="AC183" s="106" t="n">
        <v>0</v>
      </c>
      <c r="AD183" s="106" t="n"/>
      <c r="AE183" s="106" t="n"/>
      <c r="AF183" s="107">
        <f>IF(AD183-AD182&lt;0,0,AD183-AD182)</f>
        <v/>
      </c>
      <c r="AG183" s="127" t="n"/>
      <c r="AH183" s="127" t="n"/>
      <c r="AI183" s="127" t="n"/>
      <c r="AJ183" s="127" t="n"/>
      <c r="AK183" s="127" t="n"/>
      <c r="AL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19" t="n">
        <v>0</v>
      </c>
      <c r="J184" s="106" t="n"/>
      <c r="K184" s="106" t="n"/>
      <c r="L184" s="106">
        <f>IF(J184-J183&lt;0,0,J184-J183)</f>
        <v/>
      </c>
      <c r="M184" s="119" t="n">
        <v>0</v>
      </c>
      <c r="N184" s="106" t="n"/>
      <c r="O184" s="106" t="n"/>
      <c r="P184" s="104">
        <f>IF(N184-N183&lt;0,0,N184-N183)</f>
        <v/>
      </c>
      <c r="Q184" s="106" t="n">
        <v>0</v>
      </c>
      <c r="R184" s="106" t="n"/>
      <c r="S184" s="106" t="n"/>
      <c r="T184" s="107">
        <f>IF(R184-R183&lt;0,0,R184-R183)</f>
        <v/>
      </c>
      <c r="U184" s="106" t="n">
        <v>0</v>
      </c>
      <c r="V184" s="106" t="n"/>
      <c r="W184" s="106" t="n"/>
      <c r="X184" s="107">
        <f>IF(V184-V183&lt;0,0,V184-V183)</f>
        <v/>
      </c>
      <c r="Y184" s="106" t="n">
        <v>0</v>
      </c>
      <c r="Z184" s="106" t="n"/>
      <c r="AA184" s="106" t="n"/>
      <c r="AB184" s="107">
        <f>IF(Z184-Z183&lt;0,0,Z184-Z183)</f>
        <v/>
      </c>
      <c r="AC184" s="106" t="n">
        <v>0</v>
      </c>
      <c r="AD184" s="106" t="n"/>
      <c r="AE184" s="106" t="n"/>
      <c r="AF184" s="107">
        <f>IF(AD184-AD183&lt;0,0,AD184-AD183)</f>
        <v/>
      </c>
      <c r="AG184" s="127" t="n"/>
      <c r="AH184" s="127" t="n"/>
      <c r="AI184" s="127" t="n"/>
      <c r="AJ184" s="127" t="n"/>
      <c r="AK184" s="127" t="n"/>
      <c r="AL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19" t="n">
        <v>0</v>
      </c>
      <c r="J185" s="106" t="n"/>
      <c r="K185" s="106" t="n"/>
      <c r="L185" s="106">
        <f>IF(J185-J184&lt;0,0,J185-J184)</f>
        <v/>
      </c>
      <c r="M185" s="119" t="n">
        <v>0</v>
      </c>
      <c r="N185" s="106" t="n"/>
      <c r="O185" s="106" t="n"/>
      <c r="P185" s="104">
        <f>IF(N185-N184&lt;0,0,N185-N184)</f>
        <v/>
      </c>
      <c r="Q185" s="106" t="n">
        <v>0</v>
      </c>
      <c r="R185" s="106" t="n"/>
      <c r="S185" s="106" t="n"/>
      <c r="T185" s="107">
        <f>IF(R185-R184&lt;0,0,R185-R184)</f>
        <v/>
      </c>
      <c r="U185" s="106" t="n">
        <v>0</v>
      </c>
      <c r="V185" s="106" t="n"/>
      <c r="W185" s="106" t="n"/>
      <c r="X185" s="107">
        <f>IF(V185-V184&lt;0,0,V185-V184)</f>
        <v/>
      </c>
      <c r="Y185" s="106" t="n">
        <v>0</v>
      </c>
      <c r="Z185" s="106" t="n"/>
      <c r="AA185" s="106" t="n"/>
      <c r="AB185" s="107">
        <f>IF(Z185-Z184&lt;0,0,Z185-Z184)</f>
        <v/>
      </c>
      <c r="AC185" s="106" t="n">
        <v>0</v>
      </c>
      <c r="AD185" s="106" t="n"/>
      <c r="AE185" s="106" t="n"/>
      <c r="AF185" s="107">
        <f>IF(AD185-AD184&lt;0,0,AD185-AD184)</f>
        <v/>
      </c>
      <c r="AG185" s="127" t="n"/>
      <c r="AH185" s="127" t="n"/>
      <c r="AI185" s="127" t="n"/>
      <c r="AJ185" s="127" t="n"/>
      <c r="AK185" s="127" t="n"/>
      <c r="AL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19" t="n">
        <v>0</v>
      </c>
      <c r="J186" s="106" t="n"/>
      <c r="K186" s="106" t="n"/>
      <c r="L186" s="106">
        <f>IF(J186-J185&lt;0,0,J186-J185)</f>
        <v/>
      </c>
      <c r="M186" s="119" t="n">
        <v>0</v>
      </c>
      <c r="N186" s="106" t="n"/>
      <c r="O186" s="106" t="n"/>
      <c r="P186" s="104">
        <f>IF(N186-N185&lt;0,0,N186-N185)</f>
        <v/>
      </c>
      <c r="Q186" s="106" t="n">
        <v>0</v>
      </c>
      <c r="R186" s="106" t="n"/>
      <c r="S186" s="106" t="n"/>
      <c r="T186" s="107">
        <f>IF(R186-R185&lt;0,0,R186-R185)</f>
        <v/>
      </c>
      <c r="U186" s="106" t="n">
        <v>0</v>
      </c>
      <c r="V186" s="106" t="n"/>
      <c r="W186" s="106" t="n"/>
      <c r="X186" s="107">
        <f>IF(V186-V185&lt;0,0,V186-V185)</f>
        <v/>
      </c>
      <c r="Y186" s="106" t="n">
        <v>0</v>
      </c>
      <c r="Z186" s="106" t="n"/>
      <c r="AA186" s="106" t="n"/>
      <c r="AB186" s="107">
        <f>IF(Z186-Z185&lt;0,0,Z186-Z185)</f>
        <v/>
      </c>
      <c r="AC186" s="106" t="n">
        <v>0</v>
      </c>
      <c r="AD186" s="106" t="n"/>
      <c r="AE186" s="106" t="n"/>
      <c r="AF186" s="107">
        <f>IF(AD186-AD185&lt;0,0,AD186-AD185)</f>
        <v/>
      </c>
      <c r="AG186" s="127" t="n"/>
      <c r="AH186" s="127" t="n"/>
      <c r="AI186" s="127" t="n"/>
      <c r="AJ186" s="127" t="n"/>
      <c r="AK186" s="127" t="n"/>
      <c r="AL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19" t="n">
        <v>0</v>
      </c>
      <c r="J187" s="106" t="n"/>
      <c r="K187" s="106" t="n"/>
      <c r="L187" s="106">
        <f>IF(J187-J186&lt;0,0,J187-J186)</f>
        <v/>
      </c>
      <c r="M187" s="119" t="n">
        <v>0</v>
      </c>
      <c r="N187" s="106" t="n"/>
      <c r="O187" s="106" t="n"/>
      <c r="P187" s="104">
        <f>IF(N187-N186&lt;0,0,N187-N186)</f>
        <v/>
      </c>
      <c r="Q187" s="106" t="n">
        <v>0</v>
      </c>
      <c r="R187" s="106" t="n"/>
      <c r="S187" s="106" t="n"/>
      <c r="T187" s="107">
        <f>IF(R187-R186&lt;0,0,R187-R186)</f>
        <v/>
      </c>
      <c r="U187" s="106" t="n">
        <v>0</v>
      </c>
      <c r="V187" s="106" t="n"/>
      <c r="W187" s="106" t="n"/>
      <c r="X187" s="107">
        <f>IF(V187-V186&lt;0,0,V187-V186)</f>
        <v/>
      </c>
      <c r="Y187" s="106" t="n">
        <v>0</v>
      </c>
      <c r="Z187" s="106" t="n"/>
      <c r="AA187" s="106" t="n"/>
      <c r="AB187" s="107">
        <f>IF(Z187-Z186&lt;0,0,Z187-Z186)</f>
        <v/>
      </c>
      <c r="AC187" s="106" t="n">
        <v>0</v>
      </c>
      <c r="AD187" s="106" t="n"/>
      <c r="AE187" s="106" t="n"/>
      <c r="AF187" s="107">
        <f>IF(AD187-AD186&lt;0,0,AD187-AD186)</f>
        <v/>
      </c>
      <c r="AG187" s="127" t="n"/>
      <c r="AH187" s="127" t="n"/>
      <c r="AI187" s="127" t="n"/>
      <c r="AJ187" s="127" t="n"/>
      <c r="AK187" s="127" t="n"/>
      <c r="AL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19" t="n">
        <v>0</v>
      </c>
      <c r="J188" s="106" t="n"/>
      <c r="K188" s="106" t="n"/>
      <c r="L188" s="106">
        <f>IF(J188-J187&lt;0,0,J188-J187)</f>
        <v/>
      </c>
      <c r="M188" s="119" t="n">
        <v>0</v>
      </c>
      <c r="N188" s="106" t="n"/>
      <c r="O188" s="106" t="n"/>
      <c r="P188" s="104">
        <f>IF(N188-N187&lt;0,0,N188-N187)</f>
        <v/>
      </c>
      <c r="Q188" s="106" t="n">
        <v>0</v>
      </c>
      <c r="R188" s="106" t="n"/>
      <c r="S188" s="106" t="n"/>
      <c r="T188" s="107">
        <f>IF(R188-R187&lt;0,0,R188-R187)</f>
        <v/>
      </c>
      <c r="U188" s="106" t="n">
        <v>0</v>
      </c>
      <c r="V188" s="106" t="n"/>
      <c r="W188" s="106" t="n"/>
      <c r="X188" s="107">
        <f>IF(V188-V187&lt;0,0,V188-V187)</f>
        <v/>
      </c>
      <c r="Y188" s="106" t="n">
        <v>0</v>
      </c>
      <c r="Z188" s="106" t="n"/>
      <c r="AA188" s="106" t="n"/>
      <c r="AB188" s="107">
        <f>IF(Z188-Z187&lt;0,0,Z188-Z187)</f>
        <v/>
      </c>
      <c r="AC188" s="106" t="n">
        <v>0</v>
      </c>
      <c r="AD188" s="106" t="n"/>
      <c r="AE188" s="106" t="n"/>
      <c r="AF188" s="107">
        <f>IF(AD188-AD187&lt;0,0,AD188-AD187)</f>
        <v/>
      </c>
      <c r="AG188" s="127" t="n"/>
      <c r="AH188" s="127" t="n"/>
      <c r="AI188" s="127" t="n"/>
      <c r="AJ188" s="127" t="n"/>
      <c r="AK188" s="127" t="n"/>
      <c r="AL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19" t="n">
        <v>0</v>
      </c>
      <c r="J189" s="106" t="n"/>
      <c r="K189" s="106" t="n"/>
      <c r="L189" s="106">
        <f>IF(J189-J188&lt;0,0,J189-J188)</f>
        <v/>
      </c>
      <c r="M189" s="119" t="n">
        <v>0</v>
      </c>
      <c r="N189" s="106" t="n"/>
      <c r="O189" s="106" t="n"/>
      <c r="P189" s="104">
        <f>IF(N189-N188&lt;0,0,N189-N188)</f>
        <v/>
      </c>
      <c r="Q189" s="106" t="n">
        <v>0</v>
      </c>
      <c r="R189" s="106" t="n"/>
      <c r="S189" s="106" t="n"/>
      <c r="T189" s="107">
        <f>IF(R189-R188&lt;0,0,R189-R188)</f>
        <v/>
      </c>
      <c r="U189" s="106" t="n">
        <v>0</v>
      </c>
      <c r="V189" s="106" t="n"/>
      <c r="W189" s="106" t="n"/>
      <c r="X189" s="107">
        <f>IF(V189-V188&lt;0,0,V189-V188)</f>
        <v/>
      </c>
      <c r="Y189" s="106" t="n">
        <v>0</v>
      </c>
      <c r="Z189" s="106" t="n"/>
      <c r="AA189" s="106" t="n"/>
      <c r="AB189" s="107">
        <f>IF(Z189-Z188&lt;0,0,Z189-Z188)</f>
        <v/>
      </c>
      <c r="AC189" s="106" t="n">
        <v>0</v>
      </c>
      <c r="AD189" s="106" t="n"/>
      <c r="AE189" s="106" t="n"/>
      <c r="AF189" s="107">
        <f>IF(AD189-AD188&lt;0,0,AD189-AD188)</f>
        <v/>
      </c>
      <c r="AG189" s="127" t="n"/>
      <c r="AH189" s="127" t="n"/>
      <c r="AI189" s="127" t="n"/>
      <c r="AJ189" s="127" t="n"/>
      <c r="AK189" s="127" t="n"/>
      <c r="AL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19" t="n">
        <v>0</v>
      </c>
      <c r="J190" s="106" t="n"/>
      <c r="K190" s="106" t="n"/>
      <c r="L190" s="106">
        <f>IF(J190-J189&lt;0,0,J190-J189)</f>
        <v/>
      </c>
      <c r="M190" s="119" t="n">
        <v>0</v>
      </c>
      <c r="N190" s="106" t="n"/>
      <c r="O190" s="106" t="n"/>
      <c r="P190" s="104">
        <f>IF(N190-N189&lt;0,0,N190-N189)</f>
        <v/>
      </c>
      <c r="Q190" s="106" t="n">
        <v>0</v>
      </c>
      <c r="R190" s="106" t="n"/>
      <c r="S190" s="106" t="n"/>
      <c r="T190" s="107">
        <f>IF(R190-R189&lt;0,0,R190-R189)</f>
        <v/>
      </c>
      <c r="U190" s="106" t="n">
        <v>0</v>
      </c>
      <c r="V190" s="106" t="n"/>
      <c r="W190" s="106" t="n"/>
      <c r="X190" s="107">
        <f>IF(V190-V189&lt;0,0,V190-V189)</f>
        <v/>
      </c>
      <c r="Y190" s="106" t="n">
        <v>0</v>
      </c>
      <c r="Z190" s="106" t="n"/>
      <c r="AA190" s="106" t="n"/>
      <c r="AB190" s="107">
        <f>IF(Z190-Z189&lt;0,0,Z190-Z189)</f>
        <v/>
      </c>
      <c r="AC190" s="106" t="n">
        <v>0</v>
      </c>
      <c r="AD190" s="106" t="n"/>
      <c r="AE190" s="106" t="n"/>
      <c r="AF190" s="107">
        <f>IF(AD190-AD189&lt;0,0,AD190-AD189)</f>
        <v/>
      </c>
      <c r="AG190" s="127" t="n"/>
      <c r="AH190" s="127" t="n"/>
      <c r="AI190" s="127" t="n"/>
      <c r="AJ190" s="127" t="n"/>
      <c r="AK190" s="127" t="n"/>
      <c r="AL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19" t="n">
        <v>0</v>
      </c>
      <c r="J191" s="106" t="n"/>
      <c r="K191" s="106" t="n"/>
      <c r="L191" s="106">
        <f>IF(J191-J190&lt;0,0,J191-J190)</f>
        <v/>
      </c>
      <c r="M191" s="119" t="n">
        <v>0</v>
      </c>
      <c r="N191" s="106" t="n"/>
      <c r="O191" s="106" t="n"/>
      <c r="P191" s="104">
        <f>IF(N191-N190&lt;0,0,N191-N190)</f>
        <v/>
      </c>
      <c r="Q191" s="106" t="n">
        <v>0</v>
      </c>
      <c r="R191" s="106" t="n"/>
      <c r="S191" s="106" t="n"/>
      <c r="T191" s="107">
        <f>IF(R191-R190&lt;0,0,R191-R190)</f>
        <v/>
      </c>
      <c r="U191" s="106" t="n">
        <v>0</v>
      </c>
      <c r="V191" s="106" t="n"/>
      <c r="W191" s="106" t="n"/>
      <c r="X191" s="107">
        <f>IF(V191-V190&lt;0,0,V191-V190)</f>
        <v/>
      </c>
      <c r="Y191" s="106" t="n">
        <v>0</v>
      </c>
      <c r="Z191" s="106" t="n"/>
      <c r="AA191" s="106" t="n"/>
      <c r="AB191" s="107">
        <f>IF(Z191-Z190&lt;0,0,Z191-Z190)</f>
        <v/>
      </c>
      <c r="AC191" s="106" t="n">
        <v>0</v>
      </c>
      <c r="AD191" s="106" t="n"/>
      <c r="AE191" s="106" t="n"/>
      <c r="AF191" s="107">
        <f>IF(AD191-AD190&lt;0,0,AD191-AD190)</f>
        <v/>
      </c>
      <c r="AG191" s="127" t="n"/>
      <c r="AH191" s="127" t="n"/>
      <c r="AI191" s="127" t="n"/>
      <c r="AJ191" s="127" t="n"/>
      <c r="AK191" s="127" t="n"/>
      <c r="AL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19" t="n">
        <v>0</v>
      </c>
      <c r="J192" s="106" t="n"/>
      <c r="K192" s="106" t="n"/>
      <c r="L192" s="106">
        <f>IF(J192-J191&lt;0,0,J192-J191)</f>
        <v/>
      </c>
      <c r="M192" s="119" t="n">
        <v>0</v>
      </c>
      <c r="N192" s="106" t="n"/>
      <c r="O192" s="106" t="n"/>
      <c r="P192" s="104">
        <f>IF(N192-N191&lt;0,0,N192-N191)</f>
        <v/>
      </c>
      <c r="Q192" s="106" t="n">
        <v>0</v>
      </c>
      <c r="R192" s="106" t="n"/>
      <c r="S192" s="106" t="n"/>
      <c r="T192" s="107">
        <f>IF(R192-R191&lt;0,0,R192-R191)</f>
        <v/>
      </c>
      <c r="U192" s="106" t="n">
        <v>0</v>
      </c>
      <c r="V192" s="106" t="n"/>
      <c r="W192" s="106" t="n"/>
      <c r="X192" s="107">
        <f>IF(V192-V191&lt;0,0,V192-V191)</f>
        <v/>
      </c>
      <c r="Y192" s="106" t="n">
        <v>0</v>
      </c>
      <c r="Z192" s="106" t="n"/>
      <c r="AA192" s="106" t="n"/>
      <c r="AB192" s="107">
        <f>IF(Z192-Z191&lt;0,0,Z192-Z191)</f>
        <v/>
      </c>
      <c r="AC192" s="106" t="n">
        <v>0</v>
      </c>
      <c r="AD192" s="106" t="n"/>
      <c r="AE192" s="106" t="n"/>
      <c r="AF192" s="107">
        <f>IF(AD192-AD191&lt;0,0,AD192-AD191)</f>
        <v/>
      </c>
      <c r="AG192" s="127" t="n"/>
      <c r="AH192" s="127" t="n"/>
      <c r="AI192" s="127" t="n"/>
      <c r="AJ192" s="127" t="n"/>
      <c r="AK192" s="127" t="n"/>
      <c r="AL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19" t="n">
        <v>0</v>
      </c>
      <c r="J193" s="106" t="n"/>
      <c r="K193" s="106" t="n"/>
      <c r="L193" s="106">
        <f>IF(J193-J192&lt;0,0,J193-J192)</f>
        <v/>
      </c>
      <c r="M193" s="119" t="n">
        <v>0</v>
      </c>
      <c r="N193" s="106" t="n"/>
      <c r="O193" s="106" t="n"/>
      <c r="P193" s="104">
        <f>IF(N193-N192&lt;0,0,N193-N192)</f>
        <v/>
      </c>
      <c r="Q193" s="106" t="n">
        <v>0</v>
      </c>
      <c r="R193" s="106" t="n"/>
      <c r="S193" s="106" t="n"/>
      <c r="T193" s="107">
        <f>IF(R193-R192&lt;0,0,R193-R192)</f>
        <v/>
      </c>
      <c r="U193" s="106" t="n">
        <v>0</v>
      </c>
      <c r="V193" s="106" t="n"/>
      <c r="W193" s="106" t="n"/>
      <c r="X193" s="107">
        <f>IF(V193-V192&lt;0,0,V193-V192)</f>
        <v/>
      </c>
      <c r="Y193" s="106" t="n">
        <v>0</v>
      </c>
      <c r="Z193" s="106" t="n"/>
      <c r="AA193" s="106" t="n"/>
      <c r="AB193" s="107">
        <f>IF(Z193-Z192&lt;0,0,Z193-Z192)</f>
        <v/>
      </c>
      <c r="AC193" s="106" t="n">
        <v>0</v>
      </c>
      <c r="AD193" s="106" t="n"/>
      <c r="AE193" s="106" t="n"/>
      <c r="AF193" s="107">
        <f>IF(AD193-AD192&lt;0,0,AD193-AD192)</f>
        <v/>
      </c>
      <c r="AG193" s="127" t="n"/>
      <c r="AH193" s="127" t="n"/>
      <c r="AI193" s="127" t="n"/>
      <c r="AJ193" s="127" t="n"/>
      <c r="AK193" s="127" t="n"/>
      <c r="AL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19" t="n">
        <v>0</v>
      </c>
      <c r="J194" s="106" t="n"/>
      <c r="K194" s="106" t="n"/>
      <c r="L194" s="106">
        <f>IF(J194-J193&lt;0,0,J194-J193)</f>
        <v/>
      </c>
      <c r="M194" s="119" t="n">
        <v>0</v>
      </c>
      <c r="N194" s="106" t="n"/>
      <c r="O194" s="106" t="n"/>
      <c r="P194" s="104">
        <f>IF(N194-N193&lt;0,0,N194-N193)</f>
        <v/>
      </c>
      <c r="Q194" s="106" t="n">
        <v>0</v>
      </c>
      <c r="R194" s="106" t="n"/>
      <c r="S194" s="106" t="n"/>
      <c r="T194" s="107">
        <f>IF(R194-R193&lt;0,0,R194-R193)</f>
        <v/>
      </c>
      <c r="U194" s="106" t="n">
        <v>0</v>
      </c>
      <c r="V194" s="106" t="n"/>
      <c r="W194" s="106" t="n"/>
      <c r="X194" s="107">
        <f>IF(V194-V193&lt;0,0,V194-V193)</f>
        <v/>
      </c>
      <c r="Y194" s="106" t="n">
        <v>0</v>
      </c>
      <c r="Z194" s="106" t="n"/>
      <c r="AA194" s="106" t="n"/>
      <c r="AB194" s="107">
        <f>IF(Z194-Z193&lt;0,0,Z194-Z193)</f>
        <v/>
      </c>
      <c r="AC194" s="106" t="n">
        <v>0</v>
      </c>
      <c r="AD194" s="106" t="n"/>
      <c r="AE194" s="106" t="n"/>
      <c r="AF194" s="107">
        <f>IF(AD194-AD193&lt;0,0,AD194-AD193)</f>
        <v/>
      </c>
      <c r="AG194" s="127" t="n"/>
      <c r="AH194" s="127" t="n"/>
      <c r="AI194" s="127" t="n"/>
      <c r="AJ194" s="127" t="n"/>
      <c r="AK194" s="127" t="n"/>
      <c r="AL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19" t="n">
        <v>0</v>
      </c>
      <c r="J195" s="106" t="n"/>
      <c r="K195" s="106" t="n"/>
      <c r="L195" s="106">
        <f>IF(J195-J194&lt;0,0,J195-J194)</f>
        <v/>
      </c>
      <c r="M195" s="119" t="n">
        <v>0</v>
      </c>
      <c r="N195" s="106" t="n"/>
      <c r="O195" s="106" t="n"/>
      <c r="P195" s="104">
        <f>IF(N195-N194&lt;0,0,N195-N194)</f>
        <v/>
      </c>
      <c r="Q195" s="106" t="n">
        <v>0</v>
      </c>
      <c r="R195" s="106" t="n"/>
      <c r="S195" s="106" t="n"/>
      <c r="T195" s="107">
        <f>IF(R195-R194&lt;0,0,R195-R194)</f>
        <v/>
      </c>
      <c r="U195" s="106" t="n">
        <v>0</v>
      </c>
      <c r="V195" s="106" t="n"/>
      <c r="W195" s="106" t="n"/>
      <c r="X195" s="107">
        <f>IF(V195-V194&lt;0,0,V195-V194)</f>
        <v/>
      </c>
      <c r="Y195" s="106" t="n">
        <v>0</v>
      </c>
      <c r="Z195" s="106" t="n"/>
      <c r="AA195" s="106" t="n"/>
      <c r="AB195" s="107">
        <f>IF(Z195-Z194&lt;0,0,Z195-Z194)</f>
        <v/>
      </c>
      <c r="AC195" s="106" t="n">
        <v>0</v>
      </c>
      <c r="AD195" s="106" t="n"/>
      <c r="AE195" s="106" t="n"/>
      <c r="AF195" s="107">
        <f>IF(AD195-AD194&lt;0,0,AD195-AD194)</f>
        <v/>
      </c>
      <c r="AG195" s="127" t="n"/>
      <c r="AH195" s="127" t="n"/>
      <c r="AI195" s="127" t="n"/>
      <c r="AJ195" s="127" t="n"/>
      <c r="AK195" s="127" t="n"/>
      <c r="AL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19" t="n">
        <v>0</v>
      </c>
      <c r="J196" s="106" t="n"/>
      <c r="K196" s="106" t="n"/>
      <c r="L196" s="106">
        <f>IF(J196-J195&lt;0,0,J196-J195)</f>
        <v/>
      </c>
      <c r="M196" s="119" t="n">
        <v>0</v>
      </c>
      <c r="N196" s="106" t="n"/>
      <c r="O196" s="106" t="n"/>
      <c r="P196" s="104">
        <f>IF(N196-N195&lt;0,0,N196-N195)</f>
        <v/>
      </c>
      <c r="Q196" s="106" t="n">
        <v>0</v>
      </c>
      <c r="R196" s="106" t="n"/>
      <c r="S196" s="106" t="n"/>
      <c r="T196" s="107">
        <f>IF(R196-R195&lt;0,0,R196-R195)</f>
        <v/>
      </c>
      <c r="U196" s="106" t="n">
        <v>0</v>
      </c>
      <c r="V196" s="106" t="n"/>
      <c r="W196" s="106" t="n"/>
      <c r="X196" s="107">
        <f>IF(V196-V195&lt;0,0,V196-V195)</f>
        <v/>
      </c>
      <c r="Y196" s="106" t="n">
        <v>0</v>
      </c>
      <c r="Z196" s="106" t="n"/>
      <c r="AA196" s="106" t="n"/>
      <c r="AB196" s="107">
        <f>IF(Z196-Z195&lt;0,0,Z196-Z195)</f>
        <v/>
      </c>
      <c r="AC196" s="106" t="n">
        <v>0</v>
      </c>
      <c r="AD196" s="106" t="n"/>
      <c r="AE196" s="106" t="n"/>
      <c r="AF196" s="107">
        <f>IF(AD196-AD195&lt;0,0,AD196-AD195)</f>
        <v/>
      </c>
      <c r="AG196" s="127" t="n"/>
      <c r="AH196" s="127" t="n"/>
      <c r="AI196" s="127" t="n"/>
      <c r="AJ196" s="127" t="n"/>
      <c r="AK196" s="127" t="n"/>
      <c r="AL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19" t="n">
        <v>0</v>
      </c>
      <c r="J197" s="106" t="n"/>
      <c r="K197" s="106" t="n"/>
      <c r="L197" s="106">
        <f>IF(J197-J196&lt;0,0,J197-J196)</f>
        <v/>
      </c>
      <c r="M197" s="119" t="n">
        <v>0</v>
      </c>
      <c r="N197" s="106" t="n"/>
      <c r="O197" s="106" t="n"/>
      <c r="P197" s="104">
        <f>IF(N197-N196&lt;0,0,N197-N196)</f>
        <v/>
      </c>
      <c r="Q197" s="106" t="n">
        <v>0</v>
      </c>
      <c r="R197" s="106" t="n"/>
      <c r="S197" s="106" t="n"/>
      <c r="T197" s="107">
        <f>IF(R197-R196&lt;0,0,R197-R196)</f>
        <v/>
      </c>
      <c r="U197" s="106" t="n">
        <v>0</v>
      </c>
      <c r="V197" s="106" t="n"/>
      <c r="W197" s="106" t="n"/>
      <c r="X197" s="107">
        <f>IF(V197-V196&lt;0,0,V197-V196)</f>
        <v/>
      </c>
      <c r="Y197" s="106" t="n">
        <v>0</v>
      </c>
      <c r="Z197" s="106" t="n"/>
      <c r="AA197" s="106" t="n"/>
      <c r="AB197" s="107">
        <f>IF(Z197-Z196&lt;0,0,Z197-Z196)</f>
        <v/>
      </c>
      <c r="AC197" s="106" t="n">
        <v>0</v>
      </c>
      <c r="AD197" s="106" t="n"/>
      <c r="AE197" s="106" t="n"/>
      <c r="AF197" s="107">
        <f>IF(AD197-AD196&lt;0,0,AD197-AD196)</f>
        <v/>
      </c>
      <c r="AG197" s="127" t="n"/>
      <c r="AH197" s="127" t="n"/>
      <c r="AI197" s="127" t="n"/>
      <c r="AJ197" s="127" t="n"/>
      <c r="AK197" s="127" t="n"/>
      <c r="AL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19" t="n">
        <v>0</v>
      </c>
      <c r="J198" s="106" t="n"/>
      <c r="K198" s="106" t="n"/>
      <c r="L198" s="106">
        <f>IF(J198-J197&lt;0,0,J198-J197)</f>
        <v/>
      </c>
      <c r="M198" s="119" t="n">
        <v>0</v>
      </c>
      <c r="N198" s="106" t="n"/>
      <c r="O198" s="106" t="n"/>
      <c r="P198" s="104">
        <f>IF(N198-N197&lt;0,0,N198-N197)</f>
        <v/>
      </c>
      <c r="Q198" s="106" t="n">
        <v>0</v>
      </c>
      <c r="R198" s="106" t="n"/>
      <c r="S198" s="106" t="n"/>
      <c r="T198" s="107">
        <f>IF(R198-R197&lt;0,0,R198-R197)</f>
        <v/>
      </c>
      <c r="U198" s="106" t="n">
        <v>0</v>
      </c>
      <c r="V198" s="106" t="n"/>
      <c r="W198" s="106" t="n"/>
      <c r="X198" s="107">
        <f>IF(V198-V197&lt;0,0,V198-V197)</f>
        <v/>
      </c>
      <c r="Y198" s="106" t="n">
        <v>0</v>
      </c>
      <c r="Z198" s="106" t="n"/>
      <c r="AA198" s="106" t="n"/>
      <c r="AB198" s="107">
        <f>IF(Z198-Z197&lt;0,0,Z198-Z197)</f>
        <v/>
      </c>
      <c r="AC198" s="106" t="n">
        <v>0</v>
      </c>
      <c r="AD198" s="106" t="n"/>
      <c r="AE198" s="106" t="n"/>
      <c r="AF198" s="107">
        <f>IF(AD198-AD197&lt;0,0,AD198-AD197)</f>
        <v/>
      </c>
      <c r="AG198" s="127" t="n"/>
      <c r="AH198" s="127" t="n"/>
      <c r="AI198" s="127" t="n"/>
      <c r="AJ198" s="127" t="n"/>
      <c r="AK198" s="127" t="n"/>
      <c r="AL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19" t="n">
        <v>0</v>
      </c>
      <c r="J199" s="106" t="n"/>
      <c r="K199" s="106" t="n"/>
      <c r="L199" s="106">
        <f>IF(J199-J198&lt;0,0,J199-J198)</f>
        <v/>
      </c>
      <c r="M199" s="119" t="n">
        <v>0</v>
      </c>
      <c r="N199" s="106" t="n"/>
      <c r="O199" s="106" t="n"/>
      <c r="P199" s="104">
        <f>IF(N199-N198&lt;0,0,N199-N198)</f>
        <v/>
      </c>
      <c r="Q199" s="106" t="n">
        <v>0</v>
      </c>
      <c r="R199" s="106" t="n"/>
      <c r="S199" s="106" t="n"/>
      <c r="T199" s="107">
        <f>IF(R199-R198&lt;0,0,R199-R198)</f>
        <v/>
      </c>
      <c r="U199" s="106" t="n">
        <v>0</v>
      </c>
      <c r="V199" s="106" t="n"/>
      <c r="W199" s="106" t="n"/>
      <c r="X199" s="107">
        <f>IF(V199-V198&lt;0,0,V199-V198)</f>
        <v/>
      </c>
      <c r="Y199" s="106" t="n">
        <v>0</v>
      </c>
      <c r="Z199" s="106" t="n"/>
      <c r="AA199" s="106" t="n"/>
      <c r="AB199" s="107">
        <f>IF(Z199-Z198&lt;0,0,Z199-Z198)</f>
        <v/>
      </c>
      <c r="AC199" s="106" t="n">
        <v>0</v>
      </c>
      <c r="AD199" s="106" t="n"/>
      <c r="AE199" s="106" t="n"/>
      <c r="AF199" s="107">
        <f>IF(AD199-AD198&lt;0,0,AD199-AD198)</f>
        <v/>
      </c>
      <c r="AG199" s="127" t="n"/>
      <c r="AH199" s="127" t="n"/>
      <c r="AI199" s="127" t="n"/>
      <c r="AJ199" s="127" t="n"/>
      <c r="AK199" s="127" t="n"/>
      <c r="AL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19" t="n">
        <v>0</v>
      </c>
      <c r="J200" s="106" t="n"/>
      <c r="K200" s="106" t="n"/>
      <c r="L200" s="106">
        <f>IF(J200-J199&lt;0,0,J200-J199)</f>
        <v/>
      </c>
      <c r="M200" s="119" t="n">
        <v>0</v>
      </c>
      <c r="N200" s="106" t="n"/>
      <c r="O200" s="106" t="n"/>
      <c r="P200" s="104">
        <f>IF(N200-N199&lt;0,0,N200-N199)</f>
        <v/>
      </c>
      <c r="Q200" s="106" t="n">
        <v>0</v>
      </c>
      <c r="R200" s="106" t="n"/>
      <c r="S200" s="106" t="n"/>
      <c r="T200" s="107">
        <f>IF(R200-R199&lt;0,0,R200-R199)</f>
        <v/>
      </c>
      <c r="U200" s="106" t="n">
        <v>0</v>
      </c>
      <c r="V200" s="106" t="n"/>
      <c r="W200" s="106" t="n"/>
      <c r="X200" s="107">
        <f>IF(V200-V199&lt;0,0,V200-V199)</f>
        <v/>
      </c>
      <c r="Y200" s="106" t="n">
        <v>0</v>
      </c>
      <c r="Z200" s="106" t="n"/>
      <c r="AA200" s="106" t="n"/>
      <c r="AB200" s="107">
        <f>IF(Z200-Z199&lt;0,0,Z200-Z199)</f>
        <v/>
      </c>
      <c r="AC200" s="106" t="n">
        <v>0</v>
      </c>
      <c r="AD200" s="106" t="n"/>
      <c r="AE200" s="106" t="n"/>
      <c r="AF200" s="107">
        <f>IF(AD200-AD199&lt;0,0,AD200-AD199)</f>
        <v/>
      </c>
      <c r="AG200" s="127" t="n"/>
      <c r="AH200" s="127" t="n"/>
      <c r="AI200" s="127" t="n"/>
      <c r="AJ200" s="127" t="n"/>
      <c r="AK200" s="127" t="n"/>
      <c r="AL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19" t="n">
        <v>0</v>
      </c>
      <c r="J201" s="106" t="n"/>
      <c r="K201" s="106" t="n"/>
      <c r="L201" s="106">
        <f>IF(J201-J200&lt;0,0,J201-J200)</f>
        <v/>
      </c>
      <c r="M201" s="119" t="n">
        <v>0</v>
      </c>
      <c r="N201" s="106" t="n"/>
      <c r="O201" s="106" t="n"/>
      <c r="P201" s="104">
        <f>IF(N201-N200&lt;0,0,N201-N200)</f>
        <v/>
      </c>
      <c r="Q201" s="106" t="n">
        <v>0</v>
      </c>
      <c r="R201" s="106" t="n"/>
      <c r="S201" s="106" t="n"/>
      <c r="T201" s="107">
        <f>IF(R201-R200&lt;0,0,R201-R200)</f>
        <v/>
      </c>
      <c r="U201" s="106" t="n">
        <v>0</v>
      </c>
      <c r="V201" s="106" t="n"/>
      <c r="W201" s="106" t="n"/>
      <c r="X201" s="107">
        <f>IF(V201-V200&lt;0,0,V201-V200)</f>
        <v/>
      </c>
      <c r="Y201" s="106" t="n">
        <v>0</v>
      </c>
      <c r="Z201" s="106" t="n"/>
      <c r="AA201" s="106" t="n"/>
      <c r="AB201" s="107">
        <f>IF(Z201-Z200&lt;0,0,Z201-Z200)</f>
        <v/>
      </c>
      <c r="AC201" s="106" t="n">
        <v>0</v>
      </c>
      <c r="AD201" s="106" t="n"/>
      <c r="AE201" s="106" t="n"/>
      <c r="AF201" s="107">
        <f>IF(AD201-AD200&lt;0,0,AD201-AD200)</f>
        <v/>
      </c>
      <c r="AG201" s="127" t="n"/>
      <c r="AH201" s="127" t="n"/>
      <c r="AI201" s="127" t="n"/>
      <c r="AJ201" s="127" t="n"/>
      <c r="AK201" s="127" t="n"/>
      <c r="AL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19" t="n">
        <v>0</v>
      </c>
      <c r="J202" s="106" t="n"/>
      <c r="K202" s="106" t="n"/>
      <c r="L202" s="106">
        <f>IF(J202-J201&lt;0,0,J202-J201)</f>
        <v/>
      </c>
      <c r="M202" s="119" t="n">
        <v>0</v>
      </c>
      <c r="N202" s="106" t="n"/>
      <c r="O202" s="106" t="n"/>
      <c r="P202" s="104">
        <f>IF(N202-N201&lt;0,0,N202-N201)</f>
        <v/>
      </c>
      <c r="Q202" s="106" t="n">
        <v>0</v>
      </c>
      <c r="R202" s="106" t="n"/>
      <c r="S202" s="106" t="n"/>
      <c r="T202" s="107">
        <f>IF(R202-R201&lt;0,0,R202-R201)</f>
        <v/>
      </c>
      <c r="U202" s="106" t="n">
        <v>0</v>
      </c>
      <c r="V202" s="106" t="n"/>
      <c r="W202" s="106" t="n"/>
      <c r="X202" s="107">
        <f>IF(V202-V201&lt;0,0,V202-V201)</f>
        <v/>
      </c>
      <c r="Y202" s="106" t="n">
        <v>0</v>
      </c>
      <c r="Z202" s="106" t="n"/>
      <c r="AA202" s="106" t="n"/>
      <c r="AB202" s="107">
        <f>IF(Z202-Z201&lt;0,0,Z202-Z201)</f>
        <v/>
      </c>
      <c r="AC202" s="106" t="n">
        <v>0</v>
      </c>
      <c r="AD202" s="106" t="n"/>
      <c r="AE202" s="106" t="n"/>
      <c r="AF202" s="107">
        <f>IF(AD202-AD201&lt;0,0,AD202-AD201)</f>
        <v/>
      </c>
      <c r="AG202" s="127" t="n"/>
      <c r="AH202" s="127" t="n"/>
      <c r="AI202" s="127" t="n"/>
      <c r="AJ202" s="127" t="n"/>
      <c r="AK202" s="127" t="n"/>
      <c r="AL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19" t="n">
        <v>0</v>
      </c>
      <c r="J203" s="106" t="n"/>
      <c r="K203" s="106" t="n"/>
      <c r="L203" s="106">
        <f>IF(J203-J202&lt;0,0,J203-J202)</f>
        <v/>
      </c>
      <c r="M203" s="119" t="n">
        <v>0</v>
      </c>
      <c r="N203" s="106" t="n"/>
      <c r="O203" s="106" t="n"/>
      <c r="P203" s="104">
        <f>IF(N203-N202&lt;0,0,N203-N202)</f>
        <v/>
      </c>
      <c r="Q203" s="106" t="n">
        <v>0</v>
      </c>
      <c r="R203" s="106" t="n"/>
      <c r="S203" s="106" t="n"/>
      <c r="T203" s="107">
        <f>IF(R203-R202&lt;0,0,R203-R202)</f>
        <v/>
      </c>
      <c r="U203" s="106" t="n">
        <v>0</v>
      </c>
      <c r="V203" s="106" t="n"/>
      <c r="W203" s="106" t="n"/>
      <c r="X203" s="107">
        <f>IF(V203-V202&lt;0,0,V203-V202)</f>
        <v/>
      </c>
      <c r="Y203" s="106" t="n">
        <v>0</v>
      </c>
      <c r="Z203" s="106" t="n"/>
      <c r="AA203" s="106" t="n"/>
      <c r="AB203" s="107">
        <f>IF(Z203-Z202&lt;0,0,Z203-Z202)</f>
        <v/>
      </c>
      <c r="AC203" s="106" t="n">
        <v>0</v>
      </c>
      <c r="AD203" s="106" t="n"/>
      <c r="AE203" s="106" t="n"/>
      <c r="AF203" s="107">
        <f>IF(AD203-AD202&lt;0,0,AD203-AD202)</f>
        <v/>
      </c>
      <c r="AG203" s="127" t="n"/>
      <c r="AH203" s="127" t="n"/>
      <c r="AI203" s="127" t="n"/>
      <c r="AJ203" s="127" t="n"/>
      <c r="AK203" s="127" t="n"/>
      <c r="AL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19" t="n">
        <v>0</v>
      </c>
      <c r="J204" s="106" t="n"/>
      <c r="K204" s="106" t="n"/>
      <c r="L204" s="106">
        <f>IF(J204-J203&lt;0,0,J204-J203)</f>
        <v/>
      </c>
      <c r="M204" s="119" t="n">
        <v>0</v>
      </c>
      <c r="N204" s="106" t="n"/>
      <c r="O204" s="106" t="n"/>
      <c r="P204" s="104">
        <f>IF(N204-N203&lt;0,0,N204-N203)</f>
        <v/>
      </c>
      <c r="Q204" s="106" t="n">
        <v>0</v>
      </c>
      <c r="R204" s="106" t="n"/>
      <c r="S204" s="106" t="n"/>
      <c r="T204" s="107">
        <f>IF(R204-R203&lt;0,0,R204-R203)</f>
        <v/>
      </c>
      <c r="U204" s="106" t="n">
        <v>0</v>
      </c>
      <c r="V204" s="106" t="n"/>
      <c r="W204" s="106" t="n"/>
      <c r="X204" s="107">
        <f>IF(V204-V203&lt;0,0,V204-V203)</f>
        <v/>
      </c>
      <c r="Y204" s="106" t="n">
        <v>0</v>
      </c>
      <c r="Z204" s="106" t="n"/>
      <c r="AA204" s="106" t="n"/>
      <c r="AB204" s="107">
        <f>IF(Z204-Z203&lt;0,0,Z204-Z203)</f>
        <v/>
      </c>
      <c r="AC204" s="106" t="n">
        <v>0</v>
      </c>
      <c r="AD204" s="106" t="n"/>
      <c r="AE204" s="106" t="n"/>
      <c r="AF204" s="107">
        <f>IF(AD204-AD203&lt;0,0,AD204-AD203)</f>
        <v/>
      </c>
      <c r="AG204" s="127" t="n"/>
      <c r="AH204" s="127" t="n"/>
      <c r="AI204" s="127" t="n"/>
      <c r="AJ204" s="127" t="n"/>
      <c r="AK204" s="127" t="n"/>
      <c r="AL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19" t="n">
        <v>0</v>
      </c>
      <c r="J205" s="106" t="n"/>
      <c r="K205" s="106" t="n"/>
      <c r="L205" s="106">
        <f>IF(J205-J204&lt;0,0,J205-J204)</f>
        <v/>
      </c>
      <c r="M205" s="119" t="n">
        <v>0</v>
      </c>
      <c r="N205" s="106" t="n"/>
      <c r="O205" s="106" t="n"/>
      <c r="P205" s="104">
        <f>IF(N205-N204&lt;0,0,N205-N204)</f>
        <v/>
      </c>
      <c r="Q205" s="106" t="n">
        <v>0</v>
      </c>
      <c r="R205" s="106" t="n"/>
      <c r="S205" s="106" t="n"/>
      <c r="T205" s="107">
        <f>IF(R205-R204&lt;0,0,R205-R204)</f>
        <v/>
      </c>
      <c r="U205" s="106" t="n">
        <v>0</v>
      </c>
      <c r="V205" s="106" t="n"/>
      <c r="W205" s="106" t="n"/>
      <c r="X205" s="107">
        <f>IF(V205-V204&lt;0,0,V205-V204)</f>
        <v/>
      </c>
      <c r="Y205" s="106" t="n">
        <v>0</v>
      </c>
      <c r="Z205" s="106" t="n"/>
      <c r="AA205" s="106" t="n"/>
      <c r="AB205" s="107">
        <f>IF(Z205-Z204&lt;0,0,Z205-Z204)</f>
        <v/>
      </c>
      <c r="AC205" s="106" t="n">
        <v>0</v>
      </c>
      <c r="AD205" s="106" t="n"/>
      <c r="AE205" s="106" t="n"/>
      <c r="AF205" s="107">
        <f>IF(AD205-AD204&lt;0,0,AD205-AD204)</f>
        <v/>
      </c>
      <c r="AG205" s="127" t="n"/>
      <c r="AH205" s="127" t="n"/>
      <c r="AI205" s="127" t="n"/>
      <c r="AJ205" s="127" t="n"/>
      <c r="AK205" s="127" t="n"/>
      <c r="AL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93" t="n">
        <v>0</v>
      </c>
      <c r="J206" s="109" t="n"/>
      <c r="K206" s="109" t="n"/>
      <c r="L206" s="109">
        <f>IF(J206-J205&lt;0,0,J206-J205)</f>
        <v/>
      </c>
      <c r="M206" s="93" t="n">
        <v>0</v>
      </c>
      <c r="N206" s="109" t="n"/>
      <c r="O206" s="109" t="n"/>
      <c r="P206" s="110">
        <f>IF(N206-N205&lt;0,0,N206-N205)</f>
        <v/>
      </c>
      <c r="Q206" s="109" t="n">
        <v>0</v>
      </c>
      <c r="R206" s="109" t="n"/>
      <c r="S206" s="109" t="n"/>
      <c r="T206" s="40">
        <f>IF(R206-R205&lt;0,0,R206-R205)</f>
        <v/>
      </c>
      <c r="U206" s="109" t="n">
        <v>0</v>
      </c>
      <c r="V206" s="109" t="n"/>
      <c r="W206" s="109" t="n"/>
      <c r="X206" s="40">
        <f>IF(V206-V205&lt;0,0,V206-V205)</f>
        <v/>
      </c>
      <c r="Y206" s="109" t="n">
        <v>0</v>
      </c>
      <c r="Z206" s="109" t="n"/>
      <c r="AA206" s="109" t="n"/>
      <c r="AB206" s="40">
        <f>IF(Z206-Z205&lt;0,0,Z206-Z205)</f>
        <v/>
      </c>
      <c r="AC206" s="109" t="n">
        <v>0</v>
      </c>
      <c r="AD206" s="109" t="n"/>
      <c r="AE206" s="109" t="n"/>
      <c r="AF206" s="40">
        <f>IF(AD206-AD205&lt;0,0,AD206-AD205)</f>
        <v/>
      </c>
      <c r="AG206" s="127" t="n"/>
      <c r="AH206" s="127" t="n"/>
      <c r="AI206" s="127" t="n"/>
      <c r="AJ206" s="127" t="n"/>
      <c r="AK206" s="127" t="n"/>
      <c r="AL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7" t="n"/>
      <c r="AF207" s="127" t="n"/>
      <c r="AG207" s="127" t="n"/>
      <c r="AH207" s="127" t="n"/>
      <c r="AI207" s="127" t="n"/>
      <c r="AJ207" s="127" t="n"/>
      <c r="AK207" s="127" t="n"/>
      <c r="AL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98" t="inlineStr">
        <is>
          <t>carry over</t>
        </is>
      </c>
      <c r="J208" s="99">
        <f>J206</f>
        <v/>
      </c>
      <c r="K208" s="99" t="n"/>
      <c r="L208" s="100" t="n"/>
      <c r="M208" s="98" t="inlineStr">
        <is>
          <t>carry over</t>
        </is>
      </c>
      <c r="N208" s="99" t="n"/>
      <c r="O208" s="99" t="n"/>
      <c r="P208" s="100" t="n"/>
      <c r="Q208" s="98" t="inlineStr">
        <is>
          <t>carry over</t>
        </is>
      </c>
      <c r="R208" s="99">
        <f>R206</f>
        <v/>
      </c>
      <c r="S208" s="99" t="n"/>
      <c r="T208" s="100" t="n"/>
      <c r="U208" s="25" t="inlineStr">
        <is>
          <t>carry over</t>
        </is>
      </c>
      <c r="V208" s="26">
        <f>V206</f>
        <v/>
      </c>
      <c r="W208" s="26" t="n"/>
      <c r="X208" s="27" t="n"/>
      <c r="Y208" s="98" t="inlineStr">
        <is>
          <t>carry over</t>
        </is>
      </c>
      <c r="Z208" s="99">
        <f>Z206</f>
        <v/>
      </c>
      <c r="AA208" s="99" t="n"/>
      <c r="AB208" s="100" t="n"/>
      <c r="AC208" s="98" t="inlineStr">
        <is>
          <t>carry over</t>
        </is>
      </c>
      <c r="AD208" s="99">
        <f>AD206</f>
        <v/>
      </c>
      <c r="AE208" s="99" t="n"/>
      <c r="AF208" s="100" t="n"/>
      <c r="AG208" s="127" t="n"/>
      <c r="AH208" s="127" t="n"/>
      <c r="AI208" s="127" t="n"/>
      <c r="AJ208" s="127" t="n"/>
      <c r="AK208" s="127" t="n"/>
      <c r="AL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101" t="n"/>
      <c r="I209" s="79" t="inlineStr">
        <is>
          <t>Targon - 4</t>
        </is>
      </c>
      <c r="J209" s="133" t="n"/>
      <c r="K209" s="133" t="n"/>
      <c r="L209" s="78">
        <f>SUM(L211:L241)</f>
        <v/>
      </c>
      <c r="M209" s="79" t="inlineStr">
        <is>
          <t>Proprietary Trading - 8</t>
        </is>
      </c>
      <c r="N209" s="133" t="n"/>
      <c r="O209" s="133" t="n"/>
      <c r="P209" s="78">
        <f>SUM(P211:P241)</f>
        <v/>
      </c>
      <c r="Q209" s="79" t="inlineStr">
        <is>
          <t>Vision - 19</t>
        </is>
      </c>
      <c r="R209" s="133" t="n"/>
      <c r="S209" s="133" t="n"/>
      <c r="T209" s="102">
        <f>SUM(T211:T241)</f>
        <v/>
      </c>
      <c r="U209" s="79" t="inlineStr">
        <is>
          <t>Graphite - 43</t>
        </is>
      </c>
      <c r="V209" s="133" t="n"/>
      <c r="W209" s="133" t="n"/>
      <c r="X209" s="78">
        <f>SUM(X211:X241)</f>
        <v/>
      </c>
      <c r="Y209" s="79" t="inlineStr">
        <is>
          <t>Gradients - 56</t>
        </is>
      </c>
      <c r="Z209" s="133" t="n"/>
      <c r="AA209" s="133" t="n"/>
      <c r="AB209" s="78">
        <f>SUM(AB211:AB241)</f>
        <v/>
      </c>
      <c r="AC209" s="79" t="inlineStr">
        <is>
          <t>Chutes - 64</t>
        </is>
      </c>
      <c r="AD209" s="133" t="n"/>
      <c r="AE209" s="133" t="n"/>
      <c r="AF209" s="78">
        <f>SUM(AF211:AF241)</f>
        <v/>
      </c>
      <c r="AG209" s="51" t="n"/>
      <c r="AH209" s="51" t="n"/>
      <c r="AI209" s="51" t="n"/>
      <c r="AJ209" s="51" t="n"/>
      <c r="AK209" s="51" t="n"/>
      <c r="AL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81" t="inlineStr">
        <is>
          <t>stock up [𝞃]</t>
        </is>
      </c>
      <c r="J210" s="81" t="inlineStr">
        <is>
          <t>α token</t>
        </is>
      </c>
      <c r="K210" s="81" t="inlineStr">
        <is>
          <t>validator</t>
        </is>
      </c>
      <c r="L210" s="81" t="inlineStr">
        <is>
          <t>daily reward [𝞃]</t>
        </is>
      </c>
      <c r="M210" s="81" t="inlineStr">
        <is>
          <t>stock up [𝞃]</t>
        </is>
      </c>
      <c r="N210" s="81" t="inlineStr">
        <is>
          <t>α token</t>
        </is>
      </c>
      <c r="O210" s="81" t="inlineStr">
        <is>
          <t>validator</t>
        </is>
      </c>
      <c r="P210" s="81" t="inlineStr">
        <is>
          <t>daily reward [𝞃]</t>
        </is>
      </c>
      <c r="Q210" s="81" t="inlineStr">
        <is>
          <t>stock up [𝞃]</t>
        </is>
      </c>
      <c r="R210" s="81" t="inlineStr">
        <is>
          <t>α token</t>
        </is>
      </c>
      <c r="S210" s="81" t="inlineStr">
        <is>
          <t>validator</t>
        </is>
      </c>
      <c r="T210" s="81" t="inlineStr">
        <is>
          <t>daily reward [𝞃]</t>
        </is>
      </c>
      <c r="U210" s="81" t="inlineStr">
        <is>
          <t>stock up [𝞃]</t>
        </is>
      </c>
      <c r="V210" s="81" t="inlineStr">
        <is>
          <t>α token</t>
        </is>
      </c>
      <c r="W210" s="81" t="inlineStr">
        <is>
          <t>validator</t>
        </is>
      </c>
      <c r="X210" s="81" t="inlineStr">
        <is>
          <t>daily reward [𝞃]</t>
        </is>
      </c>
      <c r="Y210" s="81" t="inlineStr">
        <is>
          <t>stock up [𝞃]</t>
        </is>
      </c>
      <c r="Z210" s="81" t="inlineStr">
        <is>
          <t>α token</t>
        </is>
      </c>
      <c r="AA210" s="81" t="inlineStr">
        <is>
          <t>validator</t>
        </is>
      </c>
      <c r="AB210" s="81" t="inlineStr">
        <is>
          <t>daily reward [𝞃]</t>
        </is>
      </c>
      <c r="AC210" s="81" t="inlineStr">
        <is>
          <t>stock up [𝞃]</t>
        </is>
      </c>
      <c r="AD210" s="81" t="inlineStr">
        <is>
          <t>α token</t>
        </is>
      </c>
      <c r="AE210" s="81" t="inlineStr">
        <is>
          <t>validator</t>
        </is>
      </c>
      <c r="AF210" s="81" t="inlineStr">
        <is>
          <t>daily reward [𝞃]</t>
        </is>
      </c>
      <c r="AG210" s="127" t="inlineStr">
        <is>
          <t xml:space="preserve"> </t>
        </is>
      </c>
      <c r="AH210" s="127" t="n"/>
      <c r="AI210" s="127" t="n"/>
      <c r="AJ210" s="127" t="n"/>
      <c r="AK210" s="127" t="n"/>
      <c r="AL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84" t="n">
        <v>0</v>
      </c>
      <c r="J211" s="111" t="n"/>
      <c r="K211" s="111" t="n"/>
      <c r="L211" s="53">
        <f>IF(J211-J206&lt;0,0,J211-J206)</f>
        <v/>
      </c>
      <c r="M211" s="106" t="n">
        <v>0</v>
      </c>
      <c r="N211" s="106" t="n"/>
      <c r="O211" s="106" t="n"/>
      <c r="P211" s="53">
        <f>IF(N211-N206&lt;0,0,N211-N206)</f>
        <v/>
      </c>
      <c r="Q211" s="111" t="n">
        <v>0</v>
      </c>
      <c r="R211" s="111" t="n"/>
      <c r="S211" s="111" t="n"/>
      <c r="T211" s="53">
        <f>IF(R211-R206&lt;0,0,R211-R206)</f>
        <v/>
      </c>
      <c r="U211" s="111" t="n">
        <v>0</v>
      </c>
      <c r="V211" s="111" t="n"/>
      <c r="W211" s="111" t="n"/>
      <c r="X211" s="53">
        <f>IF(V211-V206&lt;0,0,V211-V206)</f>
        <v/>
      </c>
      <c r="Y211" s="111" t="n">
        <v>0</v>
      </c>
      <c r="Z211" s="111" t="n"/>
      <c r="AA211" s="111" t="n"/>
      <c r="AB211" s="53">
        <f>IF(Z211-Z206&lt;0,0,Z211-Z206)</f>
        <v/>
      </c>
      <c r="AC211" s="111" t="n">
        <v>0</v>
      </c>
      <c r="AD211" s="111" t="n"/>
      <c r="AE211" s="111" t="n"/>
      <c r="AF211" s="53">
        <f>IF(AD211-AD206&lt;0,0,AD211-AD206)</f>
        <v/>
      </c>
      <c r="AG211" s="127" t="n"/>
      <c r="AH211" s="127" t="n"/>
      <c r="AI211" s="127" t="n"/>
      <c r="AJ211" s="127" t="n"/>
      <c r="AK211" s="127" t="n"/>
      <c r="AL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19" t="n">
        <v>0</v>
      </c>
      <c r="J212" s="106" t="n"/>
      <c r="K212" s="106" t="n"/>
      <c r="L212" s="107">
        <f>IF(J212-J211&lt;0,0,J212-J211)</f>
        <v/>
      </c>
      <c r="M212" s="106" t="n">
        <v>0</v>
      </c>
      <c r="N212" s="106" t="n"/>
      <c r="O212" s="106" t="n"/>
      <c r="P212" s="104">
        <f>IF(N212-N211&lt;0,0,N212-N211)</f>
        <v/>
      </c>
      <c r="Q212" s="106" t="n">
        <v>0</v>
      </c>
      <c r="R212" s="106" t="n"/>
      <c r="S212" s="106" t="n"/>
      <c r="T212" s="107">
        <f>IF(R212-R211&lt;0,0,R212-R211)</f>
        <v/>
      </c>
      <c r="U212" s="106" t="n">
        <v>0</v>
      </c>
      <c r="V212" s="106" t="n"/>
      <c r="W212" s="106" t="n"/>
      <c r="X212" s="107">
        <f>IF(V212-V211&lt;0,0,V212-V211)</f>
        <v/>
      </c>
      <c r="Y212" s="106" t="n">
        <v>0</v>
      </c>
      <c r="Z212" s="106" t="n"/>
      <c r="AA212" s="106" t="n"/>
      <c r="AB212" s="107">
        <f>IF(Z212-Z211&lt;0,0,Z212-Z211)</f>
        <v/>
      </c>
      <c r="AC212" s="106" t="n">
        <v>0</v>
      </c>
      <c r="AD212" s="106" t="n"/>
      <c r="AE212" s="106" t="n"/>
      <c r="AF212" s="107">
        <f>IF(AD212-AD211&lt;0,0,AD212-AD211)</f>
        <v/>
      </c>
      <c r="AG212" s="127" t="n"/>
      <c r="AH212" s="127" t="n"/>
      <c r="AI212" s="127" t="n"/>
      <c r="AJ212" s="127" t="n"/>
      <c r="AK212" s="127" t="n"/>
      <c r="AL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19" t="n">
        <v>0</v>
      </c>
      <c r="J213" s="106" t="n"/>
      <c r="K213" s="106" t="n"/>
      <c r="L213" s="107">
        <f>IF(J213-J212&lt;0,0,J213-J212)</f>
        <v/>
      </c>
      <c r="M213" s="106" t="n">
        <v>0</v>
      </c>
      <c r="N213" s="106" t="n"/>
      <c r="O213" s="106" t="n"/>
      <c r="P213" s="104">
        <f>IF(N213-N212&lt;0,0,N213-N212)</f>
        <v/>
      </c>
      <c r="Q213" s="106" t="n">
        <v>0</v>
      </c>
      <c r="R213" s="106" t="n"/>
      <c r="S213" s="106" t="n"/>
      <c r="T213" s="107">
        <f>IF(R213-R212&lt;0,0,R213-R212)</f>
        <v/>
      </c>
      <c r="U213" s="106" t="n">
        <v>0</v>
      </c>
      <c r="V213" s="106" t="n"/>
      <c r="W213" s="106" t="n"/>
      <c r="X213" s="107">
        <f>IF(V213-V212&lt;0,0,V213-V212)</f>
        <v/>
      </c>
      <c r="Y213" s="106" t="n">
        <v>0</v>
      </c>
      <c r="Z213" s="106" t="n"/>
      <c r="AA213" s="106" t="n"/>
      <c r="AB213" s="107">
        <f>IF(Z213-Z212&lt;0,0,Z213-Z212)</f>
        <v/>
      </c>
      <c r="AC213" s="106" t="n">
        <v>0</v>
      </c>
      <c r="AD213" s="106" t="n"/>
      <c r="AE213" s="106" t="n"/>
      <c r="AF213" s="107">
        <f>IF(AD213-AD212&lt;0,0,AD213-AD212)</f>
        <v/>
      </c>
      <c r="AG213" s="127" t="n"/>
      <c r="AH213" s="127" t="n"/>
      <c r="AI213" s="127" t="n"/>
      <c r="AJ213" s="127" t="n"/>
      <c r="AK213" s="127" t="n"/>
      <c r="AL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19" t="n">
        <v>0</v>
      </c>
      <c r="J214" s="106" t="n"/>
      <c r="K214" s="106" t="n"/>
      <c r="L214" s="107">
        <f>IF(J214-J213&lt;0,0,J214-J213)</f>
        <v/>
      </c>
      <c r="M214" s="106" t="n">
        <v>0</v>
      </c>
      <c r="N214" s="106" t="n"/>
      <c r="O214" s="106" t="n"/>
      <c r="P214" s="104">
        <f>IF(N214-N213&lt;0,0,N214-N213)</f>
        <v/>
      </c>
      <c r="Q214" s="106" t="n">
        <v>0</v>
      </c>
      <c r="R214" s="106" t="n"/>
      <c r="S214" s="106" t="n"/>
      <c r="T214" s="107">
        <f>IF(R214-R213&lt;0,0,R214-R213)</f>
        <v/>
      </c>
      <c r="U214" s="106" t="n">
        <v>0</v>
      </c>
      <c r="V214" s="106" t="n"/>
      <c r="W214" s="106" t="n"/>
      <c r="X214" s="107">
        <f>IF(V214-V213&lt;0,0,V214-V213)</f>
        <v/>
      </c>
      <c r="Y214" s="106" t="n">
        <v>0</v>
      </c>
      <c r="Z214" s="106" t="n"/>
      <c r="AA214" s="106" t="n"/>
      <c r="AB214" s="107">
        <f>IF(Z214-Z213&lt;0,0,Z214-Z213)</f>
        <v/>
      </c>
      <c r="AC214" s="106" t="n">
        <v>0</v>
      </c>
      <c r="AD214" s="106" t="n"/>
      <c r="AE214" s="106" t="n"/>
      <c r="AF214" s="107">
        <f>IF(AD214-AD213&lt;0,0,AD214-AD213)</f>
        <v/>
      </c>
      <c r="AG214" s="127" t="n"/>
      <c r="AH214" s="127" t="n"/>
      <c r="AI214" s="127" t="n"/>
      <c r="AJ214" s="127" t="n"/>
      <c r="AK214" s="127" t="n"/>
      <c r="AL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19" t="n">
        <v>0</v>
      </c>
      <c r="J215" s="106" t="n"/>
      <c r="K215" s="106" t="n"/>
      <c r="L215" s="107">
        <f>IF(J215-J214&lt;0,0,J215-J214)</f>
        <v/>
      </c>
      <c r="M215" s="106" t="n">
        <v>0</v>
      </c>
      <c r="N215" s="106" t="n"/>
      <c r="O215" s="106" t="n"/>
      <c r="P215" s="104">
        <f>IF(N215-N214&lt;0,0,N215-N214)</f>
        <v/>
      </c>
      <c r="Q215" s="106" t="n">
        <v>0</v>
      </c>
      <c r="R215" s="106" t="n"/>
      <c r="S215" s="106" t="n"/>
      <c r="T215" s="107">
        <f>IF(R215-R214&lt;0,0,R215-R214)</f>
        <v/>
      </c>
      <c r="U215" s="106" t="n">
        <v>0</v>
      </c>
      <c r="V215" s="106" t="n"/>
      <c r="W215" s="106" t="n"/>
      <c r="X215" s="107">
        <f>IF(V215-V214&lt;0,0,V215-V214)</f>
        <v/>
      </c>
      <c r="Y215" s="106" t="n">
        <v>0</v>
      </c>
      <c r="Z215" s="106" t="n"/>
      <c r="AA215" s="106" t="n"/>
      <c r="AB215" s="107">
        <f>IF(Z215-Z214&lt;0,0,Z215-Z214)</f>
        <v/>
      </c>
      <c r="AC215" s="106" t="n">
        <v>0</v>
      </c>
      <c r="AD215" s="106" t="n"/>
      <c r="AE215" s="106" t="n"/>
      <c r="AF215" s="107">
        <f>IF(AD215-AD214&lt;0,0,AD215-AD214)</f>
        <v/>
      </c>
      <c r="AG215" s="127" t="n"/>
      <c r="AH215" s="127" t="n"/>
      <c r="AI215" s="127" t="n"/>
      <c r="AJ215" s="127" t="n"/>
      <c r="AK215" s="127" t="n"/>
      <c r="AL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19" t="n">
        <v>0</v>
      </c>
      <c r="J216" s="106" t="n"/>
      <c r="K216" s="106" t="n"/>
      <c r="L216" s="107">
        <f>IF(J216-J215&lt;0,0,J216-J215)</f>
        <v/>
      </c>
      <c r="M216" s="106" t="n">
        <v>0</v>
      </c>
      <c r="N216" s="117" t="n"/>
      <c r="O216" s="117" t="n"/>
      <c r="P216" s="104">
        <f>IF(N216-N215&lt;0,0,N216-N215)</f>
        <v/>
      </c>
      <c r="Q216" s="106" t="n">
        <v>0</v>
      </c>
      <c r="R216" s="106" t="n"/>
      <c r="S216" s="106" t="n"/>
      <c r="T216" s="107">
        <f>IF(R216-R215&lt;0,0,R216-R215)</f>
        <v/>
      </c>
      <c r="U216" s="106" t="n">
        <v>0</v>
      </c>
      <c r="V216" s="106" t="n"/>
      <c r="W216" s="106" t="n"/>
      <c r="X216" s="107">
        <f>IF(V216-V215&lt;0,0,V216-V215)</f>
        <v/>
      </c>
      <c r="Y216" s="106" t="n">
        <v>0</v>
      </c>
      <c r="Z216" s="106" t="n"/>
      <c r="AA216" s="106" t="n"/>
      <c r="AB216" s="107">
        <f>IF(Z216-Z215&lt;0,0,Z216-Z215)</f>
        <v/>
      </c>
      <c r="AC216" s="106" t="n">
        <v>0</v>
      </c>
      <c r="AD216" s="106" t="n"/>
      <c r="AE216" s="106" t="n"/>
      <c r="AF216" s="107">
        <f>IF(AD216-AD215&lt;0,0,AD216-AD215)</f>
        <v/>
      </c>
      <c r="AG216" s="127" t="n"/>
      <c r="AH216" s="127" t="n"/>
      <c r="AI216" s="127" t="n"/>
      <c r="AJ216" s="127" t="n"/>
      <c r="AK216" s="127" t="n"/>
      <c r="AL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19" t="n">
        <v>0</v>
      </c>
      <c r="J217" s="106" t="n"/>
      <c r="K217" s="106" t="n"/>
      <c r="L217" s="107">
        <f>IF(J217-J216&lt;0,0,J217-J216)</f>
        <v/>
      </c>
      <c r="M217" s="106" t="n">
        <v>0</v>
      </c>
      <c r="N217" s="106" t="n"/>
      <c r="O217" s="106" t="n"/>
      <c r="P217" s="104">
        <f>IF(N217-N216&lt;0,0,N217-N216)</f>
        <v/>
      </c>
      <c r="Q217" s="106" t="n">
        <v>0</v>
      </c>
      <c r="R217" s="106" t="n"/>
      <c r="S217" s="106" t="n"/>
      <c r="T217" s="107">
        <f>IF(R217-R216&lt;0,0,R217-R216)</f>
        <v/>
      </c>
      <c r="U217" s="106" t="n">
        <v>0</v>
      </c>
      <c r="V217" s="106" t="n"/>
      <c r="W217" s="106" t="n"/>
      <c r="X217" s="107">
        <f>IF(V217-V216&lt;0,0,V217-V216)</f>
        <v/>
      </c>
      <c r="Y217" s="106" t="n">
        <v>0</v>
      </c>
      <c r="Z217" s="106" t="n"/>
      <c r="AA217" s="106" t="n"/>
      <c r="AB217" s="107">
        <f>IF(Z217-Z216&lt;0,0,Z217-Z216)</f>
        <v/>
      </c>
      <c r="AC217" s="106" t="n">
        <v>0</v>
      </c>
      <c r="AD217" s="106" t="n"/>
      <c r="AE217" s="106" t="n"/>
      <c r="AF217" s="107">
        <f>IF(AD217-AD216&lt;0,0,AD217-AD216)</f>
        <v/>
      </c>
      <c r="AG217" s="127" t="n"/>
      <c r="AH217" s="127" t="n"/>
      <c r="AI217" s="127" t="n"/>
      <c r="AJ217" s="127" t="n"/>
      <c r="AK217" s="127" t="n"/>
      <c r="AL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19" t="n">
        <v>0</v>
      </c>
      <c r="J218" s="106" t="n"/>
      <c r="K218" s="106" t="n"/>
      <c r="L218" s="107">
        <f>IF(J218-J217&lt;0,0,J218-J217)</f>
        <v/>
      </c>
      <c r="M218" s="106" t="n">
        <v>0</v>
      </c>
      <c r="N218" s="106" t="n"/>
      <c r="O218" s="106" t="n"/>
      <c r="P218" s="104">
        <f>IF(N218-N217&lt;0,0,N218-N217)</f>
        <v/>
      </c>
      <c r="Q218" s="106" t="n">
        <v>0</v>
      </c>
      <c r="R218" s="106" t="n"/>
      <c r="S218" s="106" t="n"/>
      <c r="T218" s="107">
        <f>IF(R218-R217&lt;0,0,R218-R217)</f>
        <v/>
      </c>
      <c r="U218" s="106" t="n">
        <v>0</v>
      </c>
      <c r="V218" s="106" t="n"/>
      <c r="W218" s="106" t="n"/>
      <c r="X218" s="107">
        <f>IF(V218-V217&lt;0,0,V218-V217)</f>
        <v/>
      </c>
      <c r="Y218" s="106" t="n">
        <v>0</v>
      </c>
      <c r="Z218" s="106" t="n"/>
      <c r="AA218" s="106" t="n"/>
      <c r="AB218" s="107">
        <f>IF(Z218-Z217&lt;0,0,Z218-Z217)</f>
        <v/>
      </c>
      <c r="AC218" s="106" t="n">
        <v>0</v>
      </c>
      <c r="AD218" s="106" t="n"/>
      <c r="AE218" s="106" t="n"/>
      <c r="AF218" s="107">
        <f>IF(AD218-AD217&lt;0,0,AD218-AD217)</f>
        <v/>
      </c>
      <c r="AG218" s="127" t="n"/>
      <c r="AH218" s="127" t="n"/>
      <c r="AI218" s="127" t="n"/>
      <c r="AJ218" s="127" t="n"/>
      <c r="AK218" s="127" t="n"/>
      <c r="AL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19" t="n">
        <v>0</v>
      </c>
      <c r="J219" s="106" t="n"/>
      <c r="K219" s="106" t="n"/>
      <c r="L219" s="107">
        <f>IF(J219-J218&lt;0,0,J219-J218)</f>
        <v/>
      </c>
      <c r="M219" s="106" t="n">
        <v>0</v>
      </c>
      <c r="N219" s="106" t="n"/>
      <c r="O219" s="106" t="n"/>
      <c r="P219" s="104">
        <f>IF(N219-N218&lt;0,0,N219-N218)</f>
        <v/>
      </c>
      <c r="Q219" s="106" t="n">
        <v>0</v>
      </c>
      <c r="R219" s="106" t="n"/>
      <c r="S219" s="106" t="n"/>
      <c r="T219" s="107">
        <f>IF(R219-R218&lt;0,0,R219-R218)</f>
        <v/>
      </c>
      <c r="U219" s="106" t="n">
        <v>0</v>
      </c>
      <c r="V219" s="106" t="n"/>
      <c r="W219" s="106" t="n"/>
      <c r="X219" s="107">
        <f>IF(V219-V218&lt;0,0,V219-V218)</f>
        <v/>
      </c>
      <c r="Y219" s="106" t="n">
        <v>0</v>
      </c>
      <c r="Z219" s="106" t="n"/>
      <c r="AA219" s="106" t="n"/>
      <c r="AB219" s="107">
        <f>IF(Z219-Z218&lt;0,0,Z219-Z218)</f>
        <v/>
      </c>
      <c r="AC219" s="106" t="n">
        <v>0</v>
      </c>
      <c r="AD219" s="106" t="n"/>
      <c r="AE219" s="106" t="n"/>
      <c r="AF219" s="107">
        <f>IF(AD219-AD218&lt;0,0,AD219-AD218)</f>
        <v/>
      </c>
      <c r="AG219" s="127" t="n"/>
      <c r="AH219" s="127" t="n"/>
      <c r="AI219" s="127" t="n"/>
      <c r="AJ219" s="127" t="n"/>
      <c r="AK219" s="127" t="n"/>
      <c r="AL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19" t="n">
        <v>0</v>
      </c>
      <c r="J220" s="106" t="n"/>
      <c r="K220" s="106" t="n"/>
      <c r="L220" s="107">
        <f>IF(J220-J219&lt;0,0,J220-J219)</f>
        <v/>
      </c>
      <c r="M220" s="106" t="n">
        <v>0</v>
      </c>
      <c r="N220" s="106" t="n"/>
      <c r="O220" s="106" t="n"/>
      <c r="P220" s="104">
        <f>IF(N220-N219&lt;0,0,N220-N219)</f>
        <v/>
      </c>
      <c r="Q220" s="106" t="n">
        <v>0</v>
      </c>
      <c r="R220" s="106" t="n"/>
      <c r="S220" s="106" t="n"/>
      <c r="T220" s="107">
        <f>IF(R220-R219&lt;0,0,R220-R219)</f>
        <v/>
      </c>
      <c r="U220" s="106" t="n">
        <v>0</v>
      </c>
      <c r="V220" s="106" t="n"/>
      <c r="W220" s="106" t="n"/>
      <c r="X220" s="107">
        <f>IF(V220-V219&lt;0,0,V220-V219)</f>
        <v/>
      </c>
      <c r="Y220" s="106" t="n">
        <v>0</v>
      </c>
      <c r="Z220" s="106" t="n"/>
      <c r="AA220" s="106" t="n"/>
      <c r="AB220" s="107">
        <f>IF(Z220-Z219&lt;0,0,Z220-Z219)</f>
        <v/>
      </c>
      <c r="AC220" s="106" t="n">
        <v>0</v>
      </c>
      <c r="AD220" s="106" t="n"/>
      <c r="AE220" s="106" t="n"/>
      <c r="AF220" s="107">
        <f>IF(AD220-AD219&lt;0,0,AD220-AD219)</f>
        <v/>
      </c>
      <c r="AG220" s="127" t="n"/>
      <c r="AH220" s="127" t="n"/>
      <c r="AI220" s="127" t="n"/>
      <c r="AJ220" s="127" t="n"/>
      <c r="AK220" s="127" t="n"/>
      <c r="AL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19" t="n">
        <v>0</v>
      </c>
      <c r="J221" s="106" t="n"/>
      <c r="K221" s="106" t="n"/>
      <c r="L221" s="107">
        <f>IF(J221-J220&lt;0,0,J221-J220)</f>
        <v/>
      </c>
      <c r="M221" s="106" t="n">
        <v>0</v>
      </c>
      <c r="N221" s="106" t="n"/>
      <c r="O221" s="106" t="n"/>
      <c r="P221" s="104">
        <f>IF(N221-N220&lt;0,0,N221-N220)</f>
        <v/>
      </c>
      <c r="Q221" s="106" t="n">
        <v>0</v>
      </c>
      <c r="R221" s="106" t="n"/>
      <c r="S221" s="106" t="n"/>
      <c r="T221" s="107">
        <f>IF(R221-R220&lt;0,0,R221-R220)</f>
        <v/>
      </c>
      <c r="U221" s="106" t="n">
        <v>0</v>
      </c>
      <c r="V221" s="106" t="n"/>
      <c r="W221" s="106" t="n"/>
      <c r="X221" s="107">
        <f>IF(V221-V220&lt;0,0,V221-V220)</f>
        <v/>
      </c>
      <c r="Y221" s="106" t="n">
        <v>0</v>
      </c>
      <c r="Z221" s="106" t="n"/>
      <c r="AA221" s="106" t="n"/>
      <c r="AB221" s="107">
        <f>IF(Z221-Z220&lt;0,0,Z221-Z220)</f>
        <v/>
      </c>
      <c r="AC221" s="106" t="n">
        <v>0</v>
      </c>
      <c r="AD221" s="106" t="n"/>
      <c r="AE221" s="106" t="n"/>
      <c r="AF221" s="107">
        <f>IF(AD221-AD220&lt;0,0,AD221-AD220)</f>
        <v/>
      </c>
      <c r="AG221" s="127" t="n"/>
      <c r="AH221" s="127" t="n"/>
      <c r="AI221" s="127" t="n"/>
      <c r="AJ221" s="127" t="n"/>
      <c r="AK221" s="127" t="n"/>
      <c r="AL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19" t="n">
        <v>0</v>
      </c>
      <c r="J222" s="106" t="n"/>
      <c r="K222" s="106" t="n"/>
      <c r="L222" s="107">
        <f>IF(J222-J221&lt;0,0,J222-J221)</f>
        <v/>
      </c>
      <c r="M222" s="106" t="n">
        <v>0</v>
      </c>
      <c r="N222" s="106" t="n"/>
      <c r="O222" s="106" t="n"/>
      <c r="P222" s="104">
        <f>IF(N222-N221&lt;0,0,N222-N221)</f>
        <v/>
      </c>
      <c r="Q222" s="106" t="n">
        <v>0</v>
      </c>
      <c r="R222" s="106" t="n"/>
      <c r="S222" s="106" t="n"/>
      <c r="T222" s="107">
        <f>IF(R222-R221&lt;0,0,R222-R221)</f>
        <v/>
      </c>
      <c r="U222" s="106" t="n">
        <v>0</v>
      </c>
      <c r="V222" s="106" t="n"/>
      <c r="W222" s="106" t="n"/>
      <c r="X222" s="107">
        <f>IF(V222-V221&lt;0,0,V222-V221)</f>
        <v/>
      </c>
      <c r="Y222" s="106" t="n">
        <v>0</v>
      </c>
      <c r="Z222" s="106" t="n"/>
      <c r="AA222" s="106" t="n"/>
      <c r="AB222" s="107">
        <f>IF(Z222-Z221&lt;0,0,Z222-Z221)</f>
        <v/>
      </c>
      <c r="AC222" s="106" t="n">
        <v>0</v>
      </c>
      <c r="AD222" s="106" t="n"/>
      <c r="AE222" s="106" t="n"/>
      <c r="AF222" s="107">
        <f>IF(AD222-AD221&lt;0,0,AD222-AD221)</f>
        <v/>
      </c>
      <c r="AG222" s="127" t="n"/>
      <c r="AH222" s="127" t="n"/>
      <c r="AI222" s="127" t="n"/>
      <c r="AJ222" s="127" t="n"/>
      <c r="AK222" s="127" t="n"/>
      <c r="AL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19" t="n">
        <v>0</v>
      </c>
      <c r="J223" s="106" t="n"/>
      <c r="K223" s="106" t="n"/>
      <c r="L223" s="107">
        <f>IF(J223-J222&lt;0,0,J223-J222)</f>
        <v/>
      </c>
      <c r="M223" s="106" t="n">
        <v>0</v>
      </c>
      <c r="N223" s="106" t="n"/>
      <c r="O223" s="106" t="n"/>
      <c r="P223" s="104">
        <f>IF(N223-N222&lt;0,0,N223-N222)</f>
        <v/>
      </c>
      <c r="Q223" s="106" t="n">
        <v>0</v>
      </c>
      <c r="R223" s="106" t="n"/>
      <c r="S223" s="106" t="n"/>
      <c r="T223" s="107">
        <f>IF(R223-R222&lt;0,0,R223-R222)</f>
        <v/>
      </c>
      <c r="U223" s="106" t="n">
        <v>0</v>
      </c>
      <c r="V223" s="106" t="n"/>
      <c r="W223" s="106" t="n"/>
      <c r="X223" s="107">
        <f>IF(V223-V222&lt;0,0,V223-V222)</f>
        <v/>
      </c>
      <c r="Y223" s="106" t="n">
        <v>0</v>
      </c>
      <c r="Z223" s="106" t="n"/>
      <c r="AA223" s="106" t="n"/>
      <c r="AB223" s="107">
        <f>IF(Z223-Z222&lt;0,0,Z223-Z222)</f>
        <v/>
      </c>
      <c r="AC223" s="106" t="n">
        <v>0</v>
      </c>
      <c r="AD223" s="106" t="n"/>
      <c r="AE223" s="106" t="n"/>
      <c r="AF223" s="107">
        <f>IF(AD223-AD222&lt;0,0,AD223-AD222)</f>
        <v/>
      </c>
      <c r="AG223" s="127" t="n"/>
      <c r="AH223" s="127" t="n"/>
      <c r="AI223" s="127" t="n"/>
      <c r="AJ223" s="127" t="n"/>
      <c r="AK223" s="127" t="n"/>
      <c r="AL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19" t="n">
        <v>0</v>
      </c>
      <c r="J224" s="106" t="n"/>
      <c r="K224" s="106" t="n"/>
      <c r="L224" s="107">
        <f>IF(J224-J223&lt;0,0,J224-J223)</f>
        <v/>
      </c>
      <c r="M224" s="106" t="n">
        <v>0</v>
      </c>
      <c r="N224" s="106" t="n"/>
      <c r="O224" s="106" t="n"/>
      <c r="P224" s="104">
        <f>IF(N224-N223&lt;0,0,N224-N223)</f>
        <v/>
      </c>
      <c r="Q224" s="106" t="n">
        <v>0</v>
      </c>
      <c r="R224" s="106" t="n"/>
      <c r="S224" s="106" t="n"/>
      <c r="T224" s="107">
        <f>IF(R224-R223&lt;0,0,R224-R223)</f>
        <v/>
      </c>
      <c r="U224" s="106" t="n">
        <v>0</v>
      </c>
      <c r="V224" s="106" t="n"/>
      <c r="W224" s="106" t="n"/>
      <c r="X224" s="107">
        <f>IF(V224-V223&lt;0,0,V224-V223)</f>
        <v/>
      </c>
      <c r="Y224" s="106" t="n">
        <v>0</v>
      </c>
      <c r="Z224" s="106" t="n"/>
      <c r="AA224" s="106" t="n"/>
      <c r="AB224" s="107">
        <f>IF(Z224-Z223&lt;0,0,Z224-Z223)</f>
        <v/>
      </c>
      <c r="AC224" s="106" t="n">
        <v>0</v>
      </c>
      <c r="AD224" s="106" t="n"/>
      <c r="AE224" s="106" t="n"/>
      <c r="AF224" s="107">
        <f>IF(AD224-AD223&lt;0,0,AD224-AD223)</f>
        <v/>
      </c>
      <c r="AG224" s="127" t="n"/>
      <c r="AH224" s="127" t="n"/>
      <c r="AI224" s="127" t="n"/>
      <c r="AJ224" s="127" t="n"/>
      <c r="AK224" s="127" t="n"/>
      <c r="AL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19" t="n">
        <v>0</v>
      </c>
      <c r="J225" s="106" t="n"/>
      <c r="K225" s="106" t="n"/>
      <c r="L225" s="107">
        <f>IF(J225-J224&lt;0,0,J225-J224)</f>
        <v/>
      </c>
      <c r="M225" s="106" t="n">
        <v>0</v>
      </c>
      <c r="N225" s="106" t="n"/>
      <c r="O225" s="106" t="n"/>
      <c r="P225" s="104">
        <f>IF(N225-N224&lt;0,0,N225-N224)</f>
        <v/>
      </c>
      <c r="Q225" s="106" t="n">
        <v>0</v>
      </c>
      <c r="R225" s="106" t="n"/>
      <c r="S225" s="106" t="n"/>
      <c r="T225" s="107">
        <f>IF(R225-R224&lt;0,0,R225-R224)</f>
        <v/>
      </c>
      <c r="U225" s="106" t="n">
        <v>0</v>
      </c>
      <c r="V225" s="106" t="n"/>
      <c r="W225" s="106" t="n"/>
      <c r="X225" s="107">
        <f>IF(V225-V224&lt;0,0,V225-V224)</f>
        <v/>
      </c>
      <c r="Y225" s="106" t="n">
        <v>0</v>
      </c>
      <c r="Z225" s="106" t="n"/>
      <c r="AA225" s="106" t="n"/>
      <c r="AB225" s="107">
        <f>IF(Z225-Z224&lt;0,0,Z225-Z224)</f>
        <v/>
      </c>
      <c r="AC225" s="106" t="n">
        <v>0</v>
      </c>
      <c r="AD225" s="106" t="n"/>
      <c r="AE225" s="106" t="n"/>
      <c r="AF225" s="107">
        <f>IF(AD225-AD224&lt;0,0,AD225-AD224)</f>
        <v/>
      </c>
      <c r="AG225" s="127" t="n"/>
      <c r="AH225" s="127" t="n"/>
      <c r="AI225" s="127" t="n"/>
      <c r="AJ225" s="127" t="n"/>
      <c r="AK225" s="127" t="n"/>
      <c r="AL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19" t="n">
        <v>0</v>
      </c>
      <c r="J226" s="106" t="n"/>
      <c r="K226" s="106" t="n"/>
      <c r="L226" s="107">
        <f>IF(J226-J225&lt;0,0,J226-J225)</f>
        <v/>
      </c>
      <c r="M226" s="106" t="n">
        <v>0</v>
      </c>
      <c r="N226" s="106" t="n"/>
      <c r="O226" s="106" t="n"/>
      <c r="P226" s="104">
        <f>IF(N226-N225&lt;0,0,N226-N225)</f>
        <v/>
      </c>
      <c r="Q226" s="106" t="n">
        <v>0</v>
      </c>
      <c r="R226" s="106" t="n"/>
      <c r="S226" s="106" t="n"/>
      <c r="T226" s="107">
        <f>IF(R226-R225&lt;0,0,R226-R225)</f>
        <v/>
      </c>
      <c r="U226" s="106" t="n">
        <v>0</v>
      </c>
      <c r="V226" s="106" t="n"/>
      <c r="W226" s="106" t="n"/>
      <c r="X226" s="107">
        <f>IF(V226-V225&lt;0,0,V226-V225)</f>
        <v/>
      </c>
      <c r="Y226" s="106" t="n">
        <v>0</v>
      </c>
      <c r="Z226" s="106" t="n"/>
      <c r="AA226" s="106" t="n"/>
      <c r="AB226" s="107">
        <f>IF(Z226-Z225&lt;0,0,Z226-Z225)</f>
        <v/>
      </c>
      <c r="AC226" s="106" t="n">
        <v>0</v>
      </c>
      <c r="AD226" s="106" t="n"/>
      <c r="AE226" s="106" t="n"/>
      <c r="AF226" s="107">
        <f>IF(AD226-AD225&lt;0,0,AD226-AD225)</f>
        <v/>
      </c>
      <c r="AG226" s="127" t="n"/>
      <c r="AH226" s="127" t="n"/>
      <c r="AI226" s="127" t="n"/>
      <c r="AJ226" s="127" t="n"/>
      <c r="AK226" s="127" t="n"/>
      <c r="AL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19" t="n">
        <v>0</v>
      </c>
      <c r="J227" s="106" t="n"/>
      <c r="K227" s="106" t="n"/>
      <c r="L227" s="107">
        <f>IF(J227-J226&lt;0,0,J227-J226)</f>
        <v/>
      </c>
      <c r="M227" s="106" t="n">
        <v>0</v>
      </c>
      <c r="N227" s="106" t="n"/>
      <c r="O227" s="106" t="n"/>
      <c r="P227" s="104">
        <f>IF(N227-N226&lt;0,0,N227-N226)</f>
        <v/>
      </c>
      <c r="Q227" s="106" t="n">
        <v>0</v>
      </c>
      <c r="R227" s="106" t="n"/>
      <c r="S227" s="106" t="n"/>
      <c r="T227" s="107">
        <f>IF(R227-R226&lt;0,0,R227-R226)</f>
        <v/>
      </c>
      <c r="U227" s="106" t="n">
        <v>0</v>
      </c>
      <c r="V227" s="106" t="n"/>
      <c r="W227" s="106" t="n"/>
      <c r="X227" s="107">
        <f>IF(V227-V226&lt;0,0,V227-V226)</f>
        <v/>
      </c>
      <c r="Y227" s="106" t="n">
        <v>0</v>
      </c>
      <c r="Z227" s="106" t="n"/>
      <c r="AA227" s="106" t="n"/>
      <c r="AB227" s="107">
        <f>IF(Z227-Z226&lt;0,0,Z227-Z226)</f>
        <v/>
      </c>
      <c r="AC227" s="106" t="n">
        <v>0</v>
      </c>
      <c r="AD227" s="106" t="n"/>
      <c r="AE227" s="106" t="n"/>
      <c r="AF227" s="107">
        <f>IF(AD227-AD226&lt;0,0,AD227-AD226)</f>
        <v/>
      </c>
      <c r="AG227" s="127" t="n"/>
      <c r="AH227" s="127" t="n"/>
      <c r="AI227" s="127" t="n"/>
      <c r="AJ227" s="127" t="n"/>
      <c r="AK227" s="127" t="n"/>
      <c r="AL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19" t="n">
        <v>0</v>
      </c>
      <c r="J228" s="106" t="n"/>
      <c r="K228" s="106" t="n"/>
      <c r="L228" s="107">
        <f>IF(J228-J227&lt;0,0,J228-J227)</f>
        <v/>
      </c>
      <c r="M228" s="106" t="n">
        <v>0</v>
      </c>
      <c r="N228" s="106" t="n"/>
      <c r="O228" s="106" t="n"/>
      <c r="P228" s="104">
        <f>IF(N228-N227&lt;0,0,N228-N227)</f>
        <v/>
      </c>
      <c r="Q228" s="106" t="n">
        <v>0</v>
      </c>
      <c r="R228" s="106" t="n"/>
      <c r="S228" s="106" t="n"/>
      <c r="T228" s="107">
        <f>IF(R228-R227&lt;0,0,R228-R227)</f>
        <v/>
      </c>
      <c r="U228" s="106" t="n">
        <v>0</v>
      </c>
      <c r="V228" s="106" t="n"/>
      <c r="W228" s="106" t="n"/>
      <c r="X228" s="107">
        <f>IF(V228-V227&lt;0,0,V228-V227)</f>
        <v/>
      </c>
      <c r="Y228" s="106" t="n">
        <v>0</v>
      </c>
      <c r="Z228" s="106" t="n"/>
      <c r="AA228" s="106" t="n"/>
      <c r="AB228" s="107">
        <f>IF(Z228-Z227&lt;0,0,Z228-Z227)</f>
        <v/>
      </c>
      <c r="AC228" s="106" t="n">
        <v>0</v>
      </c>
      <c r="AD228" s="106" t="n"/>
      <c r="AE228" s="106" t="n"/>
      <c r="AF228" s="107">
        <f>IF(AD228-AD227&lt;0,0,AD228-AD227)</f>
        <v/>
      </c>
      <c r="AG228" s="127" t="n"/>
      <c r="AH228" s="127" t="n"/>
      <c r="AI228" s="127" t="n"/>
      <c r="AJ228" s="127" t="n"/>
      <c r="AK228" s="127" t="n"/>
      <c r="AL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19" t="n">
        <v>0</v>
      </c>
      <c r="J229" s="106" t="n"/>
      <c r="K229" s="106" t="n"/>
      <c r="L229" s="107">
        <f>IF(J229-J228&lt;0,0,J229-J228)</f>
        <v/>
      </c>
      <c r="M229" s="106" t="n">
        <v>0</v>
      </c>
      <c r="N229" s="106" t="n"/>
      <c r="O229" s="106" t="n"/>
      <c r="P229" s="104">
        <f>IF(N229-N228&lt;0,0,N229-N228)</f>
        <v/>
      </c>
      <c r="Q229" s="106" t="n">
        <v>0</v>
      </c>
      <c r="R229" s="106" t="n"/>
      <c r="S229" s="106" t="n"/>
      <c r="T229" s="107">
        <f>IF(R229-R228&lt;0,0,R229-R228)</f>
        <v/>
      </c>
      <c r="U229" s="106" t="n">
        <v>0</v>
      </c>
      <c r="V229" s="106" t="n"/>
      <c r="W229" s="106" t="n"/>
      <c r="X229" s="107">
        <f>IF(V229-V228&lt;0,0,V229-V228)</f>
        <v/>
      </c>
      <c r="Y229" s="106" t="n">
        <v>0</v>
      </c>
      <c r="Z229" s="106" t="n"/>
      <c r="AA229" s="106" t="n"/>
      <c r="AB229" s="107">
        <f>IF(Z229-Z228&lt;0,0,Z229-Z228)</f>
        <v/>
      </c>
      <c r="AC229" s="106" t="n">
        <v>0</v>
      </c>
      <c r="AD229" s="106" t="n"/>
      <c r="AE229" s="106" t="n"/>
      <c r="AF229" s="107">
        <f>IF(AD229-AD228&lt;0,0,AD229-AD228)</f>
        <v/>
      </c>
      <c r="AG229" s="127" t="n"/>
      <c r="AH229" s="127" t="n"/>
      <c r="AI229" s="127" t="n"/>
      <c r="AJ229" s="127" t="n"/>
      <c r="AK229" s="127" t="n"/>
      <c r="AL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19" t="n">
        <v>0</v>
      </c>
      <c r="J230" s="106" t="n"/>
      <c r="K230" s="106" t="n"/>
      <c r="L230" s="107">
        <f>IF(J230-J229&lt;0,0,J230-J229)</f>
        <v/>
      </c>
      <c r="M230" s="106" t="n">
        <v>0</v>
      </c>
      <c r="N230" s="106" t="n"/>
      <c r="O230" s="106" t="n"/>
      <c r="P230" s="104">
        <f>IF(N230-N229&lt;0,0,N230-N229)</f>
        <v/>
      </c>
      <c r="Q230" s="106" t="n">
        <v>0</v>
      </c>
      <c r="R230" s="106" t="n"/>
      <c r="S230" s="106" t="n"/>
      <c r="T230" s="107">
        <f>IF(R230-R229&lt;0,0,R230-R229)</f>
        <v/>
      </c>
      <c r="U230" s="106" t="n">
        <v>0</v>
      </c>
      <c r="V230" s="106" t="n"/>
      <c r="W230" s="106" t="n"/>
      <c r="X230" s="107">
        <f>IF(V230-V229&lt;0,0,V230-V229)</f>
        <v/>
      </c>
      <c r="Y230" s="106" t="n">
        <v>0</v>
      </c>
      <c r="Z230" s="106" t="n"/>
      <c r="AA230" s="106" t="n"/>
      <c r="AB230" s="107">
        <f>IF(Z230-Z229&lt;0,0,Z230-Z229)</f>
        <v/>
      </c>
      <c r="AC230" s="106" t="n">
        <v>0</v>
      </c>
      <c r="AD230" s="106" t="n"/>
      <c r="AE230" s="106" t="n"/>
      <c r="AF230" s="107">
        <f>IF(AD230-AD229&lt;0,0,AD230-AD229)</f>
        <v/>
      </c>
      <c r="AG230" s="127" t="n"/>
      <c r="AH230" s="127" t="n"/>
      <c r="AI230" s="127" t="n"/>
      <c r="AJ230" s="127" t="n"/>
      <c r="AK230" s="127" t="n"/>
      <c r="AL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19" t="n">
        <v>0</v>
      </c>
      <c r="J231" s="106" t="n"/>
      <c r="K231" s="106" t="n"/>
      <c r="L231" s="107">
        <f>IF(J231-J230&lt;0,0,J231-J230)</f>
        <v/>
      </c>
      <c r="M231" s="106" t="n">
        <v>0</v>
      </c>
      <c r="N231" s="106" t="n"/>
      <c r="O231" s="106" t="n"/>
      <c r="P231" s="104">
        <f>IF(N231-N230&lt;0,0,N231-N230)</f>
        <v/>
      </c>
      <c r="Q231" s="106" t="n">
        <v>0</v>
      </c>
      <c r="R231" s="106" t="n"/>
      <c r="S231" s="106" t="n"/>
      <c r="T231" s="107">
        <f>IF(R231-R230&lt;0,0,R231-R230)</f>
        <v/>
      </c>
      <c r="U231" s="106" t="n">
        <v>0</v>
      </c>
      <c r="V231" s="106" t="n"/>
      <c r="W231" s="106" t="n"/>
      <c r="X231" s="107">
        <f>IF(V231-V230&lt;0,0,V231-V230)</f>
        <v/>
      </c>
      <c r="Y231" s="106" t="n">
        <v>0</v>
      </c>
      <c r="Z231" s="106" t="n"/>
      <c r="AA231" s="106" t="n"/>
      <c r="AB231" s="107">
        <f>IF(Z231-Z230&lt;0,0,Z231-Z230)</f>
        <v/>
      </c>
      <c r="AC231" s="106" t="n">
        <v>0</v>
      </c>
      <c r="AD231" s="106" t="n"/>
      <c r="AE231" s="106" t="n"/>
      <c r="AF231" s="107">
        <f>IF(AD231-AD230&lt;0,0,AD231-AD230)</f>
        <v/>
      </c>
      <c r="AG231" s="127" t="n"/>
      <c r="AH231" s="127" t="n"/>
      <c r="AI231" s="127" t="n"/>
      <c r="AJ231" s="127" t="n"/>
      <c r="AK231" s="127" t="n"/>
      <c r="AL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19" t="n">
        <v>0</v>
      </c>
      <c r="J232" s="106" t="n"/>
      <c r="K232" s="106" t="n"/>
      <c r="L232" s="107">
        <f>IF(J232-J231&lt;0,0,J232-J231)</f>
        <v/>
      </c>
      <c r="M232" s="106" t="n">
        <v>0</v>
      </c>
      <c r="N232" s="106" t="n"/>
      <c r="O232" s="106" t="n"/>
      <c r="P232" s="104">
        <f>IF(N232-N231&lt;0,0,N232-N231)</f>
        <v/>
      </c>
      <c r="Q232" s="106" t="n">
        <v>0</v>
      </c>
      <c r="R232" s="106" t="n"/>
      <c r="S232" s="106" t="n"/>
      <c r="T232" s="107">
        <f>IF(R232-R231&lt;0,0,R232-R231)</f>
        <v/>
      </c>
      <c r="U232" s="106" t="n">
        <v>0</v>
      </c>
      <c r="V232" s="106" t="n"/>
      <c r="W232" s="106" t="n"/>
      <c r="X232" s="107">
        <f>IF(V232-V231&lt;0,0,V232-V231)</f>
        <v/>
      </c>
      <c r="Y232" s="106" t="n">
        <v>0</v>
      </c>
      <c r="Z232" s="106" t="n"/>
      <c r="AA232" s="106" t="n"/>
      <c r="AB232" s="107">
        <f>IF(Z232-Z231&lt;0,0,Z232-Z231)</f>
        <v/>
      </c>
      <c r="AC232" s="106" t="n">
        <v>0</v>
      </c>
      <c r="AD232" s="106" t="n"/>
      <c r="AE232" s="106" t="n"/>
      <c r="AF232" s="107">
        <f>IF(AD232-AD231&lt;0,0,AD232-AD231)</f>
        <v/>
      </c>
      <c r="AG232" s="127" t="n"/>
      <c r="AH232" s="127" t="n"/>
      <c r="AI232" s="127" t="n"/>
      <c r="AJ232" s="127" t="n"/>
      <c r="AK232" s="127" t="n"/>
      <c r="AL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19" t="n">
        <v>0</v>
      </c>
      <c r="J233" s="106" t="n"/>
      <c r="K233" s="106" t="n"/>
      <c r="L233" s="107">
        <f>IF(J233-J232&lt;0,0,J233-J232)</f>
        <v/>
      </c>
      <c r="M233" s="106" t="n">
        <v>0</v>
      </c>
      <c r="N233" s="106" t="n"/>
      <c r="O233" s="106" t="n"/>
      <c r="P233" s="104">
        <f>IF(N233-N232&lt;0,0,N233-N232)</f>
        <v/>
      </c>
      <c r="Q233" s="106" t="n">
        <v>0</v>
      </c>
      <c r="R233" s="106" t="n"/>
      <c r="S233" s="106" t="n"/>
      <c r="T233" s="107">
        <f>IF(R233-R232&lt;0,0,R233-R232)</f>
        <v/>
      </c>
      <c r="U233" s="106" t="n">
        <v>0</v>
      </c>
      <c r="V233" s="106" t="n"/>
      <c r="W233" s="106" t="n"/>
      <c r="X233" s="107">
        <f>IF(V233-V232&lt;0,0,V233-V232)</f>
        <v/>
      </c>
      <c r="Y233" s="106" t="n">
        <v>0</v>
      </c>
      <c r="Z233" s="106" t="n"/>
      <c r="AA233" s="106" t="n"/>
      <c r="AB233" s="107">
        <f>IF(Z233-Z232&lt;0,0,Z233-Z232)</f>
        <v/>
      </c>
      <c r="AC233" s="106" t="n">
        <v>0</v>
      </c>
      <c r="AD233" s="106" t="n"/>
      <c r="AE233" s="106" t="n"/>
      <c r="AF233" s="107">
        <f>IF(AD233-AD232&lt;0,0,AD233-AD232)</f>
        <v/>
      </c>
      <c r="AG233" s="127" t="n"/>
      <c r="AH233" s="127" t="n"/>
      <c r="AI233" s="127" t="n"/>
      <c r="AJ233" s="127" t="n"/>
      <c r="AK233" s="127" t="n"/>
      <c r="AL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19" t="n">
        <v>0</v>
      </c>
      <c r="J234" s="106" t="n"/>
      <c r="K234" s="106" t="n"/>
      <c r="L234" s="107">
        <f>IF(J234-J233&lt;0,0,J234-J233)</f>
        <v/>
      </c>
      <c r="M234" s="106" t="n">
        <v>0</v>
      </c>
      <c r="N234" s="106" t="n"/>
      <c r="O234" s="106" t="n"/>
      <c r="P234" s="104">
        <f>IF(N234-N233&lt;0,0,N234-N233)</f>
        <v/>
      </c>
      <c r="Q234" s="106" t="n">
        <v>0</v>
      </c>
      <c r="R234" s="106" t="n"/>
      <c r="S234" s="106" t="n"/>
      <c r="T234" s="107">
        <f>IF(R234-R233&lt;0,0,R234-R233)</f>
        <v/>
      </c>
      <c r="U234" s="106" t="n">
        <v>0</v>
      </c>
      <c r="V234" s="106" t="n"/>
      <c r="W234" s="106" t="n"/>
      <c r="X234" s="107">
        <f>IF(V234-V233&lt;0,0,V234-V233)</f>
        <v/>
      </c>
      <c r="Y234" s="106" t="n">
        <v>0</v>
      </c>
      <c r="Z234" s="106" t="n"/>
      <c r="AA234" s="106" t="n"/>
      <c r="AB234" s="107">
        <f>IF(Z234-Z233&lt;0,0,Z234-Z233)</f>
        <v/>
      </c>
      <c r="AC234" s="106" t="n">
        <v>0</v>
      </c>
      <c r="AD234" s="106" t="n"/>
      <c r="AE234" s="106" t="n"/>
      <c r="AF234" s="107">
        <f>IF(AD234-AD233&lt;0,0,AD234-AD233)</f>
        <v/>
      </c>
      <c r="AG234" s="127" t="n"/>
      <c r="AH234" s="127" t="n"/>
      <c r="AI234" s="127" t="n"/>
      <c r="AJ234" s="127" t="n"/>
      <c r="AK234" s="127" t="n"/>
      <c r="AL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19" t="n">
        <v>0</v>
      </c>
      <c r="J235" s="106" t="n"/>
      <c r="K235" s="106" t="n"/>
      <c r="L235" s="107">
        <f>IF(J235-J234&lt;0,0,J235-J234)</f>
        <v/>
      </c>
      <c r="M235" s="106" t="n">
        <v>0</v>
      </c>
      <c r="N235" s="106" t="n"/>
      <c r="O235" s="106" t="n"/>
      <c r="P235" s="104">
        <f>IF(N235-N234&lt;0,0,N235-N234)</f>
        <v/>
      </c>
      <c r="Q235" s="106" t="n">
        <v>0</v>
      </c>
      <c r="R235" s="106" t="n"/>
      <c r="S235" s="106" t="n"/>
      <c r="T235" s="107">
        <f>IF(R235-R234&lt;0,0,R235-R234)</f>
        <v/>
      </c>
      <c r="U235" s="106" t="n">
        <v>0</v>
      </c>
      <c r="V235" s="106" t="n"/>
      <c r="W235" s="106" t="n"/>
      <c r="X235" s="107">
        <f>IF(V235-V234&lt;0,0,V235-V234)</f>
        <v/>
      </c>
      <c r="Y235" s="106" t="n">
        <v>0</v>
      </c>
      <c r="Z235" s="106" t="n"/>
      <c r="AA235" s="106" t="n"/>
      <c r="AB235" s="107">
        <f>IF(Z235-Z234&lt;0,0,Z235-Z234)</f>
        <v/>
      </c>
      <c r="AC235" s="106" t="n">
        <v>0</v>
      </c>
      <c r="AD235" s="106" t="n"/>
      <c r="AE235" s="106" t="n"/>
      <c r="AF235" s="107">
        <f>IF(AD235-AD234&lt;0,0,AD235-AD234)</f>
        <v/>
      </c>
      <c r="AG235" s="127" t="n"/>
      <c r="AH235" s="127" t="n"/>
      <c r="AI235" s="127" t="n"/>
      <c r="AJ235" s="127" t="n"/>
      <c r="AK235" s="127" t="n"/>
      <c r="AL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19" t="n">
        <v>0</v>
      </c>
      <c r="J236" s="106" t="n"/>
      <c r="K236" s="106" t="n"/>
      <c r="L236" s="107">
        <f>IF(J236-J235&lt;0,0,J236-J235)</f>
        <v/>
      </c>
      <c r="M236" s="106" t="n">
        <v>0</v>
      </c>
      <c r="N236" s="106" t="n"/>
      <c r="O236" s="106" t="n"/>
      <c r="P236" s="104">
        <f>IF(N236-N235&lt;0,0,N236-N235)</f>
        <v/>
      </c>
      <c r="Q236" s="106" t="n">
        <v>0</v>
      </c>
      <c r="R236" s="106" t="n"/>
      <c r="S236" s="106" t="n"/>
      <c r="T236" s="107">
        <f>IF(R236-R235&lt;0,0,R236-R235)</f>
        <v/>
      </c>
      <c r="U236" s="106" t="n">
        <v>0</v>
      </c>
      <c r="V236" s="106" t="n"/>
      <c r="W236" s="106" t="n"/>
      <c r="X236" s="107">
        <f>IF(V236-V235&lt;0,0,V236-V235)</f>
        <v/>
      </c>
      <c r="Y236" s="106" t="n">
        <v>0</v>
      </c>
      <c r="Z236" s="106" t="n"/>
      <c r="AA236" s="106" t="n"/>
      <c r="AB236" s="107">
        <f>IF(Z236-Z235&lt;0,0,Z236-Z235)</f>
        <v/>
      </c>
      <c r="AC236" s="106" t="n">
        <v>0</v>
      </c>
      <c r="AD236" s="106" t="n"/>
      <c r="AE236" s="106" t="n"/>
      <c r="AF236" s="107">
        <f>IF(AD236-AD235&lt;0,0,AD236-AD235)</f>
        <v/>
      </c>
      <c r="AG236" s="127" t="n"/>
      <c r="AH236" s="127" t="n"/>
      <c r="AI236" s="127" t="n"/>
      <c r="AJ236" s="127" t="n"/>
      <c r="AK236" s="127" t="n"/>
      <c r="AL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19" t="n">
        <v>0</v>
      </c>
      <c r="J237" s="106" t="n"/>
      <c r="K237" s="106" t="n"/>
      <c r="L237" s="107">
        <f>IF(J237-J236&lt;0,0,J237-J236)</f>
        <v/>
      </c>
      <c r="M237" s="106" t="n">
        <v>0</v>
      </c>
      <c r="N237" s="106" t="n"/>
      <c r="O237" s="106" t="n"/>
      <c r="P237" s="104">
        <f>IF(N237-N236&lt;0,0,N237-N236)</f>
        <v/>
      </c>
      <c r="Q237" s="106" t="n">
        <v>0</v>
      </c>
      <c r="R237" s="106" t="n"/>
      <c r="S237" s="106" t="n"/>
      <c r="T237" s="107">
        <f>IF(R237-R236&lt;0,0,R237-R236)</f>
        <v/>
      </c>
      <c r="U237" s="106" t="n">
        <v>0</v>
      </c>
      <c r="V237" s="106" t="n"/>
      <c r="W237" s="106" t="n"/>
      <c r="X237" s="107">
        <f>IF(V237-V236&lt;0,0,V237-V236)</f>
        <v/>
      </c>
      <c r="Y237" s="106" t="n">
        <v>0</v>
      </c>
      <c r="Z237" s="106" t="n"/>
      <c r="AA237" s="106" t="n"/>
      <c r="AB237" s="107">
        <f>IF(Z237-Z236&lt;0,0,Z237-Z236)</f>
        <v/>
      </c>
      <c r="AC237" s="106" t="n">
        <v>0</v>
      </c>
      <c r="AD237" s="106" t="n"/>
      <c r="AE237" s="106" t="n"/>
      <c r="AF237" s="107">
        <f>IF(AD237-AD236&lt;0,0,AD237-AD236)</f>
        <v/>
      </c>
      <c r="AG237" s="127" t="n"/>
      <c r="AH237" s="127" t="n"/>
      <c r="AI237" s="127" t="n"/>
      <c r="AJ237" s="127" t="n"/>
      <c r="AK237" s="127" t="n"/>
      <c r="AL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19" t="n">
        <v>0</v>
      </c>
      <c r="J238" s="106" t="n"/>
      <c r="K238" s="106" t="n"/>
      <c r="L238" s="107">
        <f>IF(J238-J237&lt;0,0,J238-J237)</f>
        <v/>
      </c>
      <c r="M238" s="106" t="n">
        <v>0</v>
      </c>
      <c r="N238" s="106" t="n"/>
      <c r="O238" s="106" t="n"/>
      <c r="P238" s="104">
        <f>IF(N238-N237&lt;0,0,N238-N237)</f>
        <v/>
      </c>
      <c r="Q238" s="106" t="n">
        <v>0</v>
      </c>
      <c r="R238" s="106" t="n"/>
      <c r="S238" s="106" t="n"/>
      <c r="T238" s="107">
        <f>IF(R238-R237&lt;0,0,R238-R237)</f>
        <v/>
      </c>
      <c r="U238" s="106" t="n">
        <v>0</v>
      </c>
      <c r="V238" s="106" t="n"/>
      <c r="W238" s="106" t="n"/>
      <c r="X238" s="107">
        <f>IF(V238-V237&lt;0,0,V238-V237)</f>
        <v/>
      </c>
      <c r="Y238" s="106" t="n">
        <v>0</v>
      </c>
      <c r="Z238" s="106" t="n"/>
      <c r="AA238" s="106" t="n"/>
      <c r="AB238" s="107">
        <f>IF(Z238-Z237&lt;0,0,Z238-Z237)</f>
        <v/>
      </c>
      <c r="AC238" s="106" t="n">
        <v>0</v>
      </c>
      <c r="AD238" s="106" t="n"/>
      <c r="AE238" s="106" t="n"/>
      <c r="AF238" s="107">
        <f>IF(AD238-AD237&lt;0,0,AD238-AD237)</f>
        <v/>
      </c>
      <c r="AG238" s="127" t="n"/>
      <c r="AH238" s="127" t="n"/>
      <c r="AI238" s="127" t="n"/>
      <c r="AJ238" s="127" t="n"/>
      <c r="AK238" s="127" t="n"/>
      <c r="AL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19" t="n">
        <v>0</v>
      </c>
      <c r="J239" s="106" t="n"/>
      <c r="K239" s="106" t="n"/>
      <c r="L239" s="107">
        <f>IF(J239-J238&lt;0,0,J239-J238)</f>
        <v/>
      </c>
      <c r="M239" s="106" t="n">
        <v>0</v>
      </c>
      <c r="N239" s="106" t="n"/>
      <c r="O239" s="106" t="n"/>
      <c r="P239" s="104">
        <f>IF(N239-N238&lt;0,0,N239-N238)</f>
        <v/>
      </c>
      <c r="Q239" s="106" t="n">
        <v>0</v>
      </c>
      <c r="R239" s="106" t="n"/>
      <c r="S239" s="106" t="n"/>
      <c r="T239" s="107">
        <f>IF(R239-R238&lt;0,0,R239-R238)</f>
        <v/>
      </c>
      <c r="U239" s="106" t="n">
        <v>0</v>
      </c>
      <c r="V239" s="106" t="n"/>
      <c r="W239" s="106" t="n"/>
      <c r="X239" s="107">
        <f>IF(V239-V238&lt;0,0,V239-V238)</f>
        <v/>
      </c>
      <c r="Y239" s="106" t="n">
        <v>0</v>
      </c>
      <c r="Z239" s="106" t="n"/>
      <c r="AA239" s="106" t="n"/>
      <c r="AB239" s="107">
        <f>IF(Z239-Z238&lt;0,0,Z239-Z238)</f>
        <v/>
      </c>
      <c r="AC239" s="106" t="n">
        <v>0</v>
      </c>
      <c r="AD239" s="106" t="n"/>
      <c r="AE239" s="106" t="n"/>
      <c r="AF239" s="107">
        <f>IF(AD239-AD238&lt;0,0,AD239-AD238)</f>
        <v/>
      </c>
      <c r="AG239" s="127" t="n"/>
      <c r="AH239" s="127" t="n"/>
      <c r="AI239" s="127" t="n"/>
      <c r="AJ239" s="127" t="n"/>
      <c r="AK239" s="127" t="n"/>
      <c r="AL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19" t="n">
        <v>0</v>
      </c>
      <c r="J240" s="106" t="n"/>
      <c r="K240" s="106" t="n"/>
      <c r="L240" s="107">
        <f>IF(J240-J239&lt;0,0,J240-J239)</f>
        <v/>
      </c>
      <c r="M240" s="106" t="n">
        <v>0</v>
      </c>
      <c r="N240" s="106" t="n"/>
      <c r="O240" s="106" t="n"/>
      <c r="P240" s="104">
        <f>IF(N240-N239&lt;0,0,N240-N239)</f>
        <v/>
      </c>
      <c r="Q240" s="106" t="n">
        <v>0</v>
      </c>
      <c r="R240" s="106" t="n"/>
      <c r="S240" s="106" t="n"/>
      <c r="T240" s="107">
        <f>IF(R240-R239&lt;0,0,R240-R239)</f>
        <v/>
      </c>
      <c r="U240" s="106" t="n">
        <v>0</v>
      </c>
      <c r="V240" s="106" t="n"/>
      <c r="W240" s="106" t="n"/>
      <c r="X240" s="107">
        <f>IF(V240-V239&lt;0,0,V240-V239)</f>
        <v/>
      </c>
      <c r="Y240" s="106" t="n">
        <v>0</v>
      </c>
      <c r="Z240" s="106" t="n"/>
      <c r="AA240" s="106" t="n"/>
      <c r="AB240" s="107">
        <f>IF(Z240-Z239&lt;0,0,Z240-Z239)</f>
        <v/>
      </c>
      <c r="AC240" s="106" t="n">
        <v>0</v>
      </c>
      <c r="AD240" s="106" t="n"/>
      <c r="AE240" s="106" t="n"/>
      <c r="AF240" s="107">
        <f>IF(AD240-AD239&lt;0,0,AD240-AD239)</f>
        <v/>
      </c>
      <c r="AG240" s="127" t="n"/>
      <c r="AH240" s="127" t="n"/>
      <c r="AI240" s="127" t="n"/>
      <c r="AJ240" s="127" t="n"/>
      <c r="AK240" s="127" t="n"/>
      <c r="AL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93" t="n">
        <v>0</v>
      </c>
      <c r="J241" s="109" t="n"/>
      <c r="K241" s="109" t="n"/>
      <c r="L241" s="40">
        <f>IF(J241-J240&lt;0,0,J241-J240)</f>
        <v/>
      </c>
      <c r="M241" s="109" t="n">
        <v>0</v>
      </c>
      <c r="N241" s="109" t="n"/>
      <c r="O241" s="109" t="n"/>
      <c r="P241" s="110">
        <f>IF(N241-N240&lt;0,0,N241-N240)</f>
        <v/>
      </c>
      <c r="Q241" s="109" t="n">
        <v>0</v>
      </c>
      <c r="R241" s="109" t="n"/>
      <c r="S241" s="109" t="n"/>
      <c r="T241" s="40">
        <f>IF(R241-R240&lt;0,0,R241-R240)</f>
        <v/>
      </c>
      <c r="U241" s="109" t="n">
        <v>0</v>
      </c>
      <c r="V241" s="109" t="n"/>
      <c r="W241" s="109" t="n"/>
      <c r="X241" s="40">
        <f>IF(V241-V240&lt;0,0,V241-V240)</f>
        <v/>
      </c>
      <c r="Y241" s="109" t="n">
        <v>0</v>
      </c>
      <c r="Z241" s="109" t="n"/>
      <c r="AA241" s="109" t="n"/>
      <c r="AB241" s="40">
        <f>IF(Z241-Z240&lt;0,0,Z241-Z240)</f>
        <v/>
      </c>
      <c r="AC241" s="109" t="n">
        <v>0</v>
      </c>
      <c r="AD241" s="109" t="n"/>
      <c r="AE241" s="109" t="n"/>
      <c r="AF241" s="40">
        <f>IF(AD241-AD240&lt;0,0,AD241-AD240)</f>
        <v/>
      </c>
      <c r="AG241" s="127" t="n"/>
      <c r="AH241" s="127" t="n"/>
      <c r="AI241" s="127" t="n"/>
      <c r="AJ241" s="127" t="n"/>
      <c r="AK241" s="127" t="n"/>
      <c r="AL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7" t="n"/>
      <c r="AF242" s="127" t="n"/>
      <c r="AG242" s="127" t="n"/>
      <c r="AH242" s="127" t="n"/>
      <c r="AI242" s="127" t="n"/>
      <c r="AJ242" s="127" t="n"/>
      <c r="AK242" s="127" t="n"/>
      <c r="AL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98" t="inlineStr">
        <is>
          <t>carry over</t>
        </is>
      </c>
      <c r="J243" s="99">
        <f>J241</f>
        <v/>
      </c>
      <c r="K243" s="99" t="n"/>
      <c r="L243" s="100" t="n"/>
      <c r="M243" s="98" t="inlineStr">
        <is>
          <t>carry over</t>
        </is>
      </c>
      <c r="N243" s="99" t="n"/>
      <c r="O243" s="99" t="n"/>
      <c r="P243" s="100" t="n"/>
      <c r="Q243" s="98" t="inlineStr">
        <is>
          <t>carry over</t>
        </is>
      </c>
      <c r="R243" s="99">
        <f>R241</f>
        <v/>
      </c>
      <c r="S243" s="99" t="n"/>
      <c r="T243" s="100" t="n"/>
      <c r="U243" s="25" t="inlineStr">
        <is>
          <t>carry over</t>
        </is>
      </c>
      <c r="V243" s="26">
        <f>V241</f>
        <v/>
      </c>
      <c r="W243" s="26" t="n"/>
      <c r="X243" s="27" t="n"/>
      <c r="Y243" s="98" t="inlineStr">
        <is>
          <t>carry over</t>
        </is>
      </c>
      <c r="Z243" s="99">
        <f>Z241</f>
        <v/>
      </c>
      <c r="AA243" s="99" t="n"/>
      <c r="AB243" s="100" t="n"/>
      <c r="AC243" s="98" t="inlineStr">
        <is>
          <t>carry over</t>
        </is>
      </c>
      <c r="AD243" s="99">
        <f>AD241</f>
        <v/>
      </c>
      <c r="AE243" s="99" t="n"/>
      <c r="AF243" s="100" t="n"/>
      <c r="AG243" s="127" t="n"/>
      <c r="AH243" s="127" t="n"/>
      <c r="AI243" s="127" t="n"/>
      <c r="AJ243" s="127" t="n"/>
      <c r="AK243" s="127" t="n"/>
      <c r="AL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101" t="n"/>
      <c r="I244" s="79" t="inlineStr">
        <is>
          <t>Targon - 4</t>
        </is>
      </c>
      <c r="J244" s="133" t="n"/>
      <c r="K244" s="133" t="n"/>
      <c r="L244" s="78">
        <f>SUM(L246:L276)</f>
        <v/>
      </c>
      <c r="M244" s="79" t="inlineStr">
        <is>
          <t>Proprietary Trading - 8</t>
        </is>
      </c>
      <c r="N244" s="133" t="n"/>
      <c r="O244" s="133" t="n"/>
      <c r="P244" s="78">
        <f>SUM(P246:P276)</f>
        <v/>
      </c>
      <c r="Q244" s="79" t="inlineStr">
        <is>
          <t>Vision - 19</t>
        </is>
      </c>
      <c r="R244" s="133" t="n"/>
      <c r="S244" s="133" t="n"/>
      <c r="T244" s="102">
        <f>SUM(T246:T276)</f>
        <v/>
      </c>
      <c r="U244" s="79" t="inlineStr">
        <is>
          <t>Graphite - 43</t>
        </is>
      </c>
      <c r="V244" s="133" t="n"/>
      <c r="W244" s="133" t="n"/>
      <c r="X244" s="78">
        <f>SUM(X246:X276)</f>
        <v/>
      </c>
      <c r="Y244" s="79" t="inlineStr">
        <is>
          <t>Gradients - 56</t>
        </is>
      </c>
      <c r="Z244" s="133" t="n"/>
      <c r="AA244" s="133" t="n"/>
      <c r="AB244" s="78">
        <f>SUM(AB246:AB276)</f>
        <v/>
      </c>
      <c r="AC244" s="79" t="inlineStr">
        <is>
          <t>Chutes - 64</t>
        </is>
      </c>
      <c r="AD244" s="133" t="n"/>
      <c r="AE244" s="133" t="n"/>
      <c r="AF244" s="78">
        <f>SUM(AF246:AF276)</f>
        <v/>
      </c>
      <c r="AG244" s="51" t="n"/>
      <c r="AH244" s="51" t="n"/>
      <c r="AI244" s="51" t="n"/>
      <c r="AJ244" s="51" t="n"/>
      <c r="AK244" s="51" t="n"/>
      <c r="AL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81" t="inlineStr">
        <is>
          <t>stock up [𝞃]</t>
        </is>
      </c>
      <c r="J245" s="81" t="inlineStr">
        <is>
          <t>α token</t>
        </is>
      </c>
      <c r="K245" s="81" t="inlineStr">
        <is>
          <t>validator</t>
        </is>
      </c>
      <c r="L245" s="81" t="inlineStr">
        <is>
          <t>daily reward [𝞃]</t>
        </is>
      </c>
      <c r="M245" s="81" t="inlineStr">
        <is>
          <t>stock up [𝞃]</t>
        </is>
      </c>
      <c r="N245" s="81" t="inlineStr">
        <is>
          <t>α token</t>
        </is>
      </c>
      <c r="O245" s="81" t="inlineStr">
        <is>
          <t>validator</t>
        </is>
      </c>
      <c r="P245" s="81" t="inlineStr">
        <is>
          <t>daily reward [𝞃]</t>
        </is>
      </c>
      <c r="Q245" s="81" t="inlineStr">
        <is>
          <t>stock up [𝞃]</t>
        </is>
      </c>
      <c r="R245" s="81" t="inlineStr">
        <is>
          <t>α token</t>
        </is>
      </c>
      <c r="S245" s="81" t="inlineStr">
        <is>
          <t>validator</t>
        </is>
      </c>
      <c r="T245" s="81" t="inlineStr">
        <is>
          <t>daily reward [𝞃]</t>
        </is>
      </c>
      <c r="U245" s="81" t="inlineStr">
        <is>
          <t>stock up [𝞃]</t>
        </is>
      </c>
      <c r="V245" s="81" t="inlineStr">
        <is>
          <t>α token</t>
        </is>
      </c>
      <c r="W245" s="81" t="inlineStr">
        <is>
          <t>validator</t>
        </is>
      </c>
      <c r="X245" s="81" t="inlineStr">
        <is>
          <t>daily reward [𝞃]</t>
        </is>
      </c>
      <c r="Y245" s="81" t="inlineStr">
        <is>
          <t>stock up [𝞃]</t>
        </is>
      </c>
      <c r="Z245" s="81" t="inlineStr">
        <is>
          <t>α token</t>
        </is>
      </c>
      <c r="AA245" s="81" t="inlineStr">
        <is>
          <t>validator</t>
        </is>
      </c>
      <c r="AB245" s="81" t="inlineStr">
        <is>
          <t>daily reward [𝞃]</t>
        </is>
      </c>
      <c r="AC245" s="81" t="inlineStr">
        <is>
          <t>stock up [𝞃]</t>
        </is>
      </c>
      <c r="AD245" s="81" t="inlineStr">
        <is>
          <t>α token</t>
        </is>
      </c>
      <c r="AE245" s="81" t="inlineStr">
        <is>
          <t>validator</t>
        </is>
      </c>
      <c r="AF245" s="81" t="inlineStr">
        <is>
          <t>daily reward [𝞃]</t>
        </is>
      </c>
      <c r="AG245" s="127" t="inlineStr">
        <is>
          <t xml:space="preserve"> </t>
        </is>
      </c>
      <c r="AH245" s="127" t="n"/>
      <c r="AI245" s="127" t="n"/>
      <c r="AJ245" s="127" t="n"/>
      <c r="AK245" s="127" t="n"/>
      <c r="AL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84" t="n">
        <v>0</v>
      </c>
      <c r="J246" s="111" t="n"/>
      <c r="K246" s="111" t="n"/>
      <c r="L246" s="111">
        <f>IF(J246-J241&lt;0,0,J246-J241)</f>
        <v/>
      </c>
      <c r="M246" s="112" t="n">
        <v>0</v>
      </c>
      <c r="N246" s="114" t="n"/>
      <c r="O246" s="114" t="n"/>
      <c r="P246" s="53">
        <f>IF(N246-N241&lt;0,0,N246-N241)</f>
        <v/>
      </c>
      <c r="Q246" s="111" t="n">
        <v>0</v>
      </c>
      <c r="R246" s="111" t="n"/>
      <c r="S246" s="111" t="n"/>
      <c r="T246" s="53">
        <f>IF(R246-R241&lt;0,0,R246-R241)</f>
        <v/>
      </c>
      <c r="U246" s="111" t="n">
        <v>0</v>
      </c>
      <c r="V246" s="111" t="n"/>
      <c r="W246" s="111" t="n"/>
      <c r="X246" s="53">
        <f>IF(V246-V241&lt;0,0,V246-V241)</f>
        <v/>
      </c>
      <c r="Y246" s="111" t="n">
        <v>0</v>
      </c>
      <c r="Z246" s="111" t="n"/>
      <c r="AA246" s="111" t="n"/>
      <c r="AB246" s="53">
        <f>IF(Z246-Z241&lt;0,0,Z246-Z241)</f>
        <v/>
      </c>
      <c r="AC246" s="111" t="n">
        <v>0</v>
      </c>
      <c r="AD246" s="111" t="n"/>
      <c r="AE246" s="111" t="n"/>
      <c r="AF246" s="53">
        <f>IF(AD246-AD241&lt;0,0,AD246-AD241)</f>
        <v/>
      </c>
      <c r="AG246" s="127" t="n"/>
      <c r="AH246" s="127" t="n"/>
      <c r="AI246" s="127" t="n"/>
      <c r="AJ246" s="127" t="n"/>
      <c r="AK246" s="127" t="n"/>
      <c r="AL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19" t="n">
        <v>0</v>
      </c>
      <c r="J247" s="106" t="n"/>
      <c r="K247" s="106" t="n"/>
      <c r="L247" s="106">
        <f>IF(J247-J246&lt;0,0,J247-J246)</f>
        <v/>
      </c>
      <c r="M247" s="115" t="n">
        <v>0</v>
      </c>
      <c r="N247" s="117" t="n"/>
      <c r="O247" s="117" t="n"/>
      <c r="P247" s="104">
        <f>IF(N247-N246&lt;0,0,N247-N246)</f>
        <v/>
      </c>
      <c r="Q247" s="106" t="n">
        <v>0</v>
      </c>
      <c r="R247" s="106" t="n"/>
      <c r="S247" s="106" t="n"/>
      <c r="T247" s="107">
        <f>IF(R247-R246&lt;0,0,R247-R246)</f>
        <v/>
      </c>
      <c r="U247" s="106" t="n">
        <v>0</v>
      </c>
      <c r="V247" s="106" t="n"/>
      <c r="W247" s="106" t="n"/>
      <c r="X247" s="107">
        <f>IF(V247-V246&lt;0,0,V247-V246)</f>
        <v/>
      </c>
      <c r="Y247" s="106" t="n">
        <v>0</v>
      </c>
      <c r="Z247" s="106" t="n"/>
      <c r="AA247" s="106" t="n"/>
      <c r="AB247" s="107">
        <f>IF(Z247-Z246&lt;0,0,Z247-Z246)</f>
        <v/>
      </c>
      <c r="AC247" s="106" t="n">
        <v>0</v>
      </c>
      <c r="AD247" s="106" t="n"/>
      <c r="AE247" s="106" t="n"/>
      <c r="AF247" s="107">
        <f>IF(AD247-AD246&lt;0,0,AD247-AD246)</f>
        <v/>
      </c>
      <c r="AG247" s="127" t="n"/>
      <c r="AH247" s="127" t="n"/>
      <c r="AI247" s="127" t="n"/>
      <c r="AJ247" s="127" t="n"/>
      <c r="AK247" s="127" t="n"/>
      <c r="AL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19" t="n">
        <v>0</v>
      </c>
      <c r="J248" s="106" t="n"/>
      <c r="K248" s="106" t="n"/>
      <c r="L248" s="106">
        <f>IF(J248-J247&lt;0,0,J248-J247)</f>
        <v/>
      </c>
      <c r="M248" s="115" t="n">
        <v>0</v>
      </c>
      <c r="N248" s="117" t="n"/>
      <c r="O248" s="117" t="n"/>
      <c r="P248" s="104">
        <f>IF(N248-N247&lt;0,0,N248-N247)</f>
        <v/>
      </c>
      <c r="Q248" s="106" t="n">
        <v>0</v>
      </c>
      <c r="R248" s="106" t="n"/>
      <c r="S248" s="106" t="n"/>
      <c r="T248" s="107">
        <f>IF(R248-R247&lt;0,0,R248-R247)</f>
        <v/>
      </c>
      <c r="U248" s="106" t="n">
        <v>0</v>
      </c>
      <c r="V248" s="106" t="n"/>
      <c r="W248" s="106" t="n"/>
      <c r="X248" s="107">
        <f>IF(V248-V247&lt;0,0,V248-V247)</f>
        <v/>
      </c>
      <c r="Y248" s="106" t="n">
        <v>0</v>
      </c>
      <c r="Z248" s="106" t="n"/>
      <c r="AA248" s="106" t="n"/>
      <c r="AB248" s="107">
        <f>IF(Z248-Z247&lt;0,0,Z248-Z247)</f>
        <v/>
      </c>
      <c r="AC248" s="106" t="n">
        <v>0</v>
      </c>
      <c r="AD248" s="106" t="n"/>
      <c r="AE248" s="106" t="n"/>
      <c r="AF248" s="107">
        <f>IF(AD248-AD247&lt;0,0,AD248-AD247)</f>
        <v/>
      </c>
      <c r="AG248" s="127" t="n"/>
      <c r="AH248" s="127" t="n"/>
      <c r="AI248" s="127" t="n"/>
      <c r="AJ248" s="127" t="n"/>
      <c r="AK248" s="127" t="n"/>
      <c r="AL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19" t="n">
        <v>0</v>
      </c>
      <c r="J249" s="106" t="n"/>
      <c r="K249" s="106" t="n"/>
      <c r="L249" s="106">
        <f>IF(J249-J248&lt;0,0,J249-J248)</f>
        <v/>
      </c>
      <c r="M249" s="115" t="n">
        <v>0</v>
      </c>
      <c r="N249" s="117" t="n"/>
      <c r="O249" s="117" t="n"/>
      <c r="P249" s="104">
        <f>IF(N249-N248&lt;0,0,N249-N248)</f>
        <v/>
      </c>
      <c r="Q249" s="106" t="n">
        <v>0</v>
      </c>
      <c r="R249" s="106" t="n"/>
      <c r="S249" s="106" t="n"/>
      <c r="T249" s="107">
        <f>IF(R249-R248&lt;0,0,R249-R248)</f>
        <v/>
      </c>
      <c r="U249" s="106" t="n">
        <v>0</v>
      </c>
      <c r="V249" s="106" t="n"/>
      <c r="W249" s="106" t="n"/>
      <c r="X249" s="107">
        <f>IF(V249-V248&lt;0,0,V249-V248)</f>
        <v/>
      </c>
      <c r="Y249" s="106" t="n">
        <v>0</v>
      </c>
      <c r="Z249" s="106" t="n"/>
      <c r="AA249" s="106" t="n"/>
      <c r="AB249" s="107">
        <f>IF(Z249-Z248&lt;0,0,Z249-Z248)</f>
        <v/>
      </c>
      <c r="AC249" s="106" t="n">
        <v>0</v>
      </c>
      <c r="AD249" s="106" t="n"/>
      <c r="AE249" s="106" t="n"/>
      <c r="AF249" s="107">
        <f>IF(AD249-AD248&lt;0,0,AD249-AD248)</f>
        <v/>
      </c>
      <c r="AG249" s="127" t="n"/>
      <c r="AH249" s="127" t="n"/>
      <c r="AI249" s="127" t="n"/>
      <c r="AJ249" s="127" t="n"/>
      <c r="AK249" s="127" t="n"/>
      <c r="AL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19" t="n">
        <v>0</v>
      </c>
      <c r="J250" s="106" t="n"/>
      <c r="K250" s="106" t="n"/>
      <c r="L250" s="106">
        <f>IF(J250-J249&lt;0,0,J250-J249)</f>
        <v/>
      </c>
      <c r="M250" s="115" t="n">
        <v>0</v>
      </c>
      <c r="N250" s="106" t="n"/>
      <c r="O250" s="106" t="n"/>
      <c r="P250" s="104">
        <f>IF(N250-N249&lt;0,0,N250-N249)</f>
        <v/>
      </c>
      <c r="Q250" s="106" t="n">
        <v>0</v>
      </c>
      <c r="R250" s="106" t="n"/>
      <c r="S250" s="106" t="n"/>
      <c r="T250" s="107">
        <f>IF(R250-R249&lt;0,0,R250-R249)</f>
        <v/>
      </c>
      <c r="U250" s="106" t="n">
        <v>0</v>
      </c>
      <c r="V250" s="106" t="n"/>
      <c r="W250" s="106" t="n"/>
      <c r="X250" s="107">
        <f>IF(V250-V249&lt;0,0,V250-V249)</f>
        <v/>
      </c>
      <c r="Y250" s="106" t="n">
        <v>0</v>
      </c>
      <c r="Z250" s="106" t="n"/>
      <c r="AA250" s="106" t="n"/>
      <c r="AB250" s="107">
        <f>IF(Z250-Z249&lt;0,0,Z250-Z249)</f>
        <v/>
      </c>
      <c r="AC250" s="106" t="n">
        <v>0</v>
      </c>
      <c r="AD250" s="106" t="n"/>
      <c r="AE250" s="106" t="n"/>
      <c r="AF250" s="107">
        <f>IF(AD250-AD249&lt;0,0,AD250-AD249)</f>
        <v/>
      </c>
      <c r="AG250" s="127" t="n"/>
      <c r="AH250" s="127" t="n"/>
      <c r="AI250" s="127" t="n"/>
      <c r="AJ250" s="127" t="n"/>
      <c r="AK250" s="127" t="n"/>
      <c r="AL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19" t="n">
        <v>0</v>
      </c>
      <c r="J251" s="106" t="n"/>
      <c r="K251" s="106" t="n"/>
      <c r="L251" s="106">
        <f>IF(J251-J250&lt;0,0,J251-J250)</f>
        <v/>
      </c>
      <c r="M251" s="115" t="n">
        <v>0</v>
      </c>
      <c r="N251" s="117" t="n"/>
      <c r="O251" s="117" t="n"/>
      <c r="P251" s="104">
        <f>IF(N251-N250&lt;0,0,N251-N250)</f>
        <v/>
      </c>
      <c r="Q251" s="106" t="n">
        <v>0</v>
      </c>
      <c r="R251" s="106" t="n"/>
      <c r="S251" s="106" t="n"/>
      <c r="T251" s="107">
        <f>IF(R251-R250&lt;0,0,R251-R250)</f>
        <v/>
      </c>
      <c r="U251" s="106" t="n">
        <v>0</v>
      </c>
      <c r="V251" s="106" t="n"/>
      <c r="W251" s="106" t="n"/>
      <c r="X251" s="107">
        <f>IF(V251-V250&lt;0,0,V251-V250)</f>
        <v/>
      </c>
      <c r="Y251" s="106" t="n">
        <v>0</v>
      </c>
      <c r="Z251" s="106" t="n"/>
      <c r="AA251" s="106" t="n"/>
      <c r="AB251" s="107">
        <f>IF(Z251-Z250&lt;0,0,Z251-Z250)</f>
        <v/>
      </c>
      <c r="AC251" s="106" t="n">
        <v>0</v>
      </c>
      <c r="AD251" s="106" t="n"/>
      <c r="AE251" s="106" t="n"/>
      <c r="AF251" s="107">
        <f>IF(AD251-AD250&lt;0,0,AD251-AD250)</f>
        <v/>
      </c>
      <c r="AG251" s="127" t="n"/>
      <c r="AH251" s="127" t="n"/>
      <c r="AI251" s="127" t="n"/>
      <c r="AJ251" s="127" t="n"/>
      <c r="AK251" s="127" t="n"/>
      <c r="AL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19" t="n">
        <v>0</v>
      </c>
      <c r="J252" s="106" t="n"/>
      <c r="K252" s="106" t="n"/>
      <c r="L252" s="106">
        <f>IF(J252-J251&lt;0,0,J252-J251)</f>
        <v/>
      </c>
      <c r="M252" s="119" t="n">
        <v>0</v>
      </c>
      <c r="N252" s="106" t="n"/>
      <c r="O252" s="106" t="n"/>
      <c r="P252" s="104">
        <f>IF(N252-N251&lt;0,0,N252-N251)</f>
        <v/>
      </c>
      <c r="Q252" s="106" t="n">
        <v>0</v>
      </c>
      <c r="R252" s="106" t="n"/>
      <c r="S252" s="106" t="n"/>
      <c r="T252" s="107">
        <f>IF(R252-R251&lt;0,0,R252-R251)</f>
        <v/>
      </c>
      <c r="U252" s="106" t="n">
        <v>0</v>
      </c>
      <c r="V252" s="106" t="n"/>
      <c r="W252" s="106" t="n"/>
      <c r="X252" s="107">
        <f>IF(V252-V251&lt;0,0,V252-V251)</f>
        <v/>
      </c>
      <c r="Y252" s="106" t="n">
        <v>0</v>
      </c>
      <c r="Z252" s="106" t="n"/>
      <c r="AA252" s="106" t="n"/>
      <c r="AB252" s="107">
        <f>IF(Z252-Z251&lt;0,0,Z252-Z251)</f>
        <v/>
      </c>
      <c r="AC252" s="106" t="n">
        <v>0</v>
      </c>
      <c r="AD252" s="106" t="n"/>
      <c r="AE252" s="106" t="n"/>
      <c r="AF252" s="107">
        <f>IF(AD252-AD251&lt;0,0,AD252-AD251)</f>
        <v/>
      </c>
      <c r="AG252" s="127" t="n"/>
      <c r="AH252" s="127" t="n"/>
      <c r="AI252" s="127" t="n"/>
      <c r="AJ252" s="127" t="n"/>
      <c r="AK252" s="127" t="n"/>
      <c r="AL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19" t="n">
        <v>0</v>
      </c>
      <c r="J253" s="106" t="n"/>
      <c r="K253" s="106" t="n"/>
      <c r="L253" s="106">
        <f>IF(J253-J252&lt;0,0,J253-J252)</f>
        <v/>
      </c>
      <c r="M253" s="119" t="n">
        <v>0</v>
      </c>
      <c r="N253" s="106" t="n"/>
      <c r="O253" s="106" t="n"/>
      <c r="P253" s="104">
        <f>IF(N253-N252&lt;0,0,N253-N252)</f>
        <v/>
      </c>
      <c r="Q253" s="106" t="n">
        <v>0</v>
      </c>
      <c r="R253" s="106" t="n"/>
      <c r="S253" s="106" t="n"/>
      <c r="T253" s="107">
        <f>IF(R253-R252&lt;0,0,R253-R252)</f>
        <v/>
      </c>
      <c r="U253" s="106" t="n">
        <v>0</v>
      </c>
      <c r="V253" s="106" t="n"/>
      <c r="W253" s="106" t="n"/>
      <c r="X253" s="107">
        <f>IF(V253-V252&lt;0,0,V253-V252)</f>
        <v/>
      </c>
      <c r="Y253" s="106" t="n">
        <v>0</v>
      </c>
      <c r="Z253" s="106" t="n"/>
      <c r="AA253" s="106" t="n"/>
      <c r="AB253" s="107">
        <f>IF(Z253-Z252&lt;0,0,Z253-Z252)</f>
        <v/>
      </c>
      <c r="AC253" s="106" t="n">
        <v>0</v>
      </c>
      <c r="AD253" s="106" t="n"/>
      <c r="AE253" s="106" t="n"/>
      <c r="AF253" s="107">
        <f>IF(AD253-AD252&lt;0,0,AD253-AD252)</f>
        <v/>
      </c>
      <c r="AG253" s="127" t="n"/>
      <c r="AH253" s="127" t="n"/>
      <c r="AI253" s="127" t="n"/>
      <c r="AJ253" s="127" t="n"/>
      <c r="AK253" s="127" t="n"/>
      <c r="AL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19" t="n">
        <v>0</v>
      </c>
      <c r="J254" s="106" t="n"/>
      <c r="K254" s="106" t="n"/>
      <c r="L254" s="106">
        <f>IF(J254-J253&lt;0,0,J254-J253)</f>
        <v/>
      </c>
      <c r="M254" s="119" t="n">
        <v>0</v>
      </c>
      <c r="N254" s="106" t="n"/>
      <c r="O254" s="106" t="n"/>
      <c r="P254" s="104">
        <f>IF(N254-N253&lt;0,0,N254-N253)</f>
        <v/>
      </c>
      <c r="Q254" s="106" t="n">
        <v>0</v>
      </c>
      <c r="R254" s="106" t="n"/>
      <c r="S254" s="106" t="n"/>
      <c r="T254" s="107">
        <f>IF(R254-R253&lt;0,0,R254-R253)</f>
        <v/>
      </c>
      <c r="U254" s="106" t="n">
        <v>0</v>
      </c>
      <c r="V254" s="106" t="n"/>
      <c r="W254" s="106" t="n"/>
      <c r="X254" s="107">
        <f>IF(V254-V253&lt;0,0,V254-V253)</f>
        <v/>
      </c>
      <c r="Y254" s="106" t="n">
        <v>0</v>
      </c>
      <c r="Z254" s="106" t="n"/>
      <c r="AA254" s="106" t="n"/>
      <c r="AB254" s="107">
        <f>IF(Z254-Z253&lt;0,0,Z254-Z253)</f>
        <v/>
      </c>
      <c r="AC254" s="106" t="n">
        <v>0</v>
      </c>
      <c r="AD254" s="106" t="n"/>
      <c r="AE254" s="106" t="n"/>
      <c r="AF254" s="107">
        <f>IF(AD254-AD253&lt;0,0,AD254-AD253)</f>
        <v/>
      </c>
      <c r="AG254" s="127" t="n"/>
      <c r="AH254" s="127" t="n"/>
      <c r="AI254" s="127" t="n"/>
      <c r="AJ254" s="127" t="n"/>
      <c r="AK254" s="127" t="n"/>
      <c r="AL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19" t="n">
        <v>0</v>
      </c>
      <c r="J255" s="106" t="n"/>
      <c r="K255" s="106" t="n"/>
      <c r="L255" s="106">
        <f>IF(J255-J254&lt;0,0,J255-J254)</f>
        <v/>
      </c>
      <c r="M255" s="119" t="n">
        <v>0</v>
      </c>
      <c r="N255" s="106" t="n"/>
      <c r="O255" s="106" t="n"/>
      <c r="P255" s="104">
        <f>IF(N255-N254&lt;0,0,N255-N254)</f>
        <v/>
      </c>
      <c r="Q255" s="106" t="n">
        <v>0</v>
      </c>
      <c r="R255" s="106" t="n"/>
      <c r="S255" s="106" t="n"/>
      <c r="T255" s="107">
        <f>IF(R255-R254&lt;0,0,R255-R254)</f>
        <v/>
      </c>
      <c r="U255" s="106" t="n">
        <v>0</v>
      </c>
      <c r="V255" s="106" t="n"/>
      <c r="W255" s="106" t="n"/>
      <c r="X255" s="107">
        <f>IF(V255-V254&lt;0,0,V255-V254)</f>
        <v/>
      </c>
      <c r="Y255" s="106" t="n">
        <v>0</v>
      </c>
      <c r="Z255" s="106" t="n"/>
      <c r="AA255" s="106" t="n"/>
      <c r="AB255" s="107">
        <f>IF(Z255-Z254&lt;0,0,Z255-Z254)</f>
        <v/>
      </c>
      <c r="AC255" s="106" t="n">
        <v>0</v>
      </c>
      <c r="AD255" s="106" t="n"/>
      <c r="AE255" s="106" t="n"/>
      <c r="AF255" s="107">
        <f>IF(AD255-AD254&lt;0,0,AD255-AD254)</f>
        <v/>
      </c>
      <c r="AG255" s="127" t="n"/>
      <c r="AH255" s="127" t="n"/>
      <c r="AI255" s="127" t="n"/>
      <c r="AJ255" s="127" t="n"/>
      <c r="AK255" s="127" t="n"/>
      <c r="AL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19" t="n">
        <v>0</v>
      </c>
      <c r="J256" s="106" t="n"/>
      <c r="K256" s="106" t="n"/>
      <c r="L256" s="106">
        <f>IF(J256-J255&lt;0,0,J256-J255)</f>
        <v/>
      </c>
      <c r="M256" s="119" t="n">
        <v>0</v>
      </c>
      <c r="N256" s="106" t="n"/>
      <c r="O256" s="106" t="n"/>
      <c r="P256" s="104">
        <f>IF(N256-N255&lt;0,0,N256-N255)</f>
        <v/>
      </c>
      <c r="Q256" s="106" t="n">
        <v>0</v>
      </c>
      <c r="R256" s="106" t="n"/>
      <c r="S256" s="106" t="n"/>
      <c r="T256" s="107">
        <f>IF(R256-R255&lt;0,0,R256-R255)</f>
        <v/>
      </c>
      <c r="U256" s="106" t="n">
        <v>0</v>
      </c>
      <c r="V256" s="106" t="n"/>
      <c r="W256" s="106" t="n"/>
      <c r="X256" s="107">
        <f>IF(V256-V255&lt;0,0,V256-V255)</f>
        <v/>
      </c>
      <c r="Y256" s="106" t="n">
        <v>0</v>
      </c>
      <c r="Z256" s="106" t="n"/>
      <c r="AA256" s="106" t="n"/>
      <c r="AB256" s="107">
        <f>IF(Z256-Z255&lt;0,0,Z256-Z255)</f>
        <v/>
      </c>
      <c r="AC256" s="106" t="n">
        <v>0</v>
      </c>
      <c r="AD256" s="106" t="n"/>
      <c r="AE256" s="106" t="n"/>
      <c r="AF256" s="107">
        <f>IF(AD256-AD255&lt;0,0,AD256-AD255)</f>
        <v/>
      </c>
      <c r="AG256" s="127" t="n"/>
      <c r="AH256" s="127" t="n"/>
      <c r="AI256" s="127" t="n"/>
      <c r="AJ256" s="127" t="n"/>
      <c r="AK256" s="127" t="n"/>
      <c r="AL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19" t="n">
        <v>0</v>
      </c>
      <c r="J257" s="106" t="n"/>
      <c r="K257" s="106" t="n"/>
      <c r="L257" s="106">
        <f>IF(J257-J256&lt;0,0,J257-J256)</f>
        <v/>
      </c>
      <c r="M257" s="119" t="n">
        <v>0</v>
      </c>
      <c r="N257" s="106" t="n"/>
      <c r="O257" s="106" t="n"/>
      <c r="P257" s="104">
        <f>IF(N257-N256&lt;0,0,N257-N256)</f>
        <v/>
      </c>
      <c r="Q257" s="106" t="n">
        <v>0</v>
      </c>
      <c r="R257" s="106" t="n"/>
      <c r="S257" s="106" t="n"/>
      <c r="T257" s="107">
        <f>IF(R257-R256&lt;0,0,R257-R256)</f>
        <v/>
      </c>
      <c r="U257" s="106" t="n">
        <v>0</v>
      </c>
      <c r="V257" s="106" t="n"/>
      <c r="W257" s="106" t="n"/>
      <c r="X257" s="107">
        <f>IF(V257-V256&lt;0,0,V257-V256)</f>
        <v/>
      </c>
      <c r="Y257" s="106" t="n">
        <v>0</v>
      </c>
      <c r="Z257" s="106" t="n"/>
      <c r="AA257" s="106" t="n"/>
      <c r="AB257" s="107">
        <f>IF(Z257-Z256&lt;0,0,Z257-Z256)</f>
        <v/>
      </c>
      <c r="AC257" s="106" t="n">
        <v>0</v>
      </c>
      <c r="AD257" s="106" t="n"/>
      <c r="AE257" s="106" t="n"/>
      <c r="AF257" s="107">
        <f>IF(AD257-AD256&lt;0,0,AD257-AD256)</f>
        <v/>
      </c>
      <c r="AG257" s="127" t="n"/>
      <c r="AH257" s="127" t="n"/>
      <c r="AI257" s="127" t="n"/>
      <c r="AJ257" s="127" t="n"/>
      <c r="AK257" s="127" t="n"/>
      <c r="AL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19" t="n">
        <v>0</v>
      </c>
      <c r="J258" s="106" t="n"/>
      <c r="K258" s="106" t="n"/>
      <c r="L258" s="106">
        <f>IF(J258-J257&lt;0,0,J258-J257)</f>
        <v/>
      </c>
      <c r="M258" s="119" t="n">
        <v>0</v>
      </c>
      <c r="N258" s="106" t="n"/>
      <c r="O258" s="106" t="n"/>
      <c r="P258" s="104">
        <f>IF(N258-N257&lt;0,0,N258-N257)</f>
        <v/>
      </c>
      <c r="Q258" s="106" t="n">
        <v>0</v>
      </c>
      <c r="R258" s="106" t="n"/>
      <c r="S258" s="106" t="n"/>
      <c r="T258" s="107">
        <f>IF(R258-R257&lt;0,0,R258-R257)</f>
        <v/>
      </c>
      <c r="U258" s="106" t="n">
        <v>0</v>
      </c>
      <c r="V258" s="106" t="n"/>
      <c r="W258" s="106" t="n"/>
      <c r="X258" s="107">
        <f>IF(V258-V257&lt;0,0,V258-V257)</f>
        <v/>
      </c>
      <c r="Y258" s="106" t="n">
        <v>0</v>
      </c>
      <c r="Z258" s="106" t="n"/>
      <c r="AA258" s="106" t="n"/>
      <c r="AB258" s="107">
        <f>IF(Z258-Z257&lt;0,0,Z258-Z257)</f>
        <v/>
      </c>
      <c r="AC258" s="106" t="n">
        <v>0</v>
      </c>
      <c r="AD258" s="106" t="n"/>
      <c r="AE258" s="106" t="n"/>
      <c r="AF258" s="107">
        <f>IF(AD258-AD257&lt;0,0,AD258-AD257)</f>
        <v/>
      </c>
      <c r="AG258" s="127" t="n"/>
      <c r="AH258" s="127" t="n"/>
      <c r="AI258" s="127" t="n"/>
      <c r="AJ258" s="127" t="n"/>
      <c r="AK258" s="127" t="n"/>
      <c r="AL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19" t="n">
        <v>0</v>
      </c>
      <c r="J259" s="106" t="n"/>
      <c r="K259" s="106" t="n"/>
      <c r="L259" s="106">
        <f>IF(J259-J258&lt;0,0,J259-J258)</f>
        <v/>
      </c>
      <c r="M259" s="119" t="n">
        <v>0</v>
      </c>
      <c r="N259" s="106" t="n"/>
      <c r="O259" s="106" t="n"/>
      <c r="P259" s="104">
        <f>IF(N259-N258&lt;0,0,N259-N258)</f>
        <v/>
      </c>
      <c r="Q259" s="106" t="n">
        <v>0</v>
      </c>
      <c r="R259" s="106" t="n"/>
      <c r="S259" s="106" t="n"/>
      <c r="T259" s="107">
        <f>IF(R259-R258&lt;0,0,R259-R258)</f>
        <v/>
      </c>
      <c r="U259" s="106" t="n">
        <v>0</v>
      </c>
      <c r="V259" s="106" t="n"/>
      <c r="W259" s="106" t="n"/>
      <c r="X259" s="107">
        <f>IF(V259-V258&lt;0,0,V259-V258)</f>
        <v/>
      </c>
      <c r="Y259" s="106" t="n">
        <v>0</v>
      </c>
      <c r="Z259" s="106" t="n"/>
      <c r="AA259" s="106" t="n"/>
      <c r="AB259" s="107">
        <f>IF(Z259-Z258&lt;0,0,Z259-Z258)</f>
        <v/>
      </c>
      <c r="AC259" s="106" t="n">
        <v>0</v>
      </c>
      <c r="AD259" s="106" t="n"/>
      <c r="AE259" s="106" t="n"/>
      <c r="AF259" s="107">
        <f>IF(AD259-AD258&lt;0,0,AD259-AD258)</f>
        <v/>
      </c>
      <c r="AG259" s="127" t="n"/>
      <c r="AH259" s="127" t="n"/>
      <c r="AI259" s="127" t="n"/>
      <c r="AJ259" s="127" t="n"/>
      <c r="AK259" s="127" t="n"/>
      <c r="AL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19" t="n">
        <v>0</v>
      </c>
      <c r="J260" s="106" t="n"/>
      <c r="K260" s="106" t="n"/>
      <c r="L260" s="106">
        <f>IF(J260-J259&lt;0,0,J260-J259)</f>
        <v/>
      </c>
      <c r="M260" s="119" t="n">
        <v>0</v>
      </c>
      <c r="N260" s="106" t="n"/>
      <c r="O260" s="106" t="n"/>
      <c r="P260" s="104">
        <f>IF(N260-N259&lt;0,0,N260-N259)</f>
        <v/>
      </c>
      <c r="Q260" s="106" t="n">
        <v>0</v>
      </c>
      <c r="R260" s="106" t="n"/>
      <c r="S260" s="106" t="n"/>
      <c r="T260" s="107">
        <f>IF(R260-R259&lt;0,0,R260-R259)</f>
        <v/>
      </c>
      <c r="U260" s="106" t="n">
        <v>0</v>
      </c>
      <c r="V260" s="106" t="n"/>
      <c r="W260" s="106" t="n"/>
      <c r="X260" s="107">
        <f>IF(V260-V259&lt;0,0,V260-V259)</f>
        <v/>
      </c>
      <c r="Y260" s="106" t="n">
        <v>0</v>
      </c>
      <c r="Z260" s="106" t="n"/>
      <c r="AA260" s="106" t="n"/>
      <c r="AB260" s="107">
        <f>IF(Z260-Z259&lt;0,0,Z260-Z259)</f>
        <v/>
      </c>
      <c r="AC260" s="106" t="n">
        <v>0</v>
      </c>
      <c r="AD260" s="106" t="n"/>
      <c r="AE260" s="106" t="n"/>
      <c r="AF260" s="107">
        <f>IF(AD260-AD259&lt;0,0,AD260-AD259)</f>
        <v/>
      </c>
      <c r="AG260" s="127" t="n"/>
      <c r="AH260" s="127" t="n"/>
      <c r="AI260" s="127" t="n"/>
      <c r="AJ260" s="127" t="n"/>
      <c r="AK260" s="127" t="n"/>
      <c r="AL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19" t="n">
        <v>0</v>
      </c>
      <c r="J261" s="106" t="n"/>
      <c r="K261" s="106" t="n"/>
      <c r="L261" s="106">
        <f>IF(J261-J260&lt;0,0,J261-J260)</f>
        <v/>
      </c>
      <c r="M261" s="119" t="n">
        <v>0</v>
      </c>
      <c r="N261" s="106" t="n"/>
      <c r="O261" s="106" t="n"/>
      <c r="P261" s="104">
        <f>IF(N261-N260&lt;0,0,N261-N260)</f>
        <v/>
      </c>
      <c r="Q261" s="106" t="n">
        <v>0</v>
      </c>
      <c r="R261" s="106" t="n"/>
      <c r="S261" s="106" t="n"/>
      <c r="T261" s="107">
        <f>IF(R261-R260&lt;0,0,R261-R260)</f>
        <v/>
      </c>
      <c r="U261" s="106" t="n">
        <v>0</v>
      </c>
      <c r="V261" s="106" t="n"/>
      <c r="W261" s="106" t="n"/>
      <c r="X261" s="107">
        <f>IF(V261-V260&lt;0,0,V261-V260)</f>
        <v/>
      </c>
      <c r="Y261" s="106" t="n">
        <v>0</v>
      </c>
      <c r="Z261" s="106" t="n"/>
      <c r="AA261" s="106" t="n"/>
      <c r="AB261" s="107">
        <f>IF(Z261-Z260&lt;0,0,Z261-Z260)</f>
        <v/>
      </c>
      <c r="AC261" s="106" t="n">
        <v>0</v>
      </c>
      <c r="AD261" s="106" t="n"/>
      <c r="AE261" s="106" t="n"/>
      <c r="AF261" s="107">
        <f>IF(AD261-AD260&lt;0,0,AD261-AD260)</f>
        <v/>
      </c>
      <c r="AG261" s="127" t="n"/>
      <c r="AH261" s="127" t="n"/>
      <c r="AI261" s="127" t="n"/>
      <c r="AJ261" s="127" t="n"/>
      <c r="AK261" s="127" t="n"/>
      <c r="AL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19" t="n">
        <v>0</v>
      </c>
      <c r="J262" s="106" t="n"/>
      <c r="K262" s="106" t="n"/>
      <c r="L262" s="106">
        <f>IF(J262-J261&lt;0,0,J262-J261)</f>
        <v/>
      </c>
      <c r="M262" s="119" t="n">
        <v>0</v>
      </c>
      <c r="N262" s="106" t="n"/>
      <c r="O262" s="106" t="n"/>
      <c r="P262" s="104">
        <f>IF(N262-N261&lt;0,0,N262-N261)</f>
        <v/>
      </c>
      <c r="Q262" s="106" t="n">
        <v>0</v>
      </c>
      <c r="R262" s="106" t="n"/>
      <c r="S262" s="106" t="n"/>
      <c r="T262" s="107">
        <f>IF(R262-R261&lt;0,0,R262-R261)</f>
        <v/>
      </c>
      <c r="U262" s="106" t="n">
        <v>0</v>
      </c>
      <c r="V262" s="106" t="n"/>
      <c r="W262" s="106" t="n"/>
      <c r="X262" s="107">
        <f>IF(V262-V261&lt;0,0,V262-V261)</f>
        <v/>
      </c>
      <c r="Y262" s="106" t="n">
        <v>0</v>
      </c>
      <c r="Z262" s="106" t="n"/>
      <c r="AA262" s="106" t="n"/>
      <c r="AB262" s="107">
        <f>IF(Z262-Z261&lt;0,0,Z262-Z261)</f>
        <v/>
      </c>
      <c r="AC262" s="106" t="n">
        <v>0</v>
      </c>
      <c r="AD262" s="106" t="n"/>
      <c r="AE262" s="106" t="n"/>
      <c r="AF262" s="107">
        <f>IF(AD262-AD261&lt;0,0,AD262-AD261)</f>
        <v/>
      </c>
      <c r="AG262" s="127" t="n"/>
      <c r="AH262" s="127" t="n"/>
      <c r="AI262" s="127" t="n"/>
      <c r="AJ262" s="127" t="n"/>
      <c r="AK262" s="127" t="n"/>
      <c r="AL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19" t="n">
        <v>0</v>
      </c>
      <c r="J263" s="106" t="n"/>
      <c r="K263" s="106" t="n"/>
      <c r="L263" s="106">
        <f>IF(J263-J262&lt;0,0,J263-J262)</f>
        <v/>
      </c>
      <c r="M263" s="119" t="n">
        <v>0</v>
      </c>
      <c r="N263" s="106" t="n"/>
      <c r="O263" s="106" t="n"/>
      <c r="P263" s="104">
        <f>IF(N263-N262&lt;0,0,N263-N262)</f>
        <v/>
      </c>
      <c r="Q263" s="106" t="n">
        <v>0</v>
      </c>
      <c r="R263" s="106" t="n"/>
      <c r="S263" s="106" t="n"/>
      <c r="T263" s="107">
        <f>IF(R263-R262&lt;0,0,R263-R262)</f>
        <v/>
      </c>
      <c r="U263" s="106" t="n">
        <v>0</v>
      </c>
      <c r="V263" s="106" t="n"/>
      <c r="W263" s="106" t="n"/>
      <c r="X263" s="107">
        <f>IF(V263-V262&lt;0,0,V263-V262)</f>
        <v/>
      </c>
      <c r="Y263" s="106" t="n">
        <v>0</v>
      </c>
      <c r="Z263" s="106" t="n"/>
      <c r="AA263" s="106" t="n"/>
      <c r="AB263" s="107">
        <f>IF(Z263-Z262&lt;0,0,Z263-Z262)</f>
        <v/>
      </c>
      <c r="AC263" s="106" t="n">
        <v>0</v>
      </c>
      <c r="AD263" s="106" t="n"/>
      <c r="AE263" s="106" t="n"/>
      <c r="AF263" s="107">
        <f>IF(AD263-AD262&lt;0,0,AD263-AD262)</f>
        <v/>
      </c>
      <c r="AG263" s="127" t="n"/>
      <c r="AH263" s="127" t="n"/>
      <c r="AI263" s="127" t="n"/>
      <c r="AJ263" s="127" t="n"/>
      <c r="AK263" s="127" t="n"/>
      <c r="AL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19" t="n">
        <v>0</v>
      </c>
      <c r="J264" s="106" t="n"/>
      <c r="K264" s="106" t="n"/>
      <c r="L264" s="106">
        <f>IF(J264-J263&lt;0,0,J264-J263)</f>
        <v/>
      </c>
      <c r="M264" s="119" t="n">
        <v>0</v>
      </c>
      <c r="N264" s="106" t="n"/>
      <c r="O264" s="106" t="n"/>
      <c r="P264" s="104">
        <f>IF(N264-N263&lt;0,0,N264-N263)</f>
        <v/>
      </c>
      <c r="Q264" s="106" t="n">
        <v>0</v>
      </c>
      <c r="R264" s="106" t="n"/>
      <c r="S264" s="106" t="n"/>
      <c r="T264" s="107">
        <f>IF(R264-R263&lt;0,0,R264-R263)</f>
        <v/>
      </c>
      <c r="U264" s="106" t="n">
        <v>0</v>
      </c>
      <c r="V264" s="106" t="n"/>
      <c r="W264" s="106" t="n"/>
      <c r="X264" s="107">
        <f>IF(V264-V263&lt;0,0,V264-V263)</f>
        <v/>
      </c>
      <c r="Y264" s="106" t="n">
        <v>0</v>
      </c>
      <c r="Z264" s="106" t="n"/>
      <c r="AA264" s="106" t="n"/>
      <c r="AB264" s="107">
        <f>IF(Z264-Z263&lt;0,0,Z264-Z263)</f>
        <v/>
      </c>
      <c r="AC264" s="106" t="n">
        <v>0</v>
      </c>
      <c r="AD264" s="106" t="n"/>
      <c r="AE264" s="106" t="n"/>
      <c r="AF264" s="107">
        <f>IF(AD264-AD263&lt;0,0,AD264-AD263)</f>
        <v/>
      </c>
      <c r="AG264" s="127" t="n"/>
      <c r="AH264" s="127" t="n"/>
      <c r="AI264" s="127" t="n"/>
      <c r="AJ264" s="127" t="n"/>
      <c r="AK264" s="127" t="n"/>
      <c r="AL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19" t="n">
        <v>0</v>
      </c>
      <c r="J265" s="106" t="n"/>
      <c r="K265" s="106" t="n"/>
      <c r="L265" s="106">
        <f>IF(J265-J264&lt;0,0,J265-J264)</f>
        <v/>
      </c>
      <c r="M265" s="119" t="n">
        <v>0</v>
      </c>
      <c r="N265" s="106" t="n"/>
      <c r="O265" s="106" t="n"/>
      <c r="P265" s="104">
        <f>IF(N265-N264&lt;0,0,N265-N264)</f>
        <v/>
      </c>
      <c r="Q265" s="106" t="n">
        <v>0</v>
      </c>
      <c r="R265" s="106" t="n"/>
      <c r="S265" s="106" t="n"/>
      <c r="T265" s="107">
        <f>IF(R265-R264&lt;0,0,R265-R264)</f>
        <v/>
      </c>
      <c r="U265" s="106" t="n">
        <v>0</v>
      </c>
      <c r="V265" s="106" t="n"/>
      <c r="W265" s="106" t="n"/>
      <c r="X265" s="107">
        <f>IF(V265-V264&lt;0,0,V265-V264)</f>
        <v/>
      </c>
      <c r="Y265" s="106" t="n">
        <v>0</v>
      </c>
      <c r="Z265" s="106" t="n"/>
      <c r="AA265" s="106" t="n"/>
      <c r="AB265" s="107">
        <f>IF(Z265-Z264&lt;0,0,Z265-Z264)</f>
        <v/>
      </c>
      <c r="AC265" s="106" t="n">
        <v>0</v>
      </c>
      <c r="AD265" s="106" t="n"/>
      <c r="AE265" s="106" t="n"/>
      <c r="AF265" s="107">
        <f>IF(AD265-AD264&lt;0,0,AD265-AD264)</f>
        <v/>
      </c>
      <c r="AG265" s="127" t="n"/>
      <c r="AH265" s="127" t="n"/>
      <c r="AI265" s="127" t="n"/>
      <c r="AJ265" s="127" t="n"/>
      <c r="AK265" s="127" t="n"/>
      <c r="AL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19" t="n">
        <v>0</v>
      </c>
      <c r="J266" s="106" t="n"/>
      <c r="K266" s="106" t="n"/>
      <c r="L266" s="106">
        <f>IF(J266-J265&lt;0,0,J266-J265)</f>
        <v/>
      </c>
      <c r="M266" s="119" t="n">
        <v>0</v>
      </c>
      <c r="N266" s="106" t="n"/>
      <c r="O266" s="106" t="n"/>
      <c r="P266" s="104">
        <f>IF(N266-N265&lt;0,0,N266-N265)</f>
        <v/>
      </c>
      <c r="Q266" s="106" t="n">
        <v>0</v>
      </c>
      <c r="R266" s="106" t="n"/>
      <c r="S266" s="106" t="n"/>
      <c r="T266" s="107">
        <f>IF(R266-R265&lt;0,0,R266-R265)</f>
        <v/>
      </c>
      <c r="U266" s="106" t="n">
        <v>0</v>
      </c>
      <c r="V266" s="106" t="n"/>
      <c r="W266" s="106" t="n"/>
      <c r="X266" s="107">
        <f>IF(V266-V265&lt;0,0,V266-V265)</f>
        <v/>
      </c>
      <c r="Y266" s="106" t="n">
        <v>0</v>
      </c>
      <c r="Z266" s="106" t="n"/>
      <c r="AA266" s="106" t="n"/>
      <c r="AB266" s="107">
        <f>IF(Z266-Z265&lt;0,0,Z266-Z265)</f>
        <v/>
      </c>
      <c r="AC266" s="106" t="n">
        <v>0</v>
      </c>
      <c r="AD266" s="106" t="n"/>
      <c r="AE266" s="106" t="n"/>
      <c r="AF266" s="107">
        <f>IF(AD266-AD265&lt;0,0,AD266-AD265)</f>
        <v/>
      </c>
      <c r="AG266" s="127" t="n"/>
      <c r="AH266" s="127" t="n"/>
      <c r="AI266" s="127" t="n"/>
      <c r="AJ266" s="127" t="n"/>
      <c r="AK266" s="127" t="n"/>
      <c r="AL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19" t="n">
        <v>0</v>
      </c>
      <c r="J267" s="106" t="n"/>
      <c r="K267" s="106" t="n"/>
      <c r="L267" s="106">
        <f>IF(J267-J266&lt;0,0,J267-J266)</f>
        <v/>
      </c>
      <c r="M267" s="119" t="n">
        <v>0</v>
      </c>
      <c r="N267" s="106" t="n"/>
      <c r="O267" s="106" t="n"/>
      <c r="P267" s="104">
        <f>IF(N267-N266&lt;0,0,N267-N266)</f>
        <v/>
      </c>
      <c r="Q267" s="106" t="n">
        <v>0</v>
      </c>
      <c r="R267" s="106" t="n"/>
      <c r="S267" s="106" t="n"/>
      <c r="T267" s="107">
        <f>IF(R267-R266&lt;0,0,R267-R266)</f>
        <v/>
      </c>
      <c r="U267" s="106" t="n">
        <v>0</v>
      </c>
      <c r="V267" s="106" t="n"/>
      <c r="W267" s="106" t="n"/>
      <c r="X267" s="107">
        <f>IF(V267-V266&lt;0,0,V267-V266)</f>
        <v/>
      </c>
      <c r="Y267" s="106" t="n">
        <v>0</v>
      </c>
      <c r="Z267" s="106" t="n"/>
      <c r="AA267" s="106" t="n"/>
      <c r="AB267" s="107">
        <f>IF(Z267-Z266&lt;0,0,Z267-Z266)</f>
        <v/>
      </c>
      <c r="AC267" s="106" t="n">
        <v>0</v>
      </c>
      <c r="AD267" s="106" t="n"/>
      <c r="AE267" s="106" t="n"/>
      <c r="AF267" s="107">
        <f>IF(AD267-AD266&lt;0,0,AD267-AD266)</f>
        <v/>
      </c>
      <c r="AG267" s="127" t="n"/>
      <c r="AH267" s="127" t="n"/>
      <c r="AI267" s="127" t="n"/>
      <c r="AJ267" s="127" t="n"/>
      <c r="AK267" s="127" t="n"/>
      <c r="AL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19" t="n">
        <v>0</v>
      </c>
      <c r="J268" s="106" t="n"/>
      <c r="K268" s="106" t="n"/>
      <c r="L268" s="106">
        <f>IF(J268-J267&lt;0,0,J268-J267)</f>
        <v/>
      </c>
      <c r="M268" s="119" t="n">
        <v>0</v>
      </c>
      <c r="N268" s="106" t="n"/>
      <c r="O268" s="106" t="n"/>
      <c r="P268" s="104">
        <f>IF(N268-N267&lt;0,0,N268-N267)</f>
        <v/>
      </c>
      <c r="Q268" s="106" t="n">
        <v>0</v>
      </c>
      <c r="R268" s="106" t="n"/>
      <c r="S268" s="106" t="n"/>
      <c r="T268" s="107">
        <f>IF(R268-R267&lt;0,0,R268-R267)</f>
        <v/>
      </c>
      <c r="U268" s="106" t="n">
        <v>0</v>
      </c>
      <c r="V268" s="106" t="n"/>
      <c r="W268" s="106" t="n"/>
      <c r="X268" s="107">
        <f>IF(V268-V267&lt;0,0,V268-V267)</f>
        <v/>
      </c>
      <c r="Y268" s="106" t="n">
        <v>0</v>
      </c>
      <c r="Z268" s="106" t="n"/>
      <c r="AA268" s="106" t="n"/>
      <c r="AB268" s="107">
        <f>IF(Z268-Z267&lt;0,0,Z268-Z267)</f>
        <v/>
      </c>
      <c r="AC268" s="106" t="n">
        <v>0</v>
      </c>
      <c r="AD268" s="106" t="n"/>
      <c r="AE268" s="106" t="n"/>
      <c r="AF268" s="107">
        <f>IF(AD268-AD267&lt;0,0,AD268-AD267)</f>
        <v/>
      </c>
      <c r="AG268" s="127" t="n"/>
      <c r="AH268" s="127" t="n"/>
      <c r="AI268" s="127" t="n"/>
      <c r="AJ268" s="127" t="n"/>
      <c r="AK268" s="127" t="n"/>
      <c r="AL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19" t="n">
        <v>0</v>
      </c>
      <c r="J269" s="106" t="n"/>
      <c r="K269" s="106" t="n"/>
      <c r="L269" s="106">
        <f>IF(J269-J268&lt;0,0,J269-J268)</f>
        <v/>
      </c>
      <c r="M269" s="119" t="n">
        <v>0</v>
      </c>
      <c r="N269" s="106" t="n"/>
      <c r="O269" s="106" t="n"/>
      <c r="P269" s="104">
        <f>IF(N269-N268&lt;0,0,N269-N268)</f>
        <v/>
      </c>
      <c r="Q269" s="106" t="n">
        <v>0</v>
      </c>
      <c r="R269" s="106" t="n"/>
      <c r="S269" s="106" t="n"/>
      <c r="T269" s="107">
        <f>IF(R269-R268&lt;0,0,R269-R268)</f>
        <v/>
      </c>
      <c r="U269" s="106" t="n">
        <v>0</v>
      </c>
      <c r="V269" s="106" t="n"/>
      <c r="W269" s="106" t="n"/>
      <c r="X269" s="107">
        <f>IF(V269-V268&lt;0,0,V269-V268)</f>
        <v/>
      </c>
      <c r="Y269" s="106" t="n">
        <v>0</v>
      </c>
      <c r="Z269" s="106" t="n"/>
      <c r="AA269" s="106" t="n"/>
      <c r="AB269" s="107">
        <f>IF(Z269-Z268&lt;0,0,Z269-Z268)</f>
        <v/>
      </c>
      <c r="AC269" s="106" t="n">
        <v>0</v>
      </c>
      <c r="AD269" s="106" t="n"/>
      <c r="AE269" s="106" t="n"/>
      <c r="AF269" s="107">
        <f>IF(AD269-AD268&lt;0,0,AD269-AD268)</f>
        <v/>
      </c>
      <c r="AG269" s="127" t="n"/>
      <c r="AH269" s="127" t="n"/>
      <c r="AI269" s="127" t="n"/>
      <c r="AJ269" s="127" t="n"/>
      <c r="AK269" s="127" t="n"/>
      <c r="AL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19" t="n">
        <v>0</v>
      </c>
      <c r="J270" s="106" t="n"/>
      <c r="K270" s="106" t="n"/>
      <c r="L270" s="106">
        <f>IF(J270-J269&lt;0,0,J270-J269)</f>
        <v/>
      </c>
      <c r="M270" s="119" t="n">
        <v>0</v>
      </c>
      <c r="N270" s="106" t="n"/>
      <c r="O270" s="106" t="n"/>
      <c r="P270" s="104">
        <f>IF(N270-N269&lt;0,0,N270-N269)</f>
        <v/>
      </c>
      <c r="Q270" s="106" t="n">
        <v>0</v>
      </c>
      <c r="R270" s="106" t="n"/>
      <c r="S270" s="106" t="n"/>
      <c r="T270" s="107">
        <f>IF(R270-R269&lt;0,0,R270-R269)</f>
        <v/>
      </c>
      <c r="U270" s="106" t="n">
        <v>0</v>
      </c>
      <c r="V270" s="106" t="n"/>
      <c r="W270" s="106" t="n"/>
      <c r="X270" s="107">
        <f>IF(V270-V269&lt;0,0,V270-V269)</f>
        <v/>
      </c>
      <c r="Y270" s="106" t="n">
        <v>0</v>
      </c>
      <c r="Z270" s="106" t="n"/>
      <c r="AA270" s="106" t="n"/>
      <c r="AB270" s="107">
        <f>IF(Z270-Z269&lt;0,0,Z270-Z269)</f>
        <v/>
      </c>
      <c r="AC270" s="106" t="n">
        <v>0</v>
      </c>
      <c r="AD270" s="106" t="n"/>
      <c r="AE270" s="106" t="n"/>
      <c r="AF270" s="107">
        <f>IF(AD270-AD269&lt;0,0,AD270-AD269)</f>
        <v/>
      </c>
      <c r="AG270" s="127" t="n"/>
      <c r="AH270" s="127" t="n"/>
      <c r="AI270" s="127" t="n"/>
      <c r="AJ270" s="127" t="n"/>
      <c r="AK270" s="127" t="n"/>
      <c r="AL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19" t="n">
        <v>0</v>
      </c>
      <c r="J271" s="106" t="n"/>
      <c r="K271" s="106" t="n"/>
      <c r="L271" s="106">
        <f>IF(J271-J270&lt;0,0,J271-J270)</f>
        <v/>
      </c>
      <c r="M271" s="119" t="n">
        <v>0</v>
      </c>
      <c r="N271" s="106" t="n"/>
      <c r="O271" s="106" t="n"/>
      <c r="P271" s="104">
        <f>IF(N271-N270&lt;0,0,N271-N270)</f>
        <v/>
      </c>
      <c r="Q271" s="106" t="n">
        <v>0</v>
      </c>
      <c r="R271" s="106" t="n"/>
      <c r="S271" s="106" t="n"/>
      <c r="T271" s="107">
        <f>IF(R271-R270&lt;0,0,R271-R270)</f>
        <v/>
      </c>
      <c r="U271" s="106" t="n">
        <v>0</v>
      </c>
      <c r="V271" s="106" t="n"/>
      <c r="W271" s="106" t="n"/>
      <c r="X271" s="107">
        <f>IF(V271-V270&lt;0,0,V271-V270)</f>
        <v/>
      </c>
      <c r="Y271" s="106" t="n">
        <v>0</v>
      </c>
      <c r="Z271" s="106" t="n"/>
      <c r="AA271" s="106" t="n"/>
      <c r="AB271" s="107">
        <f>IF(Z271-Z270&lt;0,0,Z271-Z270)</f>
        <v/>
      </c>
      <c r="AC271" s="106" t="n">
        <v>0</v>
      </c>
      <c r="AD271" s="106" t="n"/>
      <c r="AE271" s="106" t="n"/>
      <c r="AF271" s="107">
        <f>IF(AD271-AD270&lt;0,0,AD271-AD270)</f>
        <v/>
      </c>
      <c r="AG271" s="127" t="n"/>
      <c r="AH271" s="127" t="n"/>
      <c r="AI271" s="127" t="n"/>
      <c r="AJ271" s="127" t="n"/>
      <c r="AK271" s="127" t="n"/>
      <c r="AL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19" t="n">
        <v>0</v>
      </c>
      <c r="J272" s="106" t="n"/>
      <c r="K272" s="106" t="n"/>
      <c r="L272" s="106">
        <f>IF(J272-J271&lt;0,0,J272-J271)</f>
        <v/>
      </c>
      <c r="M272" s="119" t="n">
        <v>0</v>
      </c>
      <c r="N272" s="106" t="n"/>
      <c r="O272" s="106" t="n"/>
      <c r="P272" s="104">
        <f>IF(N272-N271&lt;0,0,N272-N271)</f>
        <v/>
      </c>
      <c r="Q272" s="106" t="n">
        <v>0</v>
      </c>
      <c r="R272" s="106" t="n"/>
      <c r="S272" s="106" t="n"/>
      <c r="T272" s="107">
        <f>IF(R272-R271&lt;0,0,R272-R271)</f>
        <v/>
      </c>
      <c r="U272" s="106" t="n">
        <v>0</v>
      </c>
      <c r="V272" s="106" t="n"/>
      <c r="W272" s="106" t="n"/>
      <c r="X272" s="107">
        <f>IF(V272-V271&lt;0,0,V272-V271)</f>
        <v/>
      </c>
      <c r="Y272" s="106" t="n">
        <v>0</v>
      </c>
      <c r="Z272" s="106" t="n"/>
      <c r="AA272" s="106" t="n"/>
      <c r="AB272" s="107">
        <f>IF(Z272-Z271&lt;0,0,Z272-Z271)</f>
        <v/>
      </c>
      <c r="AC272" s="106" t="n">
        <v>0</v>
      </c>
      <c r="AD272" s="106" t="n"/>
      <c r="AE272" s="106" t="n"/>
      <c r="AF272" s="107">
        <f>IF(AD272-AD271&lt;0,0,AD272-AD271)</f>
        <v/>
      </c>
      <c r="AG272" s="127" t="n"/>
      <c r="AH272" s="127" t="n"/>
      <c r="AI272" s="127" t="n"/>
      <c r="AJ272" s="127" t="n"/>
      <c r="AK272" s="127" t="n"/>
      <c r="AL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19" t="n">
        <v>0</v>
      </c>
      <c r="J273" s="106" t="n"/>
      <c r="K273" s="106" t="n"/>
      <c r="L273" s="106">
        <f>IF(J273-J272&lt;0,0,J273-J272)</f>
        <v/>
      </c>
      <c r="M273" s="119" t="n">
        <v>0</v>
      </c>
      <c r="N273" s="106" t="n"/>
      <c r="O273" s="106" t="n"/>
      <c r="P273" s="104">
        <f>IF(N273-N272&lt;0,0,N273-N272)</f>
        <v/>
      </c>
      <c r="Q273" s="106" t="n">
        <v>0</v>
      </c>
      <c r="R273" s="106" t="n"/>
      <c r="S273" s="106" t="n"/>
      <c r="T273" s="107">
        <f>IF(R273-R272&lt;0,0,R273-R272)</f>
        <v/>
      </c>
      <c r="U273" s="106" t="n">
        <v>0</v>
      </c>
      <c r="V273" s="106" t="n"/>
      <c r="W273" s="106" t="n"/>
      <c r="X273" s="107">
        <f>IF(V273-V272&lt;0,0,V273-V272)</f>
        <v/>
      </c>
      <c r="Y273" s="106" t="n">
        <v>0</v>
      </c>
      <c r="Z273" s="106" t="n"/>
      <c r="AA273" s="106" t="n"/>
      <c r="AB273" s="107">
        <f>IF(Z273-Z272&lt;0,0,Z273-Z272)</f>
        <v/>
      </c>
      <c r="AC273" s="106" t="n">
        <v>0</v>
      </c>
      <c r="AD273" s="106" t="n"/>
      <c r="AE273" s="106" t="n"/>
      <c r="AF273" s="107">
        <f>IF(AD273-AD272&lt;0,0,AD273-AD272)</f>
        <v/>
      </c>
      <c r="AG273" s="127" t="n"/>
      <c r="AH273" s="127" t="n"/>
      <c r="AI273" s="127" t="n"/>
      <c r="AJ273" s="127" t="n"/>
      <c r="AK273" s="127" t="n"/>
      <c r="AL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19" t="n">
        <v>0</v>
      </c>
      <c r="J274" s="106" t="n"/>
      <c r="K274" s="106" t="n"/>
      <c r="L274" s="106">
        <f>IF(J274-J273&lt;0,0,J274-J273)</f>
        <v/>
      </c>
      <c r="M274" s="119" t="n">
        <v>0</v>
      </c>
      <c r="N274" s="106" t="n"/>
      <c r="O274" s="106" t="n"/>
      <c r="P274" s="104">
        <f>IF(N274-N273&lt;0,0,N274-N273)</f>
        <v/>
      </c>
      <c r="Q274" s="106" t="n">
        <v>0</v>
      </c>
      <c r="R274" s="106" t="n"/>
      <c r="S274" s="106" t="n"/>
      <c r="T274" s="107">
        <f>IF(R274-R273&lt;0,0,R274-R273)</f>
        <v/>
      </c>
      <c r="U274" s="106" t="n">
        <v>0</v>
      </c>
      <c r="V274" s="106" t="n"/>
      <c r="W274" s="106" t="n"/>
      <c r="X274" s="107">
        <f>IF(V274-V273&lt;0,0,V274-V273)</f>
        <v/>
      </c>
      <c r="Y274" s="106" t="n">
        <v>0</v>
      </c>
      <c r="Z274" s="106" t="n"/>
      <c r="AA274" s="106" t="n"/>
      <c r="AB274" s="107">
        <f>IF(Z274-Z273&lt;0,0,Z274-Z273)</f>
        <v/>
      </c>
      <c r="AC274" s="106" t="n">
        <v>0</v>
      </c>
      <c r="AD274" s="106" t="n"/>
      <c r="AE274" s="106" t="n"/>
      <c r="AF274" s="107">
        <f>IF(AD274-AD273&lt;0,0,AD274-AD273)</f>
        <v/>
      </c>
      <c r="AG274" s="127" t="n"/>
      <c r="AH274" s="127" t="n"/>
      <c r="AI274" s="127" t="n"/>
      <c r="AJ274" s="127" t="n"/>
      <c r="AK274" s="127" t="n"/>
      <c r="AL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19" t="n">
        <v>0</v>
      </c>
      <c r="J275" s="106" t="n"/>
      <c r="K275" s="106" t="n"/>
      <c r="L275" s="106">
        <f>IF(J275-J274&lt;0,0,J275-J274)</f>
        <v/>
      </c>
      <c r="M275" s="119" t="n">
        <v>0</v>
      </c>
      <c r="N275" s="106" t="n"/>
      <c r="O275" s="106" t="n"/>
      <c r="P275" s="104">
        <f>IF(N275-N274&lt;0,0,N275-N274)</f>
        <v/>
      </c>
      <c r="Q275" s="106" t="n">
        <v>0</v>
      </c>
      <c r="R275" s="106" t="n"/>
      <c r="S275" s="106" t="n"/>
      <c r="T275" s="107">
        <f>IF(R275-R274&lt;0,0,R275-R274)</f>
        <v/>
      </c>
      <c r="U275" s="106" t="n">
        <v>0</v>
      </c>
      <c r="V275" s="106" t="n"/>
      <c r="W275" s="106" t="n"/>
      <c r="X275" s="107">
        <f>IF(V275-V274&lt;0,0,V275-V274)</f>
        <v/>
      </c>
      <c r="Y275" s="106" t="n">
        <v>0</v>
      </c>
      <c r="Z275" s="106" t="n"/>
      <c r="AA275" s="106" t="n"/>
      <c r="AB275" s="107">
        <f>IF(Z275-Z274&lt;0,0,Z275-Z274)</f>
        <v/>
      </c>
      <c r="AC275" s="106" t="n">
        <v>0</v>
      </c>
      <c r="AD275" s="106" t="n"/>
      <c r="AE275" s="106" t="n"/>
      <c r="AF275" s="107">
        <f>IF(AD275-AD274&lt;0,0,AD275-AD274)</f>
        <v/>
      </c>
      <c r="AG275" s="127" t="n"/>
      <c r="AH275" s="127" t="n"/>
      <c r="AI275" s="127" t="n"/>
      <c r="AJ275" s="127" t="n"/>
      <c r="AK275" s="127" t="n"/>
      <c r="AL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93" t="n">
        <v>0</v>
      </c>
      <c r="J276" s="109" t="n"/>
      <c r="K276" s="109" t="n"/>
      <c r="L276" s="109">
        <f>IF(J276-J275&lt;0,0,J276-J275)</f>
        <v/>
      </c>
      <c r="M276" s="93" t="n">
        <v>0</v>
      </c>
      <c r="N276" s="109" t="n"/>
      <c r="O276" s="109" t="n"/>
      <c r="P276" s="110">
        <f>IF(N276-N275&lt;0,0,N276-N275)</f>
        <v/>
      </c>
      <c r="Q276" s="109" t="n">
        <v>0</v>
      </c>
      <c r="R276" s="109" t="n"/>
      <c r="S276" s="109" t="n"/>
      <c r="T276" s="40">
        <f>IF(R276-R275&lt;0,0,R276-R275)</f>
        <v/>
      </c>
      <c r="U276" s="109" t="n">
        <v>0</v>
      </c>
      <c r="V276" s="109" t="n"/>
      <c r="W276" s="109" t="n"/>
      <c r="X276" s="40">
        <f>IF(V276-V275&lt;0,0,V276-V275)</f>
        <v/>
      </c>
      <c r="Y276" s="109" t="n">
        <v>0</v>
      </c>
      <c r="Z276" s="109" t="n"/>
      <c r="AA276" s="109" t="n"/>
      <c r="AB276" s="40">
        <f>IF(Z276-Z275&lt;0,0,Z276-Z275)</f>
        <v/>
      </c>
      <c r="AC276" s="109" t="n">
        <v>0</v>
      </c>
      <c r="AD276" s="109" t="n"/>
      <c r="AE276" s="109" t="n"/>
      <c r="AF276" s="40">
        <f>IF(AD276-AD275&lt;0,0,AD276-AD275)</f>
        <v/>
      </c>
      <c r="AG276" s="127" t="n"/>
      <c r="AH276" s="127" t="n"/>
      <c r="AI276" s="127" t="n"/>
      <c r="AJ276" s="127" t="n"/>
      <c r="AK276" s="127" t="n"/>
      <c r="AL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7" t="n"/>
      <c r="AF277" s="127" t="n"/>
      <c r="AG277" s="127" t="n"/>
      <c r="AH277" s="127" t="n"/>
      <c r="AI277" s="127" t="n"/>
      <c r="AJ277" s="127" t="n"/>
      <c r="AK277" s="127" t="n"/>
      <c r="AL277" s="127" t="n"/>
    </row>
    <row r="278" ht="16.5" customHeight="1" s="128">
      <c r="A278" s="43">
        <f>"carry over "&amp;A244</f>
        <v/>
      </c>
      <c r="B278" s="44">
        <f>B276</f>
        <v/>
      </c>
      <c r="C278" s="44" t="n"/>
      <c r="D278" s="44" t="n"/>
      <c r="E278" s="45" t="n"/>
      <c r="F278" s="44" t="n"/>
      <c r="G278" s="46" t="n"/>
      <c r="H278" s="127" t="n"/>
      <c r="I278" s="98" t="inlineStr">
        <is>
          <t>carry over</t>
        </is>
      </c>
      <c r="J278" s="99">
        <f>J276</f>
        <v/>
      </c>
      <c r="K278" s="99" t="n"/>
      <c r="L278" s="100" t="n"/>
      <c r="M278" s="98" t="inlineStr">
        <is>
          <t>carry over</t>
        </is>
      </c>
      <c r="N278" s="99" t="n"/>
      <c r="O278" s="99" t="n"/>
      <c r="P278" s="100" t="n"/>
      <c r="Q278" s="98" t="inlineStr">
        <is>
          <t>carry over</t>
        </is>
      </c>
      <c r="R278" s="99">
        <f>R276</f>
        <v/>
      </c>
      <c r="S278" s="99" t="n"/>
      <c r="T278" s="100" t="n"/>
      <c r="U278" s="25" t="inlineStr">
        <is>
          <t>carry over</t>
        </is>
      </c>
      <c r="V278" s="26">
        <f>V276</f>
        <v/>
      </c>
      <c r="W278" s="26" t="n"/>
      <c r="X278" s="27" t="n"/>
      <c r="Y278" s="98" t="inlineStr">
        <is>
          <t>carry over</t>
        </is>
      </c>
      <c r="Z278" s="99">
        <f>Z276</f>
        <v/>
      </c>
      <c r="AA278" s="99" t="n"/>
      <c r="AB278" s="100" t="n"/>
      <c r="AC278" s="98" t="inlineStr">
        <is>
          <t>carry over</t>
        </is>
      </c>
      <c r="AD278" s="99">
        <f>AD276</f>
        <v/>
      </c>
      <c r="AE278" s="99" t="n"/>
      <c r="AF278" s="100" t="n"/>
      <c r="AG278" s="127" t="n"/>
      <c r="AH278" s="127" t="n"/>
      <c r="AI278" s="127" t="n"/>
      <c r="AJ278" s="127" t="n"/>
      <c r="AK278" s="127" t="n"/>
      <c r="AL278" s="127" t="n"/>
    </row>
    <row r="279" ht="16.5" customHeight="1" s="128">
      <c r="A279" s="58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50">
        <f>SUM(F281:F310)</f>
        <v/>
      </c>
      <c r="H279" s="101" t="n"/>
      <c r="I279" s="79" t="inlineStr">
        <is>
          <t>Targon - 4</t>
        </is>
      </c>
      <c r="J279" s="133" t="n"/>
      <c r="K279" s="133" t="n"/>
      <c r="L279" s="78">
        <f>SUM(L281:L311)</f>
        <v/>
      </c>
      <c r="M279" s="79" t="inlineStr">
        <is>
          <t>Proprietary Trading - 8</t>
        </is>
      </c>
      <c r="N279" s="133" t="n"/>
      <c r="O279" s="133" t="n"/>
      <c r="P279" s="78">
        <f>SUM(P281:P310)</f>
        <v/>
      </c>
      <c r="Q279" s="79" t="inlineStr">
        <is>
          <t>Vision - 19</t>
        </is>
      </c>
      <c r="R279" s="133" t="n"/>
      <c r="S279" s="133" t="n"/>
      <c r="T279" s="102">
        <f>SUM(T281:T311)</f>
        <v/>
      </c>
      <c r="U279" s="79" t="inlineStr">
        <is>
          <t>Graphite - 43</t>
        </is>
      </c>
      <c r="V279" s="133" t="n"/>
      <c r="W279" s="133" t="n"/>
      <c r="X279" s="78">
        <f>SUM(X281:X311)</f>
        <v/>
      </c>
      <c r="Y279" s="79" t="inlineStr">
        <is>
          <t>Gradients - 56</t>
        </is>
      </c>
      <c r="Z279" s="133" t="n"/>
      <c r="AA279" s="133" t="n"/>
      <c r="AB279" s="78">
        <f>SUM(AB281:AB311)</f>
        <v/>
      </c>
      <c r="AC279" s="79" t="inlineStr">
        <is>
          <t>Chutes - 64</t>
        </is>
      </c>
      <c r="AD279" s="133" t="n"/>
      <c r="AE279" s="133" t="n"/>
      <c r="AF279" s="78">
        <f>SUM(AF281:AF311)</f>
        <v/>
      </c>
      <c r="AG279" s="51" t="n"/>
      <c r="AH279" s="51" t="n"/>
      <c r="AI279" s="51" t="n"/>
      <c r="AJ279" s="51" t="n"/>
      <c r="AK279" s="51" t="n"/>
      <c r="AL279" s="51" t="n"/>
    </row>
    <row r="280" ht="16.5" customHeight="1" s="128">
      <c r="A280" s="32" t="inlineStr">
        <is>
          <t>date</t>
        </is>
      </c>
      <c r="B280" s="123" t="inlineStr">
        <is>
          <t>quantity [𝞃]</t>
        </is>
      </c>
      <c r="C280" s="32" t="inlineStr">
        <is>
          <t>stock up [𝞃]</t>
        </is>
      </c>
      <c r="D280" s="32" t="inlineStr">
        <is>
          <t>daily reward [𝞃] per 𝞃</t>
        </is>
      </c>
      <c r="E280" s="32" t="inlineStr">
        <is>
          <t>validator</t>
        </is>
      </c>
      <c r="F280" s="32" t="inlineStr">
        <is>
          <t>daily reward [𝞃]</t>
        </is>
      </c>
      <c r="G280" s="32" t="inlineStr">
        <is>
          <t>comment</t>
        </is>
      </c>
      <c r="H280" s="127" t="n"/>
      <c r="I280" s="81" t="inlineStr">
        <is>
          <t>stock up [𝞃]</t>
        </is>
      </c>
      <c r="J280" s="81" t="inlineStr">
        <is>
          <t>α token</t>
        </is>
      </c>
      <c r="K280" s="81" t="inlineStr">
        <is>
          <t>validator</t>
        </is>
      </c>
      <c r="L280" s="81" t="inlineStr">
        <is>
          <t>daily reward [𝞃]</t>
        </is>
      </c>
      <c r="M280" s="81" t="inlineStr">
        <is>
          <t>stock up [𝞃]</t>
        </is>
      </c>
      <c r="N280" s="81" t="inlineStr">
        <is>
          <t>α token</t>
        </is>
      </c>
      <c r="O280" s="81" t="inlineStr">
        <is>
          <t>validator</t>
        </is>
      </c>
      <c r="P280" s="81" t="inlineStr">
        <is>
          <t>daily reward [𝞃]</t>
        </is>
      </c>
      <c r="Q280" s="81" t="inlineStr">
        <is>
          <t>stock up [𝞃]</t>
        </is>
      </c>
      <c r="R280" s="81" t="inlineStr">
        <is>
          <t>α token</t>
        </is>
      </c>
      <c r="S280" s="81" t="inlineStr">
        <is>
          <t>validator</t>
        </is>
      </c>
      <c r="T280" s="81" t="inlineStr">
        <is>
          <t>daily reward [𝞃]</t>
        </is>
      </c>
      <c r="U280" s="81" t="inlineStr">
        <is>
          <t>stock up [𝞃]</t>
        </is>
      </c>
      <c r="V280" s="81" t="inlineStr">
        <is>
          <t>α token</t>
        </is>
      </c>
      <c r="W280" s="81" t="inlineStr">
        <is>
          <t>validator</t>
        </is>
      </c>
      <c r="X280" s="81" t="inlineStr">
        <is>
          <t>daily reward [𝞃]</t>
        </is>
      </c>
      <c r="Y280" s="81" t="inlineStr">
        <is>
          <t>stock up [𝞃]</t>
        </is>
      </c>
      <c r="Z280" s="81" t="inlineStr">
        <is>
          <t>α token</t>
        </is>
      </c>
      <c r="AA280" s="81" t="inlineStr">
        <is>
          <t>validator</t>
        </is>
      </c>
      <c r="AB280" s="81" t="inlineStr">
        <is>
          <t>daily reward [𝞃]</t>
        </is>
      </c>
      <c r="AC280" s="81" t="inlineStr">
        <is>
          <t>stock up [𝞃]</t>
        </is>
      </c>
      <c r="AD280" s="81" t="inlineStr">
        <is>
          <t>α token</t>
        </is>
      </c>
      <c r="AE280" s="81" t="inlineStr">
        <is>
          <t>validator</t>
        </is>
      </c>
      <c r="AF280" s="81" t="inlineStr">
        <is>
          <t>daily reward [𝞃]</t>
        </is>
      </c>
      <c r="AG280" s="127" t="inlineStr">
        <is>
          <t xml:space="preserve"> </t>
        </is>
      </c>
      <c r="AH280" s="127" t="n"/>
      <c r="AI280" s="127" t="n"/>
      <c r="AJ280" s="127" t="n"/>
      <c r="AK280" s="127" t="n"/>
      <c r="AL280" s="127" t="n"/>
    </row>
    <row r="281" ht="16.5" customHeight="1" s="128">
      <c r="A281" s="120" t="n">
        <v>45536</v>
      </c>
      <c r="B281" s="117">
        <f>(B278+C281)+((B278+C281)*D281)</f>
        <v/>
      </c>
      <c r="C281" s="117" t="n">
        <v>0</v>
      </c>
      <c r="D281" s="117">
        <f>(0/10000)</f>
        <v/>
      </c>
      <c r="E281" s="106" t="n"/>
      <c r="F281" s="117">
        <f>(B281-B278)-C281</f>
        <v/>
      </c>
      <c r="G281" s="107" t="n"/>
      <c r="H281" s="127" t="n"/>
      <c r="I281" s="84" t="n">
        <v>0</v>
      </c>
      <c r="J281" s="111" t="n"/>
      <c r="K281" s="111" t="n"/>
      <c r="L281" s="53">
        <f>IF(J281-J276&lt;0,0,J281-J276)</f>
        <v/>
      </c>
      <c r="M281" s="106" t="n">
        <v>0</v>
      </c>
      <c r="N281" s="106" t="n"/>
      <c r="O281" s="106" t="n"/>
      <c r="P281" s="53">
        <f>IF(N281-N276&lt;0,0,N281-N276)</f>
        <v/>
      </c>
      <c r="Q281" s="111" t="n">
        <v>0</v>
      </c>
      <c r="R281" s="111" t="n"/>
      <c r="S281" s="111" t="n"/>
      <c r="T281" s="53">
        <f>IF(R281-R276&lt;0,0,R281-R276)</f>
        <v/>
      </c>
      <c r="U281" s="111" t="n">
        <v>0</v>
      </c>
      <c r="V281" s="111" t="n"/>
      <c r="W281" s="111" t="n"/>
      <c r="X281" s="53">
        <f>IF(V281-V276&lt;0,0,V281-V276)</f>
        <v/>
      </c>
      <c r="Y281" s="111" t="n">
        <v>0</v>
      </c>
      <c r="Z281" s="111" t="n"/>
      <c r="AA281" s="111" t="n"/>
      <c r="AB281" s="53">
        <f>IF(Z281-Z276&lt;0,0,Z281-Z276)</f>
        <v/>
      </c>
      <c r="AC281" s="111" t="n">
        <v>0</v>
      </c>
      <c r="AD281" s="111" t="n"/>
      <c r="AE281" s="111" t="n"/>
      <c r="AF281" s="53">
        <f>IF(AD281-AD276&lt;0,0,AD281-AD276)</f>
        <v/>
      </c>
      <c r="AG281" s="127" t="n"/>
      <c r="AH281" s="127" t="n"/>
      <c r="AI281" s="127" t="n"/>
      <c r="AJ281" s="127" t="n"/>
      <c r="AK281" s="127" t="n"/>
      <c r="AL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19" t="n">
        <v>0</v>
      </c>
      <c r="J282" s="106" t="n"/>
      <c r="K282" s="106" t="n"/>
      <c r="L282" s="107">
        <f>IF(J282-J281&lt;0,0,J282-J281)</f>
        <v/>
      </c>
      <c r="M282" s="106" t="n">
        <v>0</v>
      </c>
      <c r="N282" s="106" t="n"/>
      <c r="O282" s="106" t="n"/>
      <c r="P282" s="104">
        <f>IF(N282-N281&lt;0,0,N282-N281)</f>
        <v/>
      </c>
      <c r="Q282" s="106" t="n">
        <v>0</v>
      </c>
      <c r="R282" s="106" t="n"/>
      <c r="S282" s="106" t="n"/>
      <c r="T282" s="107">
        <f>IF(R282-R281&lt;0,0,R282-R281)</f>
        <v/>
      </c>
      <c r="U282" s="106" t="n">
        <v>0</v>
      </c>
      <c r="V282" s="106" t="n"/>
      <c r="W282" s="106" t="n"/>
      <c r="X282" s="107">
        <f>IF(V282-V281&lt;0,0,V282-V281)</f>
        <v/>
      </c>
      <c r="Y282" s="106" t="n">
        <v>0</v>
      </c>
      <c r="Z282" s="106" t="n"/>
      <c r="AA282" s="106" t="n"/>
      <c r="AB282" s="107">
        <f>IF(Z282-Z281&lt;0,0,Z282-Z281)</f>
        <v/>
      </c>
      <c r="AC282" s="106" t="n">
        <v>0</v>
      </c>
      <c r="AD282" s="106" t="n"/>
      <c r="AE282" s="106" t="n"/>
      <c r="AF282" s="107">
        <f>IF(AD282-AD281&lt;0,0,AD282-AD281)</f>
        <v/>
      </c>
      <c r="AG282" s="127" t="n"/>
      <c r="AH282" s="127" t="n"/>
      <c r="AI282" s="127" t="n"/>
      <c r="AJ282" s="127" t="n"/>
      <c r="AK282" s="127" t="n"/>
      <c r="AL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19" t="n">
        <v>0</v>
      </c>
      <c r="J283" s="106" t="n"/>
      <c r="K283" s="106" t="n"/>
      <c r="L283" s="107">
        <f>IF(J283-J282&lt;0,0,J283-J282)</f>
        <v/>
      </c>
      <c r="M283" s="106" t="n">
        <v>0</v>
      </c>
      <c r="N283" s="106" t="n"/>
      <c r="O283" s="106" t="n"/>
      <c r="P283" s="104">
        <f>IF(N283-N282&lt;0,0,N283-N282)</f>
        <v/>
      </c>
      <c r="Q283" s="106" t="n">
        <v>0</v>
      </c>
      <c r="R283" s="106" t="n"/>
      <c r="S283" s="106" t="n"/>
      <c r="T283" s="107">
        <f>IF(R283-R282&lt;0,0,R283-R282)</f>
        <v/>
      </c>
      <c r="U283" s="106" t="n">
        <v>0</v>
      </c>
      <c r="V283" s="106" t="n"/>
      <c r="W283" s="106" t="n"/>
      <c r="X283" s="107">
        <f>IF(V283-V282&lt;0,0,V283-V282)</f>
        <v/>
      </c>
      <c r="Y283" s="106" t="n">
        <v>0</v>
      </c>
      <c r="Z283" s="106" t="n"/>
      <c r="AA283" s="106" t="n"/>
      <c r="AB283" s="107">
        <f>IF(Z283-Z282&lt;0,0,Z283-Z282)</f>
        <v/>
      </c>
      <c r="AC283" s="106" t="n">
        <v>0</v>
      </c>
      <c r="AD283" s="106" t="n"/>
      <c r="AE283" s="106" t="n"/>
      <c r="AF283" s="107">
        <f>IF(AD283-AD282&lt;0,0,AD283-AD282)</f>
        <v/>
      </c>
      <c r="AG283" s="127" t="n"/>
      <c r="AH283" s="127" t="n"/>
      <c r="AI283" s="127" t="n"/>
      <c r="AJ283" s="127" t="n"/>
      <c r="AK283" s="127" t="n"/>
      <c r="AL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19" t="n">
        <v>0</v>
      </c>
      <c r="J284" s="106" t="n"/>
      <c r="K284" s="106" t="n"/>
      <c r="L284" s="107">
        <f>IF(J284-J283&lt;0,0,J284-J283)</f>
        <v/>
      </c>
      <c r="M284" s="106" t="n">
        <v>0</v>
      </c>
      <c r="N284" s="106" t="n"/>
      <c r="O284" s="106" t="n"/>
      <c r="P284" s="104">
        <f>IF(N284-N283&lt;0,0,N284-N283)</f>
        <v/>
      </c>
      <c r="Q284" s="106" t="n">
        <v>0</v>
      </c>
      <c r="R284" s="106" t="n"/>
      <c r="S284" s="106" t="n"/>
      <c r="T284" s="107">
        <f>IF(R284-R283&lt;0,0,R284-R283)</f>
        <v/>
      </c>
      <c r="U284" s="106" t="n">
        <v>0</v>
      </c>
      <c r="V284" s="106" t="n"/>
      <c r="W284" s="106" t="n"/>
      <c r="X284" s="107">
        <f>IF(V284-V283&lt;0,0,V284-V283)</f>
        <v/>
      </c>
      <c r="Y284" s="106" t="n">
        <v>0</v>
      </c>
      <c r="Z284" s="106" t="n"/>
      <c r="AA284" s="106" t="n"/>
      <c r="AB284" s="107">
        <f>IF(Z284-Z283&lt;0,0,Z284-Z283)</f>
        <v/>
      </c>
      <c r="AC284" s="106" t="n">
        <v>0</v>
      </c>
      <c r="AD284" s="106" t="n"/>
      <c r="AE284" s="106" t="n"/>
      <c r="AF284" s="107">
        <f>IF(AD284-AD283&lt;0,0,AD284-AD283)</f>
        <v/>
      </c>
      <c r="AG284" s="127" t="n"/>
      <c r="AH284" s="127" t="n"/>
      <c r="AI284" s="127" t="n"/>
      <c r="AJ284" s="127" t="n"/>
      <c r="AK284" s="127" t="n"/>
      <c r="AL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19" t="n">
        <v>0</v>
      </c>
      <c r="J285" s="106" t="n"/>
      <c r="K285" s="106" t="n"/>
      <c r="L285" s="107">
        <f>IF(J285-J284&lt;0,0,J285-J284)</f>
        <v/>
      </c>
      <c r="M285" s="106" t="n">
        <v>0</v>
      </c>
      <c r="N285" s="106" t="n"/>
      <c r="O285" s="106" t="n"/>
      <c r="P285" s="104">
        <f>IF(N285-N284&lt;0,0,N285-N284)</f>
        <v/>
      </c>
      <c r="Q285" s="106" t="n">
        <v>0</v>
      </c>
      <c r="R285" s="106" t="n"/>
      <c r="S285" s="106" t="n"/>
      <c r="T285" s="107">
        <f>IF(R285-R284&lt;0,0,R285-R284)</f>
        <v/>
      </c>
      <c r="U285" s="106" t="n">
        <v>0</v>
      </c>
      <c r="V285" s="106" t="n"/>
      <c r="W285" s="106" t="n"/>
      <c r="X285" s="107">
        <f>IF(V285-V284&lt;0,0,V285-V284)</f>
        <v/>
      </c>
      <c r="Y285" s="106" t="n">
        <v>0</v>
      </c>
      <c r="Z285" s="106" t="n"/>
      <c r="AA285" s="106" t="n"/>
      <c r="AB285" s="107">
        <f>IF(Z285-Z284&lt;0,0,Z285-Z284)</f>
        <v/>
      </c>
      <c r="AC285" s="106" t="n">
        <v>0</v>
      </c>
      <c r="AD285" s="106" t="n"/>
      <c r="AE285" s="106" t="n"/>
      <c r="AF285" s="107">
        <f>IF(AD285-AD284&lt;0,0,AD285-AD284)</f>
        <v/>
      </c>
      <c r="AG285" s="127" t="n"/>
      <c r="AH285" s="127" t="n"/>
      <c r="AI285" s="127" t="n"/>
      <c r="AJ285" s="127" t="n"/>
      <c r="AK285" s="127" t="n"/>
      <c r="AL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19" t="n">
        <v>0</v>
      </c>
      <c r="J286" s="106" t="n"/>
      <c r="K286" s="106" t="n"/>
      <c r="L286" s="107">
        <f>IF(J286-J285&lt;0,0,J286-J285)</f>
        <v/>
      </c>
      <c r="M286" s="106" t="n">
        <v>0</v>
      </c>
      <c r="N286" s="117" t="n"/>
      <c r="O286" s="117" t="n"/>
      <c r="P286" s="104">
        <f>IF(N286-N285&lt;0,0,N286-N285)</f>
        <v/>
      </c>
      <c r="Q286" s="106" t="n">
        <v>0</v>
      </c>
      <c r="R286" s="106" t="n"/>
      <c r="S286" s="106" t="n"/>
      <c r="T286" s="107">
        <f>IF(R286-R285&lt;0,0,R286-R285)</f>
        <v/>
      </c>
      <c r="U286" s="106" t="n">
        <v>0</v>
      </c>
      <c r="V286" s="106" t="n"/>
      <c r="W286" s="106" t="n"/>
      <c r="X286" s="107">
        <f>IF(V286-V285&lt;0,0,V286-V285)</f>
        <v/>
      </c>
      <c r="Y286" s="106" t="n">
        <v>0</v>
      </c>
      <c r="Z286" s="106" t="n"/>
      <c r="AA286" s="106" t="n"/>
      <c r="AB286" s="107">
        <f>IF(Z286-Z285&lt;0,0,Z286-Z285)</f>
        <v/>
      </c>
      <c r="AC286" s="106" t="n">
        <v>0</v>
      </c>
      <c r="AD286" s="106" t="n"/>
      <c r="AE286" s="106" t="n"/>
      <c r="AF286" s="107">
        <f>IF(AD286-AD285&lt;0,0,AD286-AD285)</f>
        <v/>
      </c>
      <c r="AG286" s="127" t="n"/>
      <c r="AH286" s="127" t="n"/>
      <c r="AI286" s="127" t="n"/>
      <c r="AJ286" s="127" t="n"/>
      <c r="AK286" s="127" t="n"/>
      <c r="AL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19" t="n">
        <v>0</v>
      </c>
      <c r="J287" s="106" t="n"/>
      <c r="K287" s="106" t="n"/>
      <c r="L287" s="107">
        <f>IF(J287-J286&lt;0,0,J287-J286)</f>
        <v/>
      </c>
      <c r="M287" s="106" t="n">
        <v>0</v>
      </c>
      <c r="N287" s="106" t="n"/>
      <c r="O287" s="106" t="n"/>
      <c r="P287" s="104">
        <f>IF(N287-N286&lt;0,0,N287-N286)</f>
        <v/>
      </c>
      <c r="Q287" s="106" t="n">
        <v>0</v>
      </c>
      <c r="R287" s="106" t="n"/>
      <c r="S287" s="106" t="n"/>
      <c r="T287" s="107">
        <f>IF(R287-R286&lt;0,0,R287-R286)</f>
        <v/>
      </c>
      <c r="U287" s="106" t="n">
        <v>0</v>
      </c>
      <c r="V287" s="106" t="n"/>
      <c r="W287" s="106" t="n"/>
      <c r="X287" s="107">
        <f>IF(V287-V286&lt;0,0,V287-V286)</f>
        <v/>
      </c>
      <c r="Y287" s="106" t="n">
        <v>0</v>
      </c>
      <c r="Z287" s="106" t="n"/>
      <c r="AA287" s="106" t="n"/>
      <c r="AB287" s="107">
        <f>IF(Z287-Z286&lt;0,0,Z287-Z286)</f>
        <v/>
      </c>
      <c r="AC287" s="106" t="n">
        <v>0</v>
      </c>
      <c r="AD287" s="106" t="n"/>
      <c r="AE287" s="106" t="n"/>
      <c r="AF287" s="107">
        <f>IF(AD287-AD286&lt;0,0,AD287-AD286)</f>
        <v/>
      </c>
      <c r="AG287" s="127" t="n"/>
      <c r="AH287" s="127" t="n"/>
      <c r="AI287" s="127" t="n"/>
      <c r="AJ287" s="127" t="n"/>
      <c r="AK287" s="127" t="n"/>
      <c r="AL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19" t="n">
        <v>0</v>
      </c>
      <c r="J288" s="106" t="n"/>
      <c r="K288" s="106" t="n"/>
      <c r="L288" s="107">
        <f>IF(J288-J287&lt;0,0,J288-J287)</f>
        <v/>
      </c>
      <c r="M288" s="106" t="n">
        <v>0</v>
      </c>
      <c r="N288" s="106" t="n"/>
      <c r="O288" s="106" t="n"/>
      <c r="P288" s="104">
        <f>IF(N288-N287&lt;0,0,N288-N287)</f>
        <v/>
      </c>
      <c r="Q288" s="106" t="n">
        <v>0</v>
      </c>
      <c r="R288" s="106" t="n"/>
      <c r="S288" s="106" t="n"/>
      <c r="T288" s="107">
        <f>IF(R288-R287&lt;0,0,R288-R287)</f>
        <v/>
      </c>
      <c r="U288" s="106" t="n">
        <v>0</v>
      </c>
      <c r="V288" s="106" t="n"/>
      <c r="W288" s="106" t="n"/>
      <c r="X288" s="107">
        <f>IF(V288-V287&lt;0,0,V288-V287)</f>
        <v/>
      </c>
      <c r="Y288" s="106" t="n">
        <v>0</v>
      </c>
      <c r="Z288" s="106" t="n"/>
      <c r="AA288" s="106" t="n"/>
      <c r="AB288" s="107">
        <f>IF(Z288-Z287&lt;0,0,Z288-Z287)</f>
        <v/>
      </c>
      <c r="AC288" s="106" t="n">
        <v>0</v>
      </c>
      <c r="AD288" s="106" t="n"/>
      <c r="AE288" s="106" t="n"/>
      <c r="AF288" s="107">
        <f>IF(AD288-AD287&lt;0,0,AD288-AD287)</f>
        <v/>
      </c>
      <c r="AG288" s="127" t="n"/>
      <c r="AH288" s="127" t="n"/>
      <c r="AI288" s="127" t="n"/>
      <c r="AJ288" s="127" t="n"/>
      <c r="AK288" s="127" t="n"/>
      <c r="AL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19" t="n">
        <v>0</v>
      </c>
      <c r="J289" s="106" t="n"/>
      <c r="K289" s="106" t="n"/>
      <c r="L289" s="107">
        <f>IF(J289-J288&lt;0,0,J289-J288)</f>
        <v/>
      </c>
      <c r="M289" s="106" t="n">
        <v>0</v>
      </c>
      <c r="N289" s="106" t="n"/>
      <c r="O289" s="106" t="n"/>
      <c r="P289" s="104">
        <f>IF(N289-N288&lt;0,0,N289-N288)</f>
        <v/>
      </c>
      <c r="Q289" s="106" t="n">
        <v>0</v>
      </c>
      <c r="R289" s="106" t="n"/>
      <c r="S289" s="106" t="n"/>
      <c r="T289" s="107">
        <f>IF(R289-R288&lt;0,0,R289-R288)</f>
        <v/>
      </c>
      <c r="U289" s="106" t="n">
        <v>0</v>
      </c>
      <c r="V289" s="106" t="n"/>
      <c r="W289" s="106" t="n"/>
      <c r="X289" s="107">
        <f>IF(V289-V288&lt;0,0,V289-V288)</f>
        <v/>
      </c>
      <c r="Y289" s="106" t="n">
        <v>0</v>
      </c>
      <c r="Z289" s="106" t="n"/>
      <c r="AA289" s="106" t="n"/>
      <c r="AB289" s="107">
        <f>IF(Z289-Z288&lt;0,0,Z289-Z288)</f>
        <v/>
      </c>
      <c r="AC289" s="106" t="n">
        <v>0</v>
      </c>
      <c r="AD289" s="106" t="n"/>
      <c r="AE289" s="106" t="n"/>
      <c r="AF289" s="107">
        <f>IF(AD289-AD288&lt;0,0,AD289-AD288)</f>
        <v/>
      </c>
      <c r="AG289" s="127" t="n"/>
      <c r="AH289" s="127" t="n"/>
      <c r="AI289" s="127" t="n"/>
      <c r="AJ289" s="127" t="n"/>
      <c r="AK289" s="127" t="n"/>
      <c r="AL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19" t="n">
        <v>0</v>
      </c>
      <c r="J290" s="106" t="n"/>
      <c r="K290" s="106" t="n"/>
      <c r="L290" s="107">
        <f>IF(J290-J289&lt;0,0,J290-J289)</f>
        <v/>
      </c>
      <c r="M290" s="106" t="n">
        <v>0</v>
      </c>
      <c r="N290" s="106" t="n"/>
      <c r="O290" s="106" t="n"/>
      <c r="P290" s="104">
        <f>IF(N290-N289&lt;0,0,N290-N289)</f>
        <v/>
      </c>
      <c r="Q290" s="106" t="n">
        <v>0</v>
      </c>
      <c r="R290" s="106" t="n"/>
      <c r="S290" s="106" t="n"/>
      <c r="T290" s="107">
        <f>IF(R290-R289&lt;0,0,R290-R289)</f>
        <v/>
      </c>
      <c r="U290" s="106" t="n">
        <v>0</v>
      </c>
      <c r="V290" s="106" t="n"/>
      <c r="W290" s="106" t="n"/>
      <c r="X290" s="107">
        <f>IF(V290-V289&lt;0,0,V290-V289)</f>
        <v/>
      </c>
      <c r="Y290" s="106" t="n">
        <v>0</v>
      </c>
      <c r="Z290" s="106" t="n"/>
      <c r="AA290" s="106" t="n"/>
      <c r="AB290" s="107">
        <f>IF(Z290-Z289&lt;0,0,Z290-Z289)</f>
        <v/>
      </c>
      <c r="AC290" s="106" t="n">
        <v>0</v>
      </c>
      <c r="AD290" s="106" t="n"/>
      <c r="AE290" s="106" t="n"/>
      <c r="AF290" s="107">
        <f>IF(AD290-AD289&lt;0,0,AD290-AD289)</f>
        <v/>
      </c>
      <c r="AG290" s="127" t="n"/>
      <c r="AH290" s="127" t="n"/>
      <c r="AI290" s="127" t="n"/>
      <c r="AJ290" s="127" t="n"/>
      <c r="AK290" s="127" t="n"/>
      <c r="AL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19" t="n">
        <v>0</v>
      </c>
      <c r="J291" s="106" t="n"/>
      <c r="K291" s="106" t="n"/>
      <c r="L291" s="107">
        <f>IF(J291-J290&lt;0,0,J291-J290)</f>
        <v/>
      </c>
      <c r="M291" s="106" t="n">
        <v>0</v>
      </c>
      <c r="N291" s="106" t="n"/>
      <c r="O291" s="106" t="n"/>
      <c r="P291" s="104">
        <f>IF(N291-N290&lt;0,0,N291-N290)</f>
        <v/>
      </c>
      <c r="Q291" s="106" t="n">
        <v>0</v>
      </c>
      <c r="R291" s="106" t="n"/>
      <c r="S291" s="106" t="n"/>
      <c r="T291" s="107">
        <f>IF(R291-R290&lt;0,0,R291-R290)</f>
        <v/>
      </c>
      <c r="U291" s="106" t="n">
        <v>0</v>
      </c>
      <c r="V291" s="106" t="n"/>
      <c r="W291" s="106" t="n"/>
      <c r="X291" s="107">
        <f>IF(V291-V290&lt;0,0,V291-V290)</f>
        <v/>
      </c>
      <c r="Y291" s="106" t="n">
        <v>0</v>
      </c>
      <c r="Z291" s="106" t="n"/>
      <c r="AA291" s="106" t="n"/>
      <c r="AB291" s="107">
        <f>IF(Z291-Z290&lt;0,0,Z291-Z290)</f>
        <v/>
      </c>
      <c r="AC291" s="106" t="n">
        <v>0</v>
      </c>
      <c r="AD291" s="106" t="n"/>
      <c r="AE291" s="106" t="n"/>
      <c r="AF291" s="107">
        <f>IF(AD291-AD290&lt;0,0,AD291-AD290)</f>
        <v/>
      </c>
      <c r="AG291" s="127" t="n"/>
      <c r="AH291" s="127" t="n"/>
      <c r="AI291" s="127" t="n"/>
      <c r="AJ291" s="127" t="n"/>
      <c r="AK291" s="127" t="n"/>
      <c r="AL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19" t="n">
        <v>0</v>
      </c>
      <c r="J292" s="106" t="n"/>
      <c r="K292" s="106" t="n"/>
      <c r="L292" s="107">
        <f>IF(J292-J291&lt;0,0,J292-J291)</f>
        <v/>
      </c>
      <c r="M292" s="106" t="n">
        <v>0</v>
      </c>
      <c r="N292" s="106" t="n"/>
      <c r="O292" s="106" t="n"/>
      <c r="P292" s="104">
        <f>IF(N292-N291&lt;0,0,N292-N291)</f>
        <v/>
      </c>
      <c r="Q292" s="106" t="n">
        <v>0</v>
      </c>
      <c r="R292" s="106" t="n"/>
      <c r="S292" s="106" t="n"/>
      <c r="T292" s="107">
        <f>IF(R292-R291&lt;0,0,R292-R291)</f>
        <v/>
      </c>
      <c r="U292" s="106" t="n">
        <v>0</v>
      </c>
      <c r="V292" s="106" t="n"/>
      <c r="W292" s="106" t="n"/>
      <c r="X292" s="107">
        <f>IF(V292-V291&lt;0,0,V292-V291)</f>
        <v/>
      </c>
      <c r="Y292" s="106" t="n">
        <v>0</v>
      </c>
      <c r="Z292" s="106" t="n"/>
      <c r="AA292" s="106" t="n"/>
      <c r="AB292" s="107">
        <f>IF(Z292-Z291&lt;0,0,Z292-Z291)</f>
        <v/>
      </c>
      <c r="AC292" s="106" t="n">
        <v>0</v>
      </c>
      <c r="AD292" s="106" t="n"/>
      <c r="AE292" s="106" t="n"/>
      <c r="AF292" s="107">
        <f>IF(AD292-AD291&lt;0,0,AD292-AD291)</f>
        <v/>
      </c>
      <c r="AG292" s="127" t="n"/>
      <c r="AH292" s="127" t="n"/>
      <c r="AI292" s="127" t="n"/>
      <c r="AJ292" s="127" t="n"/>
      <c r="AK292" s="127" t="n"/>
      <c r="AL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19" t="n">
        <v>0</v>
      </c>
      <c r="J293" s="106" t="n"/>
      <c r="K293" s="106" t="n"/>
      <c r="L293" s="107">
        <f>IF(J293-J292&lt;0,0,J293-J292)</f>
        <v/>
      </c>
      <c r="M293" s="106" t="n">
        <v>0</v>
      </c>
      <c r="N293" s="106" t="n"/>
      <c r="O293" s="106" t="n"/>
      <c r="P293" s="104">
        <f>IF(N293-N292&lt;0,0,N293-N292)</f>
        <v/>
      </c>
      <c r="Q293" s="106" t="n">
        <v>0</v>
      </c>
      <c r="R293" s="106" t="n"/>
      <c r="S293" s="106" t="n"/>
      <c r="T293" s="107">
        <f>IF(R293-R292&lt;0,0,R293-R292)</f>
        <v/>
      </c>
      <c r="U293" s="106" t="n">
        <v>0</v>
      </c>
      <c r="V293" s="106" t="n"/>
      <c r="W293" s="106" t="n"/>
      <c r="X293" s="107">
        <f>IF(V293-V292&lt;0,0,V293-V292)</f>
        <v/>
      </c>
      <c r="Y293" s="106" t="n">
        <v>0</v>
      </c>
      <c r="Z293" s="106" t="n"/>
      <c r="AA293" s="106" t="n"/>
      <c r="AB293" s="107">
        <f>IF(Z293-Z292&lt;0,0,Z293-Z292)</f>
        <v/>
      </c>
      <c r="AC293" s="106" t="n">
        <v>0</v>
      </c>
      <c r="AD293" s="106" t="n"/>
      <c r="AE293" s="106" t="n"/>
      <c r="AF293" s="107">
        <f>IF(AD293-AD292&lt;0,0,AD293-AD292)</f>
        <v/>
      </c>
      <c r="AG293" s="127" t="n"/>
      <c r="AH293" s="127" t="n"/>
      <c r="AI293" s="127" t="n"/>
      <c r="AJ293" s="127" t="n"/>
      <c r="AK293" s="127" t="n"/>
      <c r="AL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19" t="n">
        <v>0</v>
      </c>
      <c r="J294" s="106" t="n"/>
      <c r="K294" s="106" t="n"/>
      <c r="L294" s="107">
        <f>IF(J294-J293&lt;0,0,J294-J293)</f>
        <v/>
      </c>
      <c r="M294" s="106" t="n">
        <v>0</v>
      </c>
      <c r="N294" s="106" t="n"/>
      <c r="O294" s="106" t="n"/>
      <c r="P294" s="104">
        <f>IF(N294-N293&lt;0,0,N294-N293)</f>
        <v/>
      </c>
      <c r="Q294" s="106" t="n">
        <v>0</v>
      </c>
      <c r="R294" s="106" t="n"/>
      <c r="S294" s="106" t="n"/>
      <c r="T294" s="107">
        <f>IF(R294-R293&lt;0,0,R294-R293)</f>
        <v/>
      </c>
      <c r="U294" s="106" t="n">
        <v>0</v>
      </c>
      <c r="V294" s="106" t="n"/>
      <c r="W294" s="106" t="n"/>
      <c r="X294" s="107">
        <f>IF(V294-V293&lt;0,0,V294-V293)</f>
        <v/>
      </c>
      <c r="Y294" s="106" t="n">
        <v>0</v>
      </c>
      <c r="Z294" s="106" t="n"/>
      <c r="AA294" s="106" t="n"/>
      <c r="AB294" s="107">
        <f>IF(Z294-Z293&lt;0,0,Z294-Z293)</f>
        <v/>
      </c>
      <c r="AC294" s="106" t="n">
        <v>0</v>
      </c>
      <c r="AD294" s="106" t="n"/>
      <c r="AE294" s="106" t="n"/>
      <c r="AF294" s="107">
        <f>IF(AD294-AD293&lt;0,0,AD294-AD293)</f>
        <v/>
      </c>
      <c r="AG294" s="127" t="n"/>
      <c r="AH294" s="127" t="n"/>
      <c r="AI294" s="127" t="n"/>
      <c r="AJ294" s="127" t="n"/>
      <c r="AK294" s="127" t="n"/>
      <c r="AL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19" t="n">
        <v>0</v>
      </c>
      <c r="J295" s="106" t="n"/>
      <c r="K295" s="106" t="n"/>
      <c r="L295" s="107">
        <f>IF(J295-J294&lt;0,0,J295-J294)</f>
        <v/>
      </c>
      <c r="M295" s="106" t="n">
        <v>0</v>
      </c>
      <c r="N295" s="106" t="n"/>
      <c r="O295" s="106" t="n"/>
      <c r="P295" s="104">
        <f>IF(N295-N294&lt;0,0,N295-N294)</f>
        <v/>
      </c>
      <c r="Q295" s="106" t="n">
        <v>0</v>
      </c>
      <c r="R295" s="106" t="n"/>
      <c r="S295" s="106" t="n"/>
      <c r="T295" s="107">
        <f>IF(R295-R294&lt;0,0,R295-R294)</f>
        <v/>
      </c>
      <c r="U295" s="106" t="n">
        <v>0</v>
      </c>
      <c r="V295" s="106" t="n"/>
      <c r="W295" s="106" t="n"/>
      <c r="X295" s="107">
        <f>IF(V295-V294&lt;0,0,V295-V294)</f>
        <v/>
      </c>
      <c r="Y295" s="106" t="n">
        <v>0</v>
      </c>
      <c r="Z295" s="106" t="n"/>
      <c r="AA295" s="106" t="n"/>
      <c r="AB295" s="107">
        <f>IF(Z295-Z294&lt;0,0,Z295-Z294)</f>
        <v/>
      </c>
      <c r="AC295" s="106" t="n">
        <v>0</v>
      </c>
      <c r="AD295" s="106" t="n"/>
      <c r="AE295" s="106" t="n"/>
      <c r="AF295" s="107">
        <f>IF(AD295-AD294&lt;0,0,AD295-AD294)</f>
        <v/>
      </c>
      <c r="AG295" s="127" t="n"/>
      <c r="AH295" s="127" t="n"/>
      <c r="AI295" s="127" t="n"/>
      <c r="AJ295" s="127" t="n"/>
      <c r="AK295" s="127" t="n"/>
      <c r="AL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19" t="n">
        <v>0</v>
      </c>
      <c r="J296" s="106" t="n"/>
      <c r="K296" s="106" t="n"/>
      <c r="L296" s="107">
        <f>IF(J296-J295&lt;0,0,J296-J295)</f>
        <v/>
      </c>
      <c r="M296" s="106" t="n">
        <v>0</v>
      </c>
      <c r="N296" s="106" t="n"/>
      <c r="O296" s="106" t="n"/>
      <c r="P296" s="104">
        <f>IF(N296-N295&lt;0,0,N296-N295)</f>
        <v/>
      </c>
      <c r="Q296" s="106" t="n">
        <v>0</v>
      </c>
      <c r="R296" s="106" t="n"/>
      <c r="S296" s="106" t="n"/>
      <c r="T296" s="107">
        <f>IF(R296-R295&lt;0,0,R296-R295)</f>
        <v/>
      </c>
      <c r="U296" s="106" t="n">
        <v>0</v>
      </c>
      <c r="V296" s="106" t="n"/>
      <c r="W296" s="106" t="n"/>
      <c r="X296" s="107">
        <f>IF(V296-V295&lt;0,0,V296-V295)</f>
        <v/>
      </c>
      <c r="Y296" s="106" t="n">
        <v>0</v>
      </c>
      <c r="Z296" s="106" t="n"/>
      <c r="AA296" s="106" t="n"/>
      <c r="AB296" s="107">
        <f>IF(Z296-Z295&lt;0,0,Z296-Z295)</f>
        <v/>
      </c>
      <c r="AC296" s="106" t="n">
        <v>0</v>
      </c>
      <c r="AD296" s="106" t="n"/>
      <c r="AE296" s="106" t="n"/>
      <c r="AF296" s="107">
        <f>IF(AD296-AD295&lt;0,0,AD296-AD295)</f>
        <v/>
      </c>
      <c r="AG296" s="127" t="n"/>
      <c r="AH296" s="127" t="n"/>
      <c r="AI296" s="127" t="n"/>
      <c r="AJ296" s="127" t="n"/>
      <c r="AK296" s="127" t="n"/>
      <c r="AL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19" t="n">
        <v>0</v>
      </c>
      <c r="J297" s="106" t="n"/>
      <c r="K297" s="106" t="n"/>
      <c r="L297" s="107">
        <f>IF(J297-J296&lt;0,0,J297-J296)</f>
        <v/>
      </c>
      <c r="M297" s="106" t="n">
        <v>0</v>
      </c>
      <c r="N297" s="106" t="n"/>
      <c r="O297" s="106" t="n"/>
      <c r="P297" s="104">
        <f>IF(N297-N296&lt;0,0,N297-N296)</f>
        <v/>
      </c>
      <c r="Q297" s="106" t="n">
        <v>0</v>
      </c>
      <c r="R297" s="106" t="n"/>
      <c r="S297" s="106" t="n"/>
      <c r="T297" s="107">
        <f>IF(R297-R296&lt;0,0,R297-R296)</f>
        <v/>
      </c>
      <c r="U297" s="106" t="n">
        <v>0</v>
      </c>
      <c r="V297" s="106" t="n"/>
      <c r="W297" s="106" t="n"/>
      <c r="X297" s="107">
        <f>IF(V297-V296&lt;0,0,V297-V296)</f>
        <v/>
      </c>
      <c r="Y297" s="106" t="n">
        <v>0</v>
      </c>
      <c r="Z297" s="106" t="n"/>
      <c r="AA297" s="106" t="n"/>
      <c r="AB297" s="107">
        <f>IF(Z297-Z296&lt;0,0,Z297-Z296)</f>
        <v/>
      </c>
      <c r="AC297" s="106" t="n">
        <v>0</v>
      </c>
      <c r="AD297" s="106" t="n"/>
      <c r="AE297" s="106" t="n"/>
      <c r="AF297" s="107">
        <f>IF(AD297-AD296&lt;0,0,AD297-AD296)</f>
        <v/>
      </c>
      <c r="AG297" s="127" t="n"/>
      <c r="AH297" s="127" t="n"/>
      <c r="AI297" s="127" t="n"/>
      <c r="AJ297" s="127" t="n"/>
      <c r="AK297" s="127" t="n"/>
      <c r="AL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19" t="n">
        <v>0</v>
      </c>
      <c r="J298" s="106" t="n"/>
      <c r="K298" s="106" t="n"/>
      <c r="L298" s="107">
        <f>IF(J298-J297&lt;0,0,J298-J297)</f>
        <v/>
      </c>
      <c r="M298" s="106" t="n">
        <v>0</v>
      </c>
      <c r="N298" s="106" t="n"/>
      <c r="O298" s="106" t="n"/>
      <c r="P298" s="104">
        <f>IF(N298-N297&lt;0,0,N298-N297)</f>
        <v/>
      </c>
      <c r="Q298" s="106" t="n">
        <v>0</v>
      </c>
      <c r="R298" s="106" t="n"/>
      <c r="S298" s="106" t="n"/>
      <c r="T298" s="107">
        <f>IF(R298-R297&lt;0,0,R298-R297)</f>
        <v/>
      </c>
      <c r="U298" s="106" t="n">
        <v>0</v>
      </c>
      <c r="V298" s="106" t="n"/>
      <c r="W298" s="106" t="n"/>
      <c r="X298" s="107">
        <f>IF(V298-V297&lt;0,0,V298-V297)</f>
        <v/>
      </c>
      <c r="Y298" s="106" t="n">
        <v>0</v>
      </c>
      <c r="Z298" s="106" t="n"/>
      <c r="AA298" s="106" t="n"/>
      <c r="AB298" s="107">
        <f>IF(Z298-Z297&lt;0,0,Z298-Z297)</f>
        <v/>
      </c>
      <c r="AC298" s="106" t="n">
        <v>0</v>
      </c>
      <c r="AD298" s="106" t="n"/>
      <c r="AE298" s="106" t="n"/>
      <c r="AF298" s="107">
        <f>IF(AD298-AD297&lt;0,0,AD298-AD297)</f>
        <v/>
      </c>
      <c r="AG298" s="127" t="n"/>
      <c r="AH298" s="127" t="n"/>
      <c r="AI298" s="127" t="n"/>
      <c r="AJ298" s="127" t="n"/>
      <c r="AK298" s="127" t="n"/>
      <c r="AL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19" t="n">
        <v>0</v>
      </c>
      <c r="J299" s="106" t="n"/>
      <c r="K299" s="106" t="n"/>
      <c r="L299" s="107">
        <f>IF(J299-J298&lt;0,0,J299-J298)</f>
        <v/>
      </c>
      <c r="M299" s="106" t="n">
        <v>0</v>
      </c>
      <c r="N299" s="106" t="n"/>
      <c r="O299" s="106" t="n"/>
      <c r="P299" s="104">
        <f>IF(N299-N298&lt;0,0,N299-N298)</f>
        <v/>
      </c>
      <c r="Q299" s="106" t="n">
        <v>0</v>
      </c>
      <c r="R299" s="106" t="n"/>
      <c r="S299" s="106" t="n"/>
      <c r="T299" s="107">
        <f>IF(R299-R298&lt;0,0,R299-R298)</f>
        <v/>
      </c>
      <c r="U299" s="106" t="n">
        <v>0</v>
      </c>
      <c r="V299" s="106" t="n"/>
      <c r="W299" s="106" t="n"/>
      <c r="X299" s="107">
        <f>IF(V299-V298&lt;0,0,V299-V298)</f>
        <v/>
      </c>
      <c r="Y299" s="106" t="n">
        <v>0</v>
      </c>
      <c r="Z299" s="106" t="n"/>
      <c r="AA299" s="106" t="n"/>
      <c r="AB299" s="107">
        <f>IF(Z299-Z298&lt;0,0,Z299-Z298)</f>
        <v/>
      </c>
      <c r="AC299" s="106" t="n">
        <v>0</v>
      </c>
      <c r="AD299" s="106" t="n"/>
      <c r="AE299" s="106" t="n"/>
      <c r="AF299" s="107">
        <f>IF(AD299-AD298&lt;0,0,AD299-AD298)</f>
        <v/>
      </c>
      <c r="AG299" s="127" t="n"/>
      <c r="AH299" s="127" t="n"/>
      <c r="AI299" s="127" t="n"/>
      <c r="AJ299" s="127" t="n"/>
      <c r="AK299" s="127" t="n"/>
      <c r="AL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19" t="n">
        <v>0</v>
      </c>
      <c r="J300" s="106" t="n"/>
      <c r="K300" s="106" t="n"/>
      <c r="L300" s="107">
        <f>IF(J300-J299&lt;0,0,J300-J299)</f>
        <v/>
      </c>
      <c r="M300" s="106" t="n">
        <v>0</v>
      </c>
      <c r="N300" s="106" t="n"/>
      <c r="O300" s="106" t="n"/>
      <c r="P300" s="104">
        <f>IF(N300-N299&lt;0,0,N300-N299)</f>
        <v/>
      </c>
      <c r="Q300" s="106" t="n">
        <v>0</v>
      </c>
      <c r="R300" s="106" t="n"/>
      <c r="S300" s="106" t="n"/>
      <c r="T300" s="107">
        <f>IF(R300-R299&lt;0,0,R300-R299)</f>
        <v/>
      </c>
      <c r="U300" s="106" t="n">
        <v>0</v>
      </c>
      <c r="V300" s="106" t="n"/>
      <c r="W300" s="106" t="n"/>
      <c r="X300" s="107">
        <f>IF(V300-V299&lt;0,0,V300-V299)</f>
        <v/>
      </c>
      <c r="Y300" s="106" t="n">
        <v>0</v>
      </c>
      <c r="Z300" s="106" t="n"/>
      <c r="AA300" s="106" t="n"/>
      <c r="AB300" s="107">
        <f>IF(Z300-Z299&lt;0,0,Z300-Z299)</f>
        <v/>
      </c>
      <c r="AC300" s="106" t="n">
        <v>0</v>
      </c>
      <c r="AD300" s="106" t="n"/>
      <c r="AE300" s="106" t="n"/>
      <c r="AF300" s="107">
        <f>IF(AD300-AD299&lt;0,0,AD300-AD299)</f>
        <v/>
      </c>
      <c r="AG300" s="127" t="n"/>
      <c r="AH300" s="127" t="n"/>
      <c r="AI300" s="127" t="n"/>
      <c r="AJ300" s="127" t="n"/>
      <c r="AK300" s="127" t="n"/>
      <c r="AL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19" t="n">
        <v>0</v>
      </c>
      <c r="J301" s="106" t="n"/>
      <c r="K301" s="106" t="n"/>
      <c r="L301" s="107">
        <f>IF(J301-J300&lt;0,0,J301-J300)</f>
        <v/>
      </c>
      <c r="M301" s="106" t="n">
        <v>0</v>
      </c>
      <c r="N301" s="106" t="n"/>
      <c r="O301" s="106" t="n"/>
      <c r="P301" s="104">
        <f>IF(N301-N300&lt;0,0,N301-N300)</f>
        <v/>
      </c>
      <c r="Q301" s="106" t="n">
        <v>0</v>
      </c>
      <c r="R301" s="106" t="n"/>
      <c r="S301" s="106" t="n"/>
      <c r="T301" s="107">
        <f>IF(R301-R300&lt;0,0,R301-R300)</f>
        <v/>
      </c>
      <c r="U301" s="106" t="n">
        <v>0</v>
      </c>
      <c r="V301" s="106" t="n"/>
      <c r="W301" s="106" t="n"/>
      <c r="X301" s="107">
        <f>IF(V301-V300&lt;0,0,V301-V300)</f>
        <v/>
      </c>
      <c r="Y301" s="106" t="n">
        <v>0</v>
      </c>
      <c r="Z301" s="106" t="n"/>
      <c r="AA301" s="106" t="n"/>
      <c r="AB301" s="107">
        <f>IF(Z301-Z300&lt;0,0,Z301-Z300)</f>
        <v/>
      </c>
      <c r="AC301" s="106" t="n">
        <v>0</v>
      </c>
      <c r="AD301" s="106" t="n"/>
      <c r="AE301" s="106" t="n"/>
      <c r="AF301" s="107">
        <f>IF(AD301-AD300&lt;0,0,AD301-AD300)</f>
        <v/>
      </c>
      <c r="AG301" s="127" t="n"/>
      <c r="AH301" s="127" t="n"/>
      <c r="AI301" s="127" t="n"/>
      <c r="AJ301" s="127" t="n"/>
      <c r="AK301" s="127" t="n"/>
      <c r="AL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19" t="n">
        <v>0</v>
      </c>
      <c r="J302" s="106" t="n"/>
      <c r="K302" s="106" t="n"/>
      <c r="L302" s="107">
        <f>IF(J302-J301&lt;0,0,J302-J301)</f>
        <v/>
      </c>
      <c r="M302" s="106" t="n">
        <v>0</v>
      </c>
      <c r="N302" s="106" t="n"/>
      <c r="O302" s="106" t="n"/>
      <c r="P302" s="104">
        <f>IF(N302-N301&lt;0,0,N302-N301)</f>
        <v/>
      </c>
      <c r="Q302" s="106" t="n">
        <v>0</v>
      </c>
      <c r="R302" s="106" t="n"/>
      <c r="S302" s="106" t="n"/>
      <c r="T302" s="107">
        <f>IF(R302-R301&lt;0,0,R302-R301)</f>
        <v/>
      </c>
      <c r="U302" s="106" t="n">
        <v>0</v>
      </c>
      <c r="V302" s="106" t="n"/>
      <c r="W302" s="106" t="n"/>
      <c r="X302" s="107">
        <f>IF(V302-V301&lt;0,0,V302-V301)</f>
        <v/>
      </c>
      <c r="Y302" s="106" t="n">
        <v>0</v>
      </c>
      <c r="Z302" s="106" t="n"/>
      <c r="AA302" s="106" t="n"/>
      <c r="AB302" s="107">
        <f>IF(Z302-Z301&lt;0,0,Z302-Z301)</f>
        <v/>
      </c>
      <c r="AC302" s="106" t="n">
        <v>0</v>
      </c>
      <c r="AD302" s="106" t="n"/>
      <c r="AE302" s="106" t="n"/>
      <c r="AF302" s="107">
        <f>IF(AD302-AD301&lt;0,0,AD302-AD301)</f>
        <v/>
      </c>
      <c r="AG302" s="127" t="n"/>
      <c r="AH302" s="127" t="n"/>
      <c r="AI302" s="127" t="n"/>
      <c r="AJ302" s="127" t="n"/>
      <c r="AK302" s="127" t="n"/>
      <c r="AL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19" t="n">
        <v>0</v>
      </c>
      <c r="J303" s="106" t="n"/>
      <c r="K303" s="106" t="n"/>
      <c r="L303" s="107">
        <f>IF(J303-J302&lt;0,0,J303-J302)</f>
        <v/>
      </c>
      <c r="M303" s="106" t="n">
        <v>0</v>
      </c>
      <c r="N303" s="106" t="n"/>
      <c r="O303" s="106" t="n"/>
      <c r="P303" s="104">
        <f>IF(N303-N302&lt;0,0,N303-N302)</f>
        <v/>
      </c>
      <c r="Q303" s="106" t="n">
        <v>0</v>
      </c>
      <c r="R303" s="106" t="n"/>
      <c r="S303" s="106" t="n"/>
      <c r="T303" s="107">
        <f>IF(R303-R302&lt;0,0,R303-R302)</f>
        <v/>
      </c>
      <c r="U303" s="106" t="n">
        <v>0</v>
      </c>
      <c r="V303" s="106" t="n"/>
      <c r="W303" s="106" t="n"/>
      <c r="X303" s="107">
        <f>IF(V303-V302&lt;0,0,V303-V302)</f>
        <v/>
      </c>
      <c r="Y303" s="106" t="n">
        <v>0</v>
      </c>
      <c r="Z303" s="106" t="n"/>
      <c r="AA303" s="106" t="n"/>
      <c r="AB303" s="107">
        <f>IF(Z303-Z302&lt;0,0,Z303-Z302)</f>
        <v/>
      </c>
      <c r="AC303" s="106" t="n">
        <v>0</v>
      </c>
      <c r="AD303" s="106" t="n"/>
      <c r="AE303" s="106" t="n"/>
      <c r="AF303" s="107">
        <f>IF(AD303-AD302&lt;0,0,AD303-AD302)</f>
        <v/>
      </c>
      <c r="AG303" s="127" t="n"/>
      <c r="AH303" s="127" t="n"/>
      <c r="AI303" s="127" t="n"/>
      <c r="AJ303" s="127" t="n"/>
      <c r="AK303" s="127" t="n"/>
      <c r="AL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19" t="n">
        <v>0</v>
      </c>
      <c r="J304" s="106" t="n"/>
      <c r="K304" s="106" t="n"/>
      <c r="L304" s="107">
        <f>IF(J304-J303&lt;0,0,J304-J303)</f>
        <v/>
      </c>
      <c r="M304" s="106" t="n">
        <v>0</v>
      </c>
      <c r="N304" s="106" t="n"/>
      <c r="O304" s="106" t="n"/>
      <c r="P304" s="104">
        <f>IF(N304-N303&lt;0,0,N304-N303)</f>
        <v/>
      </c>
      <c r="Q304" s="106" t="n">
        <v>0</v>
      </c>
      <c r="R304" s="106" t="n"/>
      <c r="S304" s="106" t="n"/>
      <c r="T304" s="107">
        <f>IF(R304-R303&lt;0,0,R304-R303)</f>
        <v/>
      </c>
      <c r="U304" s="106" t="n">
        <v>0</v>
      </c>
      <c r="V304" s="106" t="n"/>
      <c r="W304" s="106" t="n"/>
      <c r="X304" s="107">
        <f>IF(V304-V303&lt;0,0,V304-V303)</f>
        <v/>
      </c>
      <c r="Y304" s="106" t="n">
        <v>0</v>
      </c>
      <c r="Z304" s="106" t="n"/>
      <c r="AA304" s="106" t="n"/>
      <c r="AB304" s="107">
        <f>IF(Z304-Z303&lt;0,0,Z304-Z303)</f>
        <v/>
      </c>
      <c r="AC304" s="106" t="n">
        <v>0</v>
      </c>
      <c r="AD304" s="106" t="n"/>
      <c r="AE304" s="106" t="n"/>
      <c r="AF304" s="107">
        <f>IF(AD304-AD303&lt;0,0,AD304-AD303)</f>
        <v/>
      </c>
      <c r="AG304" s="127" t="n"/>
      <c r="AH304" s="127" t="n"/>
      <c r="AI304" s="127" t="n"/>
      <c r="AJ304" s="127" t="n"/>
      <c r="AK304" s="127" t="n"/>
      <c r="AL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19" t="n">
        <v>0</v>
      </c>
      <c r="J305" s="106" t="n"/>
      <c r="K305" s="106" t="n"/>
      <c r="L305" s="107">
        <f>IF(J305-J304&lt;0,0,J305-J304)</f>
        <v/>
      </c>
      <c r="M305" s="106" t="n">
        <v>0</v>
      </c>
      <c r="N305" s="106" t="n"/>
      <c r="O305" s="106" t="n"/>
      <c r="P305" s="104">
        <f>IF(N305-N304&lt;0,0,N305-N304)</f>
        <v/>
      </c>
      <c r="Q305" s="106" t="n">
        <v>0</v>
      </c>
      <c r="R305" s="106" t="n"/>
      <c r="S305" s="106" t="n"/>
      <c r="T305" s="107">
        <f>IF(R305-R304&lt;0,0,R305-R304)</f>
        <v/>
      </c>
      <c r="U305" s="106" t="n">
        <v>0</v>
      </c>
      <c r="V305" s="106" t="n"/>
      <c r="W305" s="106" t="n"/>
      <c r="X305" s="107">
        <f>IF(V305-V304&lt;0,0,V305-V304)</f>
        <v/>
      </c>
      <c r="Y305" s="106" t="n">
        <v>0</v>
      </c>
      <c r="Z305" s="106" t="n"/>
      <c r="AA305" s="106" t="n"/>
      <c r="AB305" s="107">
        <f>IF(Z305-Z304&lt;0,0,Z305-Z304)</f>
        <v/>
      </c>
      <c r="AC305" s="106" t="n">
        <v>0</v>
      </c>
      <c r="AD305" s="106" t="n"/>
      <c r="AE305" s="106" t="n"/>
      <c r="AF305" s="107">
        <f>IF(AD305-AD304&lt;0,0,AD305-AD304)</f>
        <v/>
      </c>
      <c r="AG305" s="127" t="n"/>
      <c r="AH305" s="127" t="n"/>
      <c r="AI305" s="127" t="n"/>
      <c r="AJ305" s="127" t="n"/>
      <c r="AK305" s="127" t="n"/>
      <c r="AL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19" t="n">
        <v>0</v>
      </c>
      <c r="J306" s="106" t="n"/>
      <c r="K306" s="106" t="n"/>
      <c r="L306" s="107">
        <f>IF(J306-J305&lt;0,0,J306-J305)</f>
        <v/>
      </c>
      <c r="M306" s="106" t="n">
        <v>0</v>
      </c>
      <c r="N306" s="106" t="n"/>
      <c r="O306" s="106" t="n"/>
      <c r="P306" s="104">
        <f>IF(N306-N305&lt;0,0,N306-N305)</f>
        <v/>
      </c>
      <c r="Q306" s="106" t="n">
        <v>0</v>
      </c>
      <c r="R306" s="106" t="n"/>
      <c r="S306" s="106" t="n"/>
      <c r="T306" s="107">
        <f>IF(R306-R305&lt;0,0,R306-R305)</f>
        <v/>
      </c>
      <c r="U306" s="106" t="n">
        <v>0</v>
      </c>
      <c r="V306" s="106" t="n"/>
      <c r="W306" s="106" t="n"/>
      <c r="X306" s="107">
        <f>IF(V306-V305&lt;0,0,V306-V305)</f>
        <v/>
      </c>
      <c r="Y306" s="106" t="n">
        <v>0</v>
      </c>
      <c r="Z306" s="106" t="n"/>
      <c r="AA306" s="106" t="n"/>
      <c r="AB306" s="107">
        <f>IF(Z306-Z305&lt;0,0,Z306-Z305)</f>
        <v/>
      </c>
      <c r="AC306" s="106" t="n">
        <v>0</v>
      </c>
      <c r="AD306" s="106" t="n"/>
      <c r="AE306" s="106" t="n"/>
      <c r="AF306" s="107">
        <f>IF(AD306-AD305&lt;0,0,AD306-AD305)</f>
        <v/>
      </c>
      <c r="AG306" s="127" t="n"/>
      <c r="AH306" s="127" t="n"/>
      <c r="AI306" s="127" t="n"/>
      <c r="AJ306" s="127" t="n"/>
      <c r="AK306" s="127" t="n"/>
      <c r="AL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19" t="n">
        <v>0</v>
      </c>
      <c r="J307" s="106" t="n"/>
      <c r="K307" s="106" t="n"/>
      <c r="L307" s="107">
        <f>IF(J307-J306&lt;0,0,J307-J306)</f>
        <v/>
      </c>
      <c r="M307" s="106" t="n">
        <v>0</v>
      </c>
      <c r="N307" s="106" t="n"/>
      <c r="O307" s="106" t="n"/>
      <c r="P307" s="104">
        <f>IF(N307-N306&lt;0,0,N307-N306)</f>
        <v/>
      </c>
      <c r="Q307" s="106" t="n">
        <v>0</v>
      </c>
      <c r="R307" s="106" t="n"/>
      <c r="S307" s="106" t="n"/>
      <c r="T307" s="107">
        <f>IF(R307-R306&lt;0,0,R307-R306)</f>
        <v/>
      </c>
      <c r="U307" s="106" t="n">
        <v>0</v>
      </c>
      <c r="V307" s="106" t="n"/>
      <c r="W307" s="106" t="n"/>
      <c r="X307" s="107">
        <f>IF(V307-V306&lt;0,0,V307-V306)</f>
        <v/>
      </c>
      <c r="Y307" s="106" t="n">
        <v>0</v>
      </c>
      <c r="Z307" s="106" t="n"/>
      <c r="AA307" s="106" t="n"/>
      <c r="AB307" s="107">
        <f>IF(Z307-Z306&lt;0,0,Z307-Z306)</f>
        <v/>
      </c>
      <c r="AC307" s="106" t="n">
        <v>0</v>
      </c>
      <c r="AD307" s="106" t="n"/>
      <c r="AE307" s="106" t="n"/>
      <c r="AF307" s="107">
        <f>IF(AD307-AD306&lt;0,0,AD307-AD306)</f>
        <v/>
      </c>
      <c r="AG307" s="127" t="n"/>
      <c r="AH307" s="127" t="n"/>
      <c r="AI307" s="127" t="n"/>
      <c r="AJ307" s="127" t="n"/>
      <c r="AK307" s="127" t="n"/>
      <c r="AL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19" t="n">
        <v>0</v>
      </c>
      <c r="J308" s="106" t="n"/>
      <c r="K308" s="106" t="n"/>
      <c r="L308" s="107">
        <f>IF(J308-J307&lt;0,0,J308-J307)</f>
        <v/>
      </c>
      <c r="M308" s="106" t="n">
        <v>0</v>
      </c>
      <c r="N308" s="106" t="n"/>
      <c r="O308" s="106" t="n"/>
      <c r="P308" s="104">
        <f>IF(N308-N307&lt;0,0,N308-N307)</f>
        <v/>
      </c>
      <c r="Q308" s="106" t="n">
        <v>0</v>
      </c>
      <c r="R308" s="106" t="n"/>
      <c r="S308" s="106" t="n"/>
      <c r="T308" s="107">
        <f>IF(R308-R307&lt;0,0,R308-R307)</f>
        <v/>
      </c>
      <c r="U308" s="106" t="n">
        <v>0</v>
      </c>
      <c r="V308" s="106" t="n"/>
      <c r="W308" s="106" t="n"/>
      <c r="X308" s="107">
        <f>IF(V308-V307&lt;0,0,V308-V307)</f>
        <v/>
      </c>
      <c r="Y308" s="106" t="n">
        <v>0</v>
      </c>
      <c r="Z308" s="106" t="n"/>
      <c r="AA308" s="106" t="n"/>
      <c r="AB308" s="107">
        <f>IF(Z308-Z307&lt;0,0,Z308-Z307)</f>
        <v/>
      </c>
      <c r="AC308" s="106" t="n">
        <v>0</v>
      </c>
      <c r="AD308" s="106" t="n"/>
      <c r="AE308" s="106" t="n"/>
      <c r="AF308" s="107">
        <f>IF(AD308-AD307&lt;0,0,AD308-AD307)</f>
        <v/>
      </c>
      <c r="AG308" s="127" t="n"/>
      <c r="AH308" s="127" t="n"/>
      <c r="AI308" s="127" t="n"/>
      <c r="AJ308" s="127" t="n"/>
      <c r="AK308" s="127" t="n"/>
      <c r="AL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19" t="n">
        <v>0</v>
      </c>
      <c r="J309" s="106" t="n"/>
      <c r="K309" s="106" t="n"/>
      <c r="L309" s="107">
        <f>IF(J309-J308&lt;0,0,J309-J308)</f>
        <v/>
      </c>
      <c r="M309" s="106" t="n">
        <v>0</v>
      </c>
      <c r="N309" s="106" t="n"/>
      <c r="O309" s="106" t="n"/>
      <c r="P309" s="104">
        <f>IF(N309-N308&lt;0,0,N309-N308)</f>
        <v/>
      </c>
      <c r="Q309" s="106" t="n">
        <v>0</v>
      </c>
      <c r="R309" s="106" t="n"/>
      <c r="S309" s="106" t="n"/>
      <c r="T309" s="107">
        <f>IF(R309-R308&lt;0,0,R309-R308)</f>
        <v/>
      </c>
      <c r="U309" s="106" t="n">
        <v>0</v>
      </c>
      <c r="V309" s="106" t="n"/>
      <c r="W309" s="106" t="n"/>
      <c r="X309" s="107">
        <f>IF(V309-V308&lt;0,0,V309-V308)</f>
        <v/>
      </c>
      <c r="Y309" s="106" t="n">
        <v>0</v>
      </c>
      <c r="Z309" s="106" t="n"/>
      <c r="AA309" s="106" t="n"/>
      <c r="AB309" s="107">
        <f>IF(Z309-Z308&lt;0,0,Z309-Z308)</f>
        <v/>
      </c>
      <c r="AC309" s="106" t="n">
        <v>0</v>
      </c>
      <c r="AD309" s="106" t="n"/>
      <c r="AE309" s="106" t="n"/>
      <c r="AF309" s="107">
        <f>IF(AD309-AD308&lt;0,0,AD309-AD308)</f>
        <v/>
      </c>
      <c r="AG309" s="127" t="n"/>
      <c r="AH309" s="127" t="n"/>
      <c r="AI309" s="127" t="n"/>
      <c r="AJ309" s="127" t="n"/>
      <c r="AK309" s="127" t="n"/>
      <c r="AL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93" t="n">
        <v>0</v>
      </c>
      <c r="J310" s="109" t="n"/>
      <c r="K310" s="109" t="n"/>
      <c r="L310" s="40">
        <f>IF(J310-J309&lt;0,0,J310-J309)</f>
        <v/>
      </c>
      <c r="M310" s="109" t="n">
        <v>0</v>
      </c>
      <c r="N310" s="109" t="n"/>
      <c r="O310" s="109" t="n"/>
      <c r="P310" s="110">
        <f>IF(N310-N309&lt;0,0,N310-N309)</f>
        <v/>
      </c>
      <c r="Q310" s="109" t="n">
        <v>0</v>
      </c>
      <c r="R310" s="109" t="n"/>
      <c r="S310" s="109" t="n"/>
      <c r="T310" s="40">
        <f>IF(R310-R309&lt;0,0,R310-R309)</f>
        <v/>
      </c>
      <c r="U310" s="109" t="n">
        <v>0</v>
      </c>
      <c r="V310" s="109" t="n"/>
      <c r="W310" s="109" t="n"/>
      <c r="X310" s="40">
        <f>IF(V310-V309&lt;0,0,V310-V309)</f>
        <v/>
      </c>
      <c r="Y310" s="109" t="n">
        <v>0</v>
      </c>
      <c r="Z310" s="109" t="n"/>
      <c r="AA310" s="109" t="n"/>
      <c r="AB310" s="40">
        <f>IF(Z310-Z309&lt;0,0,Z310-Z309)</f>
        <v/>
      </c>
      <c r="AC310" s="109" t="n">
        <v>0</v>
      </c>
      <c r="AD310" s="109" t="n"/>
      <c r="AE310" s="109" t="n"/>
      <c r="AF310" s="40">
        <f>IF(AD310-AD309&lt;0,0,AD310-AD309)</f>
        <v/>
      </c>
      <c r="AG310" s="127" t="n"/>
      <c r="AH310" s="127" t="n"/>
      <c r="AI310" s="127" t="n"/>
      <c r="AJ310" s="127" t="n"/>
      <c r="AK310" s="127" t="n"/>
      <c r="AL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7" t="n"/>
      <c r="AF311" s="127" t="n"/>
      <c r="AG311" s="127" t="n"/>
      <c r="AH311" s="127" t="n"/>
      <c r="AI311" s="127" t="n"/>
      <c r="AJ311" s="127" t="n"/>
      <c r="AK311" s="127" t="n"/>
      <c r="AL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25" t="inlineStr">
        <is>
          <t>carry over</t>
        </is>
      </c>
      <c r="J312" s="26">
        <f>J311</f>
        <v/>
      </c>
      <c r="K312" s="26" t="n"/>
      <c r="L312" s="27" t="n"/>
      <c r="M312" s="25" t="inlineStr">
        <is>
          <t>carry over</t>
        </is>
      </c>
      <c r="N312" s="26" t="n"/>
      <c r="O312" s="26" t="n"/>
      <c r="P312" s="27" t="n"/>
      <c r="Q312" s="25" t="inlineStr">
        <is>
          <t>carry over</t>
        </is>
      </c>
      <c r="R312" s="26">
        <f>R311</f>
        <v/>
      </c>
      <c r="S312" s="26" t="n"/>
      <c r="T312" s="27" t="n"/>
      <c r="U312" s="25" t="inlineStr">
        <is>
          <t>carry over</t>
        </is>
      </c>
      <c r="V312" s="26">
        <f>V311</f>
        <v/>
      </c>
      <c r="W312" s="26" t="n"/>
      <c r="X312" s="27" t="n"/>
      <c r="Y312" s="25" t="inlineStr">
        <is>
          <t>carry over</t>
        </is>
      </c>
      <c r="Z312" s="26">
        <f>Z311</f>
        <v/>
      </c>
      <c r="AA312" s="26" t="n"/>
      <c r="AB312" s="27" t="n"/>
      <c r="AC312" s="25" t="inlineStr">
        <is>
          <t>carry over</t>
        </is>
      </c>
      <c r="AD312" s="26">
        <f>AD311</f>
        <v/>
      </c>
      <c r="AE312" s="26" t="n"/>
      <c r="AF312" s="27" t="n"/>
      <c r="AG312" s="127" t="n"/>
      <c r="AH312" s="127" t="n"/>
      <c r="AI312" s="127" t="n"/>
      <c r="AJ312" s="127" t="n"/>
      <c r="AK312" s="127" t="n"/>
      <c r="AL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79" t="inlineStr">
        <is>
          <t>Targon - 4</t>
        </is>
      </c>
      <c r="J313" s="133" t="n"/>
      <c r="K313" s="133" t="n"/>
      <c r="L313" s="78">
        <f>SUM(L315:L345)</f>
        <v/>
      </c>
      <c r="M313" s="79" t="inlineStr">
        <is>
          <t>Proprietary Trading - 8</t>
        </is>
      </c>
      <c r="N313" s="133" t="n"/>
      <c r="O313" s="133" t="n"/>
      <c r="P313" s="78">
        <f>SUM(P315:P345)</f>
        <v/>
      </c>
      <c r="Q313" s="79" t="inlineStr">
        <is>
          <t>Vision - 19</t>
        </is>
      </c>
      <c r="R313" s="133" t="n"/>
      <c r="S313" s="133" t="n"/>
      <c r="T313" s="102">
        <f>SUM(T315:T345)</f>
        <v/>
      </c>
      <c r="U313" s="79" t="inlineStr">
        <is>
          <t>Graphite - 43</t>
        </is>
      </c>
      <c r="V313" s="133" t="n"/>
      <c r="W313" s="133" t="n"/>
      <c r="X313" s="78">
        <f>SUM(X315:X345)</f>
        <v/>
      </c>
      <c r="Y313" s="79" t="inlineStr">
        <is>
          <t>Gradients - 56</t>
        </is>
      </c>
      <c r="Z313" s="133" t="n"/>
      <c r="AA313" s="133" t="n"/>
      <c r="AB313" s="78">
        <f>SUM(AB315:AB345)</f>
        <v/>
      </c>
      <c r="AC313" s="79" t="inlineStr">
        <is>
          <t>Chutes - 64</t>
        </is>
      </c>
      <c r="AD313" s="133" t="n"/>
      <c r="AE313" s="133" t="n"/>
      <c r="AF313" s="78">
        <f>SUM(AF315:AF345)</f>
        <v/>
      </c>
      <c r="AG313" s="51" t="n"/>
      <c r="AH313" s="51" t="n"/>
      <c r="AI313" s="51" t="n"/>
      <c r="AJ313" s="51" t="n"/>
      <c r="AK313" s="51" t="n"/>
      <c r="AL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4" t="inlineStr">
        <is>
          <t>stock up [𝞃]</t>
        </is>
      </c>
      <c r="J314" s="124" t="inlineStr">
        <is>
          <t>α token</t>
        </is>
      </c>
      <c r="K314" s="124" t="inlineStr">
        <is>
          <t>validator</t>
        </is>
      </c>
      <c r="L314" s="124" t="inlineStr">
        <is>
          <t>daily reward [𝞃]</t>
        </is>
      </c>
      <c r="M314" s="124" t="inlineStr">
        <is>
          <t>stock up [𝞃]</t>
        </is>
      </c>
      <c r="N314" s="124" t="inlineStr">
        <is>
          <t>α token</t>
        </is>
      </c>
      <c r="O314" s="124" t="inlineStr">
        <is>
          <t>validator</t>
        </is>
      </c>
      <c r="P314" s="124" t="inlineStr">
        <is>
          <t>daily reward [𝞃]</t>
        </is>
      </c>
      <c r="Q314" s="124" t="inlineStr">
        <is>
          <t>stock up [𝞃]</t>
        </is>
      </c>
      <c r="R314" s="124" t="inlineStr">
        <is>
          <t>α token</t>
        </is>
      </c>
      <c r="S314" s="124" t="inlineStr">
        <is>
          <t>validator</t>
        </is>
      </c>
      <c r="T314" s="124" t="inlineStr">
        <is>
          <t>daily reward [𝞃]</t>
        </is>
      </c>
      <c r="U314" s="81" t="inlineStr">
        <is>
          <t>stock up [𝞃]</t>
        </is>
      </c>
      <c r="V314" s="81" t="inlineStr">
        <is>
          <t>α token</t>
        </is>
      </c>
      <c r="W314" s="81" t="inlineStr">
        <is>
          <t>validator</t>
        </is>
      </c>
      <c r="X314" s="124" t="inlineStr">
        <is>
          <t>daily reward [𝞃]</t>
        </is>
      </c>
      <c r="Y314" s="124" t="inlineStr">
        <is>
          <t>stock up [𝞃]</t>
        </is>
      </c>
      <c r="Z314" s="124" t="inlineStr">
        <is>
          <t>α token</t>
        </is>
      </c>
      <c r="AA314" s="124" t="inlineStr">
        <is>
          <t>validator</t>
        </is>
      </c>
      <c r="AB314" s="124" t="inlineStr">
        <is>
          <t>daily reward [𝞃]</t>
        </is>
      </c>
      <c r="AC314" s="124" t="inlineStr">
        <is>
          <t>stock up [𝞃]</t>
        </is>
      </c>
      <c r="AD314" s="124" t="inlineStr">
        <is>
          <t>α token</t>
        </is>
      </c>
      <c r="AE314" s="124" t="inlineStr">
        <is>
          <t>validator</t>
        </is>
      </c>
      <c r="AF314" s="124" t="inlineStr">
        <is>
          <t>daily reward [𝞃]</t>
        </is>
      </c>
      <c r="AG314" s="127" t="inlineStr">
        <is>
          <t xml:space="preserve"> </t>
        </is>
      </c>
      <c r="AH314" s="127" t="n"/>
      <c r="AI314" s="127" t="n"/>
      <c r="AJ314" s="127" t="n"/>
      <c r="AK314" s="127" t="n"/>
      <c r="AL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84" t="n">
        <v>0</v>
      </c>
      <c r="J315" s="111" t="n"/>
      <c r="K315" s="111" t="n"/>
      <c r="L315" s="53">
        <f>IF(J315-J310&lt;0,0,J315-J310)</f>
        <v/>
      </c>
      <c r="M315" s="112" t="n">
        <v>0</v>
      </c>
      <c r="N315" s="114" t="n"/>
      <c r="O315" s="114" t="n"/>
      <c r="P315" s="53">
        <f>IF(N315-N310&lt;0,0,N315-N310)</f>
        <v/>
      </c>
      <c r="Q315" s="84" t="n">
        <v>0</v>
      </c>
      <c r="R315" s="111" t="n"/>
      <c r="S315" s="111" t="n"/>
      <c r="T315" s="53">
        <f>IF(R315-R310&lt;0,0,R315-R310)</f>
        <v/>
      </c>
      <c r="U315" s="84" t="n">
        <v>0</v>
      </c>
      <c r="V315" s="111" t="n"/>
      <c r="W315" s="111" t="n"/>
      <c r="X315" s="53">
        <f>IF(V315-V310&lt;0,0,V315-V310)</f>
        <v/>
      </c>
      <c r="Y315" s="84" t="n">
        <v>0</v>
      </c>
      <c r="Z315" s="111" t="n"/>
      <c r="AA315" s="111" t="n"/>
      <c r="AB315" s="53">
        <f>IF(Z315-Z310&lt;0,0,Z315-Z310)</f>
        <v/>
      </c>
      <c r="AC315" s="84" t="n">
        <v>0</v>
      </c>
      <c r="AD315" s="111" t="n"/>
      <c r="AE315" s="111" t="n"/>
      <c r="AF315" s="53">
        <f>IF(AD315-AD310&lt;0,0,AD315-AD310)</f>
        <v/>
      </c>
      <c r="AG315" s="127" t="n"/>
      <c r="AH315" s="127" t="n"/>
      <c r="AI315" s="127" t="n"/>
      <c r="AJ315" s="127" t="n"/>
      <c r="AK315" s="127" t="n"/>
      <c r="AL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19" t="n">
        <v>0</v>
      </c>
      <c r="J316" s="106" t="n"/>
      <c r="K316" s="106" t="n"/>
      <c r="L316" s="107">
        <f>IF(J316-J315&lt;0,0,J316-J315)</f>
        <v/>
      </c>
      <c r="M316" s="115" t="n">
        <v>0</v>
      </c>
      <c r="N316" s="117" t="n"/>
      <c r="O316" s="117" t="n"/>
      <c r="P316" s="104">
        <f>IF(N316-N315&lt;0,0,N316-N315)</f>
        <v/>
      </c>
      <c r="Q316" s="119" t="n">
        <v>0</v>
      </c>
      <c r="R316" s="106" t="n"/>
      <c r="S316" s="106" t="n"/>
      <c r="T316" s="107">
        <f>IF(R316-R315&lt;0,0,R316-R315)</f>
        <v/>
      </c>
      <c r="U316" s="119" t="n">
        <v>0</v>
      </c>
      <c r="V316" s="106" t="n"/>
      <c r="W316" s="106" t="n"/>
      <c r="X316" s="107">
        <f>IF(V316-V315&lt;0,0,V316-V315)</f>
        <v/>
      </c>
      <c r="Y316" s="119" t="n">
        <v>0</v>
      </c>
      <c r="Z316" s="106" t="n"/>
      <c r="AA316" s="106" t="n"/>
      <c r="AB316" s="107">
        <f>IF(Z316-Z315&lt;0,0,Z316-Z315)</f>
        <v/>
      </c>
      <c r="AC316" s="119" t="n">
        <v>0</v>
      </c>
      <c r="AD316" s="106" t="n"/>
      <c r="AE316" s="106" t="n"/>
      <c r="AF316" s="107">
        <f>IF(AD316-AD315&lt;0,0,AD316-AD315)</f>
        <v/>
      </c>
      <c r="AG316" s="127" t="n"/>
      <c r="AH316" s="127" t="n"/>
      <c r="AI316" s="127" t="n"/>
      <c r="AJ316" s="127" t="n"/>
      <c r="AK316" s="127" t="n"/>
      <c r="AL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19" t="n">
        <v>0</v>
      </c>
      <c r="J317" s="106" t="n"/>
      <c r="K317" s="106" t="n"/>
      <c r="L317" s="107">
        <f>IF(J317-J316&lt;0,0,J317-J316)</f>
        <v/>
      </c>
      <c r="M317" s="115" t="n">
        <v>0</v>
      </c>
      <c r="N317" s="117" t="n"/>
      <c r="O317" s="117" t="n"/>
      <c r="P317" s="104">
        <f>IF(N317-N316&lt;0,0,N317-N316)</f>
        <v/>
      </c>
      <c r="Q317" s="119" t="n">
        <v>0</v>
      </c>
      <c r="R317" s="106" t="n"/>
      <c r="S317" s="106" t="n"/>
      <c r="T317" s="107">
        <f>IF(R317-R316&lt;0,0,R317-R316)</f>
        <v/>
      </c>
      <c r="U317" s="119" t="n">
        <v>0</v>
      </c>
      <c r="V317" s="106" t="n"/>
      <c r="W317" s="106" t="n"/>
      <c r="X317" s="107">
        <f>IF(V317-V316&lt;0,0,V317-V316)</f>
        <v/>
      </c>
      <c r="Y317" s="119" t="n">
        <v>0</v>
      </c>
      <c r="Z317" s="106" t="n"/>
      <c r="AA317" s="106" t="n"/>
      <c r="AB317" s="107">
        <f>IF(Z317-Z316&lt;0,0,Z317-Z316)</f>
        <v/>
      </c>
      <c r="AC317" s="119" t="n">
        <v>0</v>
      </c>
      <c r="AD317" s="106" t="n"/>
      <c r="AE317" s="106" t="n"/>
      <c r="AF317" s="107">
        <f>IF(AD317-AD316&lt;0,0,AD317-AD316)</f>
        <v/>
      </c>
      <c r="AG317" s="127" t="n"/>
      <c r="AH317" s="127" t="n"/>
      <c r="AI317" s="127" t="n"/>
      <c r="AJ317" s="127" t="n"/>
      <c r="AK317" s="127" t="n"/>
      <c r="AL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19" t="n">
        <v>0</v>
      </c>
      <c r="J318" s="106" t="n"/>
      <c r="K318" s="106" t="n"/>
      <c r="L318" s="107">
        <f>IF(J318-J317&lt;0,0,J318-J317)</f>
        <v/>
      </c>
      <c r="M318" s="115" t="n">
        <v>0</v>
      </c>
      <c r="N318" s="117" t="n"/>
      <c r="O318" s="117" t="n"/>
      <c r="P318" s="104">
        <f>IF(N318-N317&lt;0,0,N318-N317)</f>
        <v/>
      </c>
      <c r="Q318" s="119" t="n">
        <v>0</v>
      </c>
      <c r="R318" s="106" t="n"/>
      <c r="S318" s="106" t="n"/>
      <c r="T318" s="107">
        <f>IF(R318-R317&lt;0,0,R318-R317)</f>
        <v/>
      </c>
      <c r="U318" s="119" t="n">
        <v>0</v>
      </c>
      <c r="V318" s="106" t="n"/>
      <c r="W318" s="106" t="n"/>
      <c r="X318" s="107">
        <f>IF(V318-V317&lt;0,0,V318-V317)</f>
        <v/>
      </c>
      <c r="Y318" s="119" t="n">
        <v>0</v>
      </c>
      <c r="Z318" s="106" t="n"/>
      <c r="AA318" s="106" t="n"/>
      <c r="AB318" s="107">
        <f>IF(Z318-Z317&lt;0,0,Z318-Z317)</f>
        <v/>
      </c>
      <c r="AC318" s="119" t="n">
        <v>0</v>
      </c>
      <c r="AD318" s="106" t="n"/>
      <c r="AE318" s="106" t="n"/>
      <c r="AF318" s="107">
        <f>IF(AD318-AD317&lt;0,0,AD318-AD317)</f>
        <v/>
      </c>
      <c r="AG318" s="127" t="n"/>
      <c r="AH318" s="127" t="n"/>
      <c r="AI318" s="127" t="n"/>
      <c r="AJ318" s="127" t="n"/>
      <c r="AK318" s="127" t="n"/>
      <c r="AL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19" t="n">
        <v>0</v>
      </c>
      <c r="J319" s="106" t="n"/>
      <c r="K319" s="106" t="n"/>
      <c r="L319" s="107">
        <f>IF(J319-J318&lt;0,0,J319-J318)</f>
        <v/>
      </c>
      <c r="M319" s="115" t="n">
        <v>0</v>
      </c>
      <c r="N319" s="106" t="n"/>
      <c r="O319" s="106" t="n"/>
      <c r="P319" s="104">
        <f>IF(N319-N318&lt;0,0,N319-N318)</f>
        <v/>
      </c>
      <c r="Q319" s="119" t="n">
        <v>0</v>
      </c>
      <c r="R319" s="106" t="n"/>
      <c r="S319" s="106" t="n"/>
      <c r="T319" s="107">
        <f>IF(R319-R318&lt;0,0,R319-R318)</f>
        <v/>
      </c>
      <c r="U319" s="119" t="n">
        <v>0</v>
      </c>
      <c r="V319" s="106" t="n"/>
      <c r="W319" s="106" t="n"/>
      <c r="X319" s="107">
        <f>IF(V319-V318&lt;0,0,V319-V318)</f>
        <v/>
      </c>
      <c r="Y319" s="119" t="n">
        <v>0</v>
      </c>
      <c r="Z319" s="106" t="n"/>
      <c r="AA319" s="106" t="n"/>
      <c r="AB319" s="107">
        <f>IF(Z319-Z318&lt;0,0,Z319-Z318)</f>
        <v/>
      </c>
      <c r="AC319" s="119" t="n">
        <v>0</v>
      </c>
      <c r="AD319" s="106" t="n"/>
      <c r="AE319" s="106" t="n"/>
      <c r="AF319" s="107">
        <f>IF(AD319-AD318&lt;0,0,AD319-AD318)</f>
        <v/>
      </c>
      <c r="AG319" s="127" t="n"/>
      <c r="AH319" s="127" t="n"/>
      <c r="AI319" s="127" t="n"/>
      <c r="AJ319" s="127" t="n"/>
      <c r="AK319" s="127" t="n"/>
      <c r="AL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19" t="n">
        <v>0</v>
      </c>
      <c r="J320" s="106" t="n"/>
      <c r="K320" s="106" t="n"/>
      <c r="L320" s="107">
        <f>IF(J320-J319&lt;0,0,J320-J319)</f>
        <v/>
      </c>
      <c r="M320" s="115" t="n">
        <v>0</v>
      </c>
      <c r="N320" s="117" t="n"/>
      <c r="O320" s="117" t="n"/>
      <c r="P320" s="104">
        <f>IF(N320-N319&lt;0,0,N320-N319)</f>
        <v/>
      </c>
      <c r="Q320" s="119" t="n">
        <v>0</v>
      </c>
      <c r="R320" s="106" t="n"/>
      <c r="S320" s="106" t="n"/>
      <c r="T320" s="107">
        <f>IF(R320-R319&lt;0,0,R320-R319)</f>
        <v/>
      </c>
      <c r="U320" s="119" t="n">
        <v>0</v>
      </c>
      <c r="V320" s="106" t="n"/>
      <c r="W320" s="106" t="n"/>
      <c r="X320" s="107">
        <f>IF(V320-V319&lt;0,0,V320-V319)</f>
        <v/>
      </c>
      <c r="Y320" s="119" t="n">
        <v>0</v>
      </c>
      <c r="Z320" s="106" t="n"/>
      <c r="AA320" s="106" t="n"/>
      <c r="AB320" s="107">
        <f>IF(Z320-Z319&lt;0,0,Z320-Z319)</f>
        <v/>
      </c>
      <c r="AC320" s="119" t="n">
        <v>0</v>
      </c>
      <c r="AD320" s="106" t="n"/>
      <c r="AE320" s="106" t="n"/>
      <c r="AF320" s="107">
        <f>IF(AD320-AD319&lt;0,0,AD320-AD319)</f>
        <v/>
      </c>
      <c r="AG320" s="127" t="n"/>
      <c r="AH320" s="127" t="n"/>
      <c r="AI320" s="127" t="n"/>
      <c r="AJ320" s="127" t="n"/>
      <c r="AK320" s="127" t="n"/>
      <c r="AL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19" t="n">
        <v>0</v>
      </c>
      <c r="J321" s="106" t="n"/>
      <c r="K321" s="106" t="n"/>
      <c r="L321" s="107">
        <f>IF(J321-J320&lt;0,0,J321-J320)</f>
        <v/>
      </c>
      <c r="M321" s="119" t="n">
        <v>0</v>
      </c>
      <c r="N321" s="106" t="n"/>
      <c r="O321" s="106" t="n"/>
      <c r="P321" s="104">
        <f>IF(N321-N320&lt;0,0,N321-N320)</f>
        <v/>
      </c>
      <c r="Q321" s="119" t="n">
        <v>0</v>
      </c>
      <c r="R321" s="106" t="n"/>
      <c r="S321" s="106" t="n"/>
      <c r="T321" s="107">
        <f>IF(R321-R320&lt;0,0,R321-R320)</f>
        <v/>
      </c>
      <c r="U321" s="119" t="n">
        <v>0</v>
      </c>
      <c r="V321" s="106" t="n"/>
      <c r="W321" s="106" t="n"/>
      <c r="X321" s="107">
        <f>IF(V321-V320&lt;0,0,V321-V320)</f>
        <v/>
      </c>
      <c r="Y321" s="119" t="n">
        <v>0</v>
      </c>
      <c r="Z321" s="106" t="n"/>
      <c r="AA321" s="106" t="n"/>
      <c r="AB321" s="107">
        <f>IF(Z321-Z320&lt;0,0,Z321-Z320)</f>
        <v/>
      </c>
      <c r="AC321" s="119" t="n">
        <v>0</v>
      </c>
      <c r="AD321" s="106" t="n"/>
      <c r="AE321" s="106" t="n"/>
      <c r="AF321" s="107">
        <f>IF(AD321-AD320&lt;0,0,AD321-AD320)</f>
        <v/>
      </c>
      <c r="AG321" s="127" t="n"/>
      <c r="AH321" s="127" t="n"/>
      <c r="AI321" s="127" t="n"/>
      <c r="AJ321" s="127" t="n"/>
      <c r="AK321" s="127" t="n"/>
      <c r="AL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19" t="n">
        <v>0</v>
      </c>
      <c r="J322" s="106" t="n"/>
      <c r="K322" s="106" t="n"/>
      <c r="L322" s="107">
        <f>IF(J322-J321&lt;0,0,J322-J321)</f>
        <v/>
      </c>
      <c r="M322" s="119" t="n">
        <v>0</v>
      </c>
      <c r="N322" s="106" t="n"/>
      <c r="O322" s="106" t="n"/>
      <c r="P322" s="104">
        <f>IF(N322-N321&lt;0,0,N322-N321)</f>
        <v/>
      </c>
      <c r="Q322" s="119" t="n">
        <v>0</v>
      </c>
      <c r="R322" s="106" t="n"/>
      <c r="S322" s="106" t="n"/>
      <c r="T322" s="107">
        <f>IF(R322-R321&lt;0,0,R322-R321)</f>
        <v/>
      </c>
      <c r="U322" s="119" t="n">
        <v>0</v>
      </c>
      <c r="V322" s="106" t="n"/>
      <c r="W322" s="106" t="n"/>
      <c r="X322" s="107">
        <f>IF(V322-V321&lt;0,0,V322-V321)</f>
        <v/>
      </c>
      <c r="Y322" s="119" t="n">
        <v>0</v>
      </c>
      <c r="Z322" s="106" t="n"/>
      <c r="AA322" s="106" t="n"/>
      <c r="AB322" s="107">
        <f>IF(Z322-Z321&lt;0,0,Z322-Z321)</f>
        <v/>
      </c>
      <c r="AC322" s="119" t="n">
        <v>0</v>
      </c>
      <c r="AD322" s="106" t="n"/>
      <c r="AE322" s="106" t="n"/>
      <c r="AF322" s="107">
        <f>IF(AD322-AD321&lt;0,0,AD322-AD321)</f>
        <v/>
      </c>
      <c r="AG322" s="127" t="n"/>
      <c r="AH322" s="127" t="n"/>
      <c r="AI322" s="127" t="n"/>
      <c r="AJ322" s="127" t="n"/>
      <c r="AK322" s="127" t="n"/>
      <c r="AL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19" t="n">
        <v>0</v>
      </c>
      <c r="J323" s="106" t="n"/>
      <c r="K323" s="106" t="n"/>
      <c r="L323" s="107">
        <f>IF(J323-J322&lt;0,0,J323-J322)</f>
        <v/>
      </c>
      <c r="M323" s="119" t="n">
        <v>0</v>
      </c>
      <c r="N323" s="106" t="n"/>
      <c r="O323" s="106" t="n"/>
      <c r="P323" s="104">
        <f>IF(N323-N322&lt;0,0,N323-N322)</f>
        <v/>
      </c>
      <c r="Q323" s="119" t="n">
        <v>0</v>
      </c>
      <c r="R323" s="106" t="n"/>
      <c r="S323" s="106" t="n"/>
      <c r="T323" s="107">
        <f>IF(R323-R322&lt;0,0,R323-R322)</f>
        <v/>
      </c>
      <c r="U323" s="119" t="n">
        <v>0</v>
      </c>
      <c r="V323" s="106" t="n"/>
      <c r="W323" s="106" t="n"/>
      <c r="X323" s="107">
        <f>IF(V323-V322&lt;0,0,V323-V322)</f>
        <v/>
      </c>
      <c r="Y323" s="119" t="n">
        <v>0</v>
      </c>
      <c r="Z323" s="106" t="n"/>
      <c r="AA323" s="106" t="n"/>
      <c r="AB323" s="107">
        <f>IF(Z323-Z322&lt;0,0,Z323-Z322)</f>
        <v/>
      </c>
      <c r="AC323" s="119" t="n">
        <v>0</v>
      </c>
      <c r="AD323" s="106" t="n"/>
      <c r="AE323" s="106" t="n"/>
      <c r="AF323" s="107">
        <f>IF(AD323-AD322&lt;0,0,AD323-AD322)</f>
        <v/>
      </c>
      <c r="AG323" s="127" t="n"/>
      <c r="AH323" s="127" t="n"/>
      <c r="AI323" s="127" t="n"/>
      <c r="AJ323" s="127" t="n"/>
      <c r="AK323" s="127" t="n"/>
      <c r="AL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19" t="n">
        <v>0</v>
      </c>
      <c r="J324" s="106" t="n"/>
      <c r="K324" s="106" t="n"/>
      <c r="L324" s="107">
        <f>IF(J324-J323&lt;0,0,J324-J323)</f>
        <v/>
      </c>
      <c r="M324" s="119" t="n">
        <v>0</v>
      </c>
      <c r="N324" s="106" t="n"/>
      <c r="O324" s="106" t="n"/>
      <c r="P324" s="104">
        <f>IF(N324-N323&lt;0,0,N324-N323)</f>
        <v/>
      </c>
      <c r="Q324" s="119" t="n">
        <v>0</v>
      </c>
      <c r="R324" s="106" t="n"/>
      <c r="S324" s="106" t="n"/>
      <c r="T324" s="107">
        <f>IF(R324-R323&lt;0,0,R324-R323)</f>
        <v/>
      </c>
      <c r="U324" s="119" t="n">
        <v>0</v>
      </c>
      <c r="V324" s="106" t="n"/>
      <c r="W324" s="106" t="n"/>
      <c r="X324" s="107">
        <f>IF(V324-V323&lt;0,0,V324-V323)</f>
        <v/>
      </c>
      <c r="Y324" s="119" t="n">
        <v>0</v>
      </c>
      <c r="Z324" s="106" t="n"/>
      <c r="AA324" s="106" t="n"/>
      <c r="AB324" s="107">
        <f>IF(Z324-Z323&lt;0,0,Z324-Z323)</f>
        <v/>
      </c>
      <c r="AC324" s="119" t="n">
        <v>0</v>
      </c>
      <c r="AD324" s="106" t="n"/>
      <c r="AE324" s="106" t="n"/>
      <c r="AF324" s="107">
        <f>IF(AD324-AD323&lt;0,0,AD324-AD323)</f>
        <v/>
      </c>
      <c r="AG324" s="127" t="n"/>
      <c r="AH324" s="127" t="n"/>
      <c r="AI324" s="127" t="n"/>
      <c r="AJ324" s="127" t="n"/>
      <c r="AK324" s="127" t="n"/>
      <c r="AL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19" t="n">
        <v>0</v>
      </c>
      <c r="J325" s="106" t="n"/>
      <c r="K325" s="106" t="n"/>
      <c r="L325" s="107">
        <f>IF(J325-J324&lt;0,0,J325-J324)</f>
        <v/>
      </c>
      <c r="M325" s="119" t="n">
        <v>0</v>
      </c>
      <c r="N325" s="106" t="n"/>
      <c r="O325" s="106" t="n"/>
      <c r="P325" s="104">
        <f>IF(N325-N324&lt;0,0,N325-N324)</f>
        <v/>
      </c>
      <c r="Q325" s="119" t="n">
        <v>0</v>
      </c>
      <c r="R325" s="106" t="n"/>
      <c r="S325" s="106" t="n"/>
      <c r="T325" s="107">
        <f>IF(R325-R324&lt;0,0,R325-R324)</f>
        <v/>
      </c>
      <c r="U325" s="119" t="n">
        <v>0</v>
      </c>
      <c r="V325" s="106" t="n"/>
      <c r="W325" s="106" t="n"/>
      <c r="X325" s="107">
        <f>IF(V325-V324&lt;0,0,V325-V324)</f>
        <v/>
      </c>
      <c r="Y325" s="119" t="n">
        <v>0</v>
      </c>
      <c r="Z325" s="106" t="n"/>
      <c r="AA325" s="106" t="n"/>
      <c r="AB325" s="107">
        <f>IF(Z325-Z324&lt;0,0,Z325-Z324)</f>
        <v/>
      </c>
      <c r="AC325" s="119" t="n">
        <v>0</v>
      </c>
      <c r="AD325" s="106" t="n"/>
      <c r="AE325" s="106" t="n"/>
      <c r="AF325" s="107">
        <f>IF(AD325-AD324&lt;0,0,AD325-AD324)</f>
        <v/>
      </c>
      <c r="AG325" s="127" t="n"/>
      <c r="AH325" s="127" t="n"/>
      <c r="AI325" s="127" t="n"/>
      <c r="AJ325" s="127" t="n"/>
      <c r="AK325" s="127" t="n"/>
      <c r="AL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19" t="n">
        <v>0</v>
      </c>
      <c r="J326" s="106" t="n"/>
      <c r="K326" s="106" t="n"/>
      <c r="L326" s="107">
        <f>IF(J326-J325&lt;0,0,J326-J325)</f>
        <v/>
      </c>
      <c r="M326" s="119" t="n">
        <v>0</v>
      </c>
      <c r="N326" s="106" t="n"/>
      <c r="O326" s="106" t="n"/>
      <c r="P326" s="104">
        <f>IF(N326-N325&lt;0,0,N326-N325)</f>
        <v/>
      </c>
      <c r="Q326" s="119" t="n">
        <v>0</v>
      </c>
      <c r="R326" s="106" t="n"/>
      <c r="S326" s="106" t="n"/>
      <c r="T326" s="107">
        <f>IF(R326-R325&lt;0,0,R326-R325)</f>
        <v/>
      </c>
      <c r="U326" s="119" t="n">
        <v>0</v>
      </c>
      <c r="V326" s="106" t="n"/>
      <c r="W326" s="106" t="n"/>
      <c r="X326" s="107">
        <f>IF(V326-V325&lt;0,0,V326-V325)</f>
        <v/>
      </c>
      <c r="Y326" s="119" t="n">
        <v>0</v>
      </c>
      <c r="Z326" s="106" t="n"/>
      <c r="AA326" s="106" t="n"/>
      <c r="AB326" s="107">
        <f>IF(Z326-Z325&lt;0,0,Z326-Z325)</f>
        <v/>
      </c>
      <c r="AC326" s="119" t="n">
        <v>0</v>
      </c>
      <c r="AD326" s="106" t="n"/>
      <c r="AE326" s="106" t="n"/>
      <c r="AF326" s="107">
        <f>IF(AD326-AD325&lt;0,0,AD326-AD325)</f>
        <v/>
      </c>
      <c r="AG326" s="127" t="n"/>
      <c r="AH326" s="127" t="n"/>
      <c r="AI326" s="127" t="n"/>
      <c r="AJ326" s="127" t="n"/>
      <c r="AK326" s="127" t="n"/>
      <c r="AL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19" t="n">
        <v>0</v>
      </c>
      <c r="J327" s="106" t="n"/>
      <c r="K327" s="106" t="n"/>
      <c r="L327" s="107">
        <f>IF(J327-J326&lt;0,0,J327-J326)</f>
        <v/>
      </c>
      <c r="M327" s="119" t="n">
        <v>0</v>
      </c>
      <c r="N327" s="106" t="n"/>
      <c r="O327" s="106" t="n"/>
      <c r="P327" s="104">
        <f>IF(N327-N326&lt;0,0,N327-N326)</f>
        <v/>
      </c>
      <c r="Q327" s="119" t="n">
        <v>0</v>
      </c>
      <c r="R327" s="106" t="n"/>
      <c r="S327" s="106" t="n"/>
      <c r="T327" s="107">
        <f>IF(R327-R326&lt;0,0,R327-R326)</f>
        <v/>
      </c>
      <c r="U327" s="119" t="n">
        <v>0</v>
      </c>
      <c r="V327" s="106" t="n"/>
      <c r="W327" s="106" t="n"/>
      <c r="X327" s="107">
        <f>IF(V327-V326&lt;0,0,V327-V326)</f>
        <v/>
      </c>
      <c r="Y327" s="119" t="n">
        <v>0</v>
      </c>
      <c r="Z327" s="106" t="n"/>
      <c r="AA327" s="106" t="n"/>
      <c r="AB327" s="107">
        <f>IF(Z327-Z326&lt;0,0,Z327-Z326)</f>
        <v/>
      </c>
      <c r="AC327" s="119" t="n">
        <v>0</v>
      </c>
      <c r="AD327" s="106" t="n"/>
      <c r="AE327" s="106" t="n"/>
      <c r="AF327" s="107">
        <f>IF(AD327-AD326&lt;0,0,AD327-AD326)</f>
        <v/>
      </c>
      <c r="AG327" s="127" t="n"/>
      <c r="AH327" s="127" t="n"/>
      <c r="AI327" s="127" t="n"/>
      <c r="AJ327" s="127" t="n"/>
      <c r="AK327" s="127" t="n"/>
      <c r="AL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19" t="n">
        <v>0</v>
      </c>
      <c r="J328" s="106" t="n"/>
      <c r="K328" s="106" t="n"/>
      <c r="L328" s="107">
        <f>IF(J328-J327&lt;0,0,J328-J327)</f>
        <v/>
      </c>
      <c r="M328" s="119" t="n">
        <v>0</v>
      </c>
      <c r="N328" s="106" t="n"/>
      <c r="O328" s="106" t="n"/>
      <c r="P328" s="104">
        <f>IF(N328-N327&lt;0,0,N328-N327)</f>
        <v/>
      </c>
      <c r="Q328" s="119" t="n">
        <v>0</v>
      </c>
      <c r="R328" s="106" t="n"/>
      <c r="S328" s="106" t="n"/>
      <c r="T328" s="107">
        <f>IF(R328-R327&lt;0,0,R328-R327)</f>
        <v/>
      </c>
      <c r="U328" s="119" t="n">
        <v>0</v>
      </c>
      <c r="V328" s="106" t="n"/>
      <c r="W328" s="106" t="n"/>
      <c r="X328" s="107">
        <f>IF(V328-V327&lt;0,0,V328-V327)</f>
        <v/>
      </c>
      <c r="Y328" s="119" t="n">
        <v>0</v>
      </c>
      <c r="Z328" s="106" t="n"/>
      <c r="AA328" s="106" t="n"/>
      <c r="AB328" s="107">
        <f>IF(Z328-Z327&lt;0,0,Z328-Z327)</f>
        <v/>
      </c>
      <c r="AC328" s="119" t="n">
        <v>0</v>
      </c>
      <c r="AD328" s="106" t="n"/>
      <c r="AE328" s="106" t="n"/>
      <c r="AF328" s="107">
        <f>IF(AD328-AD327&lt;0,0,AD328-AD327)</f>
        <v/>
      </c>
      <c r="AG328" s="127" t="n"/>
      <c r="AH328" s="127" t="n"/>
      <c r="AI328" s="127" t="n"/>
      <c r="AJ328" s="127" t="n"/>
      <c r="AK328" s="127" t="n"/>
      <c r="AL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19" t="n">
        <v>0</v>
      </c>
      <c r="J329" s="106" t="n"/>
      <c r="K329" s="106" t="n"/>
      <c r="L329" s="107">
        <f>IF(J329-J328&lt;0,0,J329-J328)</f>
        <v/>
      </c>
      <c r="M329" s="119" t="n">
        <v>0</v>
      </c>
      <c r="N329" s="106" t="n"/>
      <c r="O329" s="106" t="n"/>
      <c r="P329" s="104">
        <f>IF(N329-N328&lt;0,0,N329-N328)</f>
        <v/>
      </c>
      <c r="Q329" s="119" t="n">
        <v>0</v>
      </c>
      <c r="R329" s="106" t="n"/>
      <c r="S329" s="106" t="n"/>
      <c r="T329" s="107">
        <f>IF(R329-R328&lt;0,0,R329-R328)</f>
        <v/>
      </c>
      <c r="U329" s="119" t="n">
        <v>0</v>
      </c>
      <c r="V329" s="106" t="n"/>
      <c r="W329" s="106" t="n"/>
      <c r="X329" s="107">
        <f>IF(V329-V328&lt;0,0,V329-V328)</f>
        <v/>
      </c>
      <c r="Y329" s="119" t="n">
        <v>0</v>
      </c>
      <c r="Z329" s="106" t="n"/>
      <c r="AA329" s="106" t="n"/>
      <c r="AB329" s="107">
        <f>IF(Z329-Z328&lt;0,0,Z329-Z328)</f>
        <v/>
      </c>
      <c r="AC329" s="119" t="n">
        <v>0</v>
      </c>
      <c r="AD329" s="106" t="n"/>
      <c r="AE329" s="106" t="n"/>
      <c r="AF329" s="107">
        <f>IF(AD329-AD328&lt;0,0,AD329-AD328)</f>
        <v/>
      </c>
      <c r="AG329" s="127" t="n"/>
      <c r="AH329" s="127" t="n"/>
      <c r="AI329" s="127" t="n"/>
      <c r="AJ329" s="127" t="n"/>
      <c r="AK329" s="127" t="n"/>
      <c r="AL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19" t="n">
        <v>0</v>
      </c>
      <c r="J330" s="106" t="n"/>
      <c r="K330" s="106" t="n"/>
      <c r="L330" s="107">
        <f>IF(J330-J329&lt;0,0,J330-J329)</f>
        <v/>
      </c>
      <c r="M330" s="119" t="n">
        <v>0</v>
      </c>
      <c r="N330" s="106" t="n"/>
      <c r="O330" s="106" t="n"/>
      <c r="P330" s="104">
        <f>IF(N330-N329&lt;0,0,N330-N329)</f>
        <v/>
      </c>
      <c r="Q330" s="119" t="n">
        <v>0</v>
      </c>
      <c r="R330" s="106" t="n"/>
      <c r="S330" s="106" t="n"/>
      <c r="T330" s="107">
        <f>IF(R330-R329&lt;0,0,R330-R329)</f>
        <v/>
      </c>
      <c r="U330" s="119" t="n">
        <v>0</v>
      </c>
      <c r="V330" s="106" t="n"/>
      <c r="W330" s="106" t="n"/>
      <c r="X330" s="107">
        <f>IF(V330-V329&lt;0,0,V330-V329)</f>
        <v/>
      </c>
      <c r="Y330" s="119" t="n">
        <v>0</v>
      </c>
      <c r="Z330" s="106" t="n"/>
      <c r="AA330" s="106" t="n"/>
      <c r="AB330" s="107">
        <f>IF(Z330-Z329&lt;0,0,Z330-Z329)</f>
        <v/>
      </c>
      <c r="AC330" s="119" t="n">
        <v>0</v>
      </c>
      <c r="AD330" s="106" t="n"/>
      <c r="AE330" s="106" t="n"/>
      <c r="AF330" s="107">
        <f>IF(AD330-AD329&lt;0,0,AD330-AD329)</f>
        <v/>
      </c>
      <c r="AG330" s="127" t="n"/>
      <c r="AH330" s="127" t="n"/>
      <c r="AI330" s="127" t="n"/>
      <c r="AJ330" s="127" t="n"/>
      <c r="AK330" s="127" t="n"/>
      <c r="AL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19" t="n">
        <v>0</v>
      </c>
      <c r="J331" s="106" t="n"/>
      <c r="K331" s="106" t="n"/>
      <c r="L331" s="107">
        <f>IF(J331-J330&lt;0,0,J331-J330)</f>
        <v/>
      </c>
      <c r="M331" s="119" t="n">
        <v>0</v>
      </c>
      <c r="N331" s="106" t="n"/>
      <c r="O331" s="106" t="n"/>
      <c r="P331" s="104">
        <f>IF(N331-N330&lt;0,0,N331-N330)</f>
        <v/>
      </c>
      <c r="Q331" s="119" t="n">
        <v>0</v>
      </c>
      <c r="R331" s="106" t="n"/>
      <c r="S331" s="106" t="n"/>
      <c r="T331" s="107">
        <f>IF(R331-R330&lt;0,0,R331-R330)</f>
        <v/>
      </c>
      <c r="U331" s="119" t="n">
        <v>0</v>
      </c>
      <c r="V331" s="106" t="n"/>
      <c r="W331" s="106" t="n"/>
      <c r="X331" s="107">
        <f>IF(V331-V330&lt;0,0,V331-V330)</f>
        <v/>
      </c>
      <c r="Y331" s="119" t="n">
        <v>0</v>
      </c>
      <c r="Z331" s="106" t="n"/>
      <c r="AA331" s="106" t="n"/>
      <c r="AB331" s="107">
        <f>IF(Z331-Z330&lt;0,0,Z331-Z330)</f>
        <v/>
      </c>
      <c r="AC331" s="119" t="n">
        <v>0</v>
      </c>
      <c r="AD331" s="106" t="n"/>
      <c r="AE331" s="106" t="n"/>
      <c r="AF331" s="107">
        <f>IF(AD331-AD330&lt;0,0,AD331-AD330)</f>
        <v/>
      </c>
      <c r="AG331" s="127" t="n"/>
      <c r="AH331" s="127" t="n"/>
      <c r="AI331" s="127" t="n"/>
      <c r="AJ331" s="127" t="n"/>
      <c r="AK331" s="127" t="n"/>
      <c r="AL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19" t="n">
        <v>0</v>
      </c>
      <c r="J332" s="106" t="n"/>
      <c r="K332" s="106" t="n"/>
      <c r="L332" s="107">
        <f>IF(J332-J331&lt;0,0,J332-J331)</f>
        <v/>
      </c>
      <c r="M332" s="119" t="n">
        <v>0</v>
      </c>
      <c r="N332" s="106" t="n"/>
      <c r="O332" s="106" t="n"/>
      <c r="P332" s="104">
        <f>IF(N332-N331&lt;0,0,N332-N331)</f>
        <v/>
      </c>
      <c r="Q332" s="119" t="n">
        <v>0</v>
      </c>
      <c r="R332" s="106" t="n"/>
      <c r="S332" s="106" t="n"/>
      <c r="T332" s="107">
        <f>IF(R332-R331&lt;0,0,R332-R331)</f>
        <v/>
      </c>
      <c r="U332" s="119" t="n">
        <v>0</v>
      </c>
      <c r="V332" s="106" t="n"/>
      <c r="W332" s="106" t="n"/>
      <c r="X332" s="107">
        <f>IF(V332-V331&lt;0,0,V332-V331)</f>
        <v/>
      </c>
      <c r="Y332" s="119" t="n">
        <v>0</v>
      </c>
      <c r="Z332" s="106" t="n"/>
      <c r="AA332" s="106" t="n"/>
      <c r="AB332" s="107">
        <f>IF(Z332-Z331&lt;0,0,Z332-Z331)</f>
        <v/>
      </c>
      <c r="AC332" s="119" t="n">
        <v>0</v>
      </c>
      <c r="AD332" s="106" t="n"/>
      <c r="AE332" s="106" t="n"/>
      <c r="AF332" s="107">
        <f>IF(AD332-AD331&lt;0,0,AD332-AD331)</f>
        <v/>
      </c>
      <c r="AG332" s="127" t="n"/>
      <c r="AH332" s="127" t="n"/>
      <c r="AI332" s="127" t="n"/>
      <c r="AJ332" s="127" t="n"/>
      <c r="AK332" s="127" t="n"/>
      <c r="AL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19" t="n">
        <v>0</v>
      </c>
      <c r="J333" s="106" t="n"/>
      <c r="K333" s="106" t="n"/>
      <c r="L333" s="107">
        <f>IF(J333-J332&lt;0,0,J333-J332)</f>
        <v/>
      </c>
      <c r="M333" s="119" t="n">
        <v>0</v>
      </c>
      <c r="N333" s="106" t="n"/>
      <c r="O333" s="106" t="n"/>
      <c r="P333" s="104">
        <f>IF(N333-N332&lt;0,0,N333-N332)</f>
        <v/>
      </c>
      <c r="Q333" s="119" t="n">
        <v>0</v>
      </c>
      <c r="R333" s="106" t="n"/>
      <c r="S333" s="106" t="n"/>
      <c r="T333" s="107">
        <f>IF(R333-R332&lt;0,0,R333-R332)</f>
        <v/>
      </c>
      <c r="U333" s="119" t="n">
        <v>0</v>
      </c>
      <c r="V333" s="106" t="n"/>
      <c r="W333" s="106" t="n"/>
      <c r="X333" s="107">
        <f>IF(V333-V332&lt;0,0,V333-V332)</f>
        <v/>
      </c>
      <c r="Y333" s="119" t="n">
        <v>0</v>
      </c>
      <c r="Z333" s="106" t="n"/>
      <c r="AA333" s="106" t="n"/>
      <c r="AB333" s="107">
        <f>IF(Z333-Z332&lt;0,0,Z333-Z332)</f>
        <v/>
      </c>
      <c r="AC333" s="119" t="n">
        <v>0</v>
      </c>
      <c r="AD333" s="106" t="n"/>
      <c r="AE333" s="106" t="n"/>
      <c r="AF333" s="107">
        <f>IF(AD333-AD332&lt;0,0,AD333-AD332)</f>
        <v/>
      </c>
      <c r="AG333" s="127" t="n"/>
      <c r="AH333" s="127" t="n"/>
      <c r="AI333" s="127" t="n"/>
      <c r="AJ333" s="127" t="n"/>
      <c r="AK333" s="127" t="n"/>
      <c r="AL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19" t="n">
        <v>0</v>
      </c>
      <c r="J334" s="106" t="n"/>
      <c r="K334" s="106" t="n"/>
      <c r="L334" s="107">
        <f>IF(J334-J333&lt;0,0,J334-J333)</f>
        <v/>
      </c>
      <c r="M334" s="119" t="n">
        <v>0</v>
      </c>
      <c r="N334" s="106" t="n"/>
      <c r="O334" s="106" t="n"/>
      <c r="P334" s="104">
        <f>IF(N334-N333&lt;0,0,N334-N333)</f>
        <v/>
      </c>
      <c r="Q334" s="119" t="n">
        <v>0</v>
      </c>
      <c r="R334" s="106" t="n"/>
      <c r="S334" s="106" t="n"/>
      <c r="T334" s="107">
        <f>IF(R334-R333&lt;0,0,R334-R333)</f>
        <v/>
      </c>
      <c r="U334" s="119" t="n">
        <v>0</v>
      </c>
      <c r="V334" s="106" t="n"/>
      <c r="W334" s="106" t="n"/>
      <c r="X334" s="107">
        <f>IF(V334-V333&lt;0,0,V334-V333)</f>
        <v/>
      </c>
      <c r="Y334" s="119" t="n">
        <v>0</v>
      </c>
      <c r="Z334" s="106" t="n"/>
      <c r="AA334" s="106" t="n"/>
      <c r="AB334" s="107">
        <f>IF(Z334-Z333&lt;0,0,Z334-Z333)</f>
        <v/>
      </c>
      <c r="AC334" s="119" t="n">
        <v>0</v>
      </c>
      <c r="AD334" s="106" t="n"/>
      <c r="AE334" s="106" t="n"/>
      <c r="AF334" s="107">
        <f>IF(AD334-AD333&lt;0,0,AD334-AD333)</f>
        <v/>
      </c>
      <c r="AG334" s="127" t="n"/>
      <c r="AH334" s="127" t="n"/>
      <c r="AI334" s="127" t="n"/>
      <c r="AJ334" s="127" t="n"/>
      <c r="AK334" s="127" t="n"/>
      <c r="AL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19" t="n">
        <v>0</v>
      </c>
      <c r="J335" s="106" t="n"/>
      <c r="K335" s="106" t="n"/>
      <c r="L335" s="107">
        <f>IF(J335-J334&lt;0,0,J335-J334)</f>
        <v/>
      </c>
      <c r="M335" s="119" t="n">
        <v>0</v>
      </c>
      <c r="N335" s="106" t="n"/>
      <c r="O335" s="106" t="n"/>
      <c r="P335" s="104">
        <f>IF(N335-N334&lt;0,0,N335-N334)</f>
        <v/>
      </c>
      <c r="Q335" s="119" t="n">
        <v>0</v>
      </c>
      <c r="R335" s="106" t="n"/>
      <c r="S335" s="106" t="n"/>
      <c r="T335" s="107">
        <f>IF(R335-R334&lt;0,0,R335-R334)</f>
        <v/>
      </c>
      <c r="U335" s="119" t="n">
        <v>0</v>
      </c>
      <c r="V335" s="106" t="n"/>
      <c r="W335" s="106" t="n"/>
      <c r="X335" s="107">
        <f>IF(V335-V334&lt;0,0,V335-V334)</f>
        <v/>
      </c>
      <c r="Y335" s="119" t="n">
        <v>0</v>
      </c>
      <c r="Z335" s="106" t="n"/>
      <c r="AA335" s="106" t="n"/>
      <c r="AB335" s="107">
        <f>IF(Z335-Z334&lt;0,0,Z335-Z334)</f>
        <v/>
      </c>
      <c r="AC335" s="119" t="n">
        <v>0</v>
      </c>
      <c r="AD335" s="106" t="n"/>
      <c r="AE335" s="106" t="n"/>
      <c r="AF335" s="107">
        <f>IF(AD335-AD334&lt;0,0,AD335-AD334)</f>
        <v/>
      </c>
      <c r="AG335" s="127" t="n"/>
      <c r="AH335" s="127" t="n"/>
      <c r="AI335" s="127" t="n"/>
      <c r="AJ335" s="127" t="n"/>
      <c r="AK335" s="127" t="n"/>
      <c r="AL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19" t="n">
        <v>0</v>
      </c>
      <c r="J336" s="106" t="n"/>
      <c r="K336" s="106" t="n"/>
      <c r="L336" s="107">
        <f>IF(J336-J335&lt;0,0,J336-J335)</f>
        <v/>
      </c>
      <c r="M336" s="119" t="n">
        <v>0</v>
      </c>
      <c r="N336" s="106" t="n"/>
      <c r="O336" s="106" t="n"/>
      <c r="P336" s="104">
        <f>IF(N336-N335&lt;0,0,N336-N335)</f>
        <v/>
      </c>
      <c r="Q336" s="119" t="n">
        <v>0</v>
      </c>
      <c r="R336" s="106" t="n"/>
      <c r="S336" s="106" t="n"/>
      <c r="T336" s="107">
        <f>IF(R336-R335&lt;0,0,R336-R335)</f>
        <v/>
      </c>
      <c r="U336" s="119" t="n">
        <v>0</v>
      </c>
      <c r="V336" s="106" t="n"/>
      <c r="W336" s="106" t="n"/>
      <c r="X336" s="107">
        <f>IF(V336-V335&lt;0,0,V336-V335)</f>
        <v/>
      </c>
      <c r="Y336" s="119" t="n">
        <v>0</v>
      </c>
      <c r="Z336" s="106" t="n"/>
      <c r="AA336" s="106" t="n"/>
      <c r="AB336" s="107">
        <f>IF(Z336-Z335&lt;0,0,Z336-Z335)</f>
        <v/>
      </c>
      <c r="AC336" s="119" t="n">
        <v>0</v>
      </c>
      <c r="AD336" s="106" t="n"/>
      <c r="AE336" s="106" t="n"/>
      <c r="AF336" s="107">
        <f>IF(AD336-AD335&lt;0,0,AD336-AD335)</f>
        <v/>
      </c>
      <c r="AG336" s="127" t="n"/>
      <c r="AH336" s="127" t="n"/>
      <c r="AI336" s="127" t="n"/>
      <c r="AJ336" s="127" t="n"/>
      <c r="AK336" s="127" t="n"/>
      <c r="AL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19" t="n">
        <v>0</v>
      </c>
      <c r="J337" s="106" t="n"/>
      <c r="K337" s="106" t="n"/>
      <c r="L337" s="107">
        <f>IF(J337-J336&lt;0,0,J337-J336)</f>
        <v/>
      </c>
      <c r="M337" s="119" t="n">
        <v>0</v>
      </c>
      <c r="N337" s="106" t="n"/>
      <c r="O337" s="106" t="n"/>
      <c r="P337" s="104">
        <f>IF(N337-N336&lt;0,0,N337-N336)</f>
        <v/>
      </c>
      <c r="Q337" s="119" t="n">
        <v>0</v>
      </c>
      <c r="R337" s="106" t="n"/>
      <c r="S337" s="106" t="n"/>
      <c r="T337" s="107">
        <f>IF(R337-R336&lt;0,0,R337-R336)</f>
        <v/>
      </c>
      <c r="U337" s="119" t="n">
        <v>0</v>
      </c>
      <c r="V337" s="106" t="n"/>
      <c r="W337" s="106" t="n"/>
      <c r="X337" s="107">
        <f>IF(V337-V336&lt;0,0,V337-V336)</f>
        <v/>
      </c>
      <c r="Y337" s="119" t="n">
        <v>0</v>
      </c>
      <c r="Z337" s="106" t="n"/>
      <c r="AA337" s="106" t="n"/>
      <c r="AB337" s="107">
        <f>IF(Z337-Z336&lt;0,0,Z337-Z336)</f>
        <v/>
      </c>
      <c r="AC337" s="119" t="n">
        <v>0</v>
      </c>
      <c r="AD337" s="106" t="n"/>
      <c r="AE337" s="106" t="n"/>
      <c r="AF337" s="107">
        <f>IF(AD337-AD336&lt;0,0,AD337-AD336)</f>
        <v/>
      </c>
      <c r="AG337" s="127" t="n"/>
      <c r="AH337" s="127" t="n"/>
      <c r="AI337" s="127" t="n"/>
      <c r="AJ337" s="127" t="n"/>
      <c r="AK337" s="127" t="n"/>
      <c r="AL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19" t="n">
        <v>0</v>
      </c>
      <c r="J338" s="106" t="n"/>
      <c r="K338" s="106" t="n"/>
      <c r="L338" s="107">
        <f>IF(J338-J337&lt;0,0,J338-J337)</f>
        <v/>
      </c>
      <c r="M338" s="119" t="n">
        <v>0</v>
      </c>
      <c r="N338" s="106" t="n"/>
      <c r="O338" s="106" t="n"/>
      <c r="P338" s="104">
        <f>IF(N338-N337&lt;0,0,N338-N337)</f>
        <v/>
      </c>
      <c r="Q338" s="119" t="n">
        <v>0</v>
      </c>
      <c r="R338" s="106" t="n"/>
      <c r="S338" s="106" t="n"/>
      <c r="T338" s="107">
        <f>IF(R338-R337&lt;0,0,R338-R337)</f>
        <v/>
      </c>
      <c r="U338" s="119" t="n">
        <v>0</v>
      </c>
      <c r="V338" s="106" t="n"/>
      <c r="W338" s="106" t="n"/>
      <c r="X338" s="107">
        <f>IF(V338-V337&lt;0,0,V338-V337)</f>
        <v/>
      </c>
      <c r="Y338" s="119" t="n">
        <v>0</v>
      </c>
      <c r="Z338" s="106" t="n"/>
      <c r="AA338" s="106" t="n"/>
      <c r="AB338" s="107">
        <f>IF(Z338-Z337&lt;0,0,Z338-Z337)</f>
        <v/>
      </c>
      <c r="AC338" s="119" t="n">
        <v>0</v>
      </c>
      <c r="AD338" s="106" t="n"/>
      <c r="AE338" s="106" t="n"/>
      <c r="AF338" s="107">
        <f>IF(AD338-AD337&lt;0,0,AD338-AD337)</f>
        <v/>
      </c>
      <c r="AG338" s="127" t="n"/>
      <c r="AH338" s="127" t="n"/>
      <c r="AI338" s="127" t="n"/>
      <c r="AJ338" s="127" t="n"/>
      <c r="AK338" s="127" t="n"/>
      <c r="AL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19" t="n">
        <v>0</v>
      </c>
      <c r="J339" s="106" t="n"/>
      <c r="K339" s="106" t="n"/>
      <c r="L339" s="107">
        <f>IF(J339-J338&lt;0,0,J339-J338)</f>
        <v/>
      </c>
      <c r="M339" s="119" t="n">
        <v>0</v>
      </c>
      <c r="N339" s="106" t="n"/>
      <c r="O339" s="106" t="n"/>
      <c r="P339" s="104">
        <f>IF(N339-N338&lt;0,0,N339-N338)</f>
        <v/>
      </c>
      <c r="Q339" s="119" t="n">
        <v>0</v>
      </c>
      <c r="R339" s="106" t="n"/>
      <c r="S339" s="106" t="n"/>
      <c r="T339" s="107">
        <f>IF(R339-R338&lt;0,0,R339-R338)</f>
        <v/>
      </c>
      <c r="U339" s="119" t="n">
        <v>0</v>
      </c>
      <c r="V339" s="106" t="n"/>
      <c r="W339" s="106" t="n"/>
      <c r="X339" s="107">
        <f>IF(V339-V338&lt;0,0,V339-V338)</f>
        <v/>
      </c>
      <c r="Y339" s="119" t="n">
        <v>0</v>
      </c>
      <c r="Z339" s="106" t="n"/>
      <c r="AA339" s="106" t="n"/>
      <c r="AB339" s="107">
        <f>IF(Z339-Z338&lt;0,0,Z339-Z338)</f>
        <v/>
      </c>
      <c r="AC339" s="119" t="n">
        <v>0</v>
      </c>
      <c r="AD339" s="106" t="n"/>
      <c r="AE339" s="106" t="n"/>
      <c r="AF339" s="107">
        <f>IF(AD339-AD338&lt;0,0,AD339-AD338)</f>
        <v/>
      </c>
      <c r="AG339" s="127" t="n"/>
      <c r="AH339" s="127" t="n"/>
      <c r="AI339" s="127" t="n"/>
      <c r="AJ339" s="127" t="n"/>
      <c r="AK339" s="127" t="n"/>
      <c r="AL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19" t="n">
        <v>0</v>
      </c>
      <c r="J340" s="106" t="n"/>
      <c r="K340" s="106" t="n"/>
      <c r="L340" s="107">
        <f>IF(J340-J339&lt;0,0,J340-J339)</f>
        <v/>
      </c>
      <c r="M340" s="119" t="n">
        <v>0</v>
      </c>
      <c r="N340" s="106" t="n"/>
      <c r="O340" s="106" t="n"/>
      <c r="P340" s="104">
        <f>IF(N340-N339&lt;0,0,N340-N339)</f>
        <v/>
      </c>
      <c r="Q340" s="119" t="n">
        <v>0</v>
      </c>
      <c r="R340" s="106" t="n"/>
      <c r="S340" s="106" t="n"/>
      <c r="T340" s="107">
        <f>IF(R340-R339&lt;0,0,R340-R339)</f>
        <v/>
      </c>
      <c r="U340" s="119" t="n">
        <v>0</v>
      </c>
      <c r="V340" s="106" t="n"/>
      <c r="W340" s="106" t="n"/>
      <c r="X340" s="107">
        <f>IF(V340-V339&lt;0,0,V340-V339)</f>
        <v/>
      </c>
      <c r="Y340" s="119" t="n">
        <v>0</v>
      </c>
      <c r="Z340" s="106" t="n"/>
      <c r="AA340" s="106" t="n"/>
      <c r="AB340" s="107">
        <f>IF(Z340-Z339&lt;0,0,Z340-Z339)</f>
        <v/>
      </c>
      <c r="AC340" s="119" t="n">
        <v>0</v>
      </c>
      <c r="AD340" s="106" t="n"/>
      <c r="AE340" s="106" t="n"/>
      <c r="AF340" s="107">
        <f>IF(AD340-AD339&lt;0,0,AD340-AD339)</f>
        <v/>
      </c>
      <c r="AG340" s="127" t="n"/>
      <c r="AH340" s="127" t="n"/>
      <c r="AI340" s="127" t="n"/>
      <c r="AJ340" s="127" t="n"/>
      <c r="AK340" s="127" t="n"/>
      <c r="AL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19" t="n">
        <v>0</v>
      </c>
      <c r="J341" s="106" t="n"/>
      <c r="K341" s="106" t="n"/>
      <c r="L341" s="107">
        <f>IF(J341-J340&lt;0,0,J341-J340)</f>
        <v/>
      </c>
      <c r="M341" s="119" t="n">
        <v>0</v>
      </c>
      <c r="N341" s="106" t="n"/>
      <c r="O341" s="106" t="n"/>
      <c r="P341" s="104">
        <f>IF(N341-N340&lt;0,0,N341-N340)</f>
        <v/>
      </c>
      <c r="Q341" s="119" t="n">
        <v>0</v>
      </c>
      <c r="R341" s="106" t="n"/>
      <c r="S341" s="106" t="n"/>
      <c r="T341" s="107">
        <f>IF(R341-R340&lt;0,0,R341-R340)</f>
        <v/>
      </c>
      <c r="U341" s="119" t="n">
        <v>0</v>
      </c>
      <c r="V341" s="106" t="n"/>
      <c r="W341" s="106" t="n"/>
      <c r="X341" s="107">
        <f>IF(V341-V340&lt;0,0,V341-V340)</f>
        <v/>
      </c>
      <c r="Y341" s="119" t="n">
        <v>0</v>
      </c>
      <c r="Z341" s="106" t="n"/>
      <c r="AA341" s="106" t="n"/>
      <c r="AB341" s="107">
        <f>IF(Z341-Z340&lt;0,0,Z341-Z340)</f>
        <v/>
      </c>
      <c r="AC341" s="119" t="n">
        <v>0</v>
      </c>
      <c r="AD341" s="106" t="n"/>
      <c r="AE341" s="106" t="n"/>
      <c r="AF341" s="107">
        <f>IF(AD341-AD340&lt;0,0,AD341-AD340)</f>
        <v/>
      </c>
      <c r="AG341" s="127" t="n"/>
      <c r="AH341" s="127" t="n"/>
      <c r="AI341" s="127" t="n"/>
      <c r="AJ341" s="127" t="n"/>
      <c r="AK341" s="127" t="n"/>
      <c r="AL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19" t="n">
        <v>0</v>
      </c>
      <c r="J342" s="106" t="n"/>
      <c r="K342" s="106" t="n"/>
      <c r="L342" s="107">
        <f>IF(J342-J341&lt;0,0,J342-J341)</f>
        <v/>
      </c>
      <c r="M342" s="119" t="n">
        <v>0</v>
      </c>
      <c r="N342" s="106" t="n"/>
      <c r="O342" s="106" t="n"/>
      <c r="P342" s="104">
        <f>IF(N342-N341&lt;0,0,N342-N341)</f>
        <v/>
      </c>
      <c r="Q342" s="119" t="n">
        <v>0</v>
      </c>
      <c r="R342" s="106" t="n"/>
      <c r="S342" s="106" t="n"/>
      <c r="T342" s="107">
        <f>IF(R342-R341&lt;0,0,R342-R341)</f>
        <v/>
      </c>
      <c r="U342" s="119" t="n">
        <v>0</v>
      </c>
      <c r="V342" s="106" t="n"/>
      <c r="W342" s="106" t="n"/>
      <c r="X342" s="107">
        <f>IF(V342-V341&lt;0,0,V342-V341)</f>
        <v/>
      </c>
      <c r="Y342" s="119" t="n">
        <v>0</v>
      </c>
      <c r="Z342" s="106" t="n"/>
      <c r="AA342" s="106" t="n"/>
      <c r="AB342" s="107">
        <f>IF(Z342-Z341&lt;0,0,Z342-Z341)</f>
        <v/>
      </c>
      <c r="AC342" s="119" t="n">
        <v>0</v>
      </c>
      <c r="AD342" s="106" t="n"/>
      <c r="AE342" s="106" t="n"/>
      <c r="AF342" s="107">
        <f>IF(AD342-AD341&lt;0,0,AD342-AD341)</f>
        <v/>
      </c>
      <c r="AG342" s="127" t="n"/>
      <c r="AH342" s="127" t="n"/>
      <c r="AI342" s="127" t="n"/>
      <c r="AJ342" s="127" t="n"/>
      <c r="AK342" s="127" t="n"/>
      <c r="AL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19" t="n">
        <v>0</v>
      </c>
      <c r="J343" s="106" t="n"/>
      <c r="K343" s="106" t="n"/>
      <c r="L343" s="107">
        <f>IF(J343-J342&lt;0,0,J343-J342)</f>
        <v/>
      </c>
      <c r="M343" s="119" t="n">
        <v>0</v>
      </c>
      <c r="N343" s="106" t="n"/>
      <c r="O343" s="106" t="n"/>
      <c r="P343" s="104">
        <f>IF(N343-N342&lt;0,0,N343-N342)</f>
        <v/>
      </c>
      <c r="Q343" s="119" t="n">
        <v>0</v>
      </c>
      <c r="R343" s="106" t="n"/>
      <c r="S343" s="106" t="n"/>
      <c r="T343" s="107">
        <f>IF(R343-R342&lt;0,0,R343-R342)</f>
        <v/>
      </c>
      <c r="U343" s="119" t="n">
        <v>0</v>
      </c>
      <c r="V343" s="106" t="n"/>
      <c r="W343" s="106" t="n"/>
      <c r="X343" s="107">
        <f>IF(V343-V342&lt;0,0,V343-V342)</f>
        <v/>
      </c>
      <c r="Y343" s="119" t="n">
        <v>0</v>
      </c>
      <c r="Z343" s="106" t="n"/>
      <c r="AA343" s="106" t="n"/>
      <c r="AB343" s="107">
        <f>IF(Z343-Z342&lt;0,0,Z343-Z342)</f>
        <v/>
      </c>
      <c r="AC343" s="119" t="n">
        <v>0</v>
      </c>
      <c r="AD343" s="106" t="n"/>
      <c r="AE343" s="106" t="n"/>
      <c r="AF343" s="107">
        <f>IF(AD343-AD342&lt;0,0,AD343-AD342)</f>
        <v/>
      </c>
      <c r="AG343" s="127" t="n"/>
      <c r="AH343" s="127" t="n"/>
      <c r="AI343" s="127" t="n"/>
      <c r="AJ343" s="127" t="n"/>
      <c r="AK343" s="127" t="n"/>
      <c r="AL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19" t="n">
        <v>0</v>
      </c>
      <c r="J344" s="106" t="n"/>
      <c r="K344" s="106" t="n"/>
      <c r="L344" s="107">
        <f>IF(J344-J343&lt;0,0,J344-J343)</f>
        <v/>
      </c>
      <c r="M344" s="119" t="n">
        <v>0</v>
      </c>
      <c r="N344" s="106" t="n"/>
      <c r="O344" s="106" t="n"/>
      <c r="P344" s="104">
        <f>IF(N344-N343&lt;0,0,N344-N343)</f>
        <v/>
      </c>
      <c r="Q344" s="119" t="n">
        <v>0</v>
      </c>
      <c r="R344" s="106" t="n"/>
      <c r="S344" s="106" t="n"/>
      <c r="T344" s="107">
        <f>IF(R344-R343&lt;0,0,R344-R343)</f>
        <v/>
      </c>
      <c r="U344" s="119" t="n">
        <v>0</v>
      </c>
      <c r="V344" s="106" t="n"/>
      <c r="W344" s="106" t="n"/>
      <c r="X344" s="107">
        <f>IF(V344-V343&lt;0,0,V344-V343)</f>
        <v/>
      </c>
      <c r="Y344" s="119" t="n">
        <v>0</v>
      </c>
      <c r="Z344" s="106" t="n"/>
      <c r="AA344" s="106" t="n"/>
      <c r="AB344" s="107">
        <f>IF(Z344-Z343&lt;0,0,Z344-Z343)</f>
        <v/>
      </c>
      <c r="AC344" s="119" t="n">
        <v>0</v>
      </c>
      <c r="AD344" s="106" t="n"/>
      <c r="AE344" s="106" t="n"/>
      <c r="AF344" s="107">
        <f>IF(AD344-AD343&lt;0,0,AD344-AD343)</f>
        <v/>
      </c>
      <c r="AG344" s="127" t="n"/>
      <c r="AH344" s="127" t="n"/>
      <c r="AI344" s="127" t="n"/>
      <c r="AJ344" s="127" t="n"/>
      <c r="AK344" s="127" t="n"/>
      <c r="AL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5" t="n">
        <v>0</v>
      </c>
      <c r="J345" s="126" t="n"/>
      <c r="K345" s="126" t="n"/>
      <c r="L345" s="40">
        <f>IF(J345-J344&lt;0,0,J345-J344)</f>
        <v/>
      </c>
      <c r="M345" s="125" t="n">
        <v>0</v>
      </c>
      <c r="N345" s="126" t="n"/>
      <c r="O345" s="126" t="n"/>
      <c r="P345" s="110">
        <f>IF(N345-N344&lt;0,0,N345-N344)</f>
        <v/>
      </c>
      <c r="Q345" s="125" t="n">
        <v>0</v>
      </c>
      <c r="R345" s="126" t="n"/>
      <c r="S345" s="126" t="n"/>
      <c r="T345" s="40">
        <f>IF(R345-R344&lt;0,0,R345-R344)</f>
        <v/>
      </c>
      <c r="U345" s="125" t="n">
        <v>0</v>
      </c>
      <c r="V345" s="126" t="n"/>
      <c r="W345" s="126" t="n"/>
      <c r="X345" s="40">
        <f>IF(V345-V344&lt;0,0,V345-V344)</f>
        <v/>
      </c>
      <c r="Y345" s="125" t="n">
        <v>0</v>
      </c>
      <c r="Z345" s="126" t="n"/>
      <c r="AA345" s="126" t="n"/>
      <c r="AB345" s="40">
        <f>IF(Z345-Z344&lt;0,0,Z345-Z344)</f>
        <v/>
      </c>
      <c r="AC345" s="125" t="n">
        <v>0</v>
      </c>
      <c r="AD345" s="126" t="n"/>
      <c r="AE345" s="126" t="n"/>
      <c r="AF345" s="40">
        <f>IF(AD345-AD344&lt;0,0,AD345-AD344)</f>
        <v/>
      </c>
      <c r="AG345" s="127" t="n"/>
      <c r="AH345" s="127" t="n"/>
      <c r="AI345" s="127" t="n"/>
      <c r="AJ345" s="127" t="n"/>
      <c r="AK345" s="127" t="n"/>
      <c r="AL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7" t="n"/>
      <c r="AF346" s="127" t="n"/>
      <c r="AG346" s="127" t="n"/>
      <c r="AH346" s="127" t="n"/>
      <c r="AI346" s="127" t="n"/>
      <c r="AJ346" s="127" t="n"/>
      <c r="AK346" s="127" t="n"/>
      <c r="AL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98" t="inlineStr">
        <is>
          <t>carry over</t>
        </is>
      </c>
      <c r="J347" s="99">
        <f>J345</f>
        <v/>
      </c>
      <c r="K347" s="99" t="n"/>
      <c r="L347" s="100" t="n"/>
      <c r="M347" s="98" t="inlineStr">
        <is>
          <t>carry over</t>
        </is>
      </c>
      <c r="N347" s="99" t="n"/>
      <c r="O347" s="99" t="n"/>
      <c r="P347" s="100" t="n"/>
      <c r="Q347" s="98" t="inlineStr">
        <is>
          <t>carry over</t>
        </is>
      </c>
      <c r="R347" s="99">
        <f>R345</f>
        <v/>
      </c>
      <c r="S347" s="99" t="n"/>
      <c r="T347" s="100" t="n"/>
      <c r="U347" s="25" t="inlineStr">
        <is>
          <t>carry over</t>
        </is>
      </c>
      <c r="V347" s="26">
        <f>V345</f>
        <v/>
      </c>
      <c r="W347" s="26" t="n"/>
      <c r="X347" s="27" t="n"/>
      <c r="Y347" s="98" t="inlineStr">
        <is>
          <t>carry over</t>
        </is>
      </c>
      <c r="Z347" s="99">
        <f>Z345</f>
        <v/>
      </c>
      <c r="AA347" s="99" t="n"/>
      <c r="AB347" s="100" t="n"/>
      <c r="AC347" s="98" t="inlineStr">
        <is>
          <t>carry over</t>
        </is>
      </c>
      <c r="AD347" s="99">
        <f>AD345</f>
        <v/>
      </c>
      <c r="AE347" s="99" t="n"/>
      <c r="AF347" s="100" t="n"/>
      <c r="AG347" s="127" t="n"/>
      <c r="AH347" s="127" t="n"/>
      <c r="AI347" s="127" t="n"/>
      <c r="AJ347" s="127" t="n"/>
      <c r="AK347" s="127" t="n"/>
      <c r="AL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101" t="n"/>
      <c r="I348" s="79" t="inlineStr">
        <is>
          <t>Targon - 4</t>
        </is>
      </c>
      <c r="J348" s="133" t="n"/>
      <c r="K348" s="133" t="n"/>
      <c r="L348" s="78">
        <f>SUM(L350:L380)</f>
        <v/>
      </c>
      <c r="M348" s="79" t="inlineStr">
        <is>
          <t>Proprietary Trading - 8</t>
        </is>
      </c>
      <c r="N348" s="133" t="n"/>
      <c r="O348" s="133" t="n"/>
      <c r="P348" s="78">
        <f>SUM(P350:P379)</f>
        <v/>
      </c>
      <c r="Q348" s="79" t="inlineStr">
        <is>
          <t>Vision - 19</t>
        </is>
      </c>
      <c r="R348" s="133" t="n"/>
      <c r="S348" s="133" t="n"/>
      <c r="T348" s="102">
        <f>SUM(T350:T380)</f>
        <v/>
      </c>
      <c r="U348" s="79" t="inlineStr">
        <is>
          <t>Graphite - 43</t>
        </is>
      </c>
      <c r="V348" s="133" t="n"/>
      <c r="W348" s="133" t="n"/>
      <c r="X348" s="78">
        <f>SUM(X350:X380)</f>
        <v/>
      </c>
      <c r="Y348" s="79" t="inlineStr">
        <is>
          <t>Gradients - 56</t>
        </is>
      </c>
      <c r="Z348" s="133" t="n"/>
      <c r="AA348" s="133" t="n"/>
      <c r="AB348" s="78">
        <f>SUM(AB350:AB380)</f>
        <v/>
      </c>
      <c r="AC348" s="79" t="inlineStr">
        <is>
          <t>Chutes - 64</t>
        </is>
      </c>
      <c r="AD348" s="133" t="n"/>
      <c r="AE348" s="133" t="n"/>
      <c r="AF348" s="78">
        <f>SUM(AF350:AF380)</f>
        <v/>
      </c>
      <c r="AG348" s="51" t="n"/>
      <c r="AH348" s="51" t="n"/>
      <c r="AI348" s="51" t="n"/>
      <c r="AJ348" s="51" t="n"/>
      <c r="AK348" s="51" t="n"/>
      <c r="AL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81" t="inlineStr">
        <is>
          <t>stock up [𝞃]</t>
        </is>
      </c>
      <c r="J349" s="81" t="inlineStr">
        <is>
          <t>α token</t>
        </is>
      </c>
      <c r="K349" s="81" t="inlineStr">
        <is>
          <t>validator</t>
        </is>
      </c>
      <c r="L349" s="81" t="inlineStr">
        <is>
          <t>daily reward [𝞃]</t>
        </is>
      </c>
      <c r="M349" s="81" t="inlineStr">
        <is>
          <t>stock up [𝞃]</t>
        </is>
      </c>
      <c r="N349" s="81" t="inlineStr">
        <is>
          <t>α token</t>
        </is>
      </c>
      <c r="O349" s="81" t="inlineStr">
        <is>
          <t>validator</t>
        </is>
      </c>
      <c r="P349" s="81" t="inlineStr">
        <is>
          <t>daily reward [𝞃]</t>
        </is>
      </c>
      <c r="Q349" s="81" t="inlineStr">
        <is>
          <t>stock up [𝞃]</t>
        </is>
      </c>
      <c r="R349" s="81" t="inlineStr">
        <is>
          <t>α token</t>
        </is>
      </c>
      <c r="S349" s="81" t="inlineStr">
        <is>
          <t>validator</t>
        </is>
      </c>
      <c r="T349" s="81" t="inlineStr">
        <is>
          <t>daily reward [𝞃]</t>
        </is>
      </c>
      <c r="U349" s="81" t="inlineStr">
        <is>
          <t>stock up [𝞃]</t>
        </is>
      </c>
      <c r="V349" s="81" t="inlineStr">
        <is>
          <t>α token</t>
        </is>
      </c>
      <c r="W349" s="81" t="inlineStr">
        <is>
          <t>validator</t>
        </is>
      </c>
      <c r="X349" s="81" t="inlineStr">
        <is>
          <t>daily reward [𝞃]</t>
        </is>
      </c>
      <c r="Y349" s="81" t="inlineStr">
        <is>
          <t>stock up [𝞃]</t>
        </is>
      </c>
      <c r="Z349" s="81" t="inlineStr">
        <is>
          <t>α token</t>
        </is>
      </c>
      <c r="AA349" s="81" t="inlineStr">
        <is>
          <t>validator</t>
        </is>
      </c>
      <c r="AB349" s="81" t="inlineStr">
        <is>
          <t>daily reward [𝞃]</t>
        </is>
      </c>
      <c r="AC349" s="81" t="inlineStr">
        <is>
          <t>stock up [𝞃]</t>
        </is>
      </c>
      <c r="AD349" s="81" t="inlineStr">
        <is>
          <t>α token</t>
        </is>
      </c>
      <c r="AE349" s="81" t="inlineStr">
        <is>
          <t>validator</t>
        </is>
      </c>
      <c r="AF349" s="81" t="inlineStr">
        <is>
          <t>daily reward [𝞃]</t>
        </is>
      </c>
      <c r="AG349" s="127" t="inlineStr">
        <is>
          <t xml:space="preserve"> </t>
        </is>
      </c>
      <c r="AH349" s="127" t="n"/>
      <c r="AI349" s="127" t="n"/>
      <c r="AJ349" s="127" t="n"/>
      <c r="AK349" s="127" t="n"/>
      <c r="AL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84" t="n">
        <v>0</v>
      </c>
      <c r="J350" s="111" t="n"/>
      <c r="K350" s="111" t="n"/>
      <c r="L350" s="53">
        <f>IF(J350-J345&lt;0,0,J350-J345)</f>
        <v/>
      </c>
      <c r="M350" s="106" t="n">
        <v>0</v>
      </c>
      <c r="N350" s="106" t="n"/>
      <c r="O350" s="106" t="n"/>
      <c r="P350" s="53">
        <f>IF(N350-N345&lt;0,0,N350-N345)</f>
        <v/>
      </c>
      <c r="Q350" s="111" t="n">
        <v>0</v>
      </c>
      <c r="R350" s="111" t="n"/>
      <c r="S350" s="111" t="n"/>
      <c r="T350" s="53">
        <f>IF(R350-R345&lt;0,0,R350-R345)</f>
        <v/>
      </c>
      <c r="U350" s="111" t="n">
        <v>0</v>
      </c>
      <c r="V350" s="111" t="n"/>
      <c r="W350" s="111" t="n"/>
      <c r="X350" s="53">
        <f>IF(V350-V345&lt;0,0,V350-V345)</f>
        <v/>
      </c>
      <c r="Y350" s="111" t="n">
        <v>0</v>
      </c>
      <c r="Z350" s="111" t="n"/>
      <c r="AA350" s="111" t="n"/>
      <c r="AB350" s="53">
        <f>IF(Z350-Z345&lt;0,0,Z350-Z345)</f>
        <v/>
      </c>
      <c r="AC350" s="111" t="n">
        <v>0</v>
      </c>
      <c r="AD350" s="111" t="n"/>
      <c r="AE350" s="111" t="n"/>
      <c r="AF350" s="53">
        <f>IF(AD350-AD345&lt;0,0,AD350-AD345)</f>
        <v/>
      </c>
      <c r="AG350" s="127" t="n"/>
      <c r="AH350" s="127" t="n"/>
      <c r="AI350" s="127" t="n"/>
      <c r="AJ350" s="127" t="n"/>
      <c r="AK350" s="127" t="n"/>
      <c r="AL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19" t="n">
        <v>0</v>
      </c>
      <c r="J351" s="106" t="n"/>
      <c r="K351" s="106" t="n"/>
      <c r="L351" s="107">
        <f>IF(J351-J350&lt;0,0,J351-J350)</f>
        <v/>
      </c>
      <c r="M351" s="106" t="n">
        <v>0</v>
      </c>
      <c r="N351" s="106" t="n"/>
      <c r="O351" s="106" t="n"/>
      <c r="P351" s="104">
        <f>IF(N351-N350&lt;0,0,N351-N350)</f>
        <v/>
      </c>
      <c r="Q351" s="106" t="n">
        <v>0</v>
      </c>
      <c r="R351" s="106" t="n"/>
      <c r="S351" s="106" t="n"/>
      <c r="T351" s="107">
        <f>IF(R351-R350&lt;0,0,R351-R350)</f>
        <v/>
      </c>
      <c r="U351" s="106" t="n">
        <v>0</v>
      </c>
      <c r="V351" s="106" t="n"/>
      <c r="W351" s="106" t="n"/>
      <c r="X351" s="107">
        <f>IF(V351-V350&lt;0,0,V351-V350)</f>
        <v/>
      </c>
      <c r="Y351" s="106" t="n">
        <v>0</v>
      </c>
      <c r="Z351" s="106" t="n"/>
      <c r="AA351" s="106" t="n"/>
      <c r="AB351" s="107">
        <f>IF(Z351-Z350&lt;0,0,Z351-Z350)</f>
        <v/>
      </c>
      <c r="AC351" s="106" t="n">
        <v>0</v>
      </c>
      <c r="AD351" s="106" t="n"/>
      <c r="AE351" s="106" t="n"/>
      <c r="AF351" s="107">
        <f>IF(AD351-AD350&lt;0,0,AD351-AD350)</f>
        <v/>
      </c>
      <c r="AG351" s="127" t="n"/>
      <c r="AH351" s="127" t="n"/>
      <c r="AI351" s="127" t="n"/>
      <c r="AJ351" s="127" t="n"/>
      <c r="AK351" s="127" t="n"/>
      <c r="AL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19" t="n">
        <v>0</v>
      </c>
      <c r="J352" s="106" t="n"/>
      <c r="K352" s="106" t="n"/>
      <c r="L352" s="107">
        <f>IF(J352-J351&lt;0,0,J352-J351)</f>
        <v/>
      </c>
      <c r="M352" s="106" t="n">
        <v>0</v>
      </c>
      <c r="N352" s="106" t="n"/>
      <c r="O352" s="106" t="n"/>
      <c r="P352" s="104">
        <f>IF(N352-N351&lt;0,0,N352-N351)</f>
        <v/>
      </c>
      <c r="Q352" s="106" t="n">
        <v>0</v>
      </c>
      <c r="R352" s="106" t="n"/>
      <c r="S352" s="106" t="n"/>
      <c r="T352" s="107">
        <f>IF(R352-R351&lt;0,0,R352-R351)</f>
        <v/>
      </c>
      <c r="U352" s="106" t="n">
        <v>0</v>
      </c>
      <c r="V352" s="106" t="n"/>
      <c r="W352" s="106" t="n"/>
      <c r="X352" s="107">
        <f>IF(V352-V351&lt;0,0,V352-V351)</f>
        <v/>
      </c>
      <c r="Y352" s="106" t="n">
        <v>0</v>
      </c>
      <c r="Z352" s="106" t="n"/>
      <c r="AA352" s="106" t="n"/>
      <c r="AB352" s="107">
        <f>IF(Z352-Z351&lt;0,0,Z352-Z351)</f>
        <v/>
      </c>
      <c r="AC352" s="106" t="n">
        <v>0</v>
      </c>
      <c r="AD352" s="106" t="n"/>
      <c r="AE352" s="106" t="n"/>
      <c r="AF352" s="107">
        <f>IF(AD352-AD351&lt;0,0,AD352-AD351)</f>
        <v/>
      </c>
      <c r="AG352" s="127" t="n"/>
      <c r="AH352" s="127" t="n"/>
      <c r="AI352" s="127" t="n"/>
      <c r="AJ352" s="127" t="n"/>
      <c r="AK352" s="127" t="n"/>
      <c r="AL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19" t="n">
        <v>0</v>
      </c>
      <c r="J353" s="106" t="n"/>
      <c r="K353" s="106" t="n"/>
      <c r="L353" s="107">
        <f>IF(J353-J352&lt;0,0,J353-J352)</f>
        <v/>
      </c>
      <c r="M353" s="106" t="n">
        <v>0</v>
      </c>
      <c r="N353" s="106" t="n"/>
      <c r="O353" s="106" t="n"/>
      <c r="P353" s="104">
        <f>IF(N353-N352&lt;0,0,N353-N352)</f>
        <v/>
      </c>
      <c r="Q353" s="106" t="n">
        <v>0</v>
      </c>
      <c r="R353" s="106" t="n"/>
      <c r="S353" s="106" t="n"/>
      <c r="T353" s="107">
        <f>IF(R353-R352&lt;0,0,R353-R352)</f>
        <v/>
      </c>
      <c r="U353" s="106" t="n">
        <v>0</v>
      </c>
      <c r="V353" s="106" t="n"/>
      <c r="W353" s="106" t="n"/>
      <c r="X353" s="107">
        <f>IF(V353-V352&lt;0,0,V353-V352)</f>
        <v/>
      </c>
      <c r="Y353" s="106" t="n">
        <v>0</v>
      </c>
      <c r="Z353" s="106" t="n"/>
      <c r="AA353" s="106" t="n"/>
      <c r="AB353" s="107">
        <f>IF(Z353-Z352&lt;0,0,Z353-Z352)</f>
        <v/>
      </c>
      <c r="AC353" s="106" t="n">
        <v>0</v>
      </c>
      <c r="AD353" s="106" t="n"/>
      <c r="AE353" s="106" t="n"/>
      <c r="AF353" s="107">
        <f>IF(AD353-AD352&lt;0,0,AD353-AD352)</f>
        <v/>
      </c>
      <c r="AG353" s="127" t="n"/>
      <c r="AH353" s="127" t="n"/>
      <c r="AI353" s="127" t="n"/>
      <c r="AJ353" s="127" t="n"/>
      <c r="AK353" s="127" t="n"/>
      <c r="AL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19" t="n">
        <v>0</v>
      </c>
      <c r="J354" s="106" t="n"/>
      <c r="K354" s="106" t="n"/>
      <c r="L354" s="107">
        <f>IF(J354-J353&lt;0,0,J354-J353)</f>
        <v/>
      </c>
      <c r="M354" s="106" t="n">
        <v>0</v>
      </c>
      <c r="N354" s="106" t="n"/>
      <c r="O354" s="106" t="n"/>
      <c r="P354" s="104">
        <f>IF(N354-N353&lt;0,0,N354-N353)</f>
        <v/>
      </c>
      <c r="Q354" s="106" t="n">
        <v>0</v>
      </c>
      <c r="R354" s="106" t="n"/>
      <c r="S354" s="106" t="n"/>
      <c r="T354" s="107">
        <f>IF(R354-R353&lt;0,0,R354-R353)</f>
        <v/>
      </c>
      <c r="U354" s="106" t="n">
        <v>0</v>
      </c>
      <c r="V354" s="106" t="n"/>
      <c r="W354" s="106" t="n"/>
      <c r="X354" s="107">
        <f>IF(V354-V353&lt;0,0,V354-V353)</f>
        <v/>
      </c>
      <c r="Y354" s="106" t="n">
        <v>0</v>
      </c>
      <c r="Z354" s="106" t="n"/>
      <c r="AA354" s="106" t="n"/>
      <c r="AB354" s="107">
        <f>IF(Z354-Z353&lt;0,0,Z354-Z353)</f>
        <v/>
      </c>
      <c r="AC354" s="106" t="n">
        <v>0</v>
      </c>
      <c r="AD354" s="106" t="n"/>
      <c r="AE354" s="106" t="n"/>
      <c r="AF354" s="107">
        <f>IF(AD354-AD353&lt;0,0,AD354-AD353)</f>
        <v/>
      </c>
      <c r="AG354" s="127" t="n"/>
      <c r="AH354" s="127" t="n"/>
      <c r="AI354" s="127" t="n"/>
      <c r="AJ354" s="127" t="n"/>
      <c r="AK354" s="127" t="n"/>
      <c r="AL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19" t="n">
        <v>0</v>
      </c>
      <c r="J355" s="106" t="n"/>
      <c r="K355" s="106" t="n"/>
      <c r="L355" s="107">
        <f>IF(J355-J354&lt;0,0,J355-J354)</f>
        <v/>
      </c>
      <c r="M355" s="106" t="n">
        <v>0</v>
      </c>
      <c r="N355" s="117" t="n"/>
      <c r="O355" s="117" t="n"/>
      <c r="P355" s="104">
        <f>IF(N355-N354&lt;0,0,N355-N354)</f>
        <v/>
      </c>
      <c r="Q355" s="106" t="n">
        <v>0</v>
      </c>
      <c r="R355" s="106" t="n"/>
      <c r="S355" s="106" t="n"/>
      <c r="T355" s="107">
        <f>IF(R355-R354&lt;0,0,R355-R354)</f>
        <v/>
      </c>
      <c r="U355" s="106" t="n">
        <v>0</v>
      </c>
      <c r="V355" s="106" t="n"/>
      <c r="W355" s="106" t="n"/>
      <c r="X355" s="107">
        <f>IF(V355-V354&lt;0,0,V355-V354)</f>
        <v/>
      </c>
      <c r="Y355" s="106" t="n">
        <v>0</v>
      </c>
      <c r="Z355" s="106" t="n"/>
      <c r="AA355" s="106" t="n"/>
      <c r="AB355" s="107">
        <f>IF(Z355-Z354&lt;0,0,Z355-Z354)</f>
        <v/>
      </c>
      <c r="AC355" s="106" t="n">
        <v>0</v>
      </c>
      <c r="AD355" s="106" t="n"/>
      <c r="AE355" s="106" t="n"/>
      <c r="AF355" s="107">
        <f>IF(AD355-AD354&lt;0,0,AD355-AD354)</f>
        <v/>
      </c>
      <c r="AG355" s="127" t="n"/>
      <c r="AH355" s="127" t="n"/>
      <c r="AI355" s="127" t="n"/>
      <c r="AJ355" s="127" t="n"/>
      <c r="AK355" s="127" t="n"/>
      <c r="AL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19" t="n">
        <v>0</v>
      </c>
      <c r="J356" s="106" t="n"/>
      <c r="K356" s="106" t="n"/>
      <c r="L356" s="107">
        <f>IF(J356-J355&lt;0,0,J356-J355)</f>
        <v/>
      </c>
      <c r="M356" s="106" t="n">
        <v>0</v>
      </c>
      <c r="N356" s="106" t="n"/>
      <c r="O356" s="106" t="n"/>
      <c r="P356" s="104">
        <f>IF(N356-N355&lt;0,0,N356-N355)</f>
        <v/>
      </c>
      <c r="Q356" s="106" t="n">
        <v>0</v>
      </c>
      <c r="R356" s="106" t="n"/>
      <c r="S356" s="106" t="n"/>
      <c r="T356" s="107">
        <f>IF(R356-R355&lt;0,0,R356-R355)</f>
        <v/>
      </c>
      <c r="U356" s="106" t="n">
        <v>0</v>
      </c>
      <c r="V356" s="106" t="n"/>
      <c r="W356" s="106" t="n"/>
      <c r="X356" s="107">
        <f>IF(V356-V355&lt;0,0,V356-V355)</f>
        <v/>
      </c>
      <c r="Y356" s="106" t="n">
        <v>0</v>
      </c>
      <c r="Z356" s="106" t="n"/>
      <c r="AA356" s="106" t="n"/>
      <c r="AB356" s="107">
        <f>IF(Z356-Z355&lt;0,0,Z356-Z355)</f>
        <v/>
      </c>
      <c r="AC356" s="106" t="n">
        <v>0</v>
      </c>
      <c r="AD356" s="106" t="n"/>
      <c r="AE356" s="106" t="n"/>
      <c r="AF356" s="107">
        <f>IF(AD356-AD355&lt;0,0,AD356-AD355)</f>
        <v/>
      </c>
      <c r="AG356" s="127" t="n"/>
      <c r="AH356" s="127" t="n"/>
      <c r="AI356" s="127" t="n"/>
      <c r="AJ356" s="127" t="n"/>
      <c r="AK356" s="127" t="n"/>
      <c r="AL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19" t="n">
        <v>0</v>
      </c>
      <c r="J357" s="106" t="n"/>
      <c r="K357" s="106" t="n"/>
      <c r="L357" s="107">
        <f>IF(J357-J356&lt;0,0,J357-J356)</f>
        <v/>
      </c>
      <c r="M357" s="106" t="n">
        <v>0</v>
      </c>
      <c r="N357" s="106" t="n"/>
      <c r="O357" s="106" t="n"/>
      <c r="P357" s="104">
        <f>IF(N357-N356&lt;0,0,N357-N356)</f>
        <v/>
      </c>
      <c r="Q357" s="106" t="n">
        <v>0</v>
      </c>
      <c r="R357" s="106" t="n"/>
      <c r="S357" s="106" t="n"/>
      <c r="T357" s="107">
        <f>IF(R357-R356&lt;0,0,R357-R356)</f>
        <v/>
      </c>
      <c r="U357" s="106" t="n">
        <v>0</v>
      </c>
      <c r="V357" s="106" t="n"/>
      <c r="W357" s="106" t="n"/>
      <c r="X357" s="107">
        <f>IF(V357-V356&lt;0,0,V357-V356)</f>
        <v/>
      </c>
      <c r="Y357" s="106" t="n">
        <v>0</v>
      </c>
      <c r="Z357" s="106" t="n"/>
      <c r="AA357" s="106" t="n"/>
      <c r="AB357" s="107">
        <f>IF(Z357-Z356&lt;0,0,Z357-Z356)</f>
        <v/>
      </c>
      <c r="AC357" s="106" t="n">
        <v>0</v>
      </c>
      <c r="AD357" s="106" t="n"/>
      <c r="AE357" s="106" t="n"/>
      <c r="AF357" s="107">
        <f>IF(AD357-AD356&lt;0,0,AD357-AD356)</f>
        <v/>
      </c>
      <c r="AG357" s="127" t="n"/>
      <c r="AH357" s="127" t="n"/>
      <c r="AI357" s="127" t="n"/>
      <c r="AJ357" s="127" t="n"/>
      <c r="AK357" s="127" t="n"/>
      <c r="AL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19" t="n">
        <v>0</v>
      </c>
      <c r="J358" s="106" t="n"/>
      <c r="K358" s="106" t="n"/>
      <c r="L358" s="107">
        <f>IF(J358-J357&lt;0,0,J358-J357)</f>
        <v/>
      </c>
      <c r="M358" s="106" t="n">
        <v>0</v>
      </c>
      <c r="N358" s="106" t="n"/>
      <c r="O358" s="106" t="n"/>
      <c r="P358" s="104">
        <f>IF(N358-N357&lt;0,0,N358-N357)</f>
        <v/>
      </c>
      <c r="Q358" s="106" t="n">
        <v>0</v>
      </c>
      <c r="R358" s="106" t="n"/>
      <c r="S358" s="106" t="n"/>
      <c r="T358" s="107">
        <f>IF(R358-R357&lt;0,0,R358-R357)</f>
        <v/>
      </c>
      <c r="U358" s="106" t="n">
        <v>0</v>
      </c>
      <c r="V358" s="106" t="n"/>
      <c r="W358" s="106" t="n"/>
      <c r="X358" s="107">
        <f>IF(V358-V357&lt;0,0,V358-V357)</f>
        <v/>
      </c>
      <c r="Y358" s="106" t="n">
        <v>0</v>
      </c>
      <c r="Z358" s="106" t="n"/>
      <c r="AA358" s="106" t="n"/>
      <c r="AB358" s="107">
        <f>IF(Z358-Z357&lt;0,0,Z358-Z357)</f>
        <v/>
      </c>
      <c r="AC358" s="106" t="n">
        <v>0</v>
      </c>
      <c r="AD358" s="106" t="n"/>
      <c r="AE358" s="106" t="n"/>
      <c r="AF358" s="107">
        <f>IF(AD358-AD357&lt;0,0,AD358-AD357)</f>
        <v/>
      </c>
      <c r="AG358" s="127" t="n"/>
      <c r="AH358" s="127" t="n"/>
      <c r="AI358" s="127" t="n"/>
      <c r="AJ358" s="127" t="n"/>
      <c r="AK358" s="127" t="n"/>
      <c r="AL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19" t="n">
        <v>0</v>
      </c>
      <c r="J359" s="106" t="n"/>
      <c r="K359" s="106" t="n"/>
      <c r="L359" s="107">
        <f>IF(J359-J358&lt;0,0,J359-J358)</f>
        <v/>
      </c>
      <c r="M359" s="106" t="n">
        <v>0</v>
      </c>
      <c r="N359" s="106" t="n"/>
      <c r="O359" s="106" t="n"/>
      <c r="P359" s="104">
        <f>IF(N359-N358&lt;0,0,N359-N358)</f>
        <v/>
      </c>
      <c r="Q359" s="106" t="n">
        <v>0</v>
      </c>
      <c r="R359" s="106" t="n"/>
      <c r="S359" s="106" t="n"/>
      <c r="T359" s="107">
        <f>IF(R359-R358&lt;0,0,R359-R358)</f>
        <v/>
      </c>
      <c r="U359" s="106" t="n">
        <v>0</v>
      </c>
      <c r="V359" s="106" t="n"/>
      <c r="W359" s="106" t="n"/>
      <c r="X359" s="107">
        <f>IF(V359-V358&lt;0,0,V359-V358)</f>
        <v/>
      </c>
      <c r="Y359" s="106" t="n">
        <v>0</v>
      </c>
      <c r="Z359" s="106" t="n"/>
      <c r="AA359" s="106" t="n"/>
      <c r="AB359" s="107">
        <f>IF(Z359-Z358&lt;0,0,Z359-Z358)</f>
        <v/>
      </c>
      <c r="AC359" s="106" t="n">
        <v>0</v>
      </c>
      <c r="AD359" s="106" t="n"/>
      <c r="AE359" s="106" t="n"/>
      <c r="AF359" s="107">
        <f>IF(AD359-AD358&lt;0,0,AD359-AD358)</f>
        <v/>
      </c>
      <c r="AG359" s="127" t="n"/>
      <c r="AH359" s="127" t="n"/>
      <c r="AI359" s="127" t="n"/>
      <c r="AJ359" s="127" t="n"/>
      <c r="AK359" s="127" t="n"/>
      <c r="AL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19" t="n">
        <v>0</v>
      </c>
      <c r="J360" s="106" t="n"/>
      <c r="K360" s="106" t="n"/>
      <c r="L360" s="107">
        <f>IF(J360-J359&lt;0,0,J360-J359)</f>
        <v/>
      </c>
      <c r="M360" s="106" t="n">
        <v>0</v>
      </c>
      <c r="N360" s="106" t="n"/>
      <c r="O360" s="106" t="n"/>
      <c r="P360" s="104">
        <f>IF(N360-N359&lt;0,0,N360-N359)</f>
        <v/>
      </c>
      <c r="Q360" s="106" t="n">
        <v>0</v>
      </c>
      <c r="R360" s="106" t="n"/>
      <c r="S360" s="106" t="n"/>
      <c r="T360" s="107">
        <f>IF(R360-R359&lt;0,0,R360-R359)</f>
        <v/>
      </c>
      <c r="U360" s="106" t="n">
        <v>0</v>
      </c>
      <c r="V360" s="106" t="n"/>
      <c r="W360" s="106" t="n"/>
      <c r="X360" s="107">
        <f>IF(V360-V359&lt;0,0,V360-V359)</f>
        <v/>
      </c>
      <c r="Y360" s="106" t="n">
        <v>0</v>
      </c>
      <c r="Z360" s="106" t="n"/>
      <c r="AA360" s="106" t="n"/>
      <c r="AB360" s="107">
        <f>IF(Z360-Z359&lt;0,0,Z360-Z359)</f>
        <v/>
      </c>
      <c r="AC360" s="106" t="n">
        <v>0</v>
      </c>
      <c r="AD360" s="106" t="n"/>
      <c r="AE360" s="106" t="n"/>
      <c r="AF360" s="107">
        <f>IF(AD360-AD359&lt;0,0,AD360-AD359)</f>
        <v/>
      </c>
      <c r="AG360" s="127" t="n"/>
      <c r="AH360" s="127" t="n"/>
      <c r="AI360" s="127" t="n"/>
      <c r="AJ360" s="127" t="n"/>
      <c r="AK360" s="127" t="n"/>
      <c r="AL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19" t="n">
        <v>0</v>
      </c>
      <c r="J361" s="106" t="n"/>
      <c r="K361" s="106" t="n"/>
      <c r="L361" s="107">
        <f>IF(J361-J360&lt;0,0,J361-J360)</f>
        <v/>
      </c>
      <c r="M361" s="106" t="n">
        <v>0</v>
      </c>
      <c r="N361" s="106" t="n"/>
      <c r="O361" s="106" t="n"/>
      <c r="P361" s="104">
        <f>IF(N361-N360&lt;0,0,N361-N360)</f>
        <v/>
      </c>
      <c r="Q361" s="106" t="n">
        <v>0</v>
      </c>
      <c r="R361" s="106" t="n"/>
      <c r="S361" s="106" t="n"/>
      <c r="T361" s="107">
        <f>IF(R361-R360&lt;0,0,R361-R360)</f>
        <v/>
      </c>
      <c r="U361" s="106" t="n">
        <v>0</v>
      </c>
      <c r="V361" s="106" t="n"/>
      <c r="W361" s="106" t="n"/>
      <c r="X361" s="107">
        <f>IF(V361-V360&lt;0,0,V361-V360)</f>
        <v/>
      </c>
      <c r="Y361" s="106" t="n">
        <v>0</v>
      </c>
      <c r="Z361" s="106" t="n"/>
      <c r="AA361" s="106" t="n"/>
      <c r="AB361" s="107">
        <f>IF(Z361-Z360&lt;0,0,Z361-Z360)</f>
        <v/>
      </c>
      <c r="AC361" s="106" t="n">
        <v>0</v>
      </c>
      <c r="AD361" s="106" t="n"/>
      <c r="AE361" s="106" t="n"/>
      <c r="AF361" s="107">
        <f>IF(AD361-AD360&lt;0,0,AD361-AD360)</f>
        <v/>
      </c>
      <c r="AG361" s="127" t="n"/>
      <c r="AH361" s="127" t="n"/>
      <c r="AI361" s="127" t="n"/>
      <c r="AJ361" s="127" t="n"/>
      <c r="AK361" s="127" t="n"/>
      <c r="AL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19" t="n">
        <v>0</v>
      </c>
      <c r="J362" s="106" t="n"/>
      <c r="K362" s="106" t="n"/>
      <c r="L362" s="107">
        <f>IF(J362-J361&lt;0,0,J362-J361)</f>
        <v/>
      </c>
      <c r="M362" s="106" t="n">
        <v>0</v>
      </c>
      <c r="N362" s="106" t="n"/>
      <c r="O362" s="106" t="n"/>
      <c r="P362" s="104">
        <f>IF(N362-N361&lt;0,0,N362-N361)</f>
        <v/>
      </c>
      <c r="Q362" s="106" t="n">
        <v>0</v>
      </c>
      <c r="R362" s="106" t="n"/>
      <c r="S362" s="106" t="n"/>
      <c r="T362" s="107">
        <f>IF(R362-R361&lt;0,0,R362-R361)</f>
        <v/>
      </c>
      <c r="U362" s="106" t="n">
        <v>0</v>
      </c>
      <c r="V362" s="106" t="n"/>
      <c r="W362" s="106" t="n"/>
      <c r="X362" s="107">
        <f>IF(V362-V361&lt;0,0,V362-V361)</f>
        <v/>
      </c>
      <c r="Y362" s="106" t="n">
        <v>0</v>
      </c>
      <c r="Z362" s="106" t="n"/>
      <c r="AA362" s="106" t="n"/>
      <c r="AB362" s="107">
        <f>IF(Z362-Z361&lt;0,0,Z362-Z361)</f>
        <v/>
      </c>
      <c r="AC362" s="106" t="n">
        <v>0</v>
      </c>
      <c r="AD362" s="106" t="n"/>
      <c r="AE362" s="106" t="n"/>
      <c r="AF362" s="107">
        <f>IF(AD362-AD361&lt;0,0,AD362-AD361)</f>
        <v/>
      </c>
      <c r="AG362" s="127" t="n"/>
      <c r="AH362" s="127" t="n"/>
      <c r="AI362" s="127" t="n"/>
      <c r="AJ362" s="127" t="n"/>
      <c r="AK362" s="127" t="n"/>
      <c r="AL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19" t="n">
        <v>0</v>
      </c>
      <c r="J363" s="106" t="n"/>
      <c r="K363" s="106" t="n"/>
      <c r="L363" s="107">
        <f>IF(J363-J362&lt;0,0,J363-J362)</f>
        <v/>
      </c>
      <c r="M363" s="106" t="n">
        <v>0</v>
      </c>
      <c r="N363" s="106" t="n"/>
      <c r="O363" s="106" t="n"/>
      <c r="P363" s="104">
        <f>IF(N363-N362&lt;0,0,N363-N362)</f>
        <v/>
      </c>
      <c r="Q363" s="106" t="n">
        <v>0</v>
      </c>
      <c r="R363" s="106" t="n"/>
      <c r="S363" s="106" t="n"/>
      <c r="T363" s="107">
        <f>IF(R363-R362&lt;0,0,R363-R362)</f>
        <v/>
      </c>
      <c r="U363" s="106" t="n">
        <v>0</v>
      </c>
      <c r="V363" s="106" t="n"/>
      <c r="W363" s="106" t="n"/>
      <c r="X363" s="107">
        <f>IF(V363-V362&lt;0,0,V363-V362)</f>
        <v/>
      </c>
      <c r="Y363" s="106" t="n">
        <v>0</v>
      </c>
      <c r="Z363" s="106" t="n"/>
      <c r="AA363" s="106" t="n"/>
      <c r="AB363" s="107">
        <f>IF(Z363-Z362&lt;0,0,Z363-Z362)</f>
        <v/>
      </c>
      <c r="AC363" s="106" t="n">
        <v>0</v>
      </c>
      <c r="AD363" s="106" t="n"/>
      <c r="AE363" s="106" t="n"/>
      <c r="AF363" s="107">
        <f>IF(AD363-AD362&lt;0,0,AD363-AD362)</f>
        <v/>
      </c>
      <c r="AG363" s="127" t="n"/>
      <c r="AH363" s="127" t="n"/>
      <c r="AI363" s="127" t="n"/>
      <c r="AJ363" s="127" t="n"/>
      <c r="AK363" s="127" t="n"/>
      <c r="AL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19" t="n">
        <v>0</v>
      </c>
      <c r="J364" s="106" t="n"/>
      <c r="K364" s="106" t="n"/>
      <c r="L364" s="107">
        <f>IF(J364-J363&lt;0,0,J364-J363)</f>
        <v/>
      </c>
      <c r="M364" s="106" t="n">
        <v>0</v>
      </c>
      <c r="N364" s="106" t="n"/>
      <c r="O364" s="106" t="n"/>
      <c r="P364" s="104">
        <f>IF(N364-N363&lt;0,0,N364-N363)</f>
        <v/>
      </c>
      <c r="Q364" s="106" t="n">
        <v>0</v>
      </c>
      <c r="R364" s="106" t="n"/>
      <c r="S364" s="106" t="n"/>
      <c r="T364" s="107">
        <f>IF(R364-R363&lt;0,0,R364-R363)</f>
        <v/>
      </c>
      <c r="U364" s="106" t="n">
        <v>0</v>
      </c>
      <c r="V364" s="106" t="n"/>
      <c r="W364" s="106" t="n"/>
      <c r="X364" s="107">
        <f>IF(V364-V363&lt;0,0,V364-V363)</f>
        <v/>
      </c>
      <c r="Y364" s="106" t="n">
        <v>0</v>
      </c>
      <c r="Z364" s="106" t="n"/>
      <c r="AA364" s="106" t="n"/>
      <c r="AB364" s="107">
        <f>IF(Z364-Z363&lt;0,0,Z364-Z363)</f>
        <v/>
      </c>
      <c r="AC364" s="106" t="n">
        <v>0</v>
      </c>
      <c r="AD364" s="106" t="n"/>
      <c r="AE364" s="106" t="n"/>
      <c r="AF364" s="107">
        <f>IF(AD364-AD363&lt;0,0,AD364-AD363)</f>
        <v/>
      </c>
      <c r="AG364" s="127" t="n"/>
      <c r="AH364" s="127" t="n"/>
      <c r="AI364" s="127" t="n"/>
      <c r="AJ364" s="127" t="n"/>
      <c r="AK364" s="127" t="n"/>
      <c r="AL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19" t="n">
        <v>0</v>
      </c>
      <c r="J365" s="106" t="n"/>
      <c r="K365" s="106" t="n"/>
      <c r="L365" s="107">
        <f>IF(J365-J364&lt;0,0,J365-J364)</f>
        <v/>
      </c>
      <c r="M365" s="106" t="n">
        <v>0</v>
      </c>
      <c r="N365" s="106" t="n"/>
      <c r="O365" s="106" t="n"/>
      <c r="P365" s="104">
        <f>IF(N365-N364&lt;0,0,N365-N364)</f>
        <v/>
      </c>
      <c r="Q365" s="106" t="n">
        <v>0</v>
      </c>
      <c r="R365" s="106" t="n"/>
      <c r="S365" s="106" t="n"/>
      <c r="T365" s="107">
        <f>IF(R365-R364&lt;0,0,R365-R364)</f>
        <v/>
      </c>
      <c r="U365" s="106" t="n">
        <v>0</v>
      </c>
      <c r="V365" s="106" t="n"/>
      <c r="W365" s="106" t="n"/>
      <c r="X365" s="107">
        <f>IF(V365-V364&lt;0,0,V365-V364)</f>
        <v/>
      </c>
      <c r="Y365" s="106" t="n">
        <v>0</v>
      </c>
      <c r="Z365" s="106" t="n"/>
      <c r="AA365" s="106" t="n"/>
      <c r="AB365" s="107">
        <f>IF(Z365-Z364&lt;0,0,Z365-Z364)</f>
        <v/>
      </c>
      <c r="AC365" s="106" t="n">
        <v>0</v>
      </c>
      <c r="AD365" s="106" t="n"/>
      <c r="AE365" s="106" t="n"/>
      <c r="AF365" s="107">
        <f>IF(AD365-AD364&lt;0,0,AD365-AD364)</f>
        <v/>
      </c>
      <c r="AG365" s="127" t="n"/>
      <c r="AH365" s="127" t="n"/>
      <c r="AI365" s="127" t="n"/>
      <c r="AJ365" s="127" t="n"/>
      <c r="AK365" s="127" t="n"/>
      <c r="AL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19" t="n">
        <v>0</v>
      </c>
      <c r="J366" s="106" t="n"/>
      <c r="K366" s="106" t="n"/>
      <c r="L366" s="107">
        <f>IF(J366-J365&lt;0,0,J366-J365)</f>
        <v/>
      </c>
      <c r="M366" s="106" t="n">
        <v>0</v>
      </c>
      <c r="N366" s="106" t="n"/>
      <c r="O366" s="106" t="n"/>
      <c r="P366" s="104">
        <f>IF(N366-N365&lt;0,0,N366-N365)</f>
        <v/>
      </c>
      <c r="Q366" s="106" t="n">
        <v>0</v>
      </c>
      <c r="R366" s="106" t="n"/>
      <c r="S366" s="106" t="n"/>
      <c r="T366" s="107">
        <f>IF(R366-R365&lt;0,0,R366-R365)</f>
        <v/>
      </c>
      <c r="U366" s="106" t="n">
        <v>0</v>
      </c>
      <c r="V366" s="106" t="n"/>
      <c r="W366" s="106" t="n"/>
      <c r="X366" s="107">
        <f>IF(V366-V365&lt;0,0,V366-V365)</f>
        <v/>
      </c>
      <c r="Y366" s="106" t="n">
        <v>0</v>
      </c>
      <c r="Z366" s="106" t="n"/>
      <c r="AA366" s="106" t="n"/>
      <c r="AB366" s="107">
        <f>IF(Z366-Z365&lt;0,0,Z366-Z365)</f>
        <v/>
      </c>
      <c r="AC366" s="106" t="n">
        <v>0</v>
      </c>
      <c r="AD366" s="106" t="n"/>
      <c r="AE366" s="106" t="n"/>
      <c r="AF366" s="107">
        <f>IF(AD366-AD365&lt;0,0,AD366-AD365)</f>
        <v/>
      </c>
      <c r="AG366" s="127" t="n"/>
      <c r="AH366" s="127" t="n"/>
      <c r="AI366" s="127" t="n"/>
      <c r="AJ366" s="127" t="n"/>
      <c r="AK366" s="127" t="n"/>
      <c r="AL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19" t="n">
        <v>0</v>
      </c>
      <c r="J367" s="106" t="n"/>
      <c r="K367" s="106" t="n"/>
      <c r="L367" s="107">
        <f>IF(J367-J366&lt;0,0,J367-J366)</f>
        <v/>
      </c>
      <c r="M367" s="106" t="n">
        <v>0</v>
      </c>
      <c r="N367" s="106" t="n"/>
      <c r="O367" s="106" t="n"/>
      <c r="P367" s="104">
        <f>IF(N367-N366&lt;0,0,N367-N366)</f>
        <v/>
      </c>
      <c r="Q367" s="106" t="n">
        <v>0</v>
      </c>
      <c r="R367" s="106" t="n"/>
      <c r="S367" s="106" t="n"/>
      <c r="T367" s="107">
        <f>IF(R367-R366&lt;0,0,R367-R366)</f>
        <v/>
      </c>
      <c r="U367" s="106" t="n">
        <v>0</v>
      </c>
      <c r="V367" s="106" t="n"/>
      <c r="W367" s="106" t="n"/>
      <c r="X367" s="107">
        <f>IF(V367-V366&lt;0,0,V367-V366)</f>
        <v/>
      </c>
      <c r="Y367" s="106" t="n">
        <v>0</v>
      </c>
      <c r="Z367" s="106" t="n"/>
      <c r="AA367" s="106" t="n"/>
      <c r="AB367" s="107">
        <f>IF(Z367-Z366&lt;0,0,Z367-Z366)</f>
        <v/>
      </c>
      <c r="AC367" s="106" t="n">
        <v>0</v>
      </c>
      <c r="AD367" s="106" t="n"/>
      <c r="AE367" s="106" t="n"/>
      <c r="AF367" s="107">
        <f>IF(AD367-AD366&lt;0,0,AD367-AD366)</f>
        <v/>
      </c>
      <c r="AG367" s="127" t="n"/>
      <c r="AH367" s="127" t="n"/>
      <c r="AI367" s="127" t="n"/>
      <c r="AJ367" s="127" t="n"/>
      <c r="AK367" s="127" t="n"/>
      <c r="AL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19" t="n">
        <v>0</v>
      </c>
      <c r="J368" s="106" t="n"/>
      <c r="K368" s="106" t="n"/>
      <c r="L368" s="107">
        <f>IF(J368-J367&lt;0,0,J368-J367)</f>
        <v/>
      </c>
      <c r="M368" s="106" t="n">
        <v>0</v>
      </c>
      <c r="N368" s="106" t="n"/>
      <c r="O368" s="106" t="n"/>
      <c r="P368" s="104">
        <f>IF(N368-N367&lt;0,0,N368-N367)</f>
        <v/>
      </c>
      <c r="Q368" s="106" t="n">
        <v>0</v>
      </c>
      <c r="R368" s="106" t="n"/>
      <c r="S368" s="106" t="n"/>
      <c r="T368" s="107">
        <f>IF(R368-R367&lt;0,0,R368-R367)</f>
        <v/>
      </c>
      <c r="U368" s="106" t="n">
        <v>0</v>
      </c>
      <c r="V368" s="106" t="n"/>
      <c r="W368" s="106" t="n"/>
      <c r="X368" s="107">
        <f>IF(V368-V367&lt;0,0,V368-V367)</f>
        <v/>
      </c>
      <c r="Y368" s="106" t="n">
        <v>0</v>
      </c>
      <c r="Z368" s="106" t="n"/>
      <c r="AA368" s="106" t="n"/>
      <c r="AB368" s="107">
        <f>IF(Z368-Z367&lt;0,0,Z368-Z367)</f>
        <v/>
      </c>
      <c r="AC368" s="106" t="n">
        <v>0</v>
      </c>
      <c r="AD368" s="106" t="n"/>
      <c r="AE368" s="106" t="n"/>
      <c r="AF368" s="107">
        <f>IF(AD368-AD367&lt;0,0,AD368-AD367)</f>
        <v/>
      </c>
      <c r="AG368" s="127" t="n"/>
      <c r="AH368" s="127" t="n"/>
      <c r="AI368" s="127" t="n"/>
      <c r="AJ368" s="127" t="n"/>
      <c r="AK368" s="127" t="n"/>
      <c r="AL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19" t="n">
        <v>0</v>
      </c>
      <c r="J369" s="106" t="n"/>
      <c r="K369" s="106" t="n"/>
      <c r="L369" s="107">
        <f>IF(J369-J368&lt;0,0,J369-J368)</f>
        <v/>
      </c>
      <c r="M369" s="106" t="n">
        <v>0</v>
      </c>
      <c r="N369" s="106" t="n"/>
      <c r="O369" s="106" t="n"/>
      <c r="P369" s="104">
        <f>IF(N369-N368&lt;0,0,N369-N368)</f>
        <v/>
      </c>
      <c r="Q369" s="106" t="n">
        <v>0</v>
      </c>
      <c r="R369" s="106" t="n"/>
      <c r="S369" s="106" t="n"/>
      <c r="T369" s="107">
        <f>IF(R369-R368&lt;0,0,R369-R368)</f>
        <v/>
      </c>
      <c r="U369" s="106" t="n">
        <v>0</v>
      </c>
      <c r="V369" s="106" t="n"/>
      <c r="W369" s="106" t="n"/>
      <c r="X369" s="107">
        <f>IF(V369-V368&lt;0,0,V369-V368)</f>
        <v/>
      </c>
      <c r="Y369" s="106" t="n">
        <v>0</v>
      </c>
      <c r="Z369" s="106" t="n"/>
      <c r="AA369" s="106" t="n"/>
      <c r="AB369" s="107">
        <f>IF(Z369-Z368&lt;0,0,Z369-Z368)</f>
        <v/>
      </c>
      <c r="AC369" s="106" t="n">
        <v>0</v>
      </c>
      <c r="AD369" s="106" t="n"/>
      <c r="AE369" s="106" t="n"/>
      <c r="AF369" s="107">
        <f>IF(AD369-AD368&lt;0,0,AD369-AD368)</f>
        <v/>
      </c>
      <c r="AG369" s="127" t="n"/>
      <c r="AH369" s="127" t="n"/>
      <c r="AI369" s="127" t="n"/>
      <c r="AJ369" s="127" t="n"/>
      <c r="AK369" s="127" t="n"/>
      <c r="AL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19" t="n">
        <v>0</v>
      </c>
      <c r="J370" s="106" t="n"/>
      <c r="K370" s="106" t="n"/>
      <c r="L370" s="107">
        <f>IF(J370-J369&lt;0,0,J370-J369)</f>
        <v/>
      </c>
      <c r="M370" s="106" t="n">
        <v>0</v>
      </c>
      <c r="N370" s="106" t="n"/>
      <c r="O370" s="106" t="n"/>
      <c r="P370" s="104">
        <f>IF(N370-N369&lt;0,0,N370-N369)</f>
        <v/>
      </c>
      <c r="Q370" s="106" t="n">
        <v>0</v>
      </c>
      <c r="R370" s="106" t="n"/>
      <c r="S370" s="106" t="n"/>
      <c r="T370" s="107">
        <f>IF(R370-R369&lt;0,0,R370-R369)</f>
        <v/>
      </c>
      <c r="U370" s="106" t="n">
        <v>0</v>
      </c>
      <c r="V370" s="106" t="n"/>
      <c r="W370" s="106" t="n"/>
      <c r="X370" s="107">
        <f>IF(V370-V369&lt;0,0,V370-V369)</f>
        <v/>
      </c>
      <c r="Y370" s="106" t="n">
        <v>0</v>
      </c>
      <c r="Z370" s="106" t="n"/>
      <c r="AA370" s="106" t="n"/>
      <c r="AB370" s="107">
        <f>IF(Z370-Z369&lt;0,0,Z370-Z369)</f>
        <v/>
      </c>
      <c r="AC370" s="106" t="n">
        <v>0</v>
      </c>
      <c r="AD370" s="106" t="n"/>
      <c r="AE370" s="106" t="n"/>
      <c r="AF370" s="107">
        <f>IF(AD370-AD369&lt;0,0,AD370-AD369)</f>
        <v/>
      </c>
      <c r="AG370" s="127" t="n"/>
      <c r="AH370" s="127" t="n"/>
      <c r="AI370" s="127" t="n"/>
      <c r="AJ370" s="127" t="n"/>
      <c r="AK370" s="127" t="n"/>
      <c r="AL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19" t="n">
        <v>0</v>
      </c>
      <c r="J371" s="106" t="n"/>
      <c r="K371" s="106" t="n"/>
      <c r="L371" s="107">
        <f>IF(J371-J370&lt;0,0,J371-J370)</f>
        <v/>
      </c>
      <c r="M371" s="106" t="n">
        <v>0</v>
      </c>
      <c r="N371" s="106" t="n"/>
      <c r="O371" s="106" t="n"/>
      <c r="P371" s="104">
        <f>IF(N371-N370&lt;0,0,N371-N370)</f>
        <v/>
      </c>
      <c r="Q371" s="106" t="n">
        <v>0</v>
      </c>
      <c r="R371" s="106" t="n"/>
      <c r="S371" s="106" t="n"/>
      <c r="T371" s="107">
        <f>IF(R371-R370&lt;0,0,R371-R370)</f>
        <v/>
      </c>
      <c r="U371" s="106" t="n">
        <v>0</v>
      </c>
      <c r="V371" s="106" t="n"/>
      <c r="W371" s="106" t="n"/>
      <c r="X371" s="107">
        <f>IF(V371-V370&lt;0,0,V371-V370)</f>
        <v/>
      </c>
      <c r="Y371" s="106" t="n">
        <v>0</v>
      </c>
      <c r="Z371" s="106" t="n"/>
      <c r="AA371" s="106" t="n"/>
      <c r="AB371" s="107">
        <f>IF(Z371-Z370&lt;0,0,Z371-Z370)</f>
        <v/>
      </c>
      <c r="AC371" s="106" t="n">
        <v>0</v>
      </c>
      <c r="AD371" s="106" t="n"/>
      <c r="AE371" s="106" t="n"/>
      <c r="AF371" s="107">
        <f>IF(AD371-AD370&lt;0,0,AD371-AD370)</f>
        <v/>
      </c>
      <c r="AG371" s="127" t="n"/>
      <c r="AH371" s="127" t="n"/>
      <c r="AI371" s="127" t="n"/>
      <c r="AJ371" s="127" t="n"/>
      <c r="AK371" s="127" t="n"/>
      <c r="AL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19" t="n">
        <v>0</v>
      </c>
      <c r="J372" s="106" t="n"/>
      <c r="K372" s="106" t="n"/>
      <c r="L372" s="107">
        <f>IF(J372-J371&lt;0,0,J372-J371)</f>
        <v/>
      </c>
      <c r="M372" s="106" t="n">
        <v>0</v>
      </c>
      <c r="N372" s="106" t="n"/>
      <c r="O372" s="106" t="n"/>
      <c r="P372" s="104">
        <f>IF(N372-N371&lt;0,0,N372-N371)</f>
        <v/>
      </c>
      <c r="Q372" s="106" t="n">
        <v>0</v>
      </c>
      <c r="R372" s="106" t="n"/>
      <c r="S372" s="106" t="n"/>
      <c r="T372" s="107">
        <f>IF(R372-R371&lt;0,0,R372-R371)</f>
        <v/>
      </c>
      <c r="U372" s="106" t="n">
        <v>0</v>
      </c>
      <c r="V372" s="106" t="n"/>
      <c r="W372" s="106" t="n"/>
      <c r="X372" s="107">
        <f>IF(V372-V371&lt;0,0,V372-V371)</f>
        <v/>
      </c>
      <c r="Y372" s="106" t="n">
        <v>0</v>
      </c>
      <c r="Z372" s="106" t="n"/>
      <c r="AA372" s="106" t="n"/>
      <c r="AB372" s="107">
        <f>IF(Z372-Z371&lt;0,0,Z372-Z371)</f>
        <v/>
      </c>
      <c r="AC372" s="106" t="n">
        <v>0</v>
      </c>
      <c r="AD372" s="106" t="n"/>
      <c r="AE372" s="106" t="n"/>
      <c r="AF372" s="107">
        <f>IF(AD372-AD371&lt;0,0,AD372-AD371)</f>
        <v/>
      </c>
      <c r="AG372" s="127" t="n"/>
      <c r="AH372" s="127" t="n"/>
      <c r="AI372" s="127" t="n"/>
      <c r="AJ372" s="127" t="n"/>
      <c r="AK372" s="127" t="n"/>
      <c r="AL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19" t="n">
        <v>0</v>
      </c>
      <c r="J373" s="106" t="n"/>
      <c r="K373" s="106" t="n"/>
      <c r="L373" s="107">
        <f>IF(J373-J372&lt;0,0,J373-J372)</f>
        <v/>
      </c>
      <c r="M373" s="106" t="n">
        <v>0</v>
      </c>
      <c r="N373" s="106" t="n"/>
      <c r="O373" s="106" t="n"/>
      <c r="P373" s="104">
        <f>IF(N373-N372&lt;0,0,N373-N372)</f>
        <v/>
      </c>
      <c r="Q373" s="106" t="n">
        <v>0</v>
      </c>
      <c r="R373" s="106" t="n"/>
      <c r="S373" s="106" t="n"/>
      <c r="T373" s="107">
        <f>IF(R373-R372&lt;0,0,R373-R372)</f>
        <v/>
      </c>
      <c r="U373" s="106" t="n">
        <v>0</v>
      </c>
      <c r="V373" s="106" t="n"/>
      <c r="W373" s="106" t="n"/>
      <c r="X373" s="107">
        <f>IF(V373-V372&lt;0,0,V373-V372)</f>
        <v/>
      </c>
      <c r="Y373" s="106" t="n">
        <v>0</v>
      </c>
      <c r="Z373" s="106" t="n"/>
      <c r="AA373" s="106" t="n"/>
      <c r="AB373" s="107">
        <f>IF(Z373-Z372&lt;0,0,Z373-Z372)</f>
        <v/>
      </c>
      <c r="AC373" s="106" t="n">
        <v>0</v>
      </c>
      <c r="AD373" s="106" t="n"/>
      <c r="AE373" s="106" t="n"/>
      <c r="AF373" s="107">
        <f>IF(AD373-AD372&lt;0,0,AD373-AD372)</f>
        <v/>
      </c>
      <c r="AG373" s="127" t="n"/>
      <c r="AH373" s="127" t="n"/>
      <c r="AI373" s="127" t="n"/>
      <c r="AJ373" s="127" t="n"/>
      <c r="AK373" s="127" t="n"/>
      <c r="AL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19" t="n">
        <v>0</v>
      </c>
      <c r="J374" s="106" t="n"/>
      <c r="K374" s="106" t="n"/>
      <c r="L374" s="107">
        <f>IF(J374-J373&lt;0,0,J374-J373)</f>
        <v/>
      </c>
      <c r="M374" s="106" t="n">
        <v>0</v>
      </c>
      <c r="N374" s="106" t="n"/>
      <c r="O374" s="106" t="n"/>
      <c r="P374" s="104">
        <f>IF(N374-N373&lt;0,0,N374-N373)</f>
        <v/>
      </c>
      <c r="Q374" s="106" t="n">
        <v>0</v>
      </c>
      <c r="R374" s="106" t="n"/>
      <c r="S374" s="106" t="n"/>
      <c r="T374" s="107">
        <f>IF(R374-R373&lt;0,0,R374-R373)</f>
        <v/>
      </c>
      <c r="U374" s="106" t="n">
        <v>0</v>
      </c>
      <c r="V374" s="106" t="n"/>
      <c r="W374" s="106" t="n"/>
      <c r="X374" s="107">
        <f>IF(V374-V373&lt;0,0,V374-V373)</f>
        <v/>
      </c>
      <c r="Y374" s="106" t="n">
        <v>0</v>
      </c>
      <c r="Z374" s="106" t="n"/>
      <c r="AA374" s="106" t="n"/>
      <c r="AB374" s="107">
        <f>IF(Z374-Z373&lt;0,0,Z374-Z373)</f>
        <v/>
      </c>
      <c r="AC374" s="106" t="n">
        <v>0</v>
      </c>
      <c r="AD374" s="106" t="n"/>
      <c r="AE374" s="106" t="n"/>
      <c r="AF374" s="107">
        <f>IF(AD374-AD373&lt;0,0,AD374-AD373)</f>
        <v/>
      </c>
      <c r="AG374" s="127" t="n"/>
      <c r="AH374" s="127" t="n"/>
      <c r="AI374" s="127" t="n"/>
      <c r="AJ374" s="127" t="n"/>
      <c r="AK374" s="127" t="n"/>
      <c r="AL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19" t="n">
        <v>0</v>
      </c>
      <c r="J375" s="106" t="n"/>
      <c r="K375" s="106" t="n"/>
      <c r="L375" s="107">
        <f>IF(J375-J374&lt;0,0,J375-J374)</f>
        <v/>
      </c>
      <c r="M375" s="106" t="n">
        <v>0</v>
      </c>
      <c r="N375" s="106" t="n"/>
      <c r="O375" s="106" t="n"/>
      <c r="P375" s="104">
        <f>IF(N375-N374&lt;0,0,N375-N374)</f>
        <v/>
      </c>
      <c r="Q375" s="106" t="n">
        <v>0</v>
      </c>
      <c r="R375" s="106" t="n"/>
      <c r="S375" s="106" t="n"/>
      <c r="T375" s="107">
        <f>IF(R375-R374&lt;0,0,R375-R374)</f>
        <v/>
      </c>
      <c r="U375" s="106" t="n">
        <v>0</v>
      </c>
      <c r="V375" s="106" t="n"/>
      <c r="W375" s="106" t="n"/>
      <c r="X375" s="107">
        <f>IF(V375-V374&lt;0,0,V375-V374)</f>
        <v/>
      </c>
      <c r="Y375" s="106" t="n">
        <v>0</v>
      </c>
      <c r="Z375" s="106" t="n"/>
      <c r="AA375" s="106" t="n"/>
      <c r="AB375" s="107">
        <f>IF(Z375-Z374&lt;0,0,Z375-Z374)</f>
        <v/>
      </c>
      <c r="AC375" s="106" t="n">
        <v>0</v>
      </c>
      <c r="AD375" s="106" t="n"/>
      <c r="AE375" s="106" t="n"/>
      <c r="AF375" s="107">
        <f>IF(AD375-AD374&lt;0,0,AD375-AD374)</f>
        <v/>
      </c>
      <c r="AG375" s="127" t="n"/>
      <c r="AH375" s="127" t="n"/>
      <c r="AI375" s="127" t="n"/>
      <c r="AJ375" s="127" t="n"/>
      <c r="AK375" s="127" t="n"/>
      <c r="AL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19" t="n">
        <v>0</v>
      </c>
      <c r="J376" s="106" t="n"/>
      <c r="K376" s="106" t="n"/>
      <c r="L376" s="107">
        <f>IF(J376-J375&lt;0,0,J376-J375)</f>
        <v/>
      </c>
      <c r="M376" s="106" t="n">
        <v>0</v>
      </c>
      <c r="N376" s="106" t="n"/>
      <c r="O376" s="106" t="n"/>
      <c r="P376" s="104">
        <f>IF(N376-N375&lt;0,0,N376-N375)</f>
        <v/>
      </c>
      <c r="Q376" s="106" t="n">
        <v>0</v>
      </c>
      <c r="R376" s="106" t="n"/>
      <c r="S376" s="106" t="n"/>
      <c r="T376" s="107">
        <f>IF(R376-R375&lt;0,0,R376-R375)</f>
        <v/>
      </c>
      <c r="U376" s="106" t="n">
        <v>0</v>
      </c>
      <c r="V376" s="106" t="n"/>
      <c r="W376" s="106" t="n"/>
      <c r="X376" s="107">
        <f>IF(V376-V375&lt;0,0,V376-V375)</f>
        <v/>
      </c>
      <c r="Y376" s="106" t="n">
        <v>0</v>
      </c>
      <c r="Z376" s="106" t="n"/>
      <c r="AA376" s="106" t="n"/>
      <c r="AB376" s="107">
        <f>IF(Z376-Z375&lt;0,0,Z376-Z375)</f>
        <v/>
      </c>
      <c r="AC376" s="106" t="n">
        <v>0</v>
      </c>
      <c r="AD376" s="106" t="n"/>
      <c r="AE376" s="106" t="n"/>
      <c r="AF376" s="107">
        <f>IF(AD376-AD375&lt;0,0,AD376-AD375)</f>
        <v/>
      </c>
      <c r="AG376" s="127" t="n"/>
      <c r="AH376" s="127" t="n"/>
      <c r="AI376" s="127" t="n"/>
      <c r="AJ376" s="127" t="n"/>
      <c r="AK376" s="127" t="n"/>
      <c r="AL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19" t="n">
        <v>0</v>
      </c>
      <c r="J377" s="106" t="n"/>
      <c r="K377" s="106" t="n"/>
      <c r="L377" s="107">
        <f>IF(J377-J376&lt;0,0,J377-J376)</f>
        <v/>
      </c>
      <c r="M377" s="106" t="n">
        <v>0</v>
      </c>
      <c r="N377" s="106" t="n"/>
      <c r="O377" s="106" t="n"/>
      <c r="P377" s="104">
        <f>IF(N377-N376&lt;0,0,N377-N376)</f>
        <v/>
      </c>
      <c r="Q377" s="106" t="n">
        <v>0</v>
      </c>
      <c r="R377" s="106" t="n"/>
      <c r="S377" s="106" t="n"/>
      <c r="T377" s="107">
        <f>IF(R377-R376&lt;0,0,R377-R376)</f>
        <v/>
      </c>
      <c r="U377" s="106" t="n">
        <v>0</v>
      </c>
      <c r="V377" s="106" t="n"/>
      <c r="W377" s="106" t="n"/>
      <c r="X377" s="107">
        <f>IF(V377-V376&lt;0,0,V377-V376)</f>
        <v/>
      </c>
      <c r="Y377" s="106" t="n">
        <v>0</v>
      </c>
      <c r="Z377" s="106" t="n"/>
      <c r="AA377" s="106" t="n"/>
      <c r="AB377" s="107">
        <f>IF(Z377-Z376&lt;0,0,Z377-Z376)</f>
        <v/>
      </c>
      <c r="AC377" s="106" t="n">
        <v>0</v>
      </c>
      <c r="AD377" s="106" t="n"/>
      <c r="AE377" s="106" t="n"/>
      <c r="AF377" s="107">
        <f>IF(AD377-AD376&lt;0,0,AD377-AD376)</f>
        <v/>
      </c>
      <c r="AG377" s="127" t="n"/>
      <c r="AH377" s="127" t="n"/>
      <c r="AI377" s="127" t="n"/>
      <c r="AJ377" s="127" t="n"/>
      <c r="AK377" s="127" t="n"/>
      <c r="AL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19" t="n">
        <v>0</v>
      </c>
      <c r="J378" s="106" t="n"/>
      <c r="K378" s="106" t="n"/>
      <c r="L378" s="107">
        <f>IF(J378-J377&lt;0,0,J378-J377)</f>
        <v/>
      </c>
      <c r="M378" s="106" t="n">
        <v>0</v>
      </c>
      <c r="N378" s="106" t="n"/>
      <c r="O378" s="106" t="n"/>
      <c r="P378" s="104">
        <f>IF(N378-N377&lt;0,0,N378-N377)</f>
        <v/>
      </c>
      <c r="Q378" s="106" t="n">
        <v>0</v>
      </c>
      <c r="R378" s="106" t="n"/>
      <c r="S378" s="106" t="n"/>
      <c r="T378" s="107">
        <f>IF(R378-R377&lt;0,0,R378-R377)</f>
        <v/>
      </c>
      <c r="U378" s="106" t="n">
        <v>0</v>
      </c>
      <c r="V378" s="106" t="n"/>
      <c r="W378" s="106" t="n"/>
      <c r="X378" s="107">
        <f>IF(V378-V377&lt;0,0,V378-V377)</f>
        <v/>
      </c>
      <c r="Y378" s="106" t="n">
        <v>0</v>
      </c>
      <c r="Z378" s="106" t="n"/>
      <c r="AA378" s="106" t="n"/>
      <c r="AB378" s="107">
        <f>IF(Z378-Z377&lt;0,0,Z378-Z377)</f>
        <v/>
      </c>
      <c r="AC378" s="106" t="n">
        <v>0</v>
      </c>
      <c r="AD378" s="106" t="n"/>
      <c r="AE378" s="106" t="n"/>
      <c r="AF378" s="107">
        <f>IF(AD378-AD377&lt;0,0,AD378-AD377)</f>
        <v/>
      </c>
      <c r="AG378" s="127" t="n"/>
      <c r="AH378" s="127" t="n"/>
      <c r="AI378" s="127" t="n"/>
      <c r="AJ378" s="127" t="n"/>
      <c r="AK378" s="127" t="n"/>
      <c r="AL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93" t="n">
        <v>0</v>
      </c>
      <c r="J379" s="109" t="n"/>
      <c r="K379" s="109" t="n"/>
      <c r="L379" s="40">
        <f>IF(J379-J378&lt;0,0,J379-J378)</f>
        <v/>
      </c>
      <c r="M379" s="109" t="n">
        <v>0</v>
      </c>
      <c r="N379" s="109" t="n"/>
      <c r="O379" s="109" t="n"/>
      <c r="P379" s="110">
        <f>IF(N379-N378&lt;0,0,N379-N378)</f>
        <v/>
      </c>
      <c r="Q379" s="109" t="n">
        <v>0</v>
      </c>
      <c r="R379" s="109" t="n"/>
      <c r="S379" s="109" t="n"/>
      <c r="T379" s="40">
        <f>IF(R379-R378&lt;0,0,R379-R378)</f>
        <v/>
      </c>
      <c r="U379" s="109" t="n">
        <v>0</v>
      </c>
      <c r="V379" s="109" t="n"/>
      <c r="W379" s="109" t="n"/>
      <c r="X379" s="40">
        <f>IF(V379-V378&lt;0,0,V379-V378)</f>
        <v/>
      </c>
      <c r="Y379" s="109" t="n">
        <v>0</v>
      </c>
      <c r="Z379" s="109" t="n"/>
      <c r="AA379" s="109" t="n"/>
      <c r="AB379" s="40">
        <f>IF(Z379-Z378&lt;0,0,Z379-Z378)</f>
        <v/>
      </c>
      <c r="AC379" s="109" t="n">
        <v>0</v>
      </c>
      <c r="AD379" s="109" t="n"/>
      <c r="AE379" s="109" t="n"/>
      <c r="AF379" s="40">
        <f>IF(AD379-AD378&lt;0,0,AD379-AD378)</f>
        <v/>
      </c>
      <c r="AG379" s="127" t="n"/>
      <c r="AH379" s="127" t="n"/>
      <c r="AI379" s="127" t="n"/>
      <c r="AJ379" s="127" t="n"/>
      <c r="AK379" s="127" t="n"/>
      <c r="AL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7" t="n"/>
      <c r="AF380" s="127" t="n"/>
      <c r="AG380" s="127" t="n"/>
      <c r="AH380" s="127" t="n"/>
      <c r="AI380" s="127" t="n"/>
      <c r="AJ380" s="127" t="n"/>
      <c r="AK380" s="127" t="n"/>
      <c r="AL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25" t="inlineStr">
        <is>
          <t>carry over</t>
        </is>
      </c>
      <c r="J381" s="26">
        <f>J380</f>
        <v/>
      </c>
      <c r="K381" s="26" t="n"/>
      <c r="L381" s="27" t="n"/>
      <c r="M381" s="25" t="inlineStr">
        <is>
          <t>carry over</t>
        </is>
      </c>
      <c r="N381" s="26" t="n"/>
      <c r="O381" s="26" t="n"/>
      <c r="P381" s="27" t="n"/>
      <c r="Q381" s="25" t="inlineStr">
        <is>
          <t>carry over</t>
        </is>
      </c>
      <c r="R381" s="26">
        <f>R380</f>
        <v/>
      </c>
      <c r="S381" s="26" t="n"/>
      <c r="T381" s="27" t="n"/>
      <c r="U381" s="98" t="inlineStr">
        <is>
          <t>carry over</t>
        </is>
      </c>
      <c r="V381" s="99">
        <f>V380</f>
        <v/>
      </c>
      <c r="W381" s="99" t="n"/>
      <c r="X381" s="100" t="n"/>
      <c r="Y381" s="25" t="inlineStr">
        <is>
          <t>carry over</t>
        </is>
      </c>
      <c r="Z381" s="26">
        <f>Z380</f>
        <v/>
      </c>
      <c r="AA381" s="26" t="n"/>
      <c r="AB381" s="27" t="n"/>
      <c r="AC381" s="25" t="inlineStr">
        <is>
          <t>carry over</t>
        </is>
      </c>
      <c r="AD381" s="26">
        <f>AD380</f>
        <v/>
      </c>
      <c r="AE381" s="26" t="n"/>
      <c r="AF381" s="27" t="n"/>
      <c r="AG381" s="127" t="n"/>
      <c r="AH381" s="127" t="n"/>
      <c r="AI381" s="127" t="n"/>
      <c r="AJ381" s="127" t="n"/>
      <c r="AK381" s="127" t="n"/>
      <c r="AL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79" t="inlineStr">
        <is>
          <t>Targon - 4</t>
        </is>
      </c>
      <c r="J382" s="133" t="n"/>
      <c r="K382" s="133" t="n"/>
      <c r="L382" s="78">
        <f>SUM(L384:L414)</f>
        <v/>
      </c>
      <c r="M382" s="79" t="inlineStr">
        <is>
          <t>Proprietary Trading - 8</t>
        </is>
      </c>
      <c r="N382" s="133" t="n"/>
      <c r="O382" s="133" t="n"/>
      <c r="P382" s="78">
        <f>SUM(P384:P414)</f>
        <v/>
      </c>
      <c r="Q382" s="79" t="inlineStr">
        <is>
          <t>Vision - 19</t>
        </is>
      </c>
      <c r="R382" s="133" t="n"/>
      <c r="S382" s="133" t="n"/>
      <c r="T382" s="102">
        <f>SUM(T384:T414)</f>
        <v/>
      </c>
      <c r="U382" s="79" t="inlineStr">
        <is>
          <t>Graphite - 43</t>
        </is>
      </c>
      <c r="V382" s="133" t="n"/>
      <c r="W382" s="133" t="n"/>
      <c r="X382" s="78">
        <f>SUM(X384:X414)</f>
        <v/>
      </c>
      <c r="Y382" s="79" t="inlineStr">
        <is>
          <t>Gradients - 56</t>
        </is>
      </c>
      <c r="Z382" s="133" t="n"/>
      <c r="AA382" s="133" t="n"/>
      <c r="AB382" s="78">
        <f>SUM(AB384:AB414)</f>
        <v/>
      </c>
      <c r="AC382" s="79" t="inlineStr">
        <is>
          <t>Chutes - 64</t>
        </is>
      </c>
      <c r="AD382" s="133" t="n"/>
      <c r="AE382" s="133" t="n"/>
      <c r="AF382" s="78">
        <f>SUM(AF384:AF414)</f>
        <v/>
      </c>
      <c r="AG382" s="51" t="n"/>
      <c r="AH382" s="51" t="n"/>
      <c r="AI382" s="51" t="n"/>
      <c r="AJ382" s="51" t="n"/>
      <c r="AK382" s="51" t="n"/>
      <c r="AL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4" t="inlineStr">
        <is>
          <t>stock up [𝞃]</t>
        </is>
      </c>
      <c r="J383" s="124" t="inlineStr">
        <is>
          <t>α token</t>
        </is>
      </c>
      <c r="K383" s="124" t="inlineStr">
        <is>
          <t>validator</t>
        </is>
      </c>
      <c r="L383" s="124" t="inlineStr">
        <is>
          <t>daily reward [𝞃]</t>
        </is>
      </c>
      <c r="M383" s="124" t="inlineStr">
        <is>
          <t>stock up [𝞃]</t>
        </is>
      </c>
      <c r="N383" s="124" t="inlineStr">
        <is>
          <t>α token</t>
        </is>
      </c>
      <c r="O383" s="124" t="inlineStr">
        <is>
          <t>validator</t>
        </is>
      </c>
      <c r="P383" s="124" t="inlineStr">
        <is>
          <t>daily reward [𝞃]</t>
        </is>
      </c>
      <c r="Q383" s="124" t="inlineStr">
        <is>
          <t>stock up [𝞃]</t>
        </is>
      </c>
      <c r="R383" s="124" t="inlineStr">
        <is>
          <t>α token</t>
        </is>
      </c>
      <c r="S383" s="124" t="inlineStr">
        <is>
          <t>validator</t>
        </is>
      </c>
      <c r="T383" s="124" t="inlineStr">
        <is>
          <t>daily reward [𝞃]</t>
        </is>
      </c>
      <c r="U383" s="81" t="inlineStr">
        <is>
          <t>stock up [𝞃]</t>
        </is>
      </c>
      <c r="V383" s="81" t="inlineStr">
        <is>
          <t>α token</t>
        </is>
      </c>
      <c r="W383" s="81" t="inlineStr">
        <is>
          <t>validator</t>
        </is>
      </c>
      <c r="X383" s="81" t="inlineStr">
        <is>
          <t>daily reward [𝞃]</t>
        </is>
      </c>
      <c r="Y383" s="124" t="inlineStr">
        <is>
          <t>stock up [𝞃]</t>
        </is>
      </c>
      <c r="Z383" s="124" t="inlineStr">
        <is>
          <t>α token</t>
        </is>
      </c>
      <c r="AA383" s="124" t="inlineStr">
        <is>
          <t>validator</t>
        </is>
      </c>
      <c r="AB383" s="124" t="inlineStr">
        <is>
          <t>daily reward [𝞃]</t>
        </is>
      </c>
      <c r="AC383" s="124" t="inlineStr">
        <is>
          <t>stock up [𝞃]</t>
        </is>
      </c>
      <c r="AD383" s="124" t="inlineStr">
        <is>
          <t>α token</t>
        </is>
      </c>
      <c r="AE383" s="124" t="inlineStr">
        <is>
          <t>validator</t>
        </is>
      </c>
      <c r="AF383" s="124" t="inlineStr">
        <is>
          <t>daily reward [𝞃]</t>
        </is>
      </c>
      <c r="AG383" s="127" t="inlineStr">
        <is>
          <t xml:space="preserve"> </t>
        </is>
      </c>
      <c r="AH383" s="127" t="n"/>
      <c r="AI383" s="127" t="n"/>
      <c r="AJ383" s="127" t="n"/>
      <c r="AK383" s="127" t="n"/>
      <c r="AL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84" t="n">
        <v>0</v>
      </c>
      <c r="J384" s="111" t="n"/>
      <c r="K384" s="111" t="n"/>
      <c r="L384" s="53">
        <f>IF(J384-J379&lt;0,0,J384-J379)</f>
        <v/>
      </c>
      <c r="M384" s="112" t="n">
        <v>0</v>
      </c>
      <c r="N384" s="114" t="n"/>
      <c r="O384" s="114" t="n"/>
      <c r="P384" s="53">
        <f>IF(N384-N379&lt;0,0,N384-N379)</f>
        <v/>
      </c>
      <c r="Q384" s="84" t="n">
        <v>0</v>
      </c>
      <c r="R384" s="111" t="n"/>
      <c r="S384" s="111" t="n"/>
      <c r="T384" s="53">
        <f>IF(R384-R379&lt;0,0,R384-R379)</f>
        <v/>
      </c>
      <c r="U384" s="84" t="n">
        <v>0</v>
      </c>
      <c r="V384" s="111" t="n"/>
      <c r="W384" s="111" t="n"/>
      <c r="X384" s="53">
        <f>IF(V384-V379&lt;0,0,V384-V379)</f>
        <v/>
      </c>
      <c r="Y384" s="84" t="n">
        <v>0</v>
      </c>
      <c r="Z384" s="111" t="n"/>
      <c r="AA384" s="111" t="n"/>
      <c r="AB384" s="53">
        <f>IF(Z384-Z379&lt;0,0,Z384-Z379)</f>
        <v/>
      </c>
      <c r="AC384" s="84" t="n">
        <v>0</v>
      </c>
      <c r="AD384" s="111" t="n"/>
      <c r="AE384" s="111" t="n"/>
      <c r="AF384" s="53">
        <f>IF(AD384-AD379&lt;0,0,AD384-AD379)</f>
        <v/>
      </c>
      <c r="AG384" s="127" t="n"/>
      <c r="AH384" s="127" t="n"/>
      <c r="AI384" s="127" t="n"/>
      <c r="AJ384" s="127" t="n"/>
      <c r="AK384" s="127" t="n"/>
      <c r="AL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19" t="n">
        <v>0</v>
      </c>
      <c r="J385" s="106" t="n"/>
      <c r="K385" s="106" t="n"/>
      <c r="L385" s="107">
        <f>IF(J385-J384&lt;0,0,J385-J384)</f>
        <v/>
      </c>
      <c r="M385" s="115" t="n">
        <v>0</v>
      </c>
      <c r="N385" s="117" t="n"/>
      <c r="O385" s="117" t="n"/>
      <c r="P385" s="104">
        <f>IF(N385-N384&lt;0,0,N385-N384)</f>
        <v/>
      </c>
      <c r="Q385" s="119" t="n">
        <v>0</v>
      </c>
      <c r="R385" s="106" t="n"/>
      <c r="S385" s="106" t="n"/>
      <c r="T385" s="107">
        <f>IF(R385-R384&lt;0,0,R385-R384)</f>
        <v/>
      </c>
      <c r="U385" s="119" t="n">
        <v>0</v>
      </c>
      <c r="V385" s="106" t="n"/>
      <c r="W385" s="106" t="n"/>
      <c r="X385" s="107">
        <f>IF(V385-V384&lt;0,0,V385-V384)</f>
        <v/>
      </c>
      <c r="Y385" s="119" t="n">
        <v>0</v>
      </c>
      <c r="Z385" s="106" t="n"/>
      <c r="AA385" s="106" t="n"/>
      <c r="AB385" s="107">
        <f>IF(Z385-Z384&lt;0,0,Z385-Z384)</f>
        <v/>
      </c>
      <c r="AC385" s="119" t="n">
        <v>0</v>
      </c>
      <c r="AD385" s="106" t="n"/>
      <c r="AE385" s="106" t="n"/>
      <c r="AF385" s="107">
        <f>IF(AD385-AD384&lt;0,0,AD385-AD384)</f>
        <v/>
      </c>
      <c r="AG385" s="127" t="n"/>
      <c r="AH385" s="127" t="n"/>
      <c r="AI385" s="127" t="n"/>
      <c r="AJ385" s="127" t="n"/>
      <c r="AK385" s="127" t="n"/>
      <c r="AL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19" t="n">
        <v>0</v>
      </c>
      <c r="J386" s="106" t="n"/>
      <c r="K386" s="106" t="n"/>
      <c r="L386" s="107">
        <f>IF(J386-J385&lt;0,0,J386-J385)</f>
        <v/>
      </c>
      <c r="M386" s="115" t="n">
        <v>0</v>
      </c>
      <c r="N386" s="117" t="n"/>
      <c r="O386" s="117" t="n"/>
      <c r="P386" s="104">
        <f>IF(N386-N385&lt;0,0,N386-N385)</f>
        <v/>
      </c>
      <c r="Q386" s="119" t="n">
        <v>0</v>
      </c>
      <c r="R386" s="106" t="n"/>
      <c r="S386" s="106" t="n"/>
      <c r="T386" s="107">
        <f>IF(R386-R385&lt;0,0,R386-R385)</f>
        <v/>
      </c>
      <c r="U386" s="119" t="n">
        <v>0</v>
      </c>
      <c r="V386" s="106" t="n"/>
      <c r="W386" s="106" t="n"/>
      <c r="X386" s="107">
        <f>IF(V386-V385&lt;0,0,V386-V385)</f>
        <v/>
      </c>
      <c r="Y386" s="119" t="n">
        <v>0</v>
      </c>
      <c r="Z386" s="106" t="n"/>
      <c r="AA386" s="106" t="n"/>
      <c r="AB386" s="107">
        <f>IF(Z386-Z385&lt;0,0,Z386-Z385)</f>
        <v/>
      </c>
      <c r="AC386" s="119" t="n">
        <v>0</v>
      </c>
      <c r="AD386" s="106" t="n"/>
      <c r="AE386" s="106" t="n"/>
      <c r="AF386" s="107">
        <f>IF(AD386-AD385&lt;0,0,AD386-AD385)</f>
        <v/>
      </c>
      <c r="AG386" s="127" t="n"/>
      <c r="AH386" s="127" t="n"/>
      <c r="AI386" s="127" t="n"/>
      <c r="AJ386" s="127" t="n"/>
      <c r="AK386" s="127" t="n"/>
      <c r="AL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19" t="n">
        <v>0</v>
      </c>
      <c r="J387" s="106" t="n"/>
      <c r="K387" s="106" t="n"/>
      <c r="L387" s="107">
        <f>IF(J387-J386&lt;0,0,J387-J386)</f>
        <v/>
      </c>
      <c r="M387" s="115" t="n">
        <v>0</v>
      </c>
      <c r="N387" s="117" t="n"/>
      <c r="O387" s="117" t="n"/>
      <c r="P387" s="104">
        <f>IF(N387-N386&lt;0,0,N387-N386)</f>
        <v/>
      </c>
      <c r="Q387" s="119" t="n">
        <v>0</v>
      </c>
      <c r="R387" s="106" t="n"/>
      <c r="S387" s="106" t="n"/>
      <c r="T387" s="107">
        <f>IF(R387-R386&lt;0,0,R387-R386)</f>
        <v/>
      </c>
      <c r="U387" s="119" t="n">
        <v>0</v>
      </c>
      <c r="V387" s="106" t="n"/>
      <c r="W387" s="106" t="n"/>
      <c r="X387" s="107">
        <f>IF(V387-V386&lt;0,0,V387-V386)</f>
        <v/>
      </c>
      <c r="Y387" s="119" t="n">
        <v>0</v>
      </c>
      <c r="Z387" s="106" t="n"/>
      <c r="AA387" s="106" t="n"/>
      <c r="AB387" s="107">
        <f>IF(Z387-Z386&lt;0,0,Z387-Z386)</f>
        <v/>
      </c>
      <c r="AC387" s="119" t="n">
        <v>0</v>
      </c>
      <c r="AD387" s="106" t="n"/>
      <c r="AE387" s="106" t="n"/>
      <c r="AF387" s="107">
        <f>IF(AD387-AD386&lt;0,0,AD387-AD386)</f>
        <v/>
      </c>
      <c r="AG387" s="127" t="n"/>
      <c r="AH387" s="127" t="n"/>
      <c r="AI387" s="127" t="n"/>
      <c r="AJ387" s="127" t="n"/>
      <c r="AK387" s="127" t="n"/>
      <c r="AL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19" t="n">
        <v>0</v>
      </c>
      <c r="J388" s="106" t="n"/>
      <c r="K388" s="106" t="n"/>
      <c r="L388" s="107">
        <f>IF(J388-J387&lt;0,0,J388-J387)</f>
        <v/>
      </c>
      <c r="M388" s="115" t="n">
        <v>0</v>
      </c>
      <c r="N388" s="106" t="n"/>
      <c r="O388" s="106" t="n"/>
      <c r="P388" s="104">
        <f>IF(N388-N387&lt;0,0,N388-N387)</f>
        <v/>
      </c>
      <c r="Q388" s="119" t="n">
        <v>0</v>
      </c>
      <c r="R388" s="106" t="n"/>
      <c r="S388" s="106" t="n"/>
      <c r="T388" s="107">
        <f>IF(R388-R387&lt;0,0,R388-R387)</f>
        <v/>
      </c>
      <c r="U388" s="119" t="n">
        <v>0</v>
      </c>
      <c r="V388" s="106" t="n"/>
      <c r="W388" s="106" t="n"/>
      <c r="X388" s="107">
        <f>IF(V388-V387&lt;0,0,V388-V387)</f>
        <v/>
      </c>
      <c r="Y388" s="119" t="n">
        <v>0</v>
      </c>
      <c r="Z388" s="106" t="n"/>
      <c r="AA388" s="106" t="n"/>
      <c r="AB388" s="107">
        <f>IF(Z388-Z387&lt;0,0,Z388-Z387)</f>
        <v/>
      </c>
      <c r="AC388" s="119" t="n">
        <v>0</v>
      </c>
      <c r="AD388" s="106" t="n"/>
      <c r="AE388" s="106" t="n"/>
      <c r="AF388" s="107">
        <f>IF(AD388-AD387&lt;0,0,AD388-AD387)</f>
        <v/>
      </c>
      <c r="AG388" s="127" t="n"/>
      <c r="AH388" s="127" t="n"/>
      <c r="AI388" s="127" t="n"/>
      <c r="AJ388" s="127" t="n"/>
      <c r="AK388" s="127" t="n"/>
      <c r="AL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19" t="n">
        <v>0</v>
      </c>
      <c r="J389" s="106" t="n"/>
      <c r="K389" s="106" t="n"/>
      <c r="L389" s="107">
        <f>IF(J389-J388&lt;0,0,J389-J388)</f>
        <v/>
      </c>
      <c r="M389" s="115" t="n">
        <v>0</v>
      </c>
      <c r="N389" s="117" t="n"/>
      <c r="O389" s="117" t="n"/>
      <c r="P389" s="104">
        <f>IF(N389-N388&lt;0,0,N389-N388)</f>
        <v/>
      </c>
      <c r="Q389" s="119" t="n">
        <v>0</v>
      </c>
      <c r="R389" s="106" t="n"/>
      <c r="S389" s="106" t="n"/>
      <c r="T389" s="107">
        <f>IF(R389-R388&lt;0,0,R389-R388)</f>
        <v/>
      </c>
      <c r="U389" s="119" t="n">
        <v>0</v>
      </c>
      <c r="V389" s="106" t="n"/>
      <c r="W389" s="106" t="n"/>
      <c r="X389" s="107">
        <f>IF(V389-V388&lt;0,0,V389-V388)</f>
        <v/>
      </c>
      <c r="Y389" s="119" t="n">
        <v>0</v>
      </c>
      <c r="Z389" s="106" t="n"/>
      <c r="AA389" s="106" t="n"/>
      <c r="AB389" s="107">
        <f>IF(Z389-Z388&lt;0,0,Z389-Z388)</f>
        <v/>
      </c>
      <c r="AC389" s="119" t="n">
        <v>0</v>
      </c>
      <c r="AD389" s="106" t="n"/>
      <c r="AE389" s="106" t="n"/>
      <c r="AF389" s="107">
        <f>IF(AD389-AD388&lt;0,0,AD389-AD388)</f>
        <v/>
      </c>
      <c r="AG389" s="127" t="n"/>
      <c r="AH389" s="127" t="n"/>
      <c r="AI389" s="127" t="n"/>
      <c r="AJ389" s="127" t="n"/>
      <c r="AK389" s="127" t="n"/>
      <c r="AL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19" t="n">
        <v>0</v>
      </c>
      <c r="J390" s="106" t="n"/>
      <c r="K390" s="106" t="n"/>
      <c r="L390" s="107">
        <f>IF(J390-J389&lt;0,0,J390-J389)</f>
        <v/>
      </c>
      <c r="M390" s="119" t="n">
        <v>0</v>
      </c>
      <c r="N390" s="106" t="n"/>
      <c r="O390" s="106" t="n"/>
      <c r="P390" s="104">
        <f>IF(N390-N389&lt;0,0,N390-N389)</f>
        <v/>
      </c>
      <c r="Q390" s="119" t="n">
        <v>0</v>
      </c>
      <c r="R390" s="106" t="n"/>
      <c r="S390" s="106" t="n"/>
      <c r="T390" s="107">
        <f>IF(R390-R389&lt;0,0,R390-R389)</f>
        <v/>
      </c>
      <c r="U390" s="119" t="n">
        <v>0</v>
      </c>
      <c r="V390" s="106" t="n"/>
      <c r="W390" s="106" t="n"/>
      <c r="X390" s="107">
        <f>IF(V390-V389&lt;0,0,V390-V389)</f>
        <v/>
      </c>
      <c r="Y390" s="119" t="n">
        <v>0</v>
      </c>
      <c r="Z390" s="106" t="n"/>
      <c r="AA390" s="106" t="n"/>
      <c r="AB390" s="107">
        <f>IF(Z390-Z389&lt;0,0,Z390-Z389)</f>
        <v/>
      </c>
      <c r="AC390" s="119" t="n">
        <v>0</v>
      </c>
      <c r="AD390" s="106" t="n"/>
      <c r="AE390" s="106" t="n"/>
      <c r="AF390" s="107">
        <f>IF(AD390-AD389&lt;0,0,AD390-AD389)</f>
        <v/>
      </c>
      <c r="AG390" s="127" t="n"/>
      <c r="AH390" s="127" t="n"/>
      <c r="AI390" s="127" t="n"/>
      <c r="AJ390" s="127" t="n"/>
      <c r="AK390" s="127" t="n"/>
      <c r="AL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19" t="n">
        <v>0</v>
      </c>
      <c r="J391" s="106" t="n"/>
      <c r="K391" s="106" t="n"/>
      <c r="L391" s="107">
        <f>IF(J391-J390&lt;0,0,J391-J390)</f>
        <v/>
      </c>
      <c r="M391" s="119" t="n">
        <v>0</v>
      </c>
      <c r="N391" s="106" t="n"/>
      <c r="O391" s="106" t="n"/>
      <c r="P391" s="104">
        <f>IF(N391-N390&lt;0,0,N391-N390)</f>
        <v/>
      </c>
      <c r="Q391" s="119" t="n">
        <v>0</v>
      </c>
      <c r="R391" s="106" t="n"/>
      <c r="S391" s="106" t="n"/>
      <c r="T391" s="107">
        <f>IF(R391-R390&lt;0,0,R391-R390)</f>
        <v/>
      </c>
      <c r="U391" s="119" t="n">
        <v>0</v>
      </c>
      <c r="V391" s="106" t="n"/>
      <c r="W391" s="106" t="n"/>
      <c r="X391" s="107">
        <f>IF(V391-V390&lt;0,0,V391-V390)</f>
        <v/>
      </c>
      <c r="Y391" s="119" t="n">
        <v>0</v>
      </c>
      <c r="Z391" s="106" t="n"/>
      <c r="AA391" s="106" t="n"/>
      <c r="AB391" s="107">
        <f>IF(Z391-Z390&lt;0,0,Z391-Z390)</f>
        <v/>
      </c>
      <c r="AC391" s="119" t="n">
        <v>0</v>
      </c>
      <c r="AD391" s="106" t="n"/>
      <c r="AE391" s="106" t="n"/>
      <c r="AF391" s="107">
        <f>IF(AD391-AD390&lt;0,0,AD391-AD390)</f>
        <v/>
      </c>
      <c r="AG391" s="127" t="n"/>
      <c r="AH391" s="127" t="n"/>
      <c r="AI391" s="127" t="n"/>
      <c r="AJ391" s="127" t="n"/>
      <c r="AK391" s="127" t="n"/>
      <c r="AL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19" t="n">
        <v>0</v>
      </c>
      <c r="J392" s="106" t="n"/>
      <c r="K392" s="106" t="n"/>
      <c r="L392" s="107">
        <f>IF(J392-J391&lt;0,0,J392-J391)</f>
        <v/>
      </c>
      <c r="M392" s="119" t="n">
        <v>0</v>
      </c>
      <c r="N392" s="106" t="n"/>
      <c r="O392" s="106" t="n"/>
      <c r="P392" s="104">
        <f>IF(N392-N391&lt;0,0,N392-N391)</f>
        <v/>
      </c>
      <c r="Q392" s="119" t="n">
        <v>0</v>
      </c>
      <c r="R392" s="106" t="n"/>
      <c r="S392" s="106" t="n"/>
      <c r="T392" s="107">
        <f>IF(R392-R391&lt;0,0,R392-R391)</f>
        <v/>
      </c>
      <c r="U392" s="119" t="n">
        <v>0</v>
      </c>
      <c r="V392" s="106" t="n"/>
      <c r="W392" s="106" t="n"/>
      <c r="X392" s="107">
        <f>IF(V392-V391&lt;0,0,V392-V391)</f>
        <v/>
      </c>
      <c r="Y392" s="119" t="n">
        <v>0</v>
      </c>
      <c r="Z392" s="106" t="n"/>
      <c r="AA392" s="106" t="n"/>
      <c r="AB392" s="107">
        <f>IF(Z392-Z391&lt;0,0,Z392-Z391)</f>
        <v/>
      </c>
      <c r="AC392" s="119" t="n">
        <v>0</v>
      </c>
      <c r="AD392" s="106" t="n"/>
      <c r="AE392" s="106" t="n"/>
      <c r="AF392" s="107">
        <f>IF(AD392-AD391&lt;0,0,AD392-AD391)</f>
        <v/>
      </c>
      <c r="AG392" s="127" t="n"/>
      <c r="AH392" s="127" t="n"/>
      <c r="AI392" s="127" t="n"/>
      <c r="AJ392" s="127" t="n"/>
      <c r="AK392" s="127" t="n"/>
      <c r="AL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19" t="n">
        <v>0</v>
      </c>
      <c r="J393" s="106" t="n"/>
      <c r="K393" s="106" t="n"/>
      <c r="L393" s="107">
        <f>IF(J393-J392&lt;0,0,J393-J392)</f>
        <v/>
      </c>
      <c r="M393" s="119" t="n">
        <v>0</v>
      </c>
      <c r="N393" s="106" t="n"/>
      <c r="O393" s="106" t="n"/>
      <c r="P393" s="104">
        <f>IF(N393-N392&lt;0,0,N393-N392)</f>
        <v/>
      </c>
      <c r="Q393" s="119" t="n">
        <v>0</v>
      </c>
      <c r="R393" s="106" t="n"/>
      <c r="S393" s="106" t="n"/>
      <c r="T393" s="107">
        <f>IF(R393-R392&lt;0,0,R393-R392)</f>
        <v/>
      </c>
      <c r="U393" s="119" t="n">
        <v>0</v>
      </c>
      <c r="V393" s="106" t="n"/>
      <c r="W393" s="106" t="n"/>
      <c r="X393" s="107">
        <f>IF(V393-V392&lt;0,0,V393-V392)</f>
        <v/>
      </c>
      <c r="Y393" s="119" t="n">
        <v>0</v>
      </c>
      <c r="Z393" s="106" t="n"/>
      <c r="AA393" s="106" t="n"/>
      <c r="AB393" s="107">
        <f>IF(Z393-Z392&lt;0,0,Z393-Z392)</f>
        <v/>
      </c>
      <c r="AC393" s="119" t="n">
        <v>0</v>
      </c>
      <c r="AD393" s="106" t="n"/>
      <c r="AE393" s="106" t="n"/>
      <c r="AF393" s="107">
        <f>IF(AD393-AD392&lt;0,0,AD393-AD392)</f>
        <v/>
      </c>
      <c r="AG393" s="127" t="n"/>
      <c r="AH393" s="127" t="n"/>
      <c r="AI393" s="127" t="n"/>
      <c r="AJ393" s="127" t="n"/>
      <c r="AK393" s="127" t="n"/>
      <c r="AL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19" t="n">
        <v>0</v>
      </c>
      <c r="J394" s="106" t="n"/>
      <c r="K394" s="106" t="n"/>
      <c r="L394" s="107">
        <f>IF(J394-J393&lt;0,0,J394-J393)</f>
        <v/>
      </c>
      <c r="M394" s="119" t="n">
        <v>0</v>
      </c>
      <c r="N394" s="106" t="n"/>
      <c r="O394" s="106" t="n"/>
      <c r="P394" s="104">
        <f>IF(N394-N393&lt;0,0,N394-N393)</f>
        <v/>
      </c>
      <c r="Q394" s="119" t="n">
        <v>0</v>
      </c>
      <c r="R394" s="106" t="n"/>
      <c r="S394" s="106" t="n"/>
      <c r="T394" s="107">
        <f>IF(R394-R393&lt;0,0,R394-R393)</f>
        <v/>
      </c>
      <c r="U394" s="119" t="n">
        <v>0</v>
      </c>
      <c r="V394" s="106" t="n"/>
      <c r="W394" s="106" t="n"/>
      <c r="X394" s="107">
        <f>IF(V394-V393&lt;0,0,V394-V393)</f>
        <v/>
      </c>
      <c r="Y394" s="119" t="n">
        <v>0</v>
      </c>
      <c r="Z394" s="106" t="n"/>
      <c r="AA394" s="106" t="n"/>
      <c r="AB394" s="107">
        <f>IF(Z394-Z393&lt;0,0,Z394-Z393)</f>
        <v/>
      </c>
      <c r="AC394" s="119" t="n">
        <v>0</v>
      </c>
      <c r="AD394" s="106" t="n"/>
      <c r="AE394" s="106" t="n"/>
      <c r="AF394" s="107">
        <f>IF(AD394-AD393&lt;0,0,AD394-AD393)</f>
        <v/>
      </c>
      <c r="AG394" s="127" t="n"/>
      <c r="AH394" s="127" t="n"/>
      <c r="AI394" s="127" t="n"/>
      <c r="AJ394" s="127" t="n"/>
      <c r="AK394" s="127" t="n"/>
      <c r="AL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19" t="n">
        <v>0</v>
      </c>
      <c r="J395" s="106" t="n"/>
      <c r="K395" s="106" t="n"/>
      <c r="L395" s="107">
        <f>IF(J395-J394&lt;0,0,J395-J394)</f>
        <v/>
      </c>
      <c r="M395" s="119" t="n">
        <v>0</v>
      </c>
      <c r="N395" s="106" t="n"/>
      <c r="O395" s="106" t="n"/>
      <c r="P395" s="104">
        <f>IF(N395-N394&lt;0,0,N395-N394)</f>
        <v/>
      </c>
      <c r="Q395" s="119" t="n">
        <v>0</v>
      </c>
      <c r="R395" s="106" t="n"/>
      <c r="S395" s="106" t="n"/>
      <c r="T395" s="107">
        <f>IF(R395-R394&lt;0,0,R395-R394)</f>
        <v/>
      </c>
      <c r="U395" s="119" t="n">
        <v>0</v>
      </c>
      <c r="V395" s="106" t="n"/>
      <c r="W395" s="106" t="n"/>
      <c r="X395" s="107">
        <f>IF(V395-V394&lt;0,0,V395-V394)</f>
        <v/>
      </c>
      <c r="Y395" s="119" t="n">
        <v>0</v>
      </c>
      <c r="Z395" s="106" t="n"/>
      <c r="AA395" s="106" t="n"/>
      <c r="AB395" s="107">
        <f>IF(Z395-Z394&lt;0,0,Z395-Z394)</f>
        <v/>
      </c>
      <c r="AC395" s="119" t="n">
        <v>0</v>
      </c>
      <c r="AD395" s="106" t="n"/>
      <c r="AE395" s="106" t="n"/>
      <c r="AF395" s="107">
        <f>IF(AD395-AD394&lt;0,0,AD395-AD394)</f>
        <v/>
      </c>
      <c r="AG395" s="127" t="n"/>
      <c r="AH395" s="127" t="n"/>
      <c r="AI395" s="127" t="n"/>
      <c r="AJ395" s="127" t="n"/>
      <c r="AK395" s="127" t="n"/>
      <c r="AL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19" t="n">
        <v>0</v>
      </c>
      <c r="J396" s="106" t="n"/>
      <c r="K396" s="106" t="n"/>
      <c r="L396" s="107">
        <f>IF(J396-J395&lt;0,0,J396-J395)</f>
        <v/>
      </c>
      <c r="M396" s="119" t="n">
        <v>0</v>
      </c>
      <c r="N396" s="106" t="n"/>
      <c r="O396" s="106" t="n"/>
      <c r="P396" s="104">
        <f>IF(N396-N395&lt;0,0,N396-N395)</f>
        <v/>
      </c>
      <c r="Q396" s="119" t="n">
        <v>0</v>
      </c>
      <c r="R396" s="106" t="n"/>
      <c r="S396" s="106" t="n"/>
      <c r="T396" s="107">
        <f>IF(R396-R395&lt;0,0,R396-R395)</f>
        <v/>
      </c>
      <c r="U396" s="119" t="n">
        <v>0</v>
      </c>
      <c r="V396" s="106" t="n"/>
      <c r="W396" s="106" t="n"/>
      <c r="X396" s="107">
        <f>IF(V396-V395&lt;0,0,V396-V395)</f>
        <v/>
      </c>
      <c r="Y396" s="119" t="n">
        <v>0</v>
      </c>
      <c r="Z396" s="106" t="n"/>
      <c r="AA396" s="106" t="n"/>
      <c r="AB396" s="107">
        <f>IF(Z396-Z395&lt;0,0,Z396-Z395)</f>
        <v/>
      </c>
      <c r="AC396" s="119" t="n">
        <v>0</v>
      </c>
      <c r="AD396" s="106" t="n"/>
      <c r="AE396" s="106" t="n"/>
      <c r="AF396" s="107">
        <f>IF(AD396-AD395&lt;0,0,AD396-AD395)</f>
        <v/>
      </c>
      <c r="AG396" s="127" t="n"/>
      <c r="AH396" s="127" t="n"/>
      <c r="AI396" s="127" t="n"/>
      <c r="AJ396" s="127" t="n"/>
      <c r="AK396" s="127" t="n"/>
      <c r="AL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19" t="n">
        <v>0</v>
      </c>
      <c r="J397" s="106" t="n"/>
      <c r="K397" s="106" t="n"/>
      <c r="L397" s="107">
        <f>IF(J397-J396&lt;0,0,J397-J396)</f>
        <v/>
      </c>
      <c r="M397" s="119" t="n">
        <v>0</v>
      </c>
      <c r="N397" s="106" t="n"/>
      <c r="O397" s="106" t="n"/>
      <c r="P397" s="104">
        <f>IF(N397-N396&lt;0,0,N397-N396)</f>
        <v/>
      </c>
      <c r="Q397" s="119" t="n">
        <v>0</v>
      </c>
      <c r="R397" s="106" t="n"/>
      <c r="S397" s="106" t="n"/>
      <c r="T397" s="107">
        <f>IF(R397-R396&lt;0,0,R397-R396)</f>
        <v/>
      </c>
      <c r="U397" s="119" t="n">
        <v>0</v>
      </c>
      <c r="V397" s="106" t="n"/>
      <c r="W397" s="106" t="n"/>
      <c r="X397" s="107">
        <f>IF(V397-V396&lt;0,0,V397-V396)</f>
        <v/>
      </c>
      <c r="Y397" s="119" t="n">
        <v>0</v>
      </c>
      <c r="Z397" s="106" t="n"/>
      <c r="AA397" s="106" t="n"/>
      <c r="AB397" s="107">
        <f>IF(Z397-Z396&lt;0,0,Z397-Z396)</f>
        <v/>
      </c>
      <c r="AC397" s="119" t="n">
        <v>0</v>
      </c>
      <c r="AD397" s="106" t="n"/>
      <c r="AE397" s="106" t="n"/>
      <c r="AF397" s="107">
        <f>IF(AD397-AD396&lt;0,0,AD397-AD396)</f>
        <v/>
      </c>
      <c r="AG397" s="127" t="n"/>
      <c r="AH397" s="127" t="n"/>
      <c r="AI397" s="127" t="n"/>
      <c r="AJ397" s="127" t="n"/>
      <c r="AK397" s="127" t="n"/>
      <c r="AL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19" t="n">
        <v>0</v>
      </c>
      <c r="J398" s="106" t="n"/>
      <c r="K398" s="106" t="n"/>
      <c r="L398" s="107">
        <f>IF(J398-J397&lt;0,0,J398-J397)</f>
        <v/>
      </c>
      <c r="M398" s="119" t="n">
        <v>0</v>
      </c>
      <c r="N398" s="106" t="n"/>
      <c r="O398" s="106" t="n"/>
      <c r="P398" s="104">
        <f>IF(N398-N397&lt;0,0,N398-N397)</f>
        <v/>
      </c>
      <c r="Q398" s="119" t="n">
        <v>0</v>
      </c>
      <c r="R398" s="106" t="n"/>
      <c r="S398" s="106" t="n"/>
      <c r="T398" s="107">
        <f>IF(R398-R397&lt;0,0,R398-R397)</f>
        <v/>
      </c>
      <c r="U398" s="119" t="n">
        <v>0</v>
      </c>
      <c r="V398" s="106" t="n"/>
      <c r="W398" s="106" t="n"/>
      <c r="X398" s="107">
        <f>IF(V398-V397&lt;0,0,V398-V397)</f>
        <v/>
      </c>
      <c r="Y398" s="119" t="n">
        <v>0</v>
      </c>
      <c r="Z398" s="106" t="n"/>
      <c r="AA398" s="106" t="n"/>
      <c r="AB398" s="107">
        <f>IF(Z398-Z397&lt;0,0,Z398-Z397)</f>
        <v/>
      </c>
      <c r="AC398" s="119" t="n">
        <v>0</v>
      </c>
      <c r="AD398" s="106" t="n"/>
      <c r="AE398" s="106" t="n"/>
      <c r="AF398" s="107">
        <f>IF(AD398-AD397&lt;0,0,AD398-AD397)</f>
        <v/>
      </c>
      <c r="AG398" s="127" t="n"/>
      <c r="AH398" s="127" t="n"/>
      <c r="AI398" s="127" t="n"/>
      <c r="AJ398" s="127" t="n"/>
      <c r="AK398" s="127" t="n"/>
      <c r="AL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19" t="n">
        <v>0</v>
      </c>
      <c r="J399" s="106" t="n"/>
      <c r="K399" s="106" t="n"/>
      <c r="L399" s="107">
        <f>IF(J399-J398&lt;0,0,J399-J398)</f>
        <v/>
      </c>
      <c r="M399" s="119" t="n">
        <v>0</v>
      </c>
      <c r="N399" s="106" t="n"/>
      <c r="O399" s="106" t="n"/>
      <c r="P399" s="104">
        <f>IF(N399-N398&lt;0,0,N399-N398)</f>
        <v/>
      </c>
      <c r="Q399" s="119" t="n">
        <v>0</v>
      </c>
      <c r="R399" s="106" t="n"/>
      <c r="S399" s="106" t="n"/>
      <c r="T399" s="107">
        <f>IF(R399-R398&lt;0,0,R399-R398)</f>
        <v/>
      </c>
      <c r="U399" s="119" t="n">
        <v>0</v>
      </c>
      <c r="V399" s="106" t="n"/>
      <c r="W399" s="106" t="n"/>
      <c r="X399" s="107">
        <f>IF(V399-V398&lt;0,0,V399-V398)</f>
        <v/>
      </c>
      <c r="Y399" s="119" t="n">
        <v>0</v>
      </c>
      <c r="Z399" s="106" t="n"/>
      <c r="AA399" s="106" t="n"/>
      <c r="AB399" s="107">
        <f>IF(Z399-Z398&lt;0,0,Z399-Z398)</f>
        <v/>
      </c>
      <c r="AC399" s="119" t="n">
        <v>0</v>
      </c>
      <c r="AD399" s="106" t="n"/>
      <c r="AE399" s="106" t="n"/>
      <c r="AF399" s="107">
        <f>IF(AD399-AD398&lt;0,0,AD399-AD398)</f>
        <v/>
      </c>
      <c r="AG399" s="127" t="n"/>
      <c r="AH399" s="127" t="n"/>
      <c r="AI399" s="127" t="n"/>
      <c r="AJ399" s="127" t="n"/>
      <c r="AK399" s="127" t="n"/>
      <c r="AL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19" t="n">
        <v>0</v>
      </c>
      <c r="J400" s="106" t="n"/>
      <c r="K400" s="106" t="n"/>
      <c r="L400" s="107">
        <f>IF(J400-J399&lt;0,0,J400-J399)</f>
        <v/>
      </c>
      <c r="M400" s="119" t="n">
        <v>0</v>
      </c>
      <c r="N400" s="106" t="n"/>
      <c r="O400" s="106" t="n"/>
      <c r="P400" s="104">
        <f>IF(N400-N399&lt;0,0,N400-N399)</f>
        <v/>
      </c>
      <c r="Q400" s="119" t="n">
        <v>0</v>
      </c>
      <c r="R400" s="106" t="n"/>
      <c r="S400" s="106" t="n"/>
      <c r="T400" s="107">
        <f>IF(R400-R399&lt;0,0,R400-R399)</f>
        <v/>
      </c>
      <c r="U400" s="119" t="n">
        <v>0</v>
      </c>
      <c r="V400" s="106" t="n"/>
      <c r="W400" s="106" t="n"/>
      <c r="X400" s="107">
        <f>IF(V400-V399&lt;0,0,V400-V399)</f>
        <v/>
      </c>
      <c r="Y400" s="119" t="n">
        <v>0</v>
      </c>
      <c r="Z400" s="106" t="n"/>
      <c r="AA400" s="106" t="n"/>
      <c r="AB400" s="107">
        <f>IF(Z400-Z399&lt;0,0,Z400-Z399)</f>
        <v/>
      </c>
      <c r="AC400" s="119" t="n">
        <v>0</v>
      </c>
      <c r="AD400" s="106" t="n"/>
      <c r="AE400" s="106" t="n"/>
      <c r="AF400" s="107">
        <f>IF(AD400-AD399&lt;0,0,AD400-AD399)</f>
        <v/>
      </c>
      <c r="AG400" s="127" t="n"/>
      <c r="AH400" s="127" t="n"/>
      <c r="AI400" s="127" t="n"/>
      <c r="AJ400" s="127" t="n"/>
      <c r="AK400" s="127" t="n"/>
      <c r="AL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19" t="n">
        <v>0</v>
      </c>
      <c r="J401" s="106" t="n"/>
      <c r="K401" s="106" t="n"/>
      <c r="L401" s="107">
        <f>IF(J401-J400&lt;0,0,J401-J400)</f>
        <v/>
      </c>
      <c r="M401" s="119" t="n">
        <v>0</v>
      </c>
      <c r="N401" s="106" t="n"/>
      <c r="O401" s="106" t="n"/>
      <c r="P401" s="104">
        <f>IF(N401-N400&lt;0,0,N401-N400)</f>
        <v/>
      </c>
      <c r="Q401" s="119" t="n">
        <v>0</v>
      </c>
      <c r="R401" s="106" t="n"/>
      <c r="S401" s="106" t="n"/>
      <c r="T401" s="107">
        <f>IF(R401-R400&lt;0,0,R401-R400)</f>
        <v/>
      </c>
      <c r="U401" s="119" t="n">
        <v>0</v>
      </c>
      <c r="V401" s="106" t="n"/>
      <c r="W401" s="106" t="n"/>
      <c r="X401" s="107">
        <f>IF(V401-V400&lt;0,0,V401-V400)</f>
        <v/>
      </c>
      <c r="Y401" s="119" t="n">
        <v>0</v>
      </c>
      <c r="Z401" s="106" t="n"/>
      <c r="AA401" s="106" t="n"/>
      <c r="AB401" s="107">
        <f>IF(Z401-Z400&lt;0,0,Z401-Z400)</f>
        <v/>
      </c>
      <c r="AC401" s="119" t="n">
        <v>0</v>
      </c>
      <c r="AD401" s="106" t="n"/>
      <c r="AE401" s="106" t="n"/>
      <c r="AF401" s="107">
        <f>IF(AD401-AD400&lt;0,0,AD401-AD400)</f>
        <v/>
      </c>
      <c r="AG401" s="127" t="n"/>
      <c r="AH401" s="127" t="n"/>
      <c r="AI401" s="127" t="n"/>
      <c r="AJ401" s="127" t="n"/>
      <c r="AK401" s="127" t="n"/>
      <c r="AL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19" t="n">
        <v>0</v>
      </c>
      <c r="J402" s="106" t="n"/>
      <c r="K402" s="106" t="n"/>
      <c r="L402" s="107">
        <f>IF(J402-J401&lt;0,0,J402-J401)</f>
        <v/>
      </c>
      <c r="M402" s="119" t="n">
        <v>0</v>
      </c>
      <c r="N402" s="106" t="n"/>
      <c r="O402" s="106" t="n"/>
      <c r="P402" s="104">
        <f>IF(N402-N401&lt;0,0,N402-N401)</f>
        <v/>
      </c>
      <c r="Q402" s="119" t="n">
        <v>0</v>
      </c>
      <c r="R402" s="106" t="n"/>
      <c r="S402" s="106" t="n"/>
      <c r="T402" s="107">
        <f>IF(R402-R401&lt;0,0,R402-R401)</f>
        <v/>
      </c>
      <c r="U402" s="119" t="n">
        <v>0</v>
      </c>
      <c r="V402" s="106" t="n"/>
      <c r="W402" s="106" t="n"/>
      <c r="X402" s="107">
        <f>IF(V402-V401&lt;0,0,V402-V401)</f>
        <v/>
      </c>
      <c r="Y402" s="119" t="n">
        <v>0</v>
      </c>
      <c r="Z402" s="106" t="n"/>
      <c r="AA402" s="106" t="n"/>
      <c r="AB402" s="107">
        <f>IF(Z402-Z401&lt;0,0,Z402-Z401)</f>
        <v/>
      </c>
      <c r="AC402" s="119" t="n">
        <v>0</v>
      </c>
      <c r="AD402" s="106" t="n"/>
      <c r="AE402" s="106" t="n"/>
      <c r="AF402" s="107">
        <f>IF(AD402-AD401&lt;0,0,AD402-AD401)</f>
        <v/>
      </c>
      <c r="AG402" s="127" t="n"/>
      <c r="AH402" s="127" t="n"/>
      <c r="AI402" s="127" t="n"/>
      <c r="AJ402" s="127" t="n"/>
      <c r="AK402" s="127" t="n"/>
      <c r="AL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19" t="n">
        <v>0</v>
      </c>
      <c r="J403" s="106" t="n"/>
      <c r="K403" s="106" t="n"/>
      <c r="L403" s="107">
        <f>IF(J403-J402&lt;0,0,J403-J402)</f>
        <v/>
      </c>
      <c r="M403" s="119" t="n">
        <v>0</v>
      </c>
      <c r="N403" s="106" t="n"/>
      <c r="O403" s="106" t="n"/>
      <c r="P403" s="104">
        <f>IF(N403-N402&lt;0,0,N403-N402)</f>
        <v/>
      </c>
      <c r="Q403" s="119" t="n">
        <v>0</v>
      </c>
      <c r="R403" s="106" t="n"/>
      <c r="S403" s="106" t="n"/>
      <c r="T403" s="107">
        <f>IF(R403-R402&lt;0,0,R403-R402)</f>
        <v/>
      </c>
      <c r="U403" s="119" t="n">
        <v>0</v>
      </c>
      <c r="V403" s="106" t="n"/>
      <c r="W403" s="106" t="n"/>
      <c r="X403" s="107">
        <f>IF(V403-V402&lt;0,0,V403-V402)</f>
        <v/>
      </c>
      <c r="Y403" s="119" t="n">
        <v>0</v>
      </c>
      <c r="Z403" s="106" t="n"/>
      <c r="AA403" s="106" t="n"/>
      <c r="AB403" s="107">
        <f>IF(Z403-Z402&lt;0,0,Z403-Z402)</f>
        <v/>
      </c>
      <c r="AC403" s="119" t="n">
        <v>0</v>
      </c>
      <c r="AD403" s="106" t="n"/>
      <c r="AE403" s="106" t="n"/>
      <c r="AF403" s="107">
        <f>IF(AD403-AD402&lt;0,0,AD403-AD402)</f>
        <v/>
      </c>
      <c r="AG403" s="127" t="n"/>
      <c r="AH403" s="127" t="n"/>
      <c r="AI403" s="127" t="n"/>
      <c r="AJ403" s="127" t="n"/>
      <c r="AK403" s="127" t="n"/>
      <c r="AL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19" t="n">
        <v>0</v>
      </c>
      <c r="J404" s="106" t="n"/>
      <c r="K404" s="106" t="n"/>
      <c r="L404" s="107">
        <f>IF(J404-J403&lt;0,0,J404-J403)</f>
        <v/>
      </c>
      <c r="M404" s="119" t="n">
        <v>0</v>
      </c>
      <c r="N404" s="106" t="n"/>
      <c r="O404" s="106" t="n"/>
      <c r="P404" s="104">
        <f>IF(N404-N403&lt;0,0,N404-N403)</f>
        <v/>
      </c>
      <c r="Q404" s="119" t="n">
        <v>0</v>
      </c>
      <c r="R404" s="106" t="n"/>
      <c r="S404" s="106" t="n"/>
      <c r="T404" s="107">
        <f>IF(R404-R403&lt;0,0,R404-R403)</f>
        <v/>
      </c>
      <c r="U404" s="119" t="n">
        <v>0</v>
      </c>
      <c r="V404" s="106" t="n"/>
      <c r="W404" s="106" t="n"/>
      <c r="X404" s="107">
        <f>IF(V404-V403&lt;0,0,V404-V403)</f>
        <v/>
      </c>
      <c r="Y404" s="119" t="n">
        <v>0</v>
      </c>
      <c r="Z404" s="106" t="n"/>
      <c r="AA404" s="106" t="n"/>
      <c r="AB404" s="107">
        <f>IF(Z404-Z403&lt;0,0,Z404-Z403)</f>
        <v/>
      </c>
      <c r="AC404" s="119" t="n">
        <v>0</v>
      </c>
      <c r="AD404" s="106" t="n"/>
      <c r="AE404" s="106" t="n"/>
      <c r="AF404" s="107">
        <f>IF(AD404-AD403&lt;0,0,AD404-AD403)</f>
        <v/>
      </c>
      <c r="AG404" s="127" t="n"/>
      <c r="AH404" s="127" t="n"/>
      <c r="AI404" s="127" t="n"/>
      <c r="AJ404" s="127" t="n"/>
      <c r="AK404" s="127" t="n"/>
      <c r="AL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19" t="n">
        <v>0</v>
      </c>
      <c r="J405" s="106" t="n"/>
      <c r="K405" s="106" t="n"/>
      <c r="L405" s="107">
        <f>IF(J405-J404&lt;0,0,J405-J404)</f>
        <v/>
      </c>
      <c r="M405" s="119" t="n">
        <v>0</v>
      </c>
      <c r="N405" s="106" t="n"/>
      <c r="O405" s="106" t="n"/>
      <c r="P405" s="104">
        <f>IF(N405-N404&lt;0,0,N405-N404)</f>
        <v/>
      </c>
      <c r="Q405" s="119" t="n">
        <v>0</v>
      </c>
      <c r="R405" s="106" t="n"/>
      <c r="S405" s="106" t="n"/>
      <c r="T405" s="107">
        <f>IF(R405-R404&lt;0,0,R405-R404)</f>
        <v/>
      </c>
      <c r="U405" s="119" t="n">
        <v>0</v>
      </c>
      <c r="V405" s="106" t="n"/>
      <c r="W405" s="106" t="n"/>
      <c r="X405" s="107">
        <f>IF(V405-V404&lt;0,0,V405-V404)</f>
        <v/>
      </c>
      <c r="Y405" s="119" t="n">
        <v>0</v>
      </c>
      <c r="Z405" s="106" t="n"/>
      <c r="AA405" s="106" t="n"/>
      <c r="AB405" s="107">
        <f>IF(Z405-Z404&lt;0,0,Z405-Z404)</f>
        <v/>
      </c>
      <c r="AC405" s="119" t="n">
        <v>0</v>
      </c>
      <c r="AD405" s="106" t="n"/>
      <c r="AE405" s="106" t="n"/>
      <c r="AF405" s="107">
        <f>IF(AD405-AD404&lt;0,0,AD405-AD404)</f>
        <v/>
      </c>
      <c r="AG405" s="127" t="n"/>
      <c r="AH405" s="127" t="n"/>
      <c r="AI405" s="127" t="n"/>
      <c r="AJ405" s="127" t="n"/>
      <c r="AK405" s="127" t="n"/>
      <c r="AL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19" t="n">
        <v>0</v>
      </c>
      <c r="J406" s="106" t="n"/>
      <c r="K406" s="106" t="n"/>
      <c r="L406" s="107">
        <f>IF(J406-J405&lt;0,0,J406-J405)</f>
        <v/>
      </c>
      <c r="M406" s="119" t="n">
        <v>0</v>
      </c>
      <c r="N406" s="106" t="n"/>
      <c r="O406" s="106" t="n"/>
      <c r="P406" s="104">
        <f>IF(N406-N405&lt;0,0,N406-N405)</f>
        <v/>
      </c>
      <c r="Q406" s="119" t="n">
        <v>0</v>
      </c>
      <c r="R406" s="106" t="n"/>
      <c r="S406" s="106" t="n"/>
      <c r="T406" s="107">
        <f>IF(R406-R405&lt;0,0,R406-R405)</f>
        <v/>
      </c>
      <c r="U406" s="119" t="n">
        <v>0</v>
      </c>
      <c r="V406" s="106" t="n"/>
      <c r="W406" s="106" t="n"/>
      <c r="X406" s="107">
        <f>IF(V406-V405&lt;0,0,V406-V405)</f>
        <v/>
      </c>
      <c r="Y406" s="119" t="n">
        <v>0</v>
      </c>
      <c r="Z406" s="106" t="n"/>
      <c r="AA406" s="106" t="n"/>
      <c r="AB406" s="107">
        <f>IF(Z406-Z405&lt;0,0,Z406-Z405)</f>
        <v/>
      </c>
      <c r="AC406" s="119" t="n">
        <v>0</v>
      </c>
      <c r="AD406" s="106" t="n"/>
      <c r="AE406" s="106" t="n"/>
      <c r="AF406" s="107">
        <f>IF(AD406-AD405&lt;0,0,AD406-AD405)</f>
        <v/>
      </c>
      <c r="AG406" s="127" t="n"/>
      <c r="AH406" s="127" t="n"/>
      <c r="AI406" s="127" t="n"/>
      <c r="AJ406" s="127" t="n"/>
      <c r="AK406" s="127" t="n"/>
      <c r="AL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19" t="n">
        <v>0</v>
      </c>
      <c r="J407" s="106" t="n"/>
      <c r="K407" s="106" t="n"/>
      <c r="L407" s="107">
        <f>IF(J407-J406&lt;0,0,J407-J406)</f>
        <v/>
      </c>
      <c r="M407" s="119" t="n">
        <v>0</v>
      </c>
      <c r="N407" s="106" t="n"/>
      <c r="O407" s="106" t="n"/>
      <c r="P407" s="104">
        <f>IF(N407-N406&lt;0,0,N407-N406)</f>
        <v/>
      </c>
      <c r="Q407" s="119" t="n">
        <v>0</v>
      </c>
      <c r="R407" s="106" t="n"/>
      <c r="S407" s="106" t="n"/>
      <c r="T407" s="107">
        <f>IF(R407-R406&lt;0,0,R407-R406)</f>
        <v/>
      </c>
      <c r="U407" s="119" t="n">
        <v>0</v>
      </c>
      <c r="V407" s="106" t="n"/>
      <c r="W407" s="106" t="n"/>
      <c r="X407" s="107">
        <f>IF(V407-V406&lt;0,0,V407-V406)</f>
        <v/>
      </c>
      <c r="Y407" s="119" t="n">
        <v>0</v>
      </c>
      <c r="Z407" s="106" t="n"/>
      <c r="AA407" s="106" t="n"/>
      <c r="AB407" s="107">
        <f>IF(Z407-Z406&lt;0,0,Z407-Z406)</f>
        <v/>
      </c>
      <c r="AC407" s="119" t="n">
        <v>0</v>
      </c>
      <c r="AD407" s="106" t="n"/>
      <c r="AE407" s="106" t="n"/>
      <c r="AF407" s="107">
        <f>IF(AD407-AD406&lt;0,0,AD407-AD406)</f>
        <v/>
      </c>
      <c r="AG407" s="127" t="n"/>
      <c r="AH407" s="127" t="n"/>
      <c r="AI407" s="127" t="n"/>
      <c r="AJ407" s="127" t="n"/>
      <c r="AK407" s="127" t="n"/>
      <c r="AL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19" t="n">
        <v>0</v>
      </c>
      <c r="J408" s="106" t="n"/>
      <c r="K408" s="106" t="n"/>
      <c r="L408" s="107">
        <f>IF(J408-J407&lt;0,0,J408-J407)</f>
        <v/>
      </c>
      <c r="M408" s="119" t="n">
        <v>0</v>
      </c>
      <c r="N408" s="106" t="n"/>
      <c r="O408" s="106" t="n"/>
      <c r="P408" s="104">
        <f>IF(N408-N407&lt;0,0,N408-N407)</f>
        <v/>
      </c>
      <c r="Q408" s="119" t="n">
        <v>0</v>
      </c>
      <c r="R408" s="106" t="n"/>
      <c r="S408" s="106" t="n"/>
      <c r="T408" s="107">
        <f>IF(R408-R407&lt;0,0,R408-R407)</f>
        <v/>
      </c>
      <c r="U408" s="119" t="n">
        <v>0</v>
      </c>
      <c r="V408" s="106" t="n"/>
      <c r="W408" s="106" t="n"/>
      <c r="X408" s="107">
        <f>IF(V408-V407&lt;0,0,V408-V407)</f>
        <v/>
      </c>
      <c r="Y408" s="119" t="n">
        <v>0</v>
      </c>
      <c r="Z408" s="106" t="n"/>
      <c r="AA408" s="106" t="n"/>
      <c r="AB408" s="107">
        <f>IF(Z408-Z407&lt;0,0,Z408-Z407)</f>
        <v/>
      </c>
      <c r="AC408" s="119" t="n">
        <v>0</v>
      </c>
      <c r="AD408" s="106" t="n"/>
      <c r="AE408" s="106" t="n"/>
      <c r="AF408" s="107">
        <f>IF(AD408-AD407&lt;0,0,AD408-AD407)</f>
        <v/>
      </c>
      <c r="AG408" s="127" t="n"/>
      <c r="AH408" s="127" t="n"/>
      <c r="AI408" s="127" t="n"/>
      <c r="AJ408" s="127" t="n"/>
      <c r="AK408" s="127" t="n"/>
      <c r="AL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19" t="n">
        <v>0</v>
      </c>
      <c r="J409" s="106" t="n"/>
      <c r="K409" s="106" t="n"/>
      <c r="L409" s="107">
        <f>IF(J409-J408&lt;0,0,J409-J408)</f>
        <v/>
      </c>
      <c r="M409" s="119" t="n">
        <v>0</v>
      </c>
      <c r="N409" s="106" t="n"/>
      <c r="O409" s="106" t="n"/>
      <c r="P409" s="104">
        <f>IF(N409-N408&lt;0,0,N409-N408)</f>
        <v/>
      </c>
      <c r="Q409" s="119" t="n">
        <v>0</v>
      </c>
      <c r="R409" s="106" t="n"/>
      <c r="S409" s="106" t="n"/>
      <c r="T409" s="107">
        <f>IF(R409-R408&lt;0,0,R409-R408)</f>
        <v/>
      </c>
      <c r="U409" s="119" t="n">
        <v>0</v>
      </c>
      <c r="V409" s="106" t="n"/>
      <c r="W409" s="106" t="n"/>
      <c r="X409" s="107">
        <f>IF(V409-V408&lt;0,0,V409-V408)</f>
        <v/>
      </c>
      <c r="Y409" s="119" t="n">
        <v>0</v>
      </c>
      <c r="Z409" s="106" t="n"/>
      <c r="AA409" s="106" t="n"/>
      <c r="AB409" s="107">
        <f>IF(Z409-Z408&lt;0,0,Z409-Z408)</f>
        <v/>
      </c>
      <c r="AC409" s="119" t="n">
        <v>0</v>
      </c>
      <c r="AD409" s="106" t="n"/>
      <c r="AE409" s="106" t="n"/>
      <c r="AF409" s="107">
        <f>IF(AD409-AD408&lt;0,0,AD409-AD408)</f>
        <v/>
      </c>
      <c r="AG409" s="127" t="n"/>
      <c r="AH409" s="127" t="n"/>
      <c r="AI409" s="127" t="n"/>
      <c r="AJ409" s="127" t="n"/>
      <c r="AK409" s="127" t="n"/>
      <c r="AL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19" t="n">
        <v>0</v>
      </c>
      <c r="J410" s="106" t="n"/>
      <c r="K410" s="106" t="n"/>
      <c r="L410" s="107">
        <f>IF(J410-J409&lt;0,0,J410-J409)</f>
        <v/>
      </c>
      <c r="M410" s="119" t="n">
        <v>0</v>
      </c>
      <c r="N410" s="106" t="n"/>
      <c r="O410" s="106" t="n"/>
      <c r="P410" s="104">
        <f>IF(N410-N409&lt;0,0,N410-N409)</f>
        <v/>
      </c>
      <c r="Q410" s="119" t="n">
        <v>0</v>
      </c>
      <c r="R410" s="106" t="n"/>
      <c r="S410" s="106" t="n"/>
      <c r="T410" s="107">
        <f>IF(R410-R409&lt;0,0,R410-R409)</f>
        <v/>
      </c>
      <c r="U410" s="119" t="n">
        <v>0</v>
      </c>
      <c r="V410" s="106" t="n"/>
      <c r="W410" s="106" t="n"/>
      <c r="X410" s="107">
        <f>IF(V410-V409&lt;0,0,V410-V409)</f>
        <v/>
      </c>
      <c r="Y410" s="119" t="n">
        <v>0</v>
      </c>
      <c r="Z410" s="106" t="n"/>
      <c r="AA410" s="106" t="n"/>
      <c r="AB410" s="107">
        <f>IF(Z410-Z409&lt;0,0,Z410-Z409)</f>
        <v/>
      </c>
      <c r="AC410" s="119" t="n">
        <v>0</v>
      </c>
      <c r="AD410" s="106" t="n"/>
      <c r="AE410" s="106" t="n"/>
      <c r="AF410" s="107">
        <f>IF(AD410-AD409&lt;0,0,AD410-AD409)</f>
        <v/>
      </c>
      <c r="AG410" s="127" t="n"/>
      <c r="AH410" s="127" t="n"/>
      <c r="AI410" s="127" t="n"/>
      <c r="AJ410" s="127" t="n"/>
      <c r="AK410" s="127" t="n"/>
      <c r="AL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19" t="n">
        <v>0</v>
      </c>
      <c r="J411" s="106" t="n"/>
      <c r="K411" s="106" t="n"/>
      <c r="L411" s="107">
        <f>IF(J411-J410&lt;0,0,J411-J410)</f>
        <v/>
      </c>
      <c r="M411" s="119" t="n">
        <v>0</v>
      </c>
      <c r="N411" s="106" t="n"/>
      <c r="O411" s="106" t="n"/>
      <c r="P411" s="104">
        <f>IF(N411-N410&lt;0,0,N411-N410)</f>
        <v/>
      </c>
      <c r="Q411" s="119" t="n">
        <v>0</v>
      </c>
      <c r="R411" s="106" t="n"/>
      <c r="S411" s="106" t="n"/>
      <c r="T411" s="107">
        <f>IF(R411-R410&lt;0,0,R411-R410)</f>
        <v/>
      </c>
      <c r="U411" s="119" t="n">
        <v>0</v>
      </c>
      <c r="V411" s="106" t="n"/>
      <c r="W411" s="106" t="n"/>
      <c r="X411" s="107">
        <f>IF(V411-V410&lt;0,0,V411-V410)</f>
        <v/>
      </c>
      <c r="Y411" s="119" t="n">
        <v>0</v>
      </c>
      <c r="Z411" s="106" t="n"/>
      <c r="AA411" s="106" t="n"/>
      <c r="AB411" s="107">
        <f>IF(Z411-Z410&lt;0,0,Z411-Z410)</f>
        <v/>
      </c>
      <c r="AC411" s="119" t="n">
        <v>0</v>
      </c>
      <c r="AD411" s="106" t="n"/>
      <c r="AE411" s="106" t="n"/>
      <c r="AF411" s="107">
        <f>IF(AD411-AD410&lt;0,0,AD411-AD410)</f>
        <v/>
      </c>
      <c r="AG411" s="127" t="n"/>
      <c r="AH411" s="127" t="n"/>
      <c r="AI411" s="127" t="n"/>
      <c r="AJ411" s="127" t="n"/>
      <c r="AK411" s="127" t="n"/>
      <c r="AL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19" t="n">
        <v>0</v>
      </c>
      <c r="J412" s="106" t="n"/>
      <c r="K412" s="106" t="n"/>
      <c r="L412" s="107">
        <f>IF(J412-J411&lt;0,0,J412-J411)</f>
        <v/>
      </c>
      <c r="M412" s="119" t="n">
        <v>0</v>
      </c>
      <c r="N412" s="106" t="n"/>
      <c r="O412" s="106" t="n"/>
      <c r="P412" s="104">
        <f>IF(N412-N411&lt;0,0,N412-N411)</f>
        <v/>
      </c>
      <c r="Q412" s="119" t="n">
        <v>0</v>
      </c>
      <c r="R412" s="106" t="n"/>
      <c r="S412" s="106" t="n"/>
      <c r="T412" s="107">
        <f>IF(R412-R411&lt;0,0,R412-R411)</f>
        <v/>
      </c>
      <c r="U412" s="119" t="n">
        <v>0</v>
      </c>
      <c r="V412" s="106" t="n"/>
      <c r="W412" s="106" t="n"/>
      <c r="X412" s="107">
        <f>IF(V412-V411&lt;0,0,V412-V411)</f>
        <v/>
      </c>
      <c r="Y412" s="119" t="n">
        <v>0</v>
      </c>
      <c r="Z412" s="106" t="n"/>
      <c r="AA412" s="106" t="n"/>
      <c r="AB412" s="107">
        <f>IF(Z412-Z411&lt;0,0,Z412-Z411)</f>
        <v/>
      </c>
      <c r="AC412" s="119" t="n">
        <v>0</v>
      </c>
      <c r="AD412" s="106" t="n"/>
      <c r="AE412" s="106" t="n"/>
      <c r="AF412" s="107">
        <f>IF(AD412-AD411&lt;0,0,AD412-AD411)</f>
        <v/>
      </c>
      <c r="AG412" s="127" t="n"/>
      <c r="AH412" s="127" t="n"/>
      <c r="AI412" s="127" t="n"/>
      <c r="AJ412" s="127" t="n"/>
      <c r="AK412" s="127" t="n"/>
      <c r="AL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19" t="n">
        <v>0</v>
      </c>
      <c r="J413" s="106" t="n"/>
      <c r="K413" s="106" t="n"/>
      <c r="L413" s="107">
        <f>IF(J413-J412&lt;0,0,J413-J412)</f>
        <v/>
      </c>
      <c r="M413" s="119" t="n">
        <v>0</v>
      </c>
      <c r="N413" s="106" t="n"/>
      <c r="O413" s="106" t="n"/>
      <c r="P413" s="104">
        <f>IF(N413-N412&lt;0,0,N413-N412)</f>
        <v/>
      </c>
      <c r="Q413" s="119" t="n">
        <v>0</v>
      </c>
      <c r="R413" s="106" t="n"/>
      <c r="S413" s="106" t="n"/>
      <c r="T413" s="107">
        <f>IF(R413-R412&lt;0,0,R413-R412)</f>
        <v/>
      </c>
      <c r="U413" s="119" t="n">
        <v>0</v>
      </c>
      <c r="V413" s="106" t="n"/>
      <c r="W413" s="106" t="n"/>
      <c r="X413" s="107">
        <f>IF(V413-V412&lt;0,0,V413-V412)</f>
        <v/>
      </c>
      <c r="Y413" s="119" t="n">
        <v>0</v>
      </c>
      <c r="Z413" s="106" t="n"/>
      <c r="AA413" s="106" t="n"/>
      <c r="AB413" s="107">
        <f>IF(Z413-Z412&lt;0,0,Z413-Z412)</f>
        <v/>
      </c>
      <c r="AC413" s="119" t="n">
        <v>0</v>
      </c>
      <c r="AD413" s="106" t="n"/>
      <c r="AE413" s="106" t="n"/>
      <c r="AF413" s="107">
        <f>IF(AD413-AD412&lt;0,0,AD413-AD412)</f>
        <v/>
      </c>
      <c r="AG413" s="127" t="n"/>
      <c r="AH413" s="127" t="n"/>
      <c r="AI413" s="127" t="n"/>
      <c r="AJ413" s="127" t="n"/>
      <c r="AK413" s="127" t="n"/>
      <c r="AL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5" t="n">
        <v>0</v>
      </c>
      <c r="J414" s="126" t="n"/>
      <c r="K414" s="126" t="n"/>
      <c r="L414" s="40">
        <f>IF(J414-J413&lt;0,0,J414-J413)</f>
        <v/>
      </c>
      <c r="M414" s="125" t="n">
        <v>0</v>
      </c>
      <c r="N414" s="126" t="n"/>
      <c r="O414" s="126" t="n"/>
      <c r="P414" s="110">
        <f>IF(N414-N413&lt;0,0,N414-N413)</f>
        <v/>
      </c>
      <c r="Q414" s="125" t="n">
        <v>0</v>
      </c>
      <c r="R414" s="126" t="n"/>
      <c r="S414" s="126" t="n"/>
      <c r="T414" s="40">
        <f>IF(R414-R413&lt;0,0,R414-R413)</f>
        <v/>
      </c>
      <c r="U414" s="125" t="n">
        <v>0</v>
      </c>
      <c r="V414" s="126" t="n"/>
      <c r="W414" s="126" t="n"/>
      <c r="X414" s="40">
        <f>IF(V414-V413&lt;0,0,V414-V413)</f>
        <v/>
      </c>
      <c r="Y414" s="125" t="n">
        <v>0</v>
      </c>
      <c r="Z414" s="126" t="n"/>
      <c r="AA414" s="126" t="n"/>
      <c r="AB414" s="40">
        <f>IF(Z414-Z413&lt;0,0,Z414-Z413)</f>
        <v/>
      </c>
      <c r="AC414" s="125" t="n">
        <v>0</v>
      </c>
      <c r="AD414" s="126" t="n"/>
      <c r="AE414" s="126" t="n"/>
      <c r="AF414" s="40">
        <f>IF(AD414-AD413&lt;0,0,AD414-AD413)</f>
        <v/>
      </c>
      <c r="AG414" s="127" t="n"/>
      <c r="AH414" s="127" t="n"/>
      <c r="AI414" s="127" t="n"/>
      <c r="AJ414" s="127" t="n"/>
      <c r="AK414" s="127" t="n"/>
      <c r="AL414" s="127" t="n"/>
    </row>
    <row r="415" ht="16.5" customHeight="1" s="128">
      <c r="A415" s="127" t="n"/>
      <c r="B415" s="127" t="n"/>
      <c r="C415" s="127" t="n"/>
      <c r="D415" s="127" t="n"/>
      <c r="E415" s="42" t="n"/>
      <c r="F415" s="127" t="n"/>
      <c r="G415" s="42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7" t="n"/>
      <c r="AF415" s="127" t="n"/>
      <c r="AG415" s="127" t="n"/>
      <c r="AH415" s="127" t="n"/>
      <c r="AI415" s="127" t="n"/>
      <c r="AJ415" s="127" t="n"/>
      <c r="AK415" s="127" t="n"/>
      <c r="AL415" s="127" t="n"/>
    </row>
    <row r="416" ht="16.5" customHeight="1" s="128">
      <c r="A416" s="127" t="n"/>
      <c r="B416" s="127" t="n"/>
      <c r="C416" s="127" t="n"/>
      <c r="D416" s="127" t="n"/>
      <c r="E416" s="42" t="n"/>
      <c r="F416" s="127" t="n"/>
      <c r="G416" s="42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7" t="n"/>
      <c r="AF416" s="127" t="n"/>
      <c r="AG416" s="127" t="n"/>
      <c r="AH416" s="127" t="n"/>
      <c r="AI416" s="127" t="n"/>
      <c r="AJ416" s="127" t="n"/>
      <c r="AK416" s="127" t="n"/>
      <c r="AL416" s="127" t="n"/>
    </row>
    <row r="417" ht="16.5" customHeight="1" s="128">
      <c r="A417" s="127" t="n"/>
      <c r="B417" s="127" t="n"/>
      <c r="C417" s="127" t="n"/>
      <c r="D417" s="127" t="n"/>
      <c r="E417" s="42" t="n"/>
      <c r="F417" s="127" t="n"/>
      <c r="G417" s="42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7" t="n"/>
      <c r="AF417" s="127" t="n"/>
      <c r="AG417" s="127" t="n"/>
      <c r="AH417" s="127" t="n"/>
      <c r="AI417" s="127" t="n"/>
      <c r="AJ417" s="127" t="n"/>
      <c r="AK417" s="127" t="n"/>
      <c r="AL417" s="127" t="n"/>
    </row>
    <row r="418" ht="16.5" customHeight="1" s="128">
      <c r="A418" s="127" t="n"/>
      <c r="B418" s="127" t="n"/>
      <c r="C418" s="127" t="n"/>
      <c r="D418" s="127" t="n"/>
      <c r="E418" s="42" t="n"/>
      <c r="F418" s="127" t="n"/>
      <c r="G418" s="42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7" t="n"/>
      <c r="AF418" s="127" t="n"/>
      <c r="AG418" s="127" t="n"/>
      <c r="AH418" s="127" t="n"/>
      <c r="AI418" s="127" t="n"/>
      <c r="AJ418" s="127" t="n"/>
      <c r="AK418" s="127" t="n"/>
      <c r="AL418" s="127" t="n"/>
    </row>
    <row r="419" ht="16.5" customHeight="1" s="128">
      <c r="A419" s="127" t="n"/>
      <c r="B419" s="127" t="n"/>
      <c r="C419" s="127" t="n"/>
      <c r="D419" s="127" t="n"/>
      <c r="E419" s="42" t="n"/>
      <c r="F419" s="127" t="n"/>
      <c r="G419" s="42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7" t="n"/>
      <c r="AF419" s="127" t="n"/>
      <c r="AG419" s="127" t="n"/>
      <c r="AH419" s="127" t="n"/>
      <c r="AI419" s="127" t="n"/>
      <c r="AJ419" s="127" t="n"/>
      <c r="AK419" s="127" t="n"/>
      <c r="AL419" s="127" t="n"/>
    </row>
    <row r="420" ht="16.5" customHeight="1" s="128">
      <c r="A420" s="127" t="n"/>
      <c r="B420" s="127" t="n"/>
      <c r="C420" s="127" t="n"/>
      <c r="D420" s="127" t="n"/>
      <c r="E420" s="42" t="n"/>
      <c r="F420" s="127" t="n"/>
      <c r="G420" s="42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7" t="n"/>
      <c r="AF420" s="127" t="n"/>
      <c r="AG420" s="127" t="n"/>
      <c r="AH420" s="127" t="n"/>
      <c r="AI420" s="127" t="n"/>
      <c r="AJ420" s="127" t="n"/>
      <c r="AK420" s="127" t="n"/>
      <c r="AL420" s="127" t="n"/>
    </row>
    <row r="421" ht="16.5" customHeight="1" s="128">
      <c r="A421" s="127" t="n"/>
      <c r="B421" s="127" t="n"/>
      <c r="C421" s="127" t="n"/>
      <c r="D421" s="127" t="n"/>
      <c r="E421" s="42" t="n"/>
      <c r="F421" s="127" t="n"/>
      <c r="G421" s="42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7" t="n"/>
      <c r="AF421" s="127" t="n"/>
      <c r="AG421" s="127" t="n"/>
      <c r="AH421" s="127" t="n"/>
      <c r="AI421" s="127" t="n"/>
      <c r="AJ421" s="127" t="n"/>
      <c r="AK421" s="127" t="n"/>
      <c r="AL421" s="127" t="n"/>
    </row>
    <row r="422" ht="16.5" customHeight="1" s="128">
      <c r="A422" s="127" t="n"/>
      <c r="B422" s="127" t="n"/>
      <c r="C422" s="127" t="n"/>
      <c r="D422" s="127" t="n"/>
      <c r="E422" s="42" t="n"/>
      <c r="F422" s="127" t="n"/>
      <c r="G422" s="42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7" t="n"/>
      <c r="AF422" s="127" t="n"/>
      <c r="AG422" s="127" t="n"/>
      <c r="AH422" s="127" t="n"/>
      <c r="AI422" s="127" t="n"/>
      <c r="AJ422" s="127" t="n"/>
      <c r="AK422" s="127" t="n"/>
      <c r="AL422" s="127" t="n"/>
    </row>
    <row r="423" ht="16.5" customHeight="1" s="128">
      <c r="A423" s="127" t="n"/>
      <c r="B423" s="127" t="n"/>
      <c r="C423" s="127" t="n"/>
      <c r="D423" s="127" t="n"/>
      <c r="E423" s="42" t="n"/>
      <c r="F423" s="127" t="n"/>
      <c r="G423" s="42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7" t="n"/>
      <c r="AF423" s="127" t="n"/>
      <c r="AG423" s="127" t="n"/>
      <c r="AH423" s="127" t="n"/>
      <c r="AI423" s="127" t="n"/>
      <c r="AJ423" s="127" t="n"/>
      <c r="AK423" s="127" t="n"/>
      <c r="AL423" s="127" t="n"/>
    </row>
    <row r="424" ht="16.5" customHeight="1" s="128">
      <c r="A424" s="127" t="n"/>
      <c r="B424" s="127" t="n"/>
      <c r="C424" s="127" t="n"/>
      <c r="D424" s="127" t="n"/>
      <c r="E424" s="42" t="n"/>
      <c r="F424" s="127" t="n"/>
      <c r="G424" s="42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7" t="n"/>
      <c r="AF424" s="127" t="n"/>
      <c r="AG424" s="127" t="n"/>
      <c r="AH424" s="127" t="n"/>
      <c r="AI424" s="127" t="n"/>
      <c r="AJ424" s="127" t="n"/>
      <c r="AK424" s="127" t="n"/>
      <c r="AL424" s="127" t="n"/>
    </row>
    <row r="425" ht="16.5" customHeight="1" s="128">
      <c r="A425" s="127" t="n"/>
      <c r="B425" s="127" t="n"/>
      <c r="C425" s="127" t="n"/>
      <c r="D425" s="127" t="n"/>
      <c r="E425" s="42" t="n"/>
      <c r="F425" s="127" t="n"/>
      <c r="G425" s="42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7" t="n"/>
      <c r="AF425" s="127" t="n"/>
      <c r="AG425" s="127" t="n"/>
      <c r="AH425" s="127" t="n"/>
      <c r="AI425" s="127" t="n"/>
      <c r="AJ425" s="127" t="n"/>
      <c r="AK425" s="127" t="n"/>
      <c r="AL425" s="127" t="n"/>
    </row>
    <row r="426" ht="16.5" customHeight="1" s="128">
      <c r="A426" s="127" t="n"/>
      <c r="B426" s="127" t="n"/>
      <c r="C426" s="127" t="n"/>
      <c r="D426" s="127" t="n"/>
      <c r="E426" s="42" t="n"/>
      <c r="F426" s="127" t="n"/>
      <c r="G426" s="42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7" t="n"/>
      <c r="AF426" s="127" t="n"/>
      <c r="AG426" s="127" t="n"/>
      <c r="AH426" s="127" t="n"/>
      <c r="AI426" s="127" t="n"/>
      <c r="AJ426" s="127" t="n"/>
      <c r="AK426" s="127" t="n"/>
      <c r="AL426" s="127" t="n"/>
    </row>
    <row r="427" ht="16.5" customHeight="1" s="128">
      <c r="A427" s="127" t="n"/>
      <c r="B427" s="127" t="n"/>
      <c r="C427" s="127" t="n"/>
      <c r="D427" s="127" t="n"/>
      <c r="E427" s="42" t="n"/>
      <c r="F427" s="127" t="n"/>
      <c r="G427" s="42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7" t="n"/>
      <c r="AF427" s="127" t="n"/>
      <c r="AG427" s="127" t="n"/>
      <c r="AH427" s="127" t="n"/>
      <c r="AI427" s="127" t="n"/>
      <c r="AJ427" s="127" t="n"/>
      <c r="AK427" s="127" t="n"/>
      <c r="AL427" s="127" t="n"/>
    </row>
    <row r="428" ht="16.5" customHeight="1" s="128">
      <c r="A428" s="127" t="n"/>
      <c r="B428" s="127" t="n"/>
      <c r="C428" s="127" t="n"/>
      <c r="D428" s="127" t="n"/>
      <c r="E428" s="42" t="n"/>
      <c r="F428" s="127" t="n"/>
      <c r="G428" s="42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7" t="n"/>
      <c r="AF428" s="127" t="n"/>
      <c r="AG428" s="127" t="n"/>
      <c r="AH428" s="127" t="n"/>
      <c r="AI428" s="127" t="n"/>
      <c r="AJ428" s="127" t="n"/>
      <c r="AK428" s="127" t="n"/>
      <c r="AL428" s="127" t="n"/>
    </row>
    <row r="429" ht="16.5" customHeight="1" s="128">
      <c r="A429" s="127" t="n"/>
      <c r="B429" s="127" t="n"/>
      <c r="C429" s="127" t="n"/>
      <c r="D429" s="127" t="n"/>
      <c r="E429" s="42" t="n"/>
      <c r="F429" s="127" t="n"/>
      <c r="G429" s="42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7" t="n"/>
      <c r="AF429" s="127" t="n"/>
      <c r="AG429" s="127" t="n"/>
      <c r="AH429" s="127" t="n"/>
      <c r="AI429" s="127" t="n"/>
      <c r="AJ429" s="127" t="n"/>
      <c r="AK429" s="127" t="n"/>
      <c r="AL429" s="127" t="n"/>
    </row>
    <row r="430" ht="16.5" customHeight="1" s="128">
      <c r="A430" s="127" t="n"/>
      <c r="B430" s="127" t="n"/>
      <c r="C430" s="127" t="n"/>
      <c r="D430" s="127" t="n"/>
      <c r="E430" s="42" t="n"/>
      <c r="F430" s="127" t="n"/>
      <c r="G430" s="42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7" t="n"/>
      <c r="AF430" s="127" t="n"/>
      <c r="AG430" s="127" t="n"/>
      <c r="AH430" s="127" t="n"/>
      <c r="AI430" s="127" t="n"/>
      <c r="AJ430" s="127" t="n"/>
      <c r="AK430" s="127" t="n"/>
      <c r="AL430" s="127" t="n"/>
    </row>
    <row r="431" ht="16.5" customHeight="1" s="128">
      <c r="A431" s="127" t="n"/>
      <c r="B431" s="127" t="n"/>
      <c r="C431" s="127" t="n"/>
      <c r="D431" s="127" t="n"/>
      <c r="E431" s="42" t="n"/>
      <c r="F431" s="127" t="n"/>
      <c r="G431" s="42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7" t="n"/>
      <c r="AF431" s="127" t="n"/>
      <c r="AG431" s="127" t="n"/>
      <c r="AH431" s="127" t="n"/>
      <c r="AI431" s="127" t="n"/>
      <c r="AJ431" s="127" t="n"/>
      <c r="AK431" s="127" t="n"/>
      <c r="AL431" s="127" t="n"/>
    </row>
    <row r="432" ht="16.5" customHeight="1" s="128">
      <c r="A432" s="127" t="n"/>
      <c r="B432" s="127" t="n"/>
      <c r="C432" s="127" t="n"/>
      <c r="D432" s="127" t="n"/>
      <c r="E432" s="42" t="n"/>
      <c r="F432" s="127" t="n"/>
      <c r="G432" s="42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7" t="n"/>
      <c r="AF432" s="127" t="n"/>
      <c r="AG432" s="127" t="n"/>
      <c r="AH432" s="127" t="n"/>
      <c r="AI432" s="127" t="n"/>
      <c r="AJ432" s="127" t="n"/>
      <c r="AK432" s="127" t="n"/>
      <c r="AL432" s="127" t="n"/>
    </row>
    <row r="433" ht="16.5" customHeight="1" s="128">
      <c r="A433" s="127" t="n"/>
      <c r="B433" s="127" t="n"/>
      <c r="C433" s="127" t="n"/>
      <c r="D433" s="127" t="n"/>
      <c r="E433" s="42" t="n"/>
      <c r="F433" s="127" t="n"/>
      <c r="G433" s="42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7" t="n"/>
      <c r="AF433" s="127" t="n"/>
      <c r="AG433" s="127" t="n"/>
      <c r="AH433" s="127" t="n"/>
      <c r="AI433" s="127" t="n"/>
      <c r="AJ433" s="127" t="n"/>
      <c r="AK433" s="127" t="n"/>
      <c r="AL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7" t="n"/>
      <c r="AF434" s="127" t="n"/>
      <c r="AG434" s="127" t="n"/>
      <c r="AH434" s="127" t="n"/>
      <c r="AI434" s="127" t="n"/>
      <c r="AJ434" s="127" t="n"/>
      <c r="AK434" s="127" t="n"/>
      <c r="AL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7" t="n"/>
      <c r="AF435" s="127" t="n"/>
      <c r="AG435" s="127" t="n"/>
      <c r="AH435" s="127" t="n"/>
      <c r="AI435" s="127" t="n"/>
      <c r="AJ435" s="127" t="n"/>
      <c r="AK435" s="127" t="n"/>
      <c r="AL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7" t="n"/>
      <c r="AF436" s="127" t="n"/>
      <c r="AG436" s="127" t="n"/>
      <c r="AH436" s="127" t="n"/>
      <c r="AI436" s="127" t="n"/>
      <c r="AJ436" s="127" t="n"/>
      <c r="AK436" s="127" t="n"/>
      <c r="AL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7" t="n"/>
      <c r="AF437" s="127" t="n"/>
      <c r="AG437" s="127" t="n"/>
      <c r="AH437" s="127" t="n"/>
      <c r="AI437" s="127" t="n"/>
      <c r="AJ437" s="127" t="n"/>
      <c r="AK437" s="127" t="n"/>
      <c r="AL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7" t="n"/>
      <c r="AF438" s="127" t="n"/>
      <c r="AG438" s="127" t="n"/>
      <c r="AH438" s="127" t="n"/>
      <c r="AI438" s="127" t="n"/>
      <c r="AJ438" s="127" t="n"/>
      <c r="AK438" s="127" t="n"/>
      <c r="AL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7" t="n"/>
      <c r="AF439" s="127" t="n"/>
      <c r="AG439" s="127" t="n"/>
      <c r="AH439" s="127" t="n"/>
      <c r="AI439" s="127" t="n"/>
      <c r="AJ439" s="127" t="n"/>
      <c r="AK439" s="127" t="n"/>
      <c r="AL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7" t="n"/>
      <c r="AF440" s="127" t="n"/>
      <c r="AG440" s="127" t="n"/>
      <c r="AH440" s="127" t="n"/>
      <c r="AI440" s="127" t="n"/>
      <c r="AJ440" s="127" t="n"/>
      <c r="AK440" s="127" t="n"/>
      <c r="AL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7" t="n"/>
      <c r="AF441" s="127" t="n"/>
      <c r="AG441" s="127" t="n"/>
      <c r="AH441" s="127" t="n"/>
      <c r="AI441" s="127" t="n"/>
      <c r="AJ441" s="127" t="n"/>
      <c r="AK441" s="127" t="n"/>
      <c r="AL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7" t="n"/>
      <c r="AF442" s="127" t="n"/>
      <c r="AG442" s="127" t="n"/>
      <c r="AH442" s="127" t="n"/>
      <c r="AI442" s="127" t="n"/>
      <c r="AJ442" s="127" t="n"/>
      <c r="AK442" s="127" t="n"/>
      <c r="AL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7" t="n"/>
      <c r="AF443" s="127" t="n"/>
      <c r="AG443" s="127" t="n"/>
      <c r="AH443" s="127" t="n"/>
      <c r="AI443" s="127" t="n"/>
      <c r="AJ443" s="127" t="n"/>
      <c r="AK443" s="127" t="n"/>
      <c r="AL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7" t="n"/>
      <c r="AF444" s="127" t="n"/>
      <c r="AG444" s="127" t="n"/>
      <c r="AH444" s="127" t="n"/>
      <c r="AI444" s="127" t="n"/>
      <c r="AJ444" s="127" t="n"/>
      <c r="AK444" s="127" t="n"/>
      <c r="AL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7" t="n"/>
      <c r="AF445" s="127" t="n"/>
      <c r="AG445" s="127" t="n"/>
      <c r="AH445" s="127" t="n"/>
      <c r="AI445" s="127" t="n"/>
      <c r="AJ445" s="127" t="n"/>
      <c r="AK445" s="127" t="n"/>
      <c r="AL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7" t="n"/>
      <c r="AF446" s="127" t="n"/>
      <c r="AG446" s="127" t="n"/>
      <c r="AH446" s="127" t="n"/>
      <c r="AI446" s="127" t="n"/>
      <c r="AJ446" s="127" t="n"/>
      <c r="AK446" s="127" t="n"/>
      <c r="AL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7" t="n"/>
      <c r="AF447" s="127" t="n"/>
      <c r="AG447" s="127" t="n"/>
      <c r="AH447" s="127" t="n"/>
      <c r="AI447" s="127" t="n"/>
      <c r="AJ447" s="127" t="n"/>
      <c r="AK447" s="127" t="n"/>
      <c r="AL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7" t="n"/>
      <c r="AF448" s="127" t="n"/>
      <c r="AG448" s="127" t="n"/>
      <c r="AH448" s="127" t="n"/>
      <c r="AI448" s="127" t="n"/>
      <c r="AJ448" s="127" t="n"/>
      <c r="AK448" s="127" t="n"/>
      <c r="AL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7" t="n"/>
      <c r="AF449" s="127" t="n"/>
      <c r="AG449" s="127" t="n"/>
      <c r="AH449" s="127" t="n"/>
      <c r="AI449" s="127" t="n"/>
      <c r="AJ449" s="127" t="n"/>
      <c r="AK449" s="127" t="n"/>
      <c r="AL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7" t="n"/>
      <c r="AF450" s="127" t="n"/>
      <c r="AG450" s="127" t="n"/>
      <c r="AH450" s="127" t="n"/>
      <c r="AI450" s="127" t="n"/>
      <c r="AJ450" s="127" t="n"/>
      <c r="AK450" s="127" t="n"/>
      <c r="AL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7" t="n"/>
      <c r="AF451" s="127" t="n"/>
      <c r="AG451" s="127" t="n"/>
      <c r="AH451" s="127" t="n"/>
      <c r="AI451" s="127" t="n"/>
      <c r="AJ451" s="127" t="n"/>
      <c r="AK451" s="127" t="n"/>
      <c r="AL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7" t="n"/>
      <c r="AF452" s="127" t="n"/>
      <c r="AG452" s="127" t="n"/>
      <c r="AH452" s="127" t="n"/>
      <c r="AI452" s="127" t="n"/>
      <c r="AJ452" s="127" t="n"/>
      <c r="AK452" s="127" t="n"/>
      <c r="AL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7" t="n"/>
      <c r="AF453" s="127" t="n"/>
      <c r="AG453" s="127" t="n"/>
      <c r="AH453" s="127" t="n"/>
      <c r="AI453" s="127" t="n"/>
      <c r="AJ453" s="127" t="n"/>
      <c r="AK453" s="127" t="n"/>
      <c r="AL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7" t="n"/>
      <c r="AF454" s="127" t="n"/>
      <c r="AG454" s="127" t="n"/>
      <c r="AH454" s="127" t="n"/>
      <c r="AI454" s="127" t="n"/>
      <c r="AJ454" s="127" t="n"/>
      <c r="AK454" s="127" t="n"/>
      <c r="AL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7" t="n"/>
      <c r="AF455" s="127" t="n"/>
      <c r="AG455" s="127" t="n"/>
      <c r="AH455" s="127" t="n"/>
      <c r="AI455" s="127" t="n"/>
      <c r="AJ455" s="127" t="n"/>
      <c r="AK455" s="127" t="n"/>
      <c r="AL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7" t="n"/>
      <c r="AF456" s="127" t="n"/>
      <c r="AG456" s="127" t="n"/>
      <c r="AH456" s="127" t="n"/>
      <c r="AI456" s="127" t="n"/>
      <c r="AJ456" s="127" t="n"/>
      <c r="AK456" s="127" t="n"/>
      <c r="AL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7" t="n"/>
      <c r="AF457" s="127" t="n"/>
      <c r="AG457" s="127" t="n"/>
      <c r="AH457" s="127" t="n"/>
      <c r="AI457" s="127" t="n"/>
      <c r="AJ457" s="127" t="n"/>
      <c r="AK457" s="127" t="n"/>
      <c r="AL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7" t="n"/>
      <c r="AF458" s="127" t="n"/>
      <c r="AG458" s="127" t="n"/>
      <c r="AH458" s="127" t="n"/>
      <c r="AI458" s="127" t="n"/>
      <c r="AJ458" s="127" t="n"/>
      <c r="AK458" s="127" t="n"/>
      <c r="AL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7" t="n"/>
      <c r="AF459" s="127" t="n"/>
      <c r="AG459" s="127" t="n"/>
      <c r="AH459" s="127" t="n"/>
      <c r="AI459" s="127" t="n"/>
      <c r="AJ459" s="127" t="n"/>
      <c r="AK459" s="127" t="n"/>
      <c r="AL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7" t="n"/>
      <c r="AF460" s="127" t="n"/>
      <c r="AG460" s="127" t="n"/>
      <c r="AH460" s="127" t="n"/>
      <c r="AI460" s="127" t="n"/>
      <c r="AJ460" s="127" t="n"/>
      <c r="AK460" s="127" t="n"/>
      <c r="AL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7" t="n"/>
      <c r="AF461" s="127" t="n"/>
      <c r="AG461" s="127" t="n"/>
      <c r="AH461" s="127" t="n"/>
      <c r="AI461" s="127" t="n"/>
      <c r="AJ461" s="127" t="n"/>
      <c r="AK461" s="127" t="n"/>
      <c r="AL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7" t="n"/>
      <c r="AF462" s="127" t="n"/>
      <c r="AG462" s="127" t="n"/>
      <c r="AH462" s="127" t="n"/>
      <c r="AI462" s="127" t="n"/>
      <c r="AJ462" s="127" t="n"/>
      <c r="AK462" s="127" t="n"/>
      <c r="AL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7" t="n"/>
      <c r="AF463" s="127" t="n"/>
      <c r="AG463" s="127" t="n"/>
      <c r="AH463" s="127" t="n"/>
      <c r="AI463" s="127" t="n"/>
      <c r="AJ463" s="127" t="n"/>
      <c r="AK463" s="127" t="n"/>
      <c r="AL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7" t="n"/>
      <c r="AF464" s="127" t="n"/>
      <c r="AG464" s="127" t="n"/>
      <c r="AH464" s="127" t="n"/>
      <c r="AI464" s="127" t="n"/>
      <c r="AJ464" s="127" t="n"/>
      <c r="AK464" s="127" t="n"/>
      <c r="AL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7" t="n"/>
      <c r="AF465" s="127" t="n"/>
      <c r="AG465" s="127" t="n"/>
      <c r="AH465" s="127" t="n"/>
      <c r="AI465" s="127" t="n"/>
      <c r="AJ465" s="127" t="n"/>
      <c r="AK465" s="127" t="n"/>
      <c r="AL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7" t="n"/>
      <c r="AF466" s="127" t="n"/>
      <c r="AG466" s="127" t="n"/>
      <c r="AH466" s="127" t="n"/>
      <c r="AI466" s="127" t="n"/>
      <c r="AJ466" s="127" t="n"/>
      <c r="AK466" s="127" t="n"/>
      <c r="AL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7" t="n"/>
      <c r="AF467" s="127" t="n"/>
      <c r="AG467" s="127" t="n"/>
      <c r="AH467" s="127" t="n"/>
      <c r="AI467" s="127" t="n"/>
      <c r="AJ467" s="127" t="n"/>
      <c r="AK467" s="127" t="n"/>
      <c r="AL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7" t="n"/>
      <c r="AF468" s="127" t="n"/>
      <c r="AG468" s="127" t="n"/>
      <c r="AH468" s="127" t="n"/>
      <c r="AI468" s="127" t="n"/>
      <c r="AJ468" s="127" t="n"/>
      <c r="AK468" s="127" t="n"/>
      <c r="AL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7" t="n"/>
      <c r="AF469" s="127" t="n"/>
      <c r="AG469" s="127" t="n"/>
      <c r="AH469" s="127" t="n"/>
      <c r="AI469" s="127" t="n"/>
      <c r="AJ469" s="127" t="n"/>
      <c r="AK469" s="127" t="n"/>
      <c r="AL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7" t="n"/>
      <c r="AF470" s="127" t="n"/>
      <c r="AG470" s="127" t="n"/>
      <c r="AH470" s="127" t="n"/>
      <c r="AI470" s="127" t="n"/>
      <c r="AJ470" s="127" t="n"/>
      <c r="AK470" s="127" t="n"/>
      <c r="AL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7" t="n"/>
      <c r="AF471" s="127" t="n"/>
      <c r="AG471" s="127" t="n"/>
      <c r="AH471" s="127" t="n"/>
      <c r="AI471" s="127" t="n"/>
      <c r="AJ471" s="127" t="n"/>
      <c r="AK471" s="127" t="n"/>
      <c r="AL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7" t="n"/>
      <c r="AF472" s="127" t="n"/>
      <c r="AG472" s="127" t="n"/>
      <c r="AH472" s="127" t="n"/>
      <c r="AI472" s="127" t="n"/>
      <c r="AJ472" s="127" t="n"/>
      <c r="AK472" s="127" t="n"/>
      <c r="AL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7" t="n"/>
      <c r="AF473" s="127" t="n"/>
      <c r="AG473" s="127" t="n"/>
      <c r="AH473" s="127" t="n"/>
      <c r="AI473" s="127" t="n"/>
      <c r="AJ473" s="127" t="n"/>
      <c r="AK473" s="127" t="n"/>
      <c r="AL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7" t="n"/>
      <c r="AF474" s="127" t="n"/>
      <c r="AG474" s="127" t="n"/>
      <c r="AH474" s="127" t="n"/>
      <c r="AI474" s="127" t="n"/>
      <c r="AJ474" s="127" t="n"/>
      <c r="AK474" s="127" t="n"/>
      <c r="AL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7" t="n"/>
      <c r="AF475" s="127" t="n"/>
      <c r="AG475" s="127" t="n"/>
      <c r="AH475" s="127" t="n"/>
      <c r="AI475" s="127" t="n"/>
      <c r="AJ475" s="127" t="n"/>
      <c r="AK475" s="127" t="n"/>
      <c r="AL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7" t="n"/>
      <c r="AF476" s="127" t="n"/>
      <c r="AG476" s="127" t="n"/>
      <c r="AH476" s="127" t="n"/>
      <c r="AI476" s="127" t="n"/>
      <c r="AJ476" s="127" t="n"/>
      <c r="AK476" s="127" t="n"/>
      <c r="AL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7" t="n"/>
      <c r="AF477" s="127" t="n"/>
      <c r="AG477" s="127" t="n"/>
      <c r="AH477" s="127" t="n"/>
      <c r="AI477" s="127" t="n"/>
      <c r="AJ477" s="127" t="n"/>
      <c r="AK477" s="127" t="n"/>
      <c r="AL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7" t="n"/>
      <c r="AF478" s="127" t="n"/>
      <c r="AG478" s="127" t="n"/>
      <c r="AH478" s="127" t="n"/>
      <c r="AI478" s="127" t="n"/>
      <c r="AJ478" s="127" t="n"/>
      <c r="AK478" s="127" t="n"/>
      <c r="AL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7" t="n"/>
      <c r="AF479" s="127" t="n"/>
      <c r="AG479" s="127" t="n"/>
      <c r="AH479" s="127" t="n"/>
      <c r="AI479" s="127" t="n"/>
      <c r="AJ479" s="127" t="n"/>
      <c r="AK479" s="127" t="n"/>
      <c r="AL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7" t="n"/>
      <c r="AF480" s="127" t="n"/>
      <c r="AG480" s="127" t="n"/>
      <c r="AH480" s="127" t="n"/>
      <c r="AI480" s="127" t="n"/>
      <c r="AJ480" s="127" t="n"/>
      <c r="AK480" s="127" t="n"/>
      <c r="AL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7" t="n"/>
      <c r="AF481" s="127" t="n"/>
      <c r="AG481" s="127" t="n"/>
      <c r="AH481" s="127" t="n"/>
      <c r="AI481" s="127" t="n"/>
      <c r="AJ481" s="127" t="n"/>
      <c r="AK481" s="127" t="n"/>
      <c r="AL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7" t="n"/>
      <c r="AF482" s="127" t="n"/>
      <c r="AG482" s="127" t="n"/>
      <c r="AH482" s="127" t="n"/>
      <c r="AI482" s="127" t="n"/>
      <c r="AJ482" s="127" t="n"/>
      <c r="AK482" s="127" t="n"/>
      <c r="AL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7" t="n"/>
      <c r="AF483" s="127" t="n"/>
      <c r="AG483" s="127" t="n"/>
      <c r="AH483" s="127" t="n"/>
      <c r="AI483" s="127" t="n"/>
      <c r="AJ483" s="127" t="n"/>
      <c r="AK483" s="127" t="n"/>
      <c r="AL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7" t="n"/>
      <c r="AF484" s="127" t="n"/>
      <c r="AG484" s="127" t="n"/>
      <c r="AH484" s="127" t="n"/>
      <c r="AI484" s="127" t="n"/>
      <c r="AJ484" s="127" t="n"/>
      <c r="AK484" s="127" t="n"/>
      <c r="AL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7" t="n"/>
      <c r="AF485" s="127" t="n"/>
      <c r="AG485" s="127" t="n"/>
      <c r="AH485" s="127" t="n"/>
      <c r="AI485" s="127" t="n"/>
      <c r="AJ485" s="127" t="n"/>
      <c r="AK485" s="127" t="n"/>
      <c r="AL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7" t="n"/>
      <c r="AF486" s="127" t="n"/>
      <c r="AG486" s="127" t="n"/>
      <c r="AH486" s="127" t="n"/>
      <c r="AI486" s="127" t="n"/>
      <c r="AJ486" s="127" t="n"/>
      <c r="AK486" s="127" t="n"/>
      <c r="AL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7" t="n"/>
      <c r="AF487" s="127" t="n"/>
      <c r="AG487" s="127" t="n"/>
      <c r="AH487" s="127" t="n"/>
      <c r="AI487" s="127" t="n"/>
      <c r="AJ487" s="127" t="n"/>
      <c r="AK487" s="127" t="n"/>
      <c r="AL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7" t="n"/>
      <c r="AF488" s="127" t="n"/>
      <c r="AG488" s="127" t="n"/>
      <c r="AH488" s="127" t="n"/>
      <c r="AI488" s="127" t="n"/>
      <c r="AJ488" s="127" t="n"/>
      <c r="AK488" s="127" t="n"/>
      <c r="AL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7" t="n"/>
      <c r="AF489" s="127" t="n"/>
      <c r="AG489" s="127" t="n"/>
      <c r="AH489" s="127" t="n"/>
      <c r="AI489" s="127" t="n"/>
      <c r="AJ489" s="127" t="n"/>
      <c r="AK489" s="127" t="n"/>
      <c r="AL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7" t="n"/>
      <c r="AF490" s="127" t="n"/>
      <c r="AG490" s="127" t="n"/>
      <c r="AH490" s="127" t="n"/>
      <c r="AI490" s="127" t="n"/>
      <c r="AJ490" s="127" t="n"/>
      <c r="AK490" s="127" t="n"/>
      <c r="AL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7" t="n"/>
      <c r="AF491" s="127" t="n"/>
      <c r="AG491" s="127" t="n"/>
      <c r="AH491" s="127" t="n"/>
      <c r="AI491" s="127" t="n"/>
      <c r="AJ491" s="127" t="n"/>
      <c r="AK491" s="127" t="n"/>
      <c r="AL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7" t="n"/>
      <c r="AF492" s="127" t="n"/>
      <c r="AG492" s="127" t="n"/>
      <c r="AH492" s="127" t="n"/>
      <c r="AI492" s="127" t="n"/>
      <c r="AJ492" s="127" t="n"/>
      <c r="AK492" s="127" t="n"/>
      <c r="AL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7" t="n"/>
      <c r="AF493" s="127" t="n"/>
      <c r="AG493" s="127" t="n"/>
      <c r="AH493" s="127" t="n"/>
      <c r="AI493" s="127" t="n"/>
      <c r="AJ493" s="127" t="n"/>
      <c r="AK493" s="127" t="n"/>
      <c r="AL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7" t="n"/>
      <c r="AF494" s="127" t="n"/>
      <c r="AG494" s="127" t="n"/>
      <c r="AH494" s="127" t="n"/>
      <c r="AI494" s="127" t="n"/>
      <c r="AJ494" s="127" t="n"/>
      <c r="AK494" s="127" t="n"/>
      <c r="AL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7" t="n"/>
      <c r="AF495" s="127" t="n"/>
      <c r="AG495" s="127" t="n"/>
      <c r="AH495" s="127" t="n"/>
      <c r="AI495" s="127" t="n"/>
      <c r="AJ495" s="127" t="n"/>
      <c r="AK495" s="127" t="n"/>
      <c r="AL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7" t="n"/>
      <c r="AF496" s="127" t="n"/>
      <c r="AG496" s="127" t="n"/>
      <c r="AH496" s="127" t="n"/>
      <c r="AI496" s="127" t="n"/>
      <c r="AJ496" s="127" t="n"/>
      <c r="AK496" s="127" t="n"/>
      <c r="AL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7" t="n"/>
      <c r="AF497" s="127" t="n"/>
      <c r="AG497" s="127" t="n"/>
      <c r="AH497" s="127" t="n"/>
      <c r="AI497" s="127" t="n"/>
      <c r="AJ497" s="127" t="n"/>
      <c r="AK497" s="127" t="n"/>
      <c r="AL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7" t="n"/>
      <c r="AF498" s="127" t="n"/>
      <c r="AG498" s="127" t="n"/>
      <c r="AH498" s="127" t="n"/>
      <c r="AI498" s="127" t="n"/>
      <c r="AJ498" s="127" t="n"/>
      <c r="AK498" s="127" t="n"/>
      <c r="AL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7" t="n"/>
      <c r="AF499" s="127" t="n"/>
      <c r="AG499" s="127" t="n"/>
      <c r="AH499" s="127" t="n"/>
      <c r="AI499" s="127" t="n"/>
      <c r="AJ499" s="127" t="n"/>
      <c r="AK499" s="127" t="n"/>
      <c r="AL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7" t="n"/>
      <c r="AF500" s="127" t="n"/>
      <c r="AG500" s="127" t="n"/>
      <c r="AH500" s="127" t="n"/>
      <c r="AI500" s="127" t="n"/>
      <c r="AJ500" s="127" t="n"/>
      <c r="AK500" s="127" t="n"/>
      <c r="AL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7" t="n"/>
      <c r="AF501" s="127" t="n"/>
      <c r="AG501" s="127" t="n"/>
      <c r="AH501" s="127" t="n"/>
      <c r="AI501" s="127" t="n"/>
      <c r="AJ501" s="127" t="n"/>
      <c r="AK501" s="127" t="n"/>
      <c r="AL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7" t="n"/>
      <c r="AF502" s="127" t="n"/>
      <c r="AG502" s="127" t="n"/>
      <c r="AH502" s="127" t="n"/>
      <c r="AI502" s="127" t="n"/>
      <c r="AJ502" s="127" t="n"/>
      <c r="AK502" s="127" t="n"/>
      <c r="AL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7" t="n"/>
      <c r="AF503" s="127" t="n"/>
      <c r="AG503" s="127" t="n"/>
      <c r="AH503" s="127" t="n"/>
      <c r="AI503" s="127" t="n"/>
      <c r="AJ503" s="127" t="n"/>
      <c r="AK503" s="127" t="n"/>
      <c r="AL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7" t="n"/>
      <c r="AF504" s="127" t="n"/>
      <c r="AG504" s="127" t="n"/>
      <c r="AH504" s="127" t="n"/>
      <c r="AI504" s="127" t="n"/>
      <c r="AJ504" s="127" t="n"/>
      <c r="AK504" s="127" t="n"/>
      <c r="AL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7" t="n"/>
      <c r="AF505" s="127" t="n"/>
      <c r="AG505" s="127" t="n"/>
      <c r="AH505" s="127" t="n"/>
      <c r="AI505" s="127" t="n"/>
      <c r="AJ505" s="127" t="n"/>
      <c r="AK505" s="127" t="n"/>
      <c r="AL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7" t="n"/>
      <c r="AF506" s="127" t="n"/>
      <c r="AG506" s="127" t="n"/>
      <c r="AH506" s="127" t="n"/>
      <c r="AI506" s="127" t="n"/>
      <c r="AJ506" s="127" t="n"/>
      <c r="AK506" s="127" t="n"/>
      <c r="AL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7" t="n"/>
      <c r="AF507" s="127" t="n"/>
      <c r="AG507" s="127" t="n"/>
      <c r="AH507" s="127" t="n"/>
      <c r="AI507" s="127" t="n"/>
      <c r="AJ507" s="127" t="n"/>
      <c r="AK507" s="127" t="n"/>
      <c r="AL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7" t="n"/>
      <c r="AF508" s="127" t="n"/>
      <c r="AG508" s="127" t="n"/>
      <c r="AH508" s="127" t="n"/>
      <c r="AI508" s="127" t="n"/>
      <c r="AJ508" s="127" t="n"/>
      <c r="AK508" s="127" t="n"/>
      <c r="AL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7" t="n"/>
      <c r="AF509" s="127" t="n"/>
      <c r="AG509" s="127" t="n"/>
      <c r="AH509" s="127" t="n"/>
      <c r="AI509" s="127" t="n"/>
      <c r="AJ509" s="127" t="n"/>
      <c r="AK509" s="127" t="n"/>
      <c r="AL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7" t="n"/>
      <c r="AF510" s="127" t="n"/>
      <c r="AG510" s="127" t="n"/>
      <c r="AH510" s="127" t="n"/>
      <c r="AI510" s="127" t="n"/>
      <c r="AJ510" s="127" t="n"/>
      <c r="AK510" s="127" t="n"/>
      <c r="AL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7" t="n"/>
      <c r="AF511" s="127" t="n"/>
      <c r="AG511" s="127" t="n"/>
      <c r="AH511" s="127" t="n"/>
      <c r="AI511" s="127" t="n"/>
      <c r="AJ511" s="127" t="n"/>
      <c r="AK511" s="127" t="n"/>
      <c r="AL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7" t="n"/>
      <c r="AF512" s="127" t="n"/>
      <c r="AG512" s="127" t="n"/>
      <c r="AH512" s="127" t="n"/>
      <c r="AI512" s="127" t="n"/>
      <c r="AJ512" s="127" t="n"/>
      <c r="AK512" s="127" t="n"/>
      <c r="AL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7" t="n"/>
      <c r="AF513" s="127" t="n"/>
      <c r="AG513" s="127" t="n"/>
      <c r="AH513" s="127" t="n"/>
      <c r="AI513" s="127" t="n"/>
      <c r="AJ513" s="127" t="n"/>
      <c r="AK513" s="127" t="n"/>
      <c r="AL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7" t="n"/>
      <c r="AF514" s="127" t="n"/>
      <c r="AG514" s="127" t="n"/>
      <c r="AH514" s="127" t="n"/>
      <c r="AI514" s="127" t="n"/>
      <c r="AJ514" s="127" t="n"/>
      <c r="AK514" s="127" t="n"/>
      <c r="AL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7" t="n"/>
      <c r="AF515" s="127" t="n"/>
      <c r="AG515" s="127" t="n"/>
      <c r="AH515" s="127" t="n"/>
      <c r="AI515" s="127" t="n"/>
      <c r="AJ515" s="127" t="n"/>
      <c r="AK515" s="127" t="n"/>
      <c r="AL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7" t="n"/>
      <c r="AF516" s="127" t="n"/>
      <c r="AG516" s="127" t="n"/>
      <c r="AH516" s="127" t="n"/>
      <c r="AI516" s="127" t="n"/>
      <c r="AJ516" s="127" t="n"/>
      <c r="AK516" s="127" t="n"/>
      <c r="AL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7" t="n"/>
      <c r="AF517" s="127" t="n"/>
      <c r="AG517" s="127" t="n"/>
      <c r="AH517" s="127" t="n"/>
      <c r="AI517" s="127" t="n"/>
      <c r="AJ517" s="127" t="n"/>
      <c r="AK517" s="127" t="n"/>
      <c r="AL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7" t="n"/>
      <c r="AF518" s="127" t="n"/>
      <c r="AG518" s="127" t="n"/>
      <c r="AH518" s="127" t="n"/>
      <c r="AI518" s="127" t="n"/>
      <c r="AJ518" s="127" t="n"/>
      <c r="AK518" s="127" t="n"/>
      <c r="AL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7" t="n"/>
      <c r="AF519" s="127" t="n"/>
      <c r="AG519" s="127" t="n"/>
      <c r="AH519" s="127" t="n"/>
      <c r="AI519" s="127" t="n"/>
      <c r="AJ519" s="127" t="n"/>
      <c r="AK519" s="127" t="n"/>
      <c r="AL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7" t="n"/>
      <c r="AF520" s="127" t="n"/>
      <c r="AG520" s="127" t="n"/>
      <c r="AH520" s="127" t="n"/>
      <c r="AI520" s="127" t="n"/>
      <c r="AJ520" s="127" t="n"/>
      <c r="AK520" s="127" t="n"/>
      <c r="AL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7" t="n"/>
      <c r="AF521" s="127" t="n"/>
      <c r="AG521" s="127" t="n"/>
      <c r="AH521" s="127" t="n"/>
      <c r="AI521" s="127" t="n"/>
      <c r="AJ521" s="127" t="n"/>
      <c r="AK521" s="127" t="n"/>
      <c r="AL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7" t="n"/>
      <c r="AF522" s="127" t="n"/>
      <c r="AG522" s="127" t="n"/>
      <c r="AH522" s="127" t="n"/>
      <c r="AI522" s="127" t="n"/>
      <c r="AJ522" s="127" t="n"/>
      <c r="AK522" s="127" t="n"/>
      <c r="AL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7" t="n"/>
      <c r="AF523" s="127" t="n"/>
      <c r="AG523" s="127" t="n"/>
      <c r="AH523" s="127" t="n"/>
      <c r="AI523" s="127" t="n"/>
      <c r="AJ523" s="127" t="n"/>
      <c r="AK523" s="127" t="n"/>
      <c r="AL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7" t="n"/>
      <c r="AF524" s="127" t="n"/>
      <c r="AG524" s="127" t="n"/>
      <c r="AH524" s="127" t="n"/>
      <c r="AI524" s="127" t="n"/>
      <c r="AJ524" s="127" t="n"/>
      <c r="AK524" s="127" t="n"/>
      <c r="AL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7" t="n"/>
      <c r="AF525" s="127" t="n"/>
      <c r="AG525" s="127" t="n"/>
      <c r="AH525" s="127" t="n"/>
      <c r="AI525" s="127" t="n"/>
      <c r="AJ525" s="127" t="n"/>
      <c r="AK525" s="127" t="n"/>
      <c r="AL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7" t="n"/>
      <c r="AF526" s="127" t="n"/>
      <c r="AG526" s="127" t="n"/>
      <c r="AH526" s="127" t="n"/>
      <c r="AI526" s="127" t="n"/>
      <c r="AJ526" s="127" t="n"/>
      <c r="AK526" s="127" t="n"/>
      <c r="AL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7" t="n"/>
      <c r="AF527" s="127" t="n"/>
      <c r="AG527" s="127" t="n"/>
      <c r="AH527" s="127" t="n"/>
      <c r="AI527" s="127" t="n"/>
      <c r="AJ527" s="127" t="n"/>
      <c r="AK527" s="127" t="n"/>
      <c r="AL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7" t="n"/>
      <c r="AF528" s="127" t="n"/>
      <c r="AG528" s="127" t="n"/>
      <c r="AH528" s="127" t="n"/>
      <c r="AI528" s="127" t="n"/>
      <c r="AJ528" s="127" t="n"/>
      <c r="AK528" s="127" t="n"/>
      <c r="AL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7" t="n"/>
      <c r="AF529" s="127" t="n"/>
      <c r="AG529" s="127" t="n"/>
      <c r="AH529" s="127" t="n"/>
      <c r="AI529" s="127" t="n"/>
      <c r="AJ529" s="127" t="n"/>
      <c r="AK529" s="127" t="n"/>
      <c r="AL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7" t="n"/>
      <c r="AF530" s="127" t="n"/>
      <c r="AG530" s="127" t="n"/>
      <c r="AH530" s="127" t="n"/>
      <c r="AI530" s="127" t="n"/>
      <c r="AJ530" s="127" t="n"/>
      <c r="AK530" s="127" t="n"/>
      <c r="AL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7" t="n"/>
      <c r="AF531" s="127" t="n"/>
      <c r="AG531" s="127" t="n"/>
      <c r="AH531" s="127" t="n"/>
      <c r="AI531" s="127" t="n"/>
      <c r="AJ531" s="127" t="n"/>
      <c r="AK531" s="127" t="n"/>
      <c r="AL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7" t="n"/>
      <c r="AF532" s="127" t="n"/>
      <c r="AG532" s="127" t="n"/>
      <c r="AH532" s="127" t="n"/>
      <c r="AI532" s="127" t="n"/>
      <c r="AJ532" s="127" t="n"/>
      <c r="AK532" s="127" t="n"/>
      <c r="AL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7" t="n"/>
      <c r="AF533" s="127" t="n"/>
      <c r="AG533" s="127" t="n"/>
      <c r="AH533" s="127" t="n"/>
      <c r="AI533" s="127" t="n"/>
      <c r="AJ533" s="127" t="n"/>
      <c r="AK533" s="127" t="n"/>
      <c r="AL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7" t="n"/>
      <c r="AF534" s="127" t="n"/>
      <c r="AG534" s="127" t="n"/>
      <c r="AH534" s="127" t="n"/>
      <c r="AI534" s="127" t="n"/>
      <c r="AJ534" s="127" t="n"/>
      <c r="AK534" s="127" t="n"/>
      <c r="AL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7" t="n"/>
      <c r="AF535" s="127" t="n"/>
      <c r="AG535" s="127" t="n"/>
      <c r="AH535" s="127" t="n"/>
      <c r="AI535" s="127" t="n"/>
      <c r="AJ535" s="127" t="n"/>
      <c r="AK535" s="127" t="n"/>
      <c r="AL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7" t="n"/>
      <c r="AF536" s="127" t="n"/>
      <c r="AG536" s="127" t="n"/>
      <c r="AH536" s="127" t="n"/>
      <c r="AI536" s="127" t="n"/>
      <c r="AJ536" s="127" t="n"/>
      <c r="AK536" s="127" t="n"/>
      <c r="AL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7" t="n"/>
      <c r="AF537" s="127" t="n"/>
      <c r="AG537" s="127" t="n"/>
      <c r="AH537" s="127" t="n"/>
      <c r="AI537" s="127" t="n"/>
      <c r="AJ537" s="127" t="n"/>
      <c r="AK537" s="127" t="n"/>
      <c r="AL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7" t="n"/>
      <c r="AF538" s="127" t="n"/>
      <c r="AG538" s="127" t="n"/>
      <c r="AH538" s="127" t="n"/>
      <c r="AI538" s="127" t="n"/>
      <c r="AJ538" s="127" t="n"/>
      <c r="AK538" s="127" t="n"/>
      <c r="AL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7" t="n"/>
      <c r="AF539" s="127" t="n"/>
      <c r="AG539" s="127" t="n"/>
      <c r="AH539" s="127" t="n"/>
      <c r="AI539" s="127" t="n"/>
      <c r="AJ539" s="127" t="n"/>
      <c r="AK539" s="127" t="n"/>
      <c r="AL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7" t="n"/>
      <c r="AF540" s="127" t="n"/>
      <c r="AG540" s="127" t="n"/>
      <c r="AH540" s="127" t="n"/>
      <c r="AI540" s="127" t="n"/>
      <c r="AJ540" s="127" t="n"/>
      <c r="AK540" s="127" t="n"/>
      <c r="AL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7" t="n"/>
      <c r="AF541" s="127" t="n"/>
      <c r="AG541" s="127" t="n"/>
      <c r="AH541" s="127" t="n"/>
      <c r="AI541" s="127" t="n"/>
      <c r="AJ541" s="127" t="n"/>
      <c r="AK541" s="127" t="n"/>
      <c r="AL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7" t="n"/>
      <c r="AF542" s="127" t="n"/>
      <c r="AG542" s="127" t="n"/>
      <c r="AH542" s="127" t="n"/>
      <c r="AI542" s="127" t="n"/>
      <c r="AJ542" s="127" t="n"/>
      <c r="AK542" s="127" t="n"/>
      <c r="AL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7" t="n"/>
      <c r="AF543" s="127" t="n"/>
      <c r="AG543" s="127" t="n"/>
      <c r="AH543" s="127" t="n"/>
      <c r="AI543" s="127" t="n"/>
      <c r="AJ543" s="127" t="n"/>
      <c r="AK543" s="127" t="n"/>
      <c r="AL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7" t="n"/>
      <c r="AF544" s="127" t="n"/>
      <c r="AG544" s="127" t="n"/>
      <c r="AH544" s="127" t="n"/>
      <c r="AI544" s="127" t="n"/>
      <c r="AJ544" s="127" t="n"/>
      <c r="AK544" s="127" t="n"/>
      <c r="AL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7" t="n"/>
      <c r="AF545" s="127" t="n"/>
      <c r="AG545" s="127" t="n"/>
      <c r="AH545" s="127" t="n"/>
      <c r="AI545" s="127" t="n"/>
      <c r="AJ545" s="127" t="n"/>
      <c r="AK545" s="127" t="n"/>
      <c r="AL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7" t="n"/>
      <c r="AF546" s="127" t="n"/>
      <c r="AG546" s="127" t="n"/>
      <c r="AH546" s="127" t="n"/>
      <c r="AI546" s="127" t="n"/>
      <c r="AJ546" s="127" t="n"/>
      <c r="AK546" s="127" t="n"/>
      <c r="AL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7" t="n"/>
      <c r="AF547" s="127" t="n"/>
      <c r="AG547" s="127" t="n"/>
      <c r="AH547" s="127" t="n"/>
      <c r="AI547" s="127" t="n"/>
      <c r="AJ547" s="127" t="n"/>
      <c r="AK547" s="127" t="n"/>
      <c r="AL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7" t="n"/>
      <c r="AF548" s="127" t="n"/>
      <c r="AG548" s="127" t="n"/>
      <c r="AH548" s="127" t="n"/>
      <c r="AI548" s="127" t="n"/>
      <c r="AJ548" s="127" t="n"/>
      <c r="AK548" s="127" t="n"/>
      <c r="AL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7" t="n"/>
      <c r="AF549" s="127" t="n"/>
      <c r="AG549" s="127" t="n"/>
      <c r="AH549" s="127" t="n"/>
      <c r="AI549" s="127" t="n"/>
      <c r="AJ549" s="127" t="n"/>
      <c r="AK549" s="127" t="n"/>
      <c r="AL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7" t="n"/>
      <c r="AF550" s="127" t="n"/>
      <c r="AG550" s="127" t="n"/>
      <c r="AH550" s="127" t="n"/>
      <c r="AI550" s="127" t="n"/>
      <c r="AJ550" s="127" t="n"/>
      <c r="AK550" s="127" t="n"/>
      <c r="AL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7" t="n"/>
      <c r="AF551" s="127" t="n"/>
      <c r="AG551" s="127" t="n"/>
      <c r="AH551" s="127" t="n"/>
      <c r="AI551" s="127" t="n"/>
      <c r="AJ551" s="127" t="n"/>
      <c r="AK551" s="127" t="n"/>
      <c r="AL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7" t="n"/>
      <c r="AF552" s="127" t="n"/>
      <c r="AG552" s="127" t="n"/>
      <c r="AH552" s="127" t="n"/>
      <c r="AI552" s="127" t="n"/>
      <c r="AJ552" s="127" t="n"/>
      <c r="AK552" s="127" t="n"/>
      <c r="AL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7" t="n"/>
      <c r="AF553" s="127" t="n"/>
      <c r="AG553" s="127" t="n"/>
      <c r="AH553" s="127" t="n"/>
      <c r="AI553" s="127" t="n"/>
      <c r="AJ553" s="127" t="n"/>
      <c r="AK553" s="127" t="n"/>
      <c r="AL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7" t="n"/>
      <c r="AF554" s="127" t="n"/>
      <c r="AG554" s="127" t="n"/>
      <c r="AH554" s="127" t="n"/>
      <c r="AI554" s="127" t="n"/>
      <c r="AJ554" s="127" t="n"/>
      <c r="AK554" s="127" t="n"/>
      <c r="AL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7" t="n"/>
      <c r="AF555" s="127" t="n"/>
      <c r="AG555" s="127" t="n"/>
      <c r="AH555" s="127" t="n"/>
      <c r="AI555" s="127" t="n"/>
      <c r="AJ555" s="127" t="n"/>
      <c r="AK555" s="127" t="n"/>
      <c r="AL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7" t="n"/>
      <c r="AF556" s="127" t="n"/>
      <c r="AG556" s="127" t="n"/>
      <c r="AH556" s="127" t="n"/>
      <c r="AI556" s="127" t="n"/>
      <c r="AJ556" s="127" t="n"/>
      <c r="AK556" s="127" t="n"/>
      <c r="AL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7" t="n"/>
      <c r="AF557" s="127" t="n"/>
      <c r="AG557" s="127" t="n"/>
      <c r="AH557" s="127" t="n"/>
      <c r="AI557" s="127" t="n"/>
      <c r="AJ557" s="127" t="n"/>
      <c r="AK557" s="127" t="n"/>
      <c r="AL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7" t="n"/>
      <c r="AF558" s="127" t="n"/>
      <c r="AG558" s="127" t="n"/>
      <c r="AH558" s="127" t="n"/>
      <c r="AI558" s="127" t="n"/>
      <c r="AJ558" s="127" t="n"/>
      <c r="AK558" s="127" t="n"/>
      <c r="AL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7" t="n"/>
      <c r="AF559" s="127" t="n"/>
      <c r="AG559" s="127" t="n"/>
      <c r="AH559" s="127" t="n"/>
      <c r="AI559" s="127" t="n"/>
      <c r="AJ559" s="127" t="n"/>
      <c r="AK559" s="127" t="n"/>
      <c r="AL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7" t="n"/>
      <c r="AF560" s="127" t="n"/>
      <c r="AG560" s="127" t="n"/>
      <c r="AH560" s="127" t="n"/>
      <c r="AI560" s="127" t="n"/>
      <c r="AJ560" s="127" t="n"/>
      <c r="AK560" s="127" t="n"/>
      <c r="AL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7" t="n"/>
      <c r="AF561" s="127" t="n"/>
      <c r="AG561" s="127" t="n"/>
      <c r="AH561" s="127" t="n"/>
      <c r="AI561" s="127" t="n"/>
      <c r="AJ561" s="127" t="n"/>
      <c r="AK561" s="127" t="n"/>
      <c r="AL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7" t="n"/>
      <c r="AF562" s="127" t="n"/>
      <c r="AG562" s="127" t="n"/>
      <c r="AH562" s="127" t="n"/>
      <c r="AI562" s="127" t="n"/>
      <c r="AJ562" s="127" t="n"/>
      <c r="AK562" s="127" t="n"/>
      <c r="AL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  <c r="AA563" s="127" t="n"/>
      <c r="AB563" s="127" t="n"/>
      <c r="AC563" s="127" t="n"/>
      <c r="AD563" s="127" t="n"/>
      <c r="AE563" s="127" t="n"/>
      <c r="AF563" s="127" t="n"/>
      <c r="AG563" s="127" t="n"/>
      <c r="AH563" s="127" t="n"/>
      <c r="AI563" s="127" t="n"/>
      <c r="AJ563" s="127" t="n"/>
      <c r="AK563" s="127" t="n"/>
      <c r="AL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  <c r="AA564" s="127" t="n"/>
      <c r="AB564" s="127" t="n"/>
      <c r="AC564" s="127" t="n"/>
      <c r="AD564" s="127" t="n"/>
      <c r="AE564" s="127" t="n"/>
      <c r="AF564" s="127" t="n"/>
      <c r="AG564" s="127" t="n"/>
      <c r="AH564" s="127" t="n"/>
      <c r="AI564" s="127" t="n"/>
      <c r="AJ564" s="127" t="n"/>
      <c r="AK564" s="127" t="n"/>
      <c r="AL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  <c r="AA565" s="127" t="n"/>
      <c r="AB565" s="127" t="n"/>
      <c r="AC565" s="127" t="n"/>
      <c r="AD565" s="127" t="n"/>
      <c r="AE565" s="127" t="n"/>
      <c r="AF565" s="127" t="n"/>
      <c r="AG565" s="127" t="n"/>
      <c r="AH565" s="127" t="n"/>
      <c r="AI565" s="127" t="n"/>
      <c r="AJ565" s="127" t="n"/>
      <c r="AK565" s="127" t="n"/>
      <c r="AL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  <c r="AA566" s="127" t="n"/>
      <c r="AB566" s="127" t="n"/>
      <c r="AC566" s="127" t="n"/>
      <c r="AD566" s="127" t="n"/>
      <c r="AE566" s="127" t="n"/>
      <c r="AF566" s="127" t="n"/>
      <c r="AG566" s="127" t="n"/>
      <c r="AH566" s="127" t="n"/>
      <c r="AI566" s="127" t="n"/>
      <c r="AJ566" s="127" t="n"/>
      <c r="AK566" s="127" t="n"/>
      <c r="AL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7" t="n"/>
      <c r="AF567" s="127" t="n"/>
      <c r="AG567" s="127" t="n"/>
      <c r="AH567" s="127" t="n"/>
      <c r="AI567" s="127" t="n"/>
      <c r="AJ567" s="127" t="n"/>
      <c r="AK567" s="127" t="n"/>
      <c r="AL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7" t="n"/>
      <c r="AF568" s="127" t="n"/>
      <c r="AG568" s="127" t="n"/>
      <c r="AH568" s="127" t="n"/>
      <c r="AI568" s="127" t="n"/>
      <c r="AJ568" s="127" t="n"/>
      <c r="AK568" s="127" t="n"/>
      <c r="AL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7" t="n"/>
      <c r="AF569" s="127" t="n"/>
      <c r="AG569" s="127" t="n"/>
      <c r="AH569" s="127" t="n"/>
      <c r="AI569" s="127" t="n"/>
      <c r="AJ569" s="127" t="n"/>
      <c r="AK569" s="127" t="n"/>
      <c r="AL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7" t="n"/>
      <c r="AF570" s="127" t="n"/>
      <c r="AG570" s="127" t="n"/>
      <c r="AH570" s="127" t="n"/>
      <c r="AI570" s="127" t="n"/>
      <c r="AJ570" s="127" t="n"/>
      <c r="AK570" s="127" t="n"/>
      <c r="AL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7" t="n"/>
      <c r="AF571" s="127" t="n"/>
      <c r="AG571" s="127" t="n"/>
      <c r="AH571" s="127" t="n"/>
      <c r="AI571" s="127" t="n"/>
      <c r="AJ571" s="127" t="n"/>
      <c r="AK571" s="127" t="n"/>
      <c r="AL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7" t="n"/>
      <c r="AF572" s="127" t="n"/>
      <c r="AG572" s="127" t="n"/>
      <c r="AH572" s="127" t="n"/>
      <c r="AI572" s="127" t="n"/>
      <c r="AJ572" s="127" t="n"/>
      <c r="AK572" s="127" t="n"/>
      <c r="AL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7" t="n"/>
      <c r="AF573" s="127" t="n"/>
      <c r="AG573" s="127" t="n"/>
      <c r="AH573" s="127" t="n"/>
      <c r="AI573" s="127" t="n"/>
      <c r="AJ573" s="127" t="n"/>
      <c r="AK573" s="127" t="n"/>
      <c r="AL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7" t="n"/>
      <c r="AF574" s="127" t="n"/>
      <c r="AG574" s="127" t="n"/>
      <c r="AH574" s="127" t="n"/>
      <c r="AI574" s="127" t="n"/>
      <c r="AJ574" s="127" t="n"/>
      <c r="AK574" s="127" t="n"/>
      <c r="AL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7" t="n"/>
      <c r="AF575" s="127" t="n"/>
      <c r="AG575" s="127" t="n"/>
      <c r="AH575" s="127" t="n"/>
      <c r="AI575" s="127" t="n"/>
      <c r="AJ575" s="127" t="n"/>
      <c r="AK575" s="127" t="n"/>
      <c r="AL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  <c r="AA576" s="127" t="n"/>
      <c r="AB576" s="127" t="n"/>
      <c r="AC576" s="127" t="n"/>
      <c r="AD576" s="127" t="n"/>
      <c r="AE576" s="127" t="n"/>
      <c r="AF576" s="127" t="n"/>
      <c r="AG576" s="127" t="n"/>
      <c r="AH576" s="127" t="n"/>
      <c r="AI576" s="127" t="n"/>
      <c r="AJ576" s="127" t="n"/>
      <c r="AK576" s="127" t="n"/>
      <c r="AL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  <c r="AA577" s="127" t="n"/>
      <c r="AB577" s="127" t="n"/>
      <c r="AC577" s="127" t="n"/>
      <c r="AD577" s="127" t="n"/>
      <c r="AE577" s="127" t="n"/>
      <c r="AF577" s="127" t="n"/>
      <c r="AG577" s="127" t="n"/>
      <c r="AH577" s="127" t="n"/>
      <c r="AI577" s="127" t="n"/>
      <c r="AJ577" s="127" t="n"/>
      <c r="AK577" s="127" t="n"/>
      <c r="AL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  <c r="AA578" s="127" t="n"/>
      <c r="AB578" s="127" t="n"/>
      <c r="AC578" s="127" t="n"/>
      <c r="AD578" s="127" t="n"/>
      <c r="AE578" s="127" t="n"/>
      <c r="AF578" s="127" t="n"/>
      <c r="AG578" s="127" t="n"/>
      <c r="AH578" s="127" t="n"/>
      <c r="AI578" s="127" t="n"/>
      <c r="AJ578" s="127" t="n"/>
      <c r="AK578" s="127" t="n"/>
      <c r="AL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  <c r="AA579" s="127" t="n"/>
      <c r="AB579" s="127" t="n"/>
      <c r="AC579" s="127" t="n"/>
      <c r="AD579" s="127" t="n"/>
      <c r="AE579" s="127" t="n"/>
      <c r="AF579" s="127" t="n"/>
      <c r="AG579" s="127" t="n"/>
      <c r="AH579" s="127" t="n"/>
      <c r="AI579" s="127" t="n"/>
      <c r="AJ579" s="127" t="n"/>
      <c r="AK579" s="127" t="n"/>
      <c r="AL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7" t="n"/>
      <c r="AF580" s="127" t="n"/>
      <c r="AG580" s="127" t="n"/>
      <c r="AH580" s="127" t="n"/>
      <c r="AI580" s="127" t="n"/>
      <c r="AJ580" s="127" t="n"/>
      <c r="AK580" s="127" t="n"/>
      <c r="AL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7" t="n"/>
      <c r="AF581" s="127" t="n"/>
      <c r="AG581" s="127" t="n"/>
      <c r="AH581" s="127" t="n"/>
      <c r="AI581" s="127" t="n"/>
      <c r="AJ581" s="127" t="n"/>
      <c r="AK581" s="127" t="n"/>
      <c r="AL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7" t="n"/>
      <c r="AF582" s="127" t="n"/>
      <c r="AG582" s="127" t="n"/>
      <c r="AH582" s="127" t="n"/>
      <c r="AI582" s="127" t="n"/>
      <c r="AJ582" s="127" t="n"/>
      <c r="AK582" s="127" t="n"/>
      <c r="AL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7" t="n"/>
      <c r="AF583" s="127" t="n"/>
      <c r="AG583" s="127" t="n"/>
      <c r="AH583" s="127" t="n"/>
      <c r="AI583" s="127" t="n"/>
      <c r="AJ583" s="127" t="n"/>
      <c r="AK583" s="127" t="n"/>
      <c r="AL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7" t="n"/>
      <c r="AF584" s="127" t="n"/>
      <c r="AG584" s="127" t="n"/>
      <c r="AH584" s="127" t="n"/>
      <c r="AI584" s="127" t="n"/>
      <c r="AJ584" s="127" t="n"/>
      <c r="AK584" s="127" t="n"/>
      <c r="AL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7" t="n"/>
      <c r="AF585" s="127" t="n"/>
      <c r="AG585" s="127" t="n"/>
      <c r="AH585" s="127" t="n"/>
      <c r="AI585" s="127" t="n"/>
      <c r="AJ585" s="127" t="n"/>
      <c r="AK585" s="127" t="n"/>
      <c r="AL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7" t="n"/>
      <c r="AF586" s="127" t="n"/>
      <c r="AG586" s="127" t="n"/>
      <c r="AH586" s="127" t="n"/>
      <c r="AI586" s="127" t="n"/>
      <c r="AJ586" s="127" t="n"/>
      <c r="AK586" s="127" t="n"/>
      <c r="AL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7" t="n"/>
      <c r="AF587" s="127" t="n"/>
      <c r="AG587" s="127" t="n"/>
      <c r="AH587" s="127" t="n"/>
      <c r="AI587" s="127" t="n"/>
      <c r="AJ587" s="127" t="n"/>
      <c r="AK587" s="127" t="n"/>
      <c r="AL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7" t="n"/>
      <c r="AF588" s="127" t="n"/>
      <c r="AG588" s="127" t="n"/>
      <c r="AH588" s="127" t="n"/>
      <c r="AI588" s="127" t="n"/>
      <c r="AJ588" s="127" t="n"/>
      <c r="AK588" s="127" t="n"/>
      <c r="AL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7" t="n"/>
      <c r="AF589" s="127" t="n"/>
      <c r="AG589" s="127" t="n"/>
      <c r="AH589" s="127" t="n"/>
      <c r="AI589" s="127" t="n"/>
      <c r="AJ589" s="127" t="n"/>
      <c r="AK589" s="127" t="n"/>
      <c r="AL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  <c r="AA590" s="127" t="n"/>
      <c r="AB590" s="127" t="n"/>
      <c r="AC590" s="127" t="n"/>
      <c r="AD590" s="127" t="n"/>
      <c r="AE590" s="127" t="n"/>
      <c r="AF590" s="127" t="n"/>
      <c r="AG590" s="127" t="n"/>
      <c r="AH590" s="127" t="n"/>
      <c r="AI590" s="127" t="n"/>
      <c r="AJ590" s="127" t="n"/>
      <c r="AK590" s="127" t="n"/>
      <c r="AL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  <c r="AA591" s="127" t="n"/>
      <c r="AB591" s="127" t="n"/>
      <c r="AC591" s="127" t="n"/>
      <c r="AD591" s="127" t="n"/>
      <c r="AE591" s="127" t="n"/>
      <c r="AF591" s="127" t="n"/>
      <c r="AG591" s="127" t="n"/>
      <c r="AH591" s="127" t="n"/>
      <c r="AI591" s="127" t="n"/>
      <c r="AJ591" s="127" t="n"/>
      <c r="AK591" s="127" t="n"/>
      <c r="AL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7" t="n"/>
      <c r="AF592" s="127" t="n"/>
      <c r="AG592" s="127" t="n"/>
      <c r="AH592" s="127" t="n"/>
      <c r="AI592" s="127" t="n"/>
      <c r="AJ592" s="127" t="n"/>
      <c r="AK592" s="127" t="n"/>
      <c r="AL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7" t="n"/>
      <c r="AF593" s="127" t="n"/>
      <c r="AG593" s="127" t="n"/>
      <c r="AH593" s="127" t="n"/>
      <c r="AI593" s="127" t="n"/>
      <c r="AJ593" s="127" t="n"/>
      <c r="AK593" s="127" t="n"/>
      <c r="AL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7" t="n"/>
      <c r="AF594" s="127" t="n"/>
      <c r="AG594" s="127" t="n"/>
      <c r="AH594" s="127" t="n"/>
      <c r="AI594" s="127" t="n"/>
      <c r="AJ594" s="127" t="n"/>
      <c r="AK594" s="127" t="n"/>
      <c r="AL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7" t="n"/>
      <c r="AF595" s="127" t="n"/>
      <c r="AG595" s="127" t="n"/>
      <c r="AH595" s="127" t="n"/>
      <c r="AI595" s="127" t="n"/>
      <c r="AJ595" s="127" t="n"/>
      <c r="AK595" s="127" t="n"/>
      <c r="AL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7" t="n"/>
      <c r="AF596" s="127" t="n"/>
      <c r="AG596" s="127" t="n"/>
      <c r="AH596" s="127" t="n"/>
      <c r="AI596" s="127" t="n"/>
      <c r="AJ596" s="127" t="n"/>
      <c r="AK596" s="127" t="n"/>
      <c r="AL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7" t="n"/>
      <c r="AF597" s="127" t="n"/>
      <c r="AG597" s="127" t="n"/>
      <c r="AH597" s="127" t="n"/>
      <c r="AI597" s="127" t="n"/>
      <c r="AJ597" s="127" t="n"/>
      <c r="AK597" s="127" t="n"/>
      <c r="AL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7" t="n"/>
      <c r="AF598" s="127" t="n"/>
      <c r="AG598" s="127" t="n"/>
      <c r="AH598" s="127" t="n"/>
      <c r="AI598" s="127" t="n"/>
      <c r="AJ598" s="127" t="n"/>
      <c r="AK598" s="127" t="n"/>
      <c r="AL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7" t="n"/>
      <c r="AF599" s="127" t="n"/>
      <c r="AG599" s="127" t="n"/>
      <c r="AH599" s="127" t="n"/>
      <c r="AI599" s="127" t="n"/>
      <c r="AJ599" s="127" t="n"/>
      <c r="AK599" s="127" t="n"/>
      <c r="AL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7" t="n"/>
      <c r="AF600" s="127" t="n"/>
      <c r="AG600" s="127" t="n"/>
      <c r="AH600" s="127" t="n"/>
      <c r="AI600" s="127" t="n"/>
      <c r="AJ600" s="127" t="n"/>
      <c r="AK600" s="127" t="n"/>
      <c r="AL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7" t="n"/>
      <c r="AF601" s="127" t="n"/>
      <c r="AG601" s="127" t="n"/>
      <c r="AH601" s="127" t="n"/>
      <c r="AI601" s="127" t="n"/>
      <c r="AJ601" s="127" t="n"/>
      <c r="AK601" s="127" t="n"/>
      <c r="AL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  <c r="AA602" s="127" t="n"/>
      <c r="AB602" s="127" t="n"/>
      <c r="AC602" s="127" t="n"/>
      <c r="AD602" s="127" t="n"/>
      <c r="AE602" s="127" t="n"/>
      <c r="AF602" s="127" t="n"/>
      <c r="AG602" s="127" t="n"/>
      <c r="AH602" s="127" t="n"/>
      <c r="AI602" s="127" t="n"/>
      <c r="AJ602" s="127" t="n"/>
      <c r="AK602" s="127" t="n"/>
      <c r="AL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  <c r="AA603" s="127" t="n"/>
      <c r="AB603" s="127" t="n"/>
      <c r="AC603" s="127" t="n"/>
      <c r="AD603" s="127" t="n"/>
      <c r="AE603" s="127" t="n"/>
      <c r="AF603" s="127" t="n"/>
      <c r="AG603" s="127" t="n"/>
      <c r="AH603" s="127" t="n"/>
      <c r="AI603" s="127" t="n"/>
      <c r="AJ603" s="127" t="n"/>
      <c r="AK603" s="127" t="n"/>
      <c r="AL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7" t="n"/>
      <c r="AF604" s="127" t="n"/>
      <c r="AG604" s="127" t="n"/>
      <c r="AH604" s="127" t="n"/>
      <c r="AI604" s="127" t="n"/>
      <c r="AJ604" s="127" t="n"/>
      <c r="AK604" s="127" t="n"/>
      <c r="AL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7" t="n"/>
      <c r="AF605" s="127" t="n"/>
      <c r="AG605" s="127" t="n"/>
      <c r="AH605" s="127" t="n"/>
      <c r="AI605" s="127" t="n"/>
      <c r="AJ605" s="127" t="n"/>
      <c r="AK605" s="127" t="n"/>
      <c r="AL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7" t="n"/>
      <c r="AF606" s="127" t="n"/>
      <c r="AG606" s="127" t="n"/>
      <c r="AH606" s="127" t="n"/>
      <c r="AI606" s="127" t="n"/>
      <c r="AJ606" s="127" t="n"/>
      <c r="AK606" s="127" t="n"/>
      <c r="AL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7" t="n"/>
      <c r="AF607" s="127" t="n"/>
      <c r="AG607" s="127" t="n"/>
      <c r="AH607" s="127" t="n"/>
      <c r="AI607" s="127" t="n"/>
      <c r="AJ607" s="127" t="n"/>
      <c r="AK607" s="127" t="n"/>
      <c r="AL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7" t="n"/>
      <c r="AF608" s="127" t="n"/>
      <c r="AG608" s="127" t="n"/>
      <c r="AH608" s="127" t="n"/>
      <c r="AI608" s="127" t="n"/>
      <c r="AJ608" s="127" t="n"/>
      <c r="AK608" s="127" t="n"/>
      <c r="AL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7" t="n"/>
      <c r="AF609" s="127" t="n"/>
      <c r="AG609" s="127" t="n"/>
      <c r="AH609" s="127" t="n"/>
      <c r="AI609" s="127" t="n"/>
      <c r="AJ609" s="127" t="n"/>
      <c r="AK609" s="127" t="n"/>
      <c r="AL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7" t="n"/>
      <c r="AF610" s="127" t="n"/>
      <c r="AG610" s="127" t="n"/>
      <c r="AH610" s="127" t="n"/>
      <c r="AI610" s="127" t="n"/>
      <c r="AJ610" s="127" t="n"/>
      <c r="AK610" s="127" t="n"/>
      <c r="AL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7" t="n"/>
      <c r="AF611" s="127" t="n"/>
      <c r="AG611" s="127" t="n"/>
      <c r="AH611" s="127" t="n"/>
      <c r="AI611" s="127" t="n"/>
      <c r="AJ611" s="127" t="n"/>
      <c r="AK611" s="127" t="n"/>
      <c r="AL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7" t="n"/>
      <c r="AF612" s="127" t="n"/>
      <c r="AG612" s="127" t="n"/>
      <c r="AH612" s="127" t="n"/>
      <c r="AI612" s="127" t="n"/>
      <c r="AJ612" s="127" t="n"/>
      <c r="AK612" s="127" t="n"/>
      <c r="AL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7" t="n"/>
      <c r="AF613" s="127" t="n"/>
      <c r="AG613" s="127" t="n"/>
      <c r="AH613" s="127" t="n"/>
      <c r="AI613" s="127" t="n"/>
      <c r="AJ613" s="127" t="n"/>
      <c r="AK613" s="127" t="n"/>
      <c r="AL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  <c r="AA614" s="127" t="n"/>
      <c r="AB614" s="127" t="n"/>
      <c r="AC614" s="127" t="n"/>
      <c r="AD614" s="127" t="n"/>
      <c r="AE614" s="127" t="n"/>
      <c r="AF614" s="127" t="n"/>
      <c r="AG614" s="127" t="n"/>
      <c r="AH614" s="127" t="n"/>
      <c r="AI614" s="127" t="n"/>
      <c r="AJ614" s="127" t="n"/>
      <c r="AK614" s="127" t="n"/>
      <c r="AL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  <c r="AA615" s="127" t="n"/>
      <c r="AB615" s="127" t="n"/>
      <c r="AC615" s="127" t="n"/>
      <c r="AD615" s="127" t="n"/>
      <c r="AE615" s="127" t="n"/>
      <c r="AF615" s="127" t="n"/>
      <c r="AG615" s="127" t="n"/>
      <c r="AH615" s="127" t="n"/>
      <c r="AI615" s="127" t="n"/>
      <c r="AJ615" s="127" t="n"/>
      <c r="AK615" s="127" t="n"/>
      <c r="AL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7" t="n"/>
      <c r="AF616" s="127" t="n"/>
      <c r="AG616" s="127" t="n"/>
      <c r="AH616" s="127" t="n"/>
      <c r="AI616" s="127" t="n"/>
      <c r="AJ616" s="127" t="n"/>
      <c r="AK616" s="127" t="n"/>
      <c r="AL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7" t="n"/>
      <c r="AF617" s="127" t="n"/>
      <c r="AG617" s="127" t="n"/>
      <c r="AH617" s="127" t="n"/>
      <c r="AI617" s="127" t="n"/>
      <c r="AJ617" s="127" t="n"/>
      <c r="AK617" s="127" t="n"/>
      <c r="AL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7" t="n"/>
      <c r="AF618" s="127" t="n"/>
      <c r="AG618" s="127" t="n"/>
      <c r="AH618" s="127" t="n"/>
      <c r="AI618" s="127" t="n"/>
      <c r="AJ618" s="127" t="n"/>
      <c r="AK618" s="127" t="n"/>
      <c r="AL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7" t="n"/>
      <c r="AF619" s="127" t="n"/>
      <c r="AG619" s="127" t="n"/>
      <c r="AH619" s="127" t="n"/>
      <c r="AI619" s="127" t="n"/>
      <c r="AJ619" s="127" t="n"/>
      <c r="AK619" s="127" t="n"/>
      <c r="AL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7" t="n"/>
      <c r="AF620" s="127" t="n"/>
      <c r="AG620" s="127" t="n"/>
      <c r="AH620" s="127" t="n"/>
      <c r="AI620" s="127" t="n"/>
      <c r="AJ620" s="127" t="n"/>
      <c r="AK620" s="127" t="n"/>
      <c r="AL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7" t="n"/>
      <c r="AF621" s="127" t="n"/>
      <c r="AG621" s="127" t="n"/>
      <c r="AH621" s="127" t="n"/>
      <c r="AI621" s="127" t="n"/>
      <c r="AJ621" s="127" t="n"/>
      <c r="AK621" s="127" t="n"/>
      <c r="AL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7" t="n"/>
      <c r="AF622" s="127" t="n"/>
      <c r="AG622" s="127" t="n"/>
      <c r="AH622" s="127" t="n"/>
      <c r="AI622" s="127" t="n"/>
      <c r="AJ622" s="127" t="n"/>
      <c r="AK622" s="127" t="n"/>
      <c r="AL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7" t="n"/>
      <c r="AF623" s="127" t="n"/>
      <c r="AG623" s="127" t="n"/>
      <c r="AH623" s="127" t="n"/>
      <c r="AI623" s="127" t="n"/>
      <c r="AJ623" s="127" t="n"/>
      <c r="AK623" s="127" t="n"/>
      <c r="AL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7" t="n"/>
      <c r="AF624" s="127" t="n"/>
      <c r="AG624" s="127" t="n"/>
      <c r="AH624" s="127" t="n"/>
      <c r="AI624" s="127" t="n"/>
      <c r="AJ624" s="127" t="n"/>
      <c r="AK624" s="127" t="n"/>
      <c r="AL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7" t="n"/>
      <c r="AF625" s="127" t="n"/>
      <c r="AG625" s="127" t="n"/>
      <c r="AH625" s="127" t="n"/>
      <c r="AI625" s="127" t="n"/>
      <c r="AJ625" s="127" t="n"/>
      <c r="AK625" s="127" t="n"/>
      <c r="AL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  <c r="AA626" s="127" t="n"/>
      <c r="AB626" s="127" t="n"/>
      <c r="AC626" s="127" t="n"/>
      <c r="AD626" s="127" t="n"/>
      <c r="AE626" s="127" t="n"/>
      <c r="AF626" s="127" t="n"/>
      <c r="AG626" s="127" t="n"/>
      <c r="AH626" s="127" t="n"/>
      <c r="AI626" s="127" t="n"/>
      <c r="AJ626" s="127" t="n"/>
      <c r="AK626" s="127" t="n"/>
      <c r="AL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  <c r="AA627" s="127" t="n"/>
      <c r="AB627" s="127" t="n"/>
      <c r="AC627" s="127" t="n"/>
      <c r="AD627" s="127" t="n"/>
      <c r="AE627" s="127" t="n"/>
      <c r="AF627" s="127" t="n"/>
      <c r="AG627" s="127" t="n"/>
      <c r="AH627" s="127" t="n"/>
      <c r="AI627" s="127" t="n"/>
      <c r="AJ627" s="127" t="n"/>
      <c r="AK627" s="127" t="n"/>
      <c r="AL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7" t="n"/>
      <c r="AF628" s="127" t="n"/>
      <c r="AG628" s="127" t="n"/>
      <c r="AH628" s="127" t="n"/>
      <c r="AI628" s="127" t="n"/>
      <c r="AJ628" s="127" t="n"/>
      <c r="AK628" s="127" t="n"/>
      <c r="AL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7" t="n"/>
      <c r="AF629" s="127" t="n"/>
      <c r="AG629" s="127" t="n"/>
      <c r="AH629" s="127" t="n"/>
      <c r="AI629" s="127" t="n"/>
      <c r="AJ629" s="127" t="n"/>
      <c r="AK629" s="127" t="n"/>
      <c r="AL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7" t="n"/>
      <c r="AF630" s="127" t="n"/>
      <c r="AG630" s="127" t="n"/>
      <c r="AH630" s="127" t="n"/>
      <c r="AI630" s="127" t="n"/>
      <c r="AJ630" s="127" t="n"/>
      <c r="AK630" s="127" t="n"/>
      <c r="AL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7" t="n"/>
      <c r="AF631" s="127" t="n"/>
      <c r="AG631" s="127" t="n"/>
      <c r="AH631" s="127" t="n"/>
      <c r="AI631" s="127" t="n"/>
      <c r="AJ631" s="127" t="n"/>
      <c r="AK631" s="127" t="n"/>
      <c r="AL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7" t="n"/>
      <c r="AF632" s="127" t="n"/>
      <c r="AG632" s="127" t="n"/>
      <c r="AH632" s="127" t="n"/>
      <c r="AI632" s="127" t="n"/>
      <c r="AJ632" s="127" t="n"/>
      <c r="AK632" s="127" t="n"/>
      <c r="AL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7" t="n"/>
      <c r="AF633" s="127" t="n"/>
      <c r="AG633" s="127" t="n"/>
      <c r="AH633" s="127" t="n"/>
      <c r="AI633" s="127" t="n"/>
      <c r="AJ633" s="127" t="n"/>
      <c r="AK633" s="127" t="n"/>
      <c r="AL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7" t="n"/>
      <c r="AF634" s="127" t="n"/>
      <c r="AG634" s="127" t="n"/>
      <c r="AH634" s="127" t="n"/>
      <c r="AI634" s="127" t="n"/>
      <c r="AJ634" s="127" t="n"/>
      <c r="AK634" s="127" t="n"/>
      <c r="AL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7" t="n"/>
      <c r="AF635" s="127" t="n"/>
      <c r="AG635" s="127" t="n"/>
      <c r="AH635" s="127" t="n"/>
      <c r="AI635" s="127" t="n"/>
      <c r="AJ635" s="127" t="n"/>
      <c r="AK635" s="127" t="n"/>
      <c r="AL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7" t="n"/>
      <c r="AF636" s="127" t="n"/>
      <c r="AG636" s="127" t="n"/>
      <c r="AH636" s="127" t="n"/>
      <c r="AI636" s="127" t="n"/>
      <c r="AJ636" s="127" t="n"/>
      <c r="AK636" s="127" t="n"/>
      <c r="AL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7" t="n"/>
      <c r="AF637" s="127" t="n"/>
      <c r="AG637" s="127" t="n"/>
      <c r="AH637" s="127" t="n"/>
      <c r="AI637" s="127" t="n"/>
      <c r="AJ637" s="127" t="n"/>
      <c r="AK637" s="127" t="n"/>
      <c r="AL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  <c r="AA638" s="127" t="n"/>
      <c r="AB638" s="127" t="n"/>
      <c r="AC638" s="127" t="n"/>
      <c r="AD638" s="127" t="n"/>
      <c r="AE638" s="127" t="n"/>
      <c r="AF638" s="127" t="n"/>
      <c r="AG638" s="127" t="n"/>
      <c r="AH638" s="127" t="n"/>
      <c r="AI638" s="127" t="n"/>
      <c r="AJ638" s="127" t="n"/>
      <c r="AK638" s="127" t="n"/>
      <c r="AL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  <c r="AA639" s="127" t="n"/>
      <c r="AB639" s="127" t="n"/>
      <c r="AC639" s="127" t="n"/>
      <c r="AD639" s="127" t="n"/>
      <c r="AE639" s="127" t="n"/>
      <c r="AF639" s="127" t="n"/>
      <c r="AG639" s="127" t="n"/>
      <c r="AH639" s="127" t="n"/>
      <c r="AI639" s="127" t="n"/>
      <c r="AJ639" s="127" t="n"/>
      <c r="AK639" s="127" t="n"/>
      <c r="AL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7" t="n"/>
      <c r="AF640" s="127" t="n"/>
      <c r="AG640" s="127" t="n"/>
      <c r="AH640" s="127" t="n"/>
      <c r="AI640" s="127" t="n"/>
      <c r="AJ640" s="127" t="n"/>
      <c r="AK640" s="127" t="n"/>
      <c r="AL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7" t="n"/>
      <c r="AF641" s="127" t="n"/>
      <c r="AG641" s="127" t="n"/>
      <c r="AH641" s="127" t="n"/>
      <c r="AI641" s="127" t="n"/>
      <c r="AJ641" s="127" t="n"/>
      <c r="AK641" s="127" t="n"/>
      <c r="AL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7" t="n"/>
      <c r="AF642" s="127" t="n"/>
      <c r="AG642" s="127" t="n"/>
      <c r="AH642" s="127" t="n"/>
      <c r="AI642" s="127" t="n"/>
      <c r="AJ642" s="127" t="n"/>
      <c r="AK642" s="127" t="n"/>
      <c r="AL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7" t="n"/>
      <c r="AF643" s="127" t="n"/>
      <c r="AG643" s="127" t="n"/>
      <c r="AH643" s="127" t="n"/>
      <c r="AI643" s="127" t="n"/>
      <c r="AJ643" s="127" t="n"/>
      <c r="AK643" s="127" t="n"/>
      <c r="AL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7" t="n"/>
      <c r="AF644" s="127" t="n"/>
      <c r="AG644" s="127" t="n"/>
      <c r="AH644" s="127" t="n"/>
      <c r="AI644" s="127" t="n"/>
      <c r="AJ644" s="127" t="n"/>
      <c r="AK644" s="127" t="n"/>
      <c r="AL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7" t="n"/>
      <c r="AF645" s="127" t="n"/>
      <c r="AG645" s="127" t="n"/>
      <c r="AH645" s="127" t="n"/>
      <c r="AI645" s="127" t="n"/>
      <c r="AJ645" s="127" t="n"/>
      <c r="AK645" s="127" t="n"/>
      <c r="AL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7" t="n"/>
      <c r="AF646" s="127" t="n"/>
      <c r="AG646" s="127" t="n"/>
      <c r="AH646" s="127" t="n"/>
      <c r="AI646" s="127" t="n"/>
      <c r="AJ646" s="127" t="n"/>
      <c r="AK646" s="127" t="n"/>
      <c r="AL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7" t="n"/>
      <c r="AF647" s="127" t="n"/>
      <c r="AG647" s="127" t="n"/>
      <c r="AH647" s="127" t="n"/>
      <c r="AI647" s="127" t="n"/>
      <c r="AJ647" s="127" t="n"/>
      <c r="AK647" s="127" t="n"/>
      <c r="AL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7" t="n"/>
      <c r="AF648" s="127" t="n"/>
      <c r="AG648" s="127" t="n"/>
      <c r="AH648" s="127" t="n"/>
      <c r="AI648" s="127" t="n"/>
      <c r="AJ648" s="127" t="n"/>
      <c r="AK648" s="127" t="n"/>
      <c r="AL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7" t="n"/>
      <c r="AF649" s="127" t="n"/>
      <c r="AG649" s="127" t="n"/>
      <c r="AH649" s="127" t="n"/>
      <c r="AI649" s="127" t="n"/>
      <c r="AJ649" s="127" t="n"/>
      <c r="AK649" s="127" t="n"/>
      <c r="AL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  <c r="AA650" s="127" t="n"/>
      <c r="AB650" s="127" t="n"/>
      <c r="AC650" s="127" t="n"/>
      <c r="AD650" s="127" t="n"/>
      <c r="AE650" s="127" t="n"/>
      <c r="AF650" s="127" t="n"/>
      <c r="AG650" s="127" t="n"/>
      <c r="AH650" s="127" t="n"/>
      <c r="AI650" s="127" t="n"/>
      <c r="AJ650" s="127" t="n"/>
      <c r="AK650" s="127" t="n"/>
      <c r="AL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  <c r="AA651" s="127" t="n"/>
      <c r="AB651" s="127" t="n"/>
      <c r="AC651" s="127" t="n"/>
      <c r="AD651" s="127" t="n"/>
      <c r="AE651" s="127" t="n"/>
      <c r="AF651" s="127" t="n"/>
      <c r="AG651" s="127" t="n"/>
      <c r="AH651" s="127" t="n"/>
      <c r="AI651" s="127" t="n"/>
      <c r="AJ651" s="127" t="n"/>
      <c r="AK651" s="127" t="n"/>
      <c r="AL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7" t="n"/>
      <c r="AF652" s="127" t="n"/>
      <c r="AG652" s="127" t="n"/>
      <c r="AH652" s="127" t="n"/>
      <c r="AI652" s="127" t="n"/>
      <c r="AJ652" s="127" t="n"/>
      <c r="AK652" s="127" t="n"/>
      <c r="AL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7" t="n"/>
      <c r="AF653" s="127" t="n"/>
      <c r="AG653" s="127" t="n"/>
      <c r="AH653" s="127" t="n"/>
      <c r="AI653" s="127" t="n"/>
      <c r="AJ653" s="127" t="n"/>
      <c r="AK653" s="127" t="n"/>
      <c r="AL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7" t="n"/>
      <c r="AF654" s="127" t="n"/>
      <c r="AG654" s="127" t="n"/>
      <c r="AH654" s="127" t="n"/>
      <c r="AI654" s="127" t="n"/>
      <c r="AJ654" s="127" t="n"/>
      <c r="AK654" s="127" t="n"/>
      <c r="AL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7" t="n"/>
      <c r="AF655" s="127" t="n"/>
      <c r="AG655" s="127" t="n"/>
      <c r="AH655" s="127" t="n"/>
      <c r="AI655" s="127" t="n"/>
      <c r="AJ655" s="127" t="n"/>
      <c r="AK655" s="127" t="n"/>
      <c r="AL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7" t="n"/>
      <c r="AF656" s="127" t="n"/>
      <c r="AG656" s="127" t="n"/>
      <c r="AH656" s="127" t="n"/>
      <c r="AI656" s="127" t="n"/>
      <c r="AJ656" s="127" t="n"/>
      <c r="AK656" s="127" t="n"/>
      <c r="AL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7" t="n"/>
      <c r="AF657" s="127" t="n"/>
      <c r="AG657" s="127" t="n"/>
      <c r="AH657" s="127" t="n"/>
      <c r="AI657" s="127" t="n"/>
      <c r="AJ657" s="127" t="n"/>
      <c r="AK657" s="127" t="n"/>
      <c r="AL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7" t="n"/>
      <c r="AF658" s="127" t="n"/>
      <c r="AG658" s="127" t="n"/>
      <c r="AH658" s="127" t="n"/>
      <c r="AI658" s="127" t="n"/>
      <c r="AJ658" s="127" t="n"/>
      <c r="AK658" s="127" t="n"/>
      <c r="AL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7" t="n"/>
      <c r="AF659" s="127" t="n"/>
      <c r="AG659" s="127" t="n"/>
      <c r="AH659" s="127" t="n"/>
      <c r="AI659" s="127" t="n"/>
      <c r="AJ659" s="127" t="n"/>
      <c r="AK659" s="127" t="n"/>
      <c r="AL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7" t="n"/>
      <c r="AF660" s="127" t="n"/>
      <c r="AG660" s="127" t="n"/>
      <c r="AH660" s="127" t="n"/>
      <c r="AI660" s="127" t="n"/>
      <c r="AJ660" s="127" t="n"/>
      <c r="AK660" s="127" t="n"/>
      <c r="AL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7" t="n"/>
      <c r="AF661" s="127" t="n"/>
      <c r="AG661" s="127" t="n"/>
      <c r="AH661" s="127" t="n"/>
      <c r="AI661" s="127" t="n"/>
      <c r="AJ661" s="127" t="n"/>
      <c r="AK661" s="127" t="n"/>
      <c r="AL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  <c r="AA662" s="127" t="n"/>
      <c r="AB662" s="127" t="n"/>
      <c r="AC662" s="127" t="n"/>
      <c r="AD662" s="127" t="n"/>
      <c r="AE662" s="127" t="n"/>
      <c r="AF662" s="127" t="n"/>
      <c r="AG662" s="127" t="n"/>
      <c r="AH662" s="127" t="n"/>
      <c r="AI662" s="127" t="n"/>
      <c r="AJ662" s="127" t="n"/>
      <c r="AK662" s="127" t="n"/>
      <c r="AL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  <c r="AA663" s="127" t="n"/>
      <c r="AB663" s="127" t="n"/>
      <c r="AC663" s="127" t="n"/>
      <c r="AD663" s="127" t="n"/>
      <c r="AE663" s="127" t="n"/>
      <c r="AF663" s="127" t="n"/>
      <c r="AG663" s="127" t="n"/>
      <c r="AH663" s="127" t="n"/>
      <c r="AI663" s="127" t="n"/>
      <c r="AJ663" s="127" t="n"/>
      <c r="AK663" s="127" t="n"/>
      <c r="AL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7" t="n"/>
      <c r="AF664" s="127" t="n"/>
      <c r="AG664" s="127" t="n"/>
      <c r="AH664" s="127" t="n"/>
      <c r="AI664" s="127" t="n"/>
      <c r="AJ664" s="127" t="n"/>
      <c r="AK664" s="127" t="n"/>
      <c r="AL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7" t="n"/>
      <c r="AF665" s="127" t="n"/>
      <c r="AG665" s="127" t="n"/>
      <c r="AH665" s="127" t="n"/>
      <c r="AI665" s="127" t="n"/>
      <c r="AJ665" s="127" t="n"/>
      <c r="AK665" s="127" t="n"/>
      <c r="AL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7" t="n"/>
      <c r="AF666" s="127" t="n"/>
      <c r="AG666" s="127" t="n"/>
      <c r="AH666" s="127" t="n"/>
      <c r="AI666" s="127" t="n"/>
      <c r="AJ666" s="127" t="n"/>
      <c r="AK666" s="127" t="n"/>
      <c r="AL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7" t="n"/>
      <c r="AF667" s="127" t="n"/>
      <c r="AG667" s="127" t="n"/>
      <c r="AH667" s="127" t="n"/>
      <c r="AI667" s="127" t="n"/>
      <c r="AJ667" s="127" t="n"/>
      <c r="AK667" s="127" t="n"/>
      <c r="AL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7" t="n"/>
      <c r="AF668" s="127" t="n"/>
      <c r="AG668" s="127" t="n"/>
      <c r="AH668" s="127" t="n"/>
      <c r="AI668" s="127" t="n"/>
      <c r="AJ668" s="127" t="n"/>
      <c r="AK668" s="127" t="n"/>
      <c r="AL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7" t="n"/>
      <c r="AF669" s="127" t="n"/>
      <c r="AG669" s="127" t="n"/>
      <c r="AH669" s="127" t="n"/>
      <c r="AI669" s="127" t="n"/>
      <c r="AJ669" s="127" t="n"/>
      <c r="AK669" s="127" t="n"/>
      <c r="AL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7" t="n"/>
      <c r="AF670" s="127" t="n"/>
      <c r="AG670" s="127" t="n"/>
      <c r="AH670" s="127" t="n"/>
      <c r="AI670" s="127" t="n"/>
      <c r="AJ670" s="127" t="n"/>
      <c r="AK670" s="127" t="n"/>
      <c r="AL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7" t="n"/>
      <c r="AF671" s="127" t="n"/>
      <c r="AG671" s="127" t="n"/>
      <c r="AH671" s="127" t="n"/>
      <c r="AI671" s="127" t="n"/>
      <c r="AJ671" s="127" t="n"/>
      <c r="AK671" s="127" t="n"/>
      <c r="AL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7" t="n"/>
      <c r="AF672" s="127" t="n"/>
      <c r="AG672" s="127" t="n"/>
      <c r="AH672" s="127" t="n"/>
      <c r="AI672" s="127" t="n"/>
      <c r="AJ672" s="127" t="n"/>
      <c r="AK672" s="127" t="n"/>
      <c r="AL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7" t="n"/>
      <c r="AF673" s="127" t="n"/>
      <c r="AG673" s="127" t="n"/>
      <c r="AH673" s="127" t="n"/>
      <c r="AI673" s="127" t="n"/>
      <c r="AJ673" s="127" t="n"/>
      <c r="AK673" s="127" t="n"/>
      <c r="AL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  <c r="AA674" s="127" t="n"/>
      <c r="AB674" s="127" t="n"/>
      <c r="AC674" s="127" t="n"/>
      <c r="AD674" s="127" t="n"/>
      <c r="AE674" s="127" t="n"/>
      <c r="AF674" s="127" t="n"/>
      <c r="AG674" s="127" t="n"/>
      <c r="AH674" s="127" t="n"/>
      <c r="AI674" s="127" t="n"/>
      <c r="AJ674" s="127" t="n"/>
      <c r="AK674" s="127" t="n"/>
      <c r="AL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  <c r="AA675" s="127" t="n"/>
      <c r="AB675" s="127" t="n"/>
      <c r="AC675" s="127" t="n"/>
      <c r="AD675" s="127" t="n"/>
      <c r="AE675" s="127" t="n"/>
      <c r="AF675" s="127" t="n"/>
      <c r="AG675" s="127" t="n"/>
      <c r="AH675" s="127" t="n"/>
      <c r="AI675" s="127" t="n"/>
      <c r="AJ675" s="127" t="n"/>
      <c r="AK675" s="127" t="n"/>
      <c r="AL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7" t="n"/>
      <c r="AF676" s="127" t="n"/>
      <c r="AG676" s="127" t="n"/>
      <c r="AH676" s="127" t="n"/>
      <c r="AI676" s="127" t="n"/>
      <c r="AJ676" s="127" t="n"/>
      <c r="AK676" s="127" t="n"/>
      <c r="AL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7" t="n"/>
      <c r="AF677" s="127" t="n"/>
      <c r="AG677" s="127" t="n"/>
      <c r="AH677" s="127" t="n"/>
      <c r="AI677" s="127" t="n"/>
      <c r="AJ677" s="127" t="n"/>
      <c r="AK677" s="127" t="n"/>
      <c r="AL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7" t="n"/>
      <c r="AF678" s="127" t="n"/>
      <c r="AG678" s="127" t="n"/>
      <c r="AH678" s="127" t="n"/>
      <c r="AI678" s="127" t="n"/>
      <c r="AJ678" s="127" t="n"/>
      <c r="AK678" s="127" t="n"/>
      <c r="AL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7" t="n"/>
      <c r="AF679" s="127" t="n"/>
      <c r="AG679" s="127" t="n"/>
      <c r="AH679" s="127" t="n"/>
      <c r="AI679" s="127" t="n"/>
      <c r="AJ679" s="127" t="n"/>
      <c r="AK679" s="127" t="n"/>
      <c r="AL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7" t="n"/>
      <c r="AF680" s="127" t="n"/>
      <c r="AG680" s="127" t="n"/>
      <c r="AH680" s="127" t="n"/>
      <c r="AI680" s="127" t="n"/>
      <c r="AJ680" s="127" t="n"/>
      <c r="AK680" s="127" t="n"/>
      <c r="AL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7" t="n"/>
      <c r="AF681" s="127" t="n"/>
      <c r="AG681" s="127" t="n"/>
      <c r="AH681" s="127" t="n"/>
      <c r="AI681" s="127" t="n"/>
      <c r="AJ681" s="127" t="n"/>
      <c r="AK681" s="127" t="n"/>
      <c r="AL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7" t="n"/>
      <c r="AF682" s="127" t="n"/>
      <c r="AG682" s="127" t="n"/>
      <c r="AH682" s="127" t="n"/>
      <c r="AI682" s="127" t="n"/>
      <c r="AJ682" s="127" t="n"/>
      <c r="AK682" s="127" t="n"/>
      <c r="AL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7" t="n"/>
      <c r="AF683" s="127" t="n"/>
      <c r="AG683" s="127" t="n"/>
      <c r="AH683" s="127" t="n"/>
      <c r="AI683" s="127" t="n"/>
      <c r="AJ683" s="127" t="n"/>
      <c r="AK683" s="127" t="n"/>
      <c r="AL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7" t="n"/>
      <c r="AF684" s="127" t="n"/>
      <c r="AG684" s="127" t="n"/>
      <c r="AH684" s="127" t="n"/>
      <c r="AI684" s="127" t="n"/>
      <c r="AJ684" s="127" t="n"/>
      <c r="AK684" s="127" t="n"/>
      <c r="AL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7" t="n"/>
      <c r="AF685" s="127" t="n"/>
      <c r="AG685" s="127" t="n"/>
      <c r="AH685" s="127" t="n"/>
      <c r="AI685" s="127" t="n"/>
      <c r="AJ685" s="127" t="n"/>
      <c r="AK685" s="127" t="n"/>
      <c r="AL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  <c r="AA686" s="127" t="n"/>
      <c r="AB686" s="127" t="n"/>
      <c r="AC686" s="127" t="n"/>
      <c r="AD686" s="127" t="n"/>
      <c r="AE686" s="127" t="n"/>
      <c r="AF686" s="127" t="n"/>
      <c r="AG686" s="127" t="n"/>
      <c r="AH686" s="127" t="n"/>
      <c r="AI686" s="127" t="n"/>
      <c r="AJ686" s="127" t="n"/>
      <c r="AK686" s="127" t="n"/>
      <c r="AL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  <c r="AA687" s="127" t="n"/>
      <c r="AB687" s="127" t="n"/>
      <c r="AC687" s="127" t="n"/>
      <c r="AD687" s="127" t="n"/>
      <c r="AE687" s="127" t="n"/>
      <c r="AF687" s="127" t="n"/>
      <c r="AG687" s="127" t="n"/>
      <c r="AH687" s="127" t="n"/>
      <c r="AI687" s="127" t="n"/>
      <c r="AJ687" s="127" t="n"/>
      <c r="AK687" s="127" t="n"/>
      <c r="AL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7" t="n"/>
      <c r="AF688" s="127" t="n"/>
      <c r="AG688" s="127" t="n"/>
      <c r="AH688" s="127" t="n"/>
      <c r="AI688" s="127" t="n"/>
      <c r="AJ688" s="127" t="n"/>
      <c r="AK688" s="127" t="n"/>
      <c r="AL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7" t="n"/>
      <c r="AF689" s="127" t="n"/>
      <c r="AG689" s="127" t="n"/>
      <c r="AH689" s="127" t="n"/>
      <c r="AI689" s="127" t="n"/>
      <c r="AJ689" s="127" t="n"/>
      <c r="AK689" s="127" t="n"/>
      <c r="AL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7" t="n"/>
      <c r="AF690" s="127" t="n"/>
      <c r="AG690" s="127" t="n"/>
      <c r="AH690" s="127" t="n"/>
      <c r="AI690" s="127" t="n"/>
      <c r="AJ690" s="127" t="n"/>
      <c r="AK690" s="127" t="n"/>
      <c r="AL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7" t="n"/>
      <c r="AF691" s="127" t="n"/>
      <c r="AG691" s="127" t="n"/>
      <c r="AH691" s="127" t="n"/>
      <c r="AI691" s="127" t="n"/>
      <c r="AJ691" s="127" t="n"/>
      <c r="AK691" s="127" t="n"/>
      <c r="AL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7" t="n"/>
      <c r="AF692" s="127" t="n"/>
      <c r="AG692" s="127" t="n"/>
      <c r="AH692" s="127" t="n"/>
      <c r="AI692" s="127" t="n"/>
      <c r="AJ692" s="127" t="n"/>
      <c r="AK692" s="127" t="n"/>
      <c r="AL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7" t="n"/>
      <c r="AF693" s="127" t="n"/>
      <c r="AG693" s="127" t="n"/>
      <c r="AH693" s="127" t="n"/>
      <c r="AI693" s="127" t="n"/>
      <c r="AJ693" s="127" t="n"/>
      <c r="AK693" s="127" t="n"/>
      <c r="AL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7" t="n"/>
      <c r="AF694" s="127" t="n"/>
      <c r="AG694" s="127" t="n"/>
      <c r="AH694" s="127" t="n"/>
      <c r="AI694" s="127" t="n"/>
      <c r="AJ694" s="127" t="n"/>
      <c r="AK694" s="127" t="n"/>
      <c r="AL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7" t="n"/>
      <c r="AF695" s="127" t="n"/>
      <c r="AG695" s="127" t="n"/>
      <c r="AH695" s="127" t="n"/>
      <c r="AI695" s="127" t="n"/>
      <c r="AJ695" s="127" t="n"/>
      <c r="AK695" s="127" t="n"/>
      <c r="AL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7" t="n"/>
      <c r="AF696" s="127" t="n"/>
      <c r="AG696" s="127" t="n"/>
      <c r="AH696" s="127" t="n"/>
      <c r="AI696" s="127" t="n"/>
      <c r="AJ696" s="127" t="n"/>
      <c r="AK696" s="127" t="n"/>
      <c r="AL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7" t="n"/>
      <c r="AF697" s="127" t="n"/>
      <c r="AG697" s="127" t="n"/>
      <c r="AH697" s="127" t="n"/>
      <c r="AI697" s="127" t="n"/>
      <c r="AJ697" s="127" t="n"/>
      <c r="AK697" s="127" t="n"/>
      <c r="AL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  <c r="AA698" s="127" t="n"/>
      <c r="AB698" s="127" t="n"/>
      <c r="AC698" s="127" t="n"/>
      <c r="AD698" s="127" t="n"/>
      <c r="AE698" s="127" t="n"/>
      <c r="AF698" s="127" t="n"/>
      <c r="AG698" s="127" t="n"/>
      <c r="AH698" s="127" t="n"/>
      <c r="AI698" s="127" t="n"/>
      <c r="AJ698" s="127" t="n"/>
      <c r="AK698" s="127" t="n"/>
      <c r="AL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  <c r="AA699" s="127" t="n"/>
      <c r="AB699" s="127" t="n"/>
      <c r="AC699" s="127" t="n"/>
      <c r="AD699" s="127" t="n"/>
      <c r="AE699" s="127" t="n"/>
      <c r="AF699" s="127" t="n"/>
      <c r="AG699" s="127" t="n"/>
      <c r="AH699" s="127" t="n"/>
      <c r="AI699" s="127" t="n"/>
      <c r="AJ699" s="127" t="n"/>
      <c r="AK699" s="127" t="n"/>
      <c r="AL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7" t="n"/>
      <c r="AF700" s="127" t="n"/>
      <c r="AG700" s="127" t="n"/>
      <c r="AH700" s="127" t="n"/>
      <c r="AI700" s="127" t="n"/>
      <c r="AJ700" s="127" t="n"/>
      <c r="AK700" s="127" t="n"/>
      <c r="AL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7" t="n"/>
      <c r="AF701" s="127" t="n"/>
      <c r="AG701" s="127" t="n"/>
      <c r="AH701" s="127" t="n"/>
      <c r="AI701" s="127" t="n"/>
      <c r="AJ701" s="127" t="n"/>
      <c r="AK701" s="127" t="n"/>
      <c r="AL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7" t="n"/>
      <c r="AF702" s="127" t="n"/>
      <c r="AG702" s="127" t="n"/>
      <c r="AH702" s="127" t="n"/>
      <c r="AI702" s="127" t="n"/>
      <c r="AJ702" s="127" t="n"/>
      <c r="AK702" s="127" t="n"/>
      <c r="AL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7" t="n"/>
      <c r="AF703" s="127" t="n"/>
      <c r="AG703" s="127" t="n"/>
      <c r="AH703" s="127" t="n"/>
      <c r="AI703" s="127" t="n"/>
      <c r="AJ703" s="127" t="n"/>
      <c r="AK703" s="127" t="n"/>
      <c r="AL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7" t="n"/>
      <c r="AF704" s="127" t="n"/>
      <c r="AG704" s="127" t="n"/>
      <c r="AH704" s="127" t="n"/>
      <c r="AI704" s="127" t="n"/>
      <c r="AJ704" s="127" t="n"/>
      <c r="AK704" s="127" t="n"/>
      <c r="AL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7" t="n"/>
      <c r="AF705" s="127" t="n"/>
      <c r="AG705" s="127" t="n"/>
      <c r="AH705" s="127" t="n"/>
      <c r="AI705" s="127" t="n"/>
      <c r="AJ705" s="127" t="n"/>
      <c r="AK705" s="127" t="n"/>
      <c r="AL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7" t="n"/>
      <c r="AF706" s="127" t="n"/>
      <c r="AG706" s="127" t="n"/>
      <c r="AH706" s="127" t="n"/>
      <c r="AI706" s="127" t="n"/>
      <c r="AJ706" s="127" t="n"/>
      <c r="AK706" s="127" t="n"/>
      <c r="AL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7" t="n"/>
      <c r="AF707" s="127" t="n"/>
      <c r="AG707" s="127" t="n"/>
      <c r="AH707" s="127" t="n"/>
      <c r="AI707" s="127" t="n"/>
      <c r="AJ707" s="127" t="n"/>
      <c r="AK707" s="127" t="n"/>
      <c r="AL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7" t="n"/>
      <c r="AF708" s="127" t="n"/>
      <c r="AG708" s="127" t="n"/>
      <c r="AH708" s="127" t="n"/>
      <c r="AI708" s="127" t="n"/>
      <c r="AJ708" s="127" t="n"/>
      <c r="AK708" s="127" t="n"/>
      <c r="AL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7" t="n"/>
      <c r="AF709" s="127" t="n"/>
      <c r="AG709" s="127" t="n"/>
      <c r="AH709" s="127" t="n"/>
      <c r="AI709" s="127" t="n"/>
      <c r="AJ709" s="127" t="n"/>
      <c r="AK709" s="127" t="n"/>
      <c r="AL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  <c r="AA710" s="127" t="n"/>
      <c r="AB710" s="127" t="n"/>
      <c r="AC710" s="127" t="n"/>
      <c r="AD710" s="127" t="n"/>
      <c r="AE710" s="127" t="n"/>
      <c r="AF710" s="127" t="n"/>
      <c r="AG710" s="127" t="n"/>
      <c r="AH710" s="127" t="n"/>
      <c r="AI710" s="127" t="n"/>
      <c r="AJ710" s="127" t="n"/>
      <c r="AK710" s="127" t="n"/>
      <c r="AL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  <c r="AA711" s="127" t="n"/>
      <c r="AB711" s="127" t="n"/>
      <c r="AC711" s="127" t="n"/>
      <c r="AD711" s="127" t="n"/>
      <c r="AE711" s="127" t="n"/>
      <c r="AF711" s="127" t="n"/>
      <c r="AG711" s="127" t="n"/>
      <c r="AH711" s="127" t="n"/>
      <c r="AI711" s="127" t="n"/>
      <c r="AJ711" s="127" t="n"/>
      <c r="AK711" s="127" t="n"/>
      <c r="AL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7" t="n"/>
      <c r="AF712" s="127" t="n"/>
      <c r="AG712" s="127" t="n"/>
      <c r="AH712" s="127" t="n"/>
      <c r="AI712" s="127" t="n"/>
      <c r="AJ712" s="127" t="n"/>
      <c r="AK712" s="127" t="n"/>
      <c r="AL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7" t="n"/>
      <c r="AF713" s="127" t="n"/>
      <c r="AG713" s="127" t="n"/>
      <c r="AH713" s="127" t="n"/>
      <c r="AI713" s="127" t="n"/>
      <c r="AJ713" s="127" t="n"/>
      <c r="AK713" s="127" t="n"/>
      <c r="AL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7" t="n"/>
      <c r="AF714" s="127" t="n"/>
      <c r="AG714" s="127" t="n"/>
      <c r="AH714" s="127" t="n"/>
      <c r="AI714" s="127" t="n"/>
      <c r="AJ714" s="127" t="n"/>
      <c r="AK714" s="127" t="n"/>
      <c r="AL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7" t="n"/>
      <c r="AF715" s="127" t="n"/>
      <c r="AG715" s="127" t="n"/>
      <c r="AH715" s="127" t="n"/>
      <c r="AI715" s="127" t="n"/>
      <c r="AJ715" s="127" t="n"/>
      <c r="AK715" s="127" t="n"/>
      <c r="AL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7" t="n"/>
      <c r="AF716" s="127" t="n"/>
      <c r="AG716" s="127" t="n"/>
      <c r="AH716" s="127" t="n"/>
      <c r="AI716" s="127" t="n"/>
      <c r="AJ716" s="127" t="n"/>
      <c r="AK716" s="127" t="n"/>
      <c r="AL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7" t="n"/>
      <c r="AF717" s="127" t="n"/>
      <c r="AG717" s="127" t="n"/>
      <c r="AH717" s="127" t="n"/>
      <c r="AI717" s="127" t="n"/>
      <c r="AJ717" s="127" t="n"/>
      <c r="AK717" s="127" t="n"/>
      <c r="AL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7" t="n"/>
      <c r="AF718" s="127" t="n"/>
      <c r="AG718" s="127" t="n"/>
      <c r="AH718" s="127" t="n"/>
      <c r="AI718" s="127" t="n"/>
      <c r="AJ718" s="127" t="n"/>
      <c r="AK718" s="127" t="n"/>
      <c r="AL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7" t="n"/>
      <c r="AF719" s="127" t="n"/>
      <c r="AG719" s="127" t="n"/>
      <c r="AH719" s="127" t="n"/>
      <c r="AI719" s="127" t="n"/>
      <c r="AJ719" s="127" t="n"/>
      <c r="AK719" s="127" t="n"/>
      <c r="AL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7" t="n"/>
      <c r="AF720" s="127" t="n"/>
      <c r="AG720" s="127" t="n"/>
      <c r="AH720" s="127" t="n"/>
      <c r="AI720" s="127" t="n"/>
      <c r="AJ720" s="127" t="n"/>
      <c r="AK720" s="127" t="n"/>
      <c r="AL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7" t="n"/>
      <c r="AF721" s="127" t="n"/>
      <c r="AG721" s="127" t="n"/>
      <c r="AH721" s="127" t="n"/>
      <c r="AI721" s="127" t="n"/>
      <c r="AJ721" s="127" t="n"/>
      <c r="AK721" s="127" t="n"/>
      <c r="AL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  <c r="AA722" s="127" t="n"/>
      <c r="AB722" s="127" t="n"/>
      <c r="AC722" s="127" t="n"/>
      <c r="AD722" s="127" t="n"/>
      <c r="AE722" s="127" t="n"/>
      <c r="AF722" s="127" t="n"/>
      <c r="AG722" s="127" t="n"/>
      <c r="AH722" s="127" t="n"/>
      <c r="AI722" s="127" t="n"/>
      <c r="AJ722" s="127" t="n"/>
      <c r="AK722" s="127" t="n"/>
      <c r="AL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  <c r="AA723" s="127" t="n"/>
      <c r="AB723" s="127" t="n"/>
      <c r="AC723" s="127" t="n"/>
      <c r="AD723" s="127" t="n"/>
      <c r="AE723" s="127" t="n"/>
      <c r="AF723" s="127" t="n"/>
      <c r="AG723" s="127" t="n"/>
      <c r="AH723" s="127" t="n"/>
      <c r="AI723" s="127" t="n"/>
      <c r="AJ723" s="127" t="n"/>
      <c r="AK723" s="127" t="n"/>
      <c r="AL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7" t="n"/>
      <c r="AF724" s="127" t="n"/>
      <c r="AG724" s="127" t="n"/>
      <c r="AH724" s="127" t="n"/>
      <c r="AI724" s="127" t="n"/>
      <c r="AJ724" s="127" t="n"/>
      <c r="AK724" s="127" t="n"/>
      <c r="AL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7" t="n"/>
      <c r="AF725" s="127" t="n"/>
      <c r="AG725" s="127" t="n"/>
      <c r="AH725" s="127" t="n"/>
      <c r="AI725" s="127" t="n"/>
      <c r="AJ725" s="127" t="n"/>
      <c r="AK725" s="127" t="n"/>
      <c r="AL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7" t="n"/>
      <c r="AF726" s="127" t="n"/>
      <c r="AG726" s="127" t="n"/>
      <c r="AH726" s="127" t="n"/>
      <c r="AI726" s="127" t="n"/>
      <c r="AJ726" s="127" t="n"/>
      <c r="AK726" s="127" t="n"/>
      <c r="AL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7" t="n"/>
      <c r="AF727" s="127" t="n"/>
      <c r="AG727" s="127" t="n"/>
      <c r="AH727" s="127" t="n"/>
      <c r="AI727" s="127" t="n"/>
      <c r="AJ727" s="127" t="n"/>
      <c r="AK727" s="127" t="n"/>
      <c r="AL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7" t="n"/>
      <c r="AF728" s="127" t="n"/>
      <c r="AG728" s="127" t="n"/>
      <c r="AH728" s="127" t="n"/>
      <c r="AI728" s="127" t="n"/>
      <c r="AJ728" s="127" t="n"/>
      <c r="AK728" s="127" t="n"/>
      <c r="AL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7" t="n"/>
      <c r="AF729" s="127" t="n"/>
      <c r="AG729" s="127" t="n"/>
      <c r="AH729" s="127" t="n"/>
      <c r="AI729" s="127" t="n"/>
      <c r="AJ729" s="127" t="n"/>
      <c r="AK729" s="127" t="n"/>
      <c r="AL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7" t="n"/>
      <c r="AF730" s="127" t="n"/>
      <c r="AG730" s="127" t="n"/>
      <c r="AH730" s="127" t="n"/>
      <c r="AI730" s="127" t="n"/>
      <c r="AJ730" s="127" t="n"/>
      <c r="AK730" s="127" t="n"/>
      <c r="AL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7" t="n"/>
      <c r="AF731" s="127" t="n"/>
      <c r="AG731" s="127" t="n"/>
      <c r="AH731" s="127" t="n"/>
      <c r="AI731" s="127" t="n"/>
      <c r="AJ731" s="127" t="n"/>
      <c r="AK731" s="127" t="n"/>
      <c r="AL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7" t="n"/>
      <c r="AF732" s="127" t="n"/>
      <c r="AG732" s="127" t="n"/>
      <c r="AH732" s="127" t="n"/>
      <c r="AI732" s="127" t="n"/>
      <c r="AJ732" s="127" t="n"/>
      <c r="AK732" s="127" t="n"/>
      <c r="AL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7" t="n"/>
      <c r="AF733" s="127" t="n"/>
      <c r="AG733" s="127" t="n"/>
      <c r="AH733" s="127" t="n"/>
      <c r="AI733" s="127" t="n"/>
      <c r="AJ733" s="127" t="n"/>
      <c r="AK733" s="127" t="n"/>
      <c r="AL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  <c r="AA734" s="127" t="n"/>
      <c r="AB734" s="127" t="n"/>
      <c r="AC734" s="127" t="n"/>
      <c r="AD734" s="127" t="n"/>
      <c r="AE734" s="127" t="n"/>
      <c r="AF734" s="127" t="n"/>
      <c r="AG734" s="127" t="n"/>
      <c r="AH734" s="127" t="n"/>
      <c r="AI734" s="127" t="n"/>
      <c r="AJ734" s="127" t="n"/>
      <c r="AK734" s="127" t="n"/>
      <c r="AL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  <c r="AA735" s="127" t="n"/>
      <c r="AB735" s="127" t="n"/>
      <c r="AC735" s="127" t="n"/>
      <c r="AD735" s="127" t="n"/>
      <c r="AE735" s="127" t="n"/>
      <c r="AF735" s="127" t="n"/>
      <c r="AG735" s="127" t="n"/>
      <c r="AH735" s="127" t="n"/>
      <c r="AI735" s="127" t="n"/>
      <c r="AJ735" s="127" t="n"/>
      <c r="AK735" s="127" t="n"/>
      <c r="AL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7" t="n"/>
      <c r="AF736" s="127" t="n"/>
      <c r="AG736" s="127" t="n"/>
      <c r="AH736" s="127" t="n"/>
      <c r="AI736" s="127" t="n"/>
      <c r="AJ736" s="127" t="n"/>
      <c r="AK736" s="127" t="n"/>
      <c r="AL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7" t="n"/>
      <c r="AF737" s="127" t="n"/>
      <c r="AG737" s="127" t="n"/>
      <c r="AH737" s="127" t="n"/>
      <c r="AI737" s="127" t="n"/>
      <c r="AJ737" s="127" t="n"/>
      <c r="AK737" s="127" t="n"/>
      <c r="AL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7" t="n"/>
      <c r="AF738" s="127" t="n"/>
      <c r="AG738" s="127" t="n"/>
      <c r="AH738" s="127" t="n"/>
      <c r="AI738" s="127" t="n"/>
      <c r="AJ738" s="127" t="n"/>
      <c r="AK738" s="127" t="n"/>
      <c r="AL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7" t="n"/>
      <c r="AF739" s="127" t="n"/>
      <c r="AG739" s="127" t="n"/>
      <c r="AH739" s="127" t="n"/>
      <c r="AI739" s="127" t="n"/>
      <c r="AJ739" s="127" t="n"/>
      <c r="AK739" s="127" t="n"/>
      <c r="AL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7" t="n"/>
      <c r="AF740" s="127" t="n"/>
      <c r="AG740" s="127" t="n"/>
      <c r="AH740" s="127" t="n"/>
      <c r="AI740" s="127" t="n"/>
      <c r="AJ740" s="127" t="n"/>
      <c r="AK740" s="127" t="n"/>
      <c r="AL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7" t="n"/>
      <c r="AF741" s="127" t="n"/>
      <c r="AG741" s="127" t="n"/>
      <c r="AH741" s="127" t="n"/>
      <c r="AI741" s="127" t="n"/>
      <c r="AJ741" s="127" t="n"/>
      <c r="AK741" s="127" t="n"/>
      <c r="AL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7" t="n"/>
      <c r="AF742" s="127" t="n"/>
      <c r="AG742" s="127" t="n"/>
      <c r="AH742" s="127" t="n"/>
      <c r="AI742" s="127" t="n"/>
      <c r="AJ742" s="127" t="n"/>
      <c r="AK742" s="127" t="n"/>
      <c r="AL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7" t="n"/>
      <c r="AF743" s="127" t="n"/>
      <c r="AG743" s="127" t="n"/>
      <c r="AH743" s="127" t="n"/>
      <c r="AI743" s="127" t="n"/>
      <c r="AJ743" s="127" t="n"/>
      <c r="AK743" s="127" t="n"/>
      <c r="AL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7" t="n"/>
      <c r="AF744" s="127" t="n"/>
      <c r="AG744" s="127" t="n"/>
      <c r="AH744" s="127" t="n"/>
      <c r="AI744" s="127" t="n"/>
      <c r="AJ744" s="127" t="n"/>
      <c r="AK744" s="127" t="n"/>
      <c r="AL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7" t="n"/>
      <c r="AF745" s="127" t="n"/>
      <c r="AG745" s="127" t="n"/>
      <c r="AH745" s="127" t="n"/>
      <c r="AI745" s="127" t="n"/>
      <c r="AJ745" s="127" t="n"/>
      <c r="AK745" s="127" t="n"/>
      <c r="AL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  <c r="AA746" s="127" t="n"/>
      <c r="AB746" s="127" t="n"/>
      <c r="AC746" s="127" t="n"/>
      <c r="AD746" s="127" t="n"/>
      <c r="AE746" s="127" t="n"/>
      <c r="AF746" s="127" t="n"/>
      <c r="AG746" s="127" t="n"/>
      <c r="AH746" s="127" t="n"/>
      <c r="AI746" s="127" t="n"/>
      <c r="AJ746" s="127" t="n"/>
      <c r="AK746" s="127" t="n"/>
      <c r="AL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  <c r="AA747" s="127" t="n"/>
      <c r="AB747" s="127" t="n"/>
      <c r="AC747" s="127" t="n"/>
      <c r="AD747" s="127" t="n"/>
      <c r="AE747" s="127" t="n"/>
      <c r="AF747" s="127" t="n"/>
      <c r="AG747" s="127" t="n"/>
      <c r="AH747" s="127" t="n"/>
      <c r="AI747" s="127" t="n"/>
      <c r="AJ747" s="127" t="n"/>
      <c r="AK747" s="127" t="n"/>
      <c r="AL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7" t="n"/>
      <c r="AF748" s="127" t="n"/>
      <c r="AG748" s="127" t="n"/>
      <c r="AH748" s="127" t="n"/>
      <c r="AI748" s="127" t="n"/>
      <c r="AJ748" s="127" t="n"/>
      <c r="AK748" s="127" t="n"/>
      <c r="AL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7" t="n"/>
      <c r="AF749" s="127" t="n"/>
      <c r="AG749" s="127" t="n"/>
      <c r="AH749" s="127" t="n"/>
      <c r="AI749" s="127" t="n"/>
      <c r="AJ749" s="127" t="n"/>
      <c r="AK749" s="127" t="n"/>
      <c r="AL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7" t="n"/>
      <c r="AF750" s="127" t="n"/>
      <c r="AG750" s="127" t="n"/>
      <c r="AH750" s="127" t="n"/>
      <c r="AI750" s="127" t="n"/>
      <c r="AJ750" s="127" t="n"/>
      <c r="AK750" s="127" t="n"/>
      <c r="AL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7" t="n"/>
      <c r="AF751" s="127" t="n"/>
      <c r="AG751" s="127" t="n"/>
      <c r="AH751" s="127" t="n"/>
      <c r="AI751" s="127" t="n"/>
      <c r="AJ751" s="127" t="n"/>
      <c r="AK751" s="127" t="n"/>
      <c r="AL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7" t="n"/>
      <c r="AF752" s="127" t="n"/>
      <c r="AG752" s="127" t="n"/>
      <c r="AH752" s="127" t="n"/>
      <c r="AI752" s="127" t="n"/>
      <c r="AJ752" s="127" t="n"/>
      <c r="AK752" s="127" t="n"/>
      <c r="AL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7" t="n"/>
      <c r="AF753" s="127" t="n"/>
      <c r="AG753" s="127" t="n"/>
      <c r="AH753" s="127" t="n"/>
      <c r="AI753" s="127" t="n"/>
      <c r="AJ753" s="127" t="n"/>
      <c r="AK753" s="127" t="n"/>
      <c r="AL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7" t="n"/>
      <c r="AF754" s="127" t="n"/>
      <c r="AG754" s="127" t="n"/>
      <c r="AH754" s="127" t="n"/>
      <c r="AI754" s="127" t="n"/>
      <c r="AJ754" s="127" t="n"/>
      <c r="AK754" s="127" t="n"/>
      <c r="AL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7" t="n"/>
      <c r="AF755" s="127" t="n"/>
      <c r="AG755" s="127" t="n"/>
      <c r="AH755" s="127" t="n"/>
      <c r="AI755" s="127" t="n"/>
      <c r="AJ755" s="127" t="n"/>
      <c r="AK755" s="127" t="n"/>
      <c r="AL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7" t="n"/>
      <c r="AF756" s="127" t="n"/>
      <c r="AG756" s="127" t="n"/>
      <c r="AH756" s="127" t="n"/>
      <c r="AI756" s="127" t="n"/>
      <c r="AJ756" s="127" t="n"/>
      <c r="AK756" s="127" t="n"/>
      <c r="AL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7" t="n"/>
      <c r="AF757" s="127" t="n"/>
      <c r="AG757" s="127" t="n"/>
      <c r="AH757" s="127" t="n"/>
      <c r="AI757" s="127" t="n"/>
      <c r="AJ757" s="127" t="n"/>
      <c r="AK757" s="127" t="n"/>
      <c r="AL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  <c r="AA758" s="127" t="n"/>
      <c r="AB758" s="127" t="n"/>
      <c r="AC758" s="127" t="n"/>
      <c r="AD758" s="127" t="n"/>
      <c r="AE758" s="127" t="n"/>
      <c r="AF758" s="127" t="n"/>
      <c r="AG758" s="127" t="n"/>
      <c r="AH758" s="127" t="n"/>
      <c r="AI758" s="127" t="n"/>
      <c r="AJ758" s="127" t="n"/>
      <c r="AK758" s="127" t="n"/>
      <c r="AL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  <c r="AA759" s="127" t="n"/>
      <c r="AB759" s="127" t="n"/>
      <c r="AC759" s="127" t="n"/>
      <c r="AD759" s="127" t="n"/>
      <c r="AE759" s="127" t="n"/>
      <c r="AF759" s="127" t="n"/>
      <c r="AG759" s="127" t="n"/>
      <c r="AH759" s="127" t="n"/>
      <c r="AI759" s="127" t="n"/>
      <c r="AJ759" s="127" t="n"/>
      <c r="AK759" s="127" t="n"/>
      <c r="AL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7" t="n"/>
      <c r="AF760" s="127" t="n"/>
      <c r="AG760" s="127" t="n"/>
      <c r="AH760" s="127" t="n"/>
      <c r="AI760" s="127" t="n"/>
      <c r="AJ760" s="127" t="n"/>
      <c r="AK760" s="127" t="n"/>
      <c r="AL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7" t="n"/>
      <c r="AF761" s="127" t="n"/>
      <c r="AG761" s="127" t="n"/>
      <c r="AH761" s="127" t="n"/>
      <c r="AI761" s="127" t="n"/>
      <c r="AJ761" s="127" t="n"/>
      <c r="AK761" s="127" t="n"/>
      <c r="AL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7" t="n"/>
      <c r="AF762" s="127" t="n"/>
      <c r="AG762" s="127" t="n"/>
      <c r="AH762" s="127" t="n"/>
      <c r="AI762" s="127" t="n"/>
      <c r="AJ762" s="127" t="n"/>
      <c r="AK762" s="127" t="n"/>
      <c r="AL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7" t="n"/>
      <c r="AF763" s="127" t="n"/>
      <c r="AG763" s="127" t="n"/>
      <c r="AH763" s="127" t="n"/>
      <c r="AI763" s="127" t="n"/>
      <c r="AJ763" s="127" t="n"/>
      <c r="AK763" s="127" t="n"/>
      <c r="AL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7" t="n"/>
      <c r="AF764" s="127" t="n"/>
      <c r="AG764" s="127" t="n"/>
      <c r="AH764" s="127" t="n"/>
      <c r="AI764" s="127" t="n"/>
      <c r="AJ764" s="127" t="n"/>
      <c r="AK764" s="127" t="n"/>
      <c r="AL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7" t="n"/>
      <c r="AF765" s="127" t="n"/>
      <c r="AG765" s="127" t="n"/>
      <c r="AH765" s="127" t="n"/>
      <c r="AI765" s="127" t="n"/>
      <c r="AJ765" s="127" t="n"/>
      <c r="AK765" s="127" t="n"/>
      <c r="AL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7" t="n"/>
      <c r="AF766" s="127" t="n"/>
      <c r="AG766" s="127" t="n"/>
      <c r="AH766" s="127" t="n"/>
      <c r="AI766" s="127" t="n"/>
      <c r="AJ766" s="127" t="n"/>
      <c r="AK766" s="127" t="n"/>
      <c r="AL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7" t="n"/>
      <c r="AF767" s="127" t="n"/>
      <c r="AG767" s="127" t="n"/>
      <c r="AH767" s="127" t="n"/>
      <c r="AI767" s="127" t="n"/>
      <c r="AJ767" s="127" t="n"/>
      <c r="AK767" s="127" t="n"/>
      <c r="AL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7" t="n"/>
      <c r="AF768" s="127" t="n"/>
      <c r="AG768" s="127" t="n"/>
      <c r="AH768" s="127" t="n"/>
      <c r="AI768" s="127" t="n"/>
      <c r="AJ768" s="127" t="n"/>
      <c r="AK768" s="127" t="n"/>
      <c r="AL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7" t="n"/>
      <c r="AF769" s="127" t="n"/>
      <c r="AG769" s="127" t="n"/>
      <c r="AH769" s="127" t="n"/>
      <c r="AI769" s="127" t="n"/>
      <c r="AJ769" s="127" t="n"/>
      <c r="AK769" s="127" t="n"/>
      <c r="AL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  <c r="AA770" s="127" t="n"/>
      <c r="AB770" s="127" t="n"/>
      <c r="AC770" s="127" t="n"/>
      <c r="AD770" s="127" t="n"/>
      <c r="AE770" s="127" t="n"/>
      <c r="AF770" s="127" t="n"/>
      <c r="AG770" s="127" t="n"/>
      <c r="AH770" s="127" t="n"/>
      <c r="AI770" s="127" t="n"/>
      <c r="AJ770" s="127" t="n"/>
      <c r="AK770" s="127" t="n"/>
      <c r="AL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  <c r="AA771" s="127" t="n"/>
      <c r="AB771" s="127" t="n"/>
      <c r="AC771" s="127" t="n"/>
      <c r="AD771" s="127" t="n"/>
      <c r="AE771" s="127" t="n"/>
      <c r="AF771" s="127" t="n"/>
      <c r="AG771" s="127" t="n"/>
      <c r="AH771" s="127" t="n"/>
      <c r="AI771" s="127" t="n"/>
      <c r="AJ771" s="127" t="n"/>
      <c r="AK771" s="127" t="n"/>
      <c r="AL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7" t="n"/>
      <c r="AF772" s="127" t="n"/>
      <c r="AG772" s="127" t="n"/>
      <c r="AH772" s="127" t="n"/>
      <c r="AI772" s="127" t="n"/>
      <c r="AJ772" s="127" t="n"/>
      <c r="AK772" s="127" t="n"/>
      <c r="AL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7" t="n"/>
      <c r="AF773" s="127" t="n"/>
      <c r="AG773" s="127" t="n"/>
      <c r="AH773" s="127" t="n"/>
      <c r="AI773" s="127" t="n"/>
      <c r="AJ773" s="127" t="n"/>
      <c r="AK773" s="127" t="n"/>
      <c r="AL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7" t="n"/>
      <c r="AF774" s="127" t="n"/>
      <c r="AG774" s="127" t="n"/>
      <c r="AH774" s="127" t="n"/>
      <c r="AI774" s="127" t="n"/>
      <c r="AJ774" s="127" t="n"/>
      <c r="AK774" s="127" t="n"/>
      <c r="AL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7" t="n"/>
      <c r="AF775" s="127" t="n"/>
      <c r="AG775" s="127" t="n"/>
      <c r="AH775" s="127" t="n"/>
      <c r="AI775" s="127" t="n"/>
      <c r="AJ775" s="127" t="n"/>
      <c r="AK775" s="127" t="n"/>
      <c r="AL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7" t="n"/>
      <c r="AF776" s="127" t="n"/>
      <c r="AG776" s="127" t="n"/>
      <c r="AH776" s="127" t="n"/>
      <c r="AI776" s="127" t="n"/>
      <c r="AJ776" s="127" t="n"/>
      <c r="AK776" s="127" t="n"/>
      <c r="AL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7" t="n"/>
      <c r="AF777" s="127" t="n"/>
      <c r="AG777" s="127" t="n"/>
      <c r="AH777" s="127" t="n"/>
      <c r="AI777" s="127" t="n"/>
      <c r="AJ777" s="127" t="n"/>
      <c r="AK777" s="127" t="n"/>
      <c r="AL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7" t="n"/>
      <c r="AF778" s="127" t="n"/>
      <c r="AG778" s="127" t="n"/>
      <c r="AH778" s="127" t="n"/>
      <c r="AI778" s="127" t="n"/>
      <c r="AJ778" s="127" t="n"/>
      <c r="AK778" s="127" t="n"/>
      <c r="AL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7" t="n"/>
      <c r="AF779" s="127" t="n"/>
      <c r="AG779" s="127" t="n"/>
      <c r="AH779" s="127" t="n"/>
      <c r="AI779" s="127" t="n"/>
      <c r="AJ779" s="127" t="n"/>
      <c r="AK779" s="127" t="n"/>
      <c r="AL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7" t="n"/>
      <c r="AF780" s="127" t="n"/>
      <c r="AG780" s="127" t="n"/>
      <c r="AH780" s="127" t="n"/>
      <c r="AI780" s="127" t="n"/>
      <c r="AJ780" s="127" t="n"/>
      <c r="AK780" s="127" t="n"/>
      <c r="AL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7" t="n"/>
      <c r="AF781" s="127" t="n"/>
      <c r="AG781" s="127" t="n"/>
      <c r="AH781" s="127" t="n"/>
      <c r="AI781" s="127" t="n"/>
      <c r="AJ781" s="127" t="n"/>
      <c r="AK781" s="127" t="n"/>
      <c r="AL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  <c r="AA782" s="127" t="n"/>
      <c r="AB782" s="127" t="n"/>
      <c r="AC782" s="127" t="n"/>
      <c r="AD782" s="127" t="n"/>
      <c r="AE782" s="127" t="n"/>
      <c r="AF782" s="127" t="n"/>
      <c r="AG782" s="127" t="n"/>
      <c r="AH782" s="127" t="n"/>
      <c r="AI782" s="127" t="n"/>
      <c r="AJ782" s="127" t="n"/>
      <c r="AK782" s="127" t="n"/>
      <c r="AL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  <c r="AA783" s="127" t="n"/>
      <c r="AB783" s="127" t="n"/>
      <c r="AC783" s="127" t="n"/>
      <c r="AD783" s="127" t="n"/>
      <c r="AE783" s="127" t="n"/>
      <c r="AF783" s="127" t="n"/>
      <c r="AG783" s="127" t="n"/>
      <c r="AH783" s="127" t="n"/>
      <c r="AI783" s="127" t="n"/>
      <c r="AJ783" s="127" t="n"/>
      <c r="AK783" s="127" t="n"/>
      <c r="AL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7" t="n"/>
      <c r="AF784" s="127" t="n"/>
      <c r="AG784" s="127" t="n"/>
      <c r="AH784" s="127" t="n"/>
      <c r="AI784" s="127" t="n"/>
      <c r="AJ784" s="127" t="n"/>
      <c r="AK784" s="127" t="n"/>
      <c r="AL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7" t="n"/>
      <c r="AF785" s="127" t="n"/>
      <c r="AG785" s="127" t="n"/>
      <c r="AH785" s="127" t="n"/>
      <c r="AI785" s="127" t="n"/>
      <c r="AJ785" s="127" t="n"/>
      <c r="AK785" s="127" t="n"/>
      <c r="AL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7" t="n"/>
      <c r="AF786" s="127" t="n"/>
      <c r="AG786" s="127" t="n"/>
      <c r="AH786" s="127" t="n"/>
      <c r="AI786" s="127" t="n"/>
      <c r="AJ786" s="127" t="n"/>
      <c r="AK786" s="127" t="n"/>
      <c r="AL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7" t="n"/>
      <c r="AF787" s="127" t="n"/>
      <c r="AG787" s="127" t="n"/>
      <c r="AH787" s="127" t="n"/>
      <c r="AI787" s="127" t="n"/>
      <c r="AJ787" s="127" t="n"/>
      <c r="AK787" s="127" t="n"/>
      <c r="AL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7" t="n"/>
      <c r="AF788" s="127" t="n"/>
      <c r="AG788" s="127" t="n"/>
      <c r="AH788" s="127" t="n"/>
      <c r="AI788" s="127" t="n"/>
      <c r="AJ788" s="127" t="n"/>
      <c r="AK788" s="127" t="n"/>
      <c r="AL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7" t="n"/>
      <c r="AF789" s="127" t="n"/>
      <c r="AG789" s="127" t="n"/>
      <c r="AH789" s="127" t="n"/>
      <c r="AI789" s="127" t="n"/>
      <c r="AJ789" s="127" t="n"/>
      <c r="AK789" s="127" t="n"/>
      <c r="AL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7" t="n"/>
      <c r="AF790" s="127" t="n"/>
      <c r="AG790" s="127" t="n"/>
      <c r="AH790" s="127" t="n"/>
      <c r="AI790" s="127" t="n"/>
      <c r="AJ790" s="127" t="n"/>
      <c r="AK790" s="127" t="n"/>
      <c r="AL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7" t="n"/>
      <c r="AF791" s="127" t="n"/>
      <c r="AG791" s="127" t="n"/>
      <c r="AH791" s="127" t="n"/>
      <c r="AI791" s="127" t="n"/>
      <c r="AJ791" s="127" t="n"/>
      <c r="AK791" s="127" t="n"/>
      <c r="AL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7" t="n"/>
      <c r="AF792" s="127" t="n"/>
      <c r="AG792" s="127" t="n"/>
      <c r="AH792" s="127" t="n"/>
      <c r="AI792" s="127" t="n"/>
      <c r="AJ792" s="127" t="n"/>
      <c r="AK792" s="127" t="n"/>
      <c r="AL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7" t="n"/>
      <c r="AF793" s="127" t="n"/>
      <c r="AG793" s="127" t="n"/>
      <c r="AH793" s="127" t="n"/>
      <c r="AI793" s="127" t="n"/>
      <c r="AJ793" s="127" t="n"/>
      <c r="AK793" s="127" t="n"/>
      <c r="AL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  <c r="AA794" s="127" t="n"/>
      <c r="AB794" s="127" t="n"/>
      <c r="AC794" s="127" t="n"/>
      <c r="AD794" s="127" t="n"/>
      <c r="AE794" s="127" t="n"/>
      <c r="AF794" s="127" t="n"/>
      <c r="AG794" s="127" t="n"/>
      <c r="AH794" s="127" t="n"/>
      <c r="AI794" s="127" t="n"/>
      <c r="AJ794" s="127" t="n"/>
      <c r="AK794" s="127" t="n"/>
      <c r="AL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  <c r="AA795" s="127" t="n"/>
      <c r="AB795" s="127" t="n"/>
      <c r="AC795" s="127" t="n"/>
      <c r="AD795" s="127" t="n"/>
      <c r="AE795" s="127" t="n"/>
      <c r="AF795" s="127" t="n"/>
      <c r="AG795" s="127" t="n"/>
      <c r="AH795" s="127" t="n"/>
      <c r="AI795" s="127" t="n"/>
      <c r="AJ795" s="127" t="n"/>
      <c r="AK795" s="127" t="n"/>
      <c r="AL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7" t="n"/>
      <c r="AF796" s="127" t="n"/>
      <c r="AG796" s="127" t="n"/>
      <c r="AH796" s="127" t="n"/>
      <c r="AI796" s="127" t="n"/>
      <c r="AJ796" s="127" t="n"/>
      <c r="AK796" s="127" t="n"/>
      <c r="AL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7" t="n"/>
      <c r="AF797" s="127" t="n"/>
      <c r="AG797" s="127" t="n"/>
      <c r="AH797" s="127" t="n"/>
      <c r="AI797" s="127" t="n"/>
      <c r="AJ797" s="127" t="n"/>
      <c r="AK797" s="127" t="n"/>
      <c r="AL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7" t="n"/>
      <c r="AF798" s="127" t="n"/>
      <c r="AG798" s="127" t="n"/>
      <c r="AH798" s="127" t="n"/>
      <c r="AI798" s="127" t="n"/>
      <c r="AJ798" s="127" t="n"/>
      <c r="AK798" s="127" t="n"/>
      <c r="AL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7" t="n"/>
      <c r="AF799" s="127" t="n"/>
      <c r="AG799" s="127" t="n"/>
      <c r="AH799" s="127" t="n"/>
      <c r="AI799" s="127" t="n"/>
      <c r="AJ799" s="127" t="n"/>
      <c r="AK799" s="127" t="n"/>
      <c r="AL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7" t="n"/>
      <c r="AF800" s="127" t="n"/>
      <c r="AG800" s="127" t="n"/>
      <c r="AH800" s="127" t="n"/>
      <c r="AI800" s="127" t="n"/>
      <c r="AJ800" s="127" t="n"/>
      <c r="AK800" s="127" t="n"/>
      <c r="AL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7" t="n"/>
      <c r="AF801" s="127" t="n"/>
      <c r="AG801" s="127" t="n"/>
      <c r="AH801" s="127" t="n"/>
      <c r="AI801" s="127" t="n"/>
      <c r="AJ801" s="127" t="n"/>
      <c r="AK801" s="127" t="n"/>
      <c r="AL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7" t="n"/>
      <c r="AF802" s="127" t="n"/>
      <c r="AG802" s="127" t="n"/>
      <c r="AH802" s="127" t="n"/>
      <c r="AI802" s="127" t="n"/>
      <c r="AJ802" s="127" t="n"/>
      <c r="AK802" s="127" t="n"/>
      <c r="AL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7" t="n"/>
      <c r="AF803" s="127" t="n"/>
      <c r="AG803" s="127" t="n"/>
      <c r="AH803" s="127" t="n"/>
      <c r="AI803" s="127" t="n"/>
      <c r="AJ803" s="127" t="n"/>
      <c r="AK803" s="127" t="n"/>
      <c r="AL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7" t="n"/>
      <c r="AF804" s="127" t="n"/>
      <c r="AG804" s="127" t="n"/>
      <c r="AH804" s="127" t="n"/>
      <c r="AI804" s="127" t="n"/>
      <c r="AJ804" s="127" t="n"/>
      <c r="AK804" s="127" t="n"/>
      <c r="AL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7" t="n"/>
      <c r="AF805" s="127" t="n"/>
      <c r="AG805" s="127" t="n"/>
      <c r="AH805" s="127" t="n"/>
      <c r="AI805" s="127" t="n"/>
      <c r="AJ805" s="127" t="n"/>
      <c r="AK805" s="127" t="n"/>
      <c r="AL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  <c r="AA806" s="127" t="n"/>
      <c r="AB806" s="127" t="n"/>
      <c r="AC806" s="127" t="n"/>
      <c r="AD806" s="127" t="n"/>
      <c r="AE806" s="127" t="n"/>
      <c r="AF806" s="127" t="n"/>
      <c r="AG806" s="127" t="n"/>
      <c r="AH806" s="127" t="n"/>
      <c r="AI806" s="127" t="n"/>
      <c r="AJ806" s="127" t="n"/>
      <c r="AK806" s="127" t="n"/>
      <c r="AL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  <c r="AA807" s="127" t="n"/>
      <c r="AB807" s="127" t="n"/>
      <c r="AC807" s="127" t="n"/>
      <c r="AD807" s="127" t="n"/>
      <c r="AE807" s="127" t="n"/>
      <c r="AF807" s="127" t="n"/>
      <c r="AG807" s="127" t="n"/>
      <c r="AH807" s="127" t="n"/>
      <c r="AI807" s="127" t="n"/>
      <c r="AJ807" s="127" t="n"/>
      <c r="AK807" s="127" t="n"/>
      <c r="AL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7" t="n"/>
      <c r="AF808" s="127" t="n"/>
      <c r="AG808" s="127" t="n"/>
      <c r="AH808" s="127" t="n"/>
      <c r="AI808" s="127" t="n"/>
      <c r="AJ808" s="127" t="n"/>
      <c r="AK808" s="127" t="n"/>
      <c r="AL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7" t="n"/>
      <c r="AF809" s="127" t="n"/>
      <c r="AG809" s="127" t="n"/>
      <c r="AH809" s="127" t="n"/>
      <c r="AI809" s="127" t="n"/>
      <c r="AJ809" s="127" t="n"/>
      <c r="AK809" s="127" t="n"/>
      <c r="AL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7" t="n"/>
      <c r="AF810" s="127" t="n"/>
      <c r="AG810" s="127" t="n"/>
      <c r="AH810" s="127" t="n"/>
      <c r="AI810" s="127" t="n"/>
      <c r="AJ810" s="127" t="n"/>
      <c r="AK810" s="127" t="n"/>
      <c r="AL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7" t="n"/>
      <c r="AF811" s="127" t="n"/>
      <c r="AG811" s="127" t="n"/>
      <c r="AH811" s="127" t="n"/>
      <c r="AI811" s="127" t="n"/>
      <c r="AJ811" s="127" t="n"/>
      <c r="AK811" s="127" t="n"/>
      <c r="AL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7" t="n"/>
      <c r="AF812" s="127" t="n"/>
      <c r="AG812" s="127" t="n"/>
      <c r="AH812" s="127" t="n"/>
      <c r="AI812" s="127" t="n"/>
      <c r="AJ812" s="127" t="n"/>
      <c r="AK812" s="127" t="n"/>
      <c r="AL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7" t="n"/>
      <c r="AF813" s="127" t="n"/>
      <c r="AG813" s="127" t="n"/>
      <c r="AH813" s="127" t="n"/>
      <c r="AI813" s="127" t="n"/>
      <c r="AJ813" s="127" t="n"/>
      <c r="AK813" s="127" t="n"/>
      <c r="AL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7" t="n"/>
      <c r="AF814" s="127" t="n"/>
      <c r="AG814" s="127" t="n"/>
      <c r="AH814" s="127" t="n"/>
      <c r="AI814" s="127" t="n"/>
      <c r="AJ814" s="127" t="n"/>
      <c r="AK814" s="127" t="n"/>
      <c r="AL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7" t="n"/>
      <c r="AF815" s="127" t="n"/>
      <c r="AG815" s="127" t="n"/>
      <c r="AH815" s="127" t="n"/>
      <c r="AI815" s="127" t="n"/>
      <c r="AJ815" s="127" t="n"/>
      <c r="AK815" s="127" t="n"/>
      <c r="AL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7" t="n"/>
      <c r="AF816" s="127" t="n"/>
      <c r="AG816" s="127" t="n"/>
      <c r="AH816" s="127" t="n"/>
      <c r="AI816" s="127" t="n"/>
      <c r="AJ816" s="127" t="n"/>
      <c r="AK816" s="127" t="n"/>
      <c r="AL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7" t="n"/>
      <c r="AF817" s="127" t="n"/>
      <c r="AG817" s="127" t="n"/>
      <c r="AH817" s="127" t="n"/>
      <c r="AI817" s="127" t="n"/>
      <c r="AJ817" s="127" t="n"/>
      <c r="AK817" s="127" t="n"/>
      <c r="AL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  <c r="AA818" s="127" t="n"/>
      <c r="AB818" s="127" t="n"/>
      <c r="AC818" s="127" t="n"/>
      <c r="AD818" s="127" t="n"/>
      <c r="AE818" s="127" t="n"/>
      <c r="AF818" s="127" t="n"/>
      <c r="AG818" s="127" t="n"/>
      <c r="AH818" s="127" t="n"/>
      <c r="AI818" s="127" t="n"/>
      <c r="AJ818" s="127" t="n"/>
      <c r="AK818" s="127" t="n"/>
      <c r="AL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  <c r="AA819" s="127" t="n"/>
      <c r="AB819" s="127" t="n"/>
      <c r="AC819" s="127" t="n"/>
      <c r="AD819" s="127" t="n"/>
      <c r="AE819" s="127" t="n"/>
      <c r="AF819" s="127" t="n"/>
      <c r="AG819" s="127" t="n"/>
      <c r="AH819" s="127" t="n"/>
      <c r="AI819" s="127" t="n"/>
      <c r="AJ819" s="127" t="n"/>
      <c r="AK819" s="127" t="n"/>
      <c r="AL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7" t="n"/>
      <c r="AF820" s="127" t="n"/>
      <c r="AG820" s="127" t="n"/>
      <c r="AH820" s="127" t="n"/>
      <c r="AI820" s="127" t="n"/>
      <c r="AJ820" s="127" t="n"/>
      <c r="AK820" s="127" t="n"/>
      <c r="AL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7" t="n"/>
      <c r="AF821" s="127" t="n"/>
      <c r="AG821" s="127" t="n"/>
      <c r="AH821" s="127" t="n"/>
      <c r="AI821" s="127" t="n"/>
      <c r="AJ821" s="127" t="n"/>
      <c r="AK821" s="127" t="n"/>
      <c r="AL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7" t="n"/>
      <c r="AF822" s="127" t="n"/>
      <c r="AG822" s="127" t="n"/>
      <c r="AH822" s="127" t="n"/>
      <c r="AI822" s="127" t="n"/>
      <c r="AJ822" s="127" t="n"/>
      <c r="AK822" s="127" t="n"/>
      <c r="AL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7" t="n"/>
      <c r="AF823" s="127" t="n"/>
      <c r="AG823" s="127" t="n"/>
      <c r="AH823" s="127" t="n"/>
      <c r="AI823" s="127" t="n"/>
      <c r="AJ823" s="127" t="n"/>
      <c r="AK823" s="127" t="n"/>
      <c r="AL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7" t="n"/>
      <c r="AF824" s="127" t="n"/>
      <c r="AG824" s="127" t="n"/>
      <c r="AH824" s="127" t="n"/>
      <c r="AI824" s="127" t="n"/>
      <c r="AJ824" s="127" t="n"/>
      <c r="AK824" s="127" t="n"/>
      <c r="AL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7" t="n"/>
      <c r="AF825" s="127" t="n"/>
      <c r="AG825" s="127" t="n"/>
      <c r="AH825" s="127" t="n"/>
      <c r="AI825" s="127" t="n"/>
      <c r="AJ825" s="127" t="n"/>
      <c r="AK825" s="127" t="n"/>
      <c r="AL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7" t="n"/>
      <c r="AF826" s="127" t="n"/>
      <c r="AG826" s="127" t="n"/>
      <c r="AH826" s="127" t="n"/>
      <c r="AI826" s="127" t="n"/>
      <c r="AJ826" s="127" t="n"/>
      <c r="AK826" s="127" t="n"/>
      <c r="AL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7" t="n"/>
      <c r="AF827" s="127" t="n"/>
      <c r="AG827" s="127" t="n"/>
      <c r="AH827" s="127" t="n"/>
      <c r="AI827" s="127" t="n"/>
      <c r="AJ827" s="127" t="n"/>
      <c r="AK827" s="127" t="n"/>
      <c r="AL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7" t="n"/>
      <c r="AF828" s="127" t="n"/>
      <c r="AG828" s="127" t="n"/>
      <c r="AH828" s="127" t="n"/>
      <c r="AI828" s="127" t="n"/>
      <c r="AJ828" s="127" t="n"/>
      <c r="AK828" s="127" t="n"/>
      <c r="AL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7" t="n"/>
      <c r="AF829" s="127" t="n"/>
      <c r="AG829" s="127" t="n"/>
      <c r="AH829" s="127" t="n"/>
      <c r="AI829" s="127" t="n"/>
      <c r="AJ829" s="127" t="n"/>
      <c r="AK829" s="127" t="n"/>
      <c r="AL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  <c r="AA830" s="127" t="n"/>
      <c r="AB830" s="127" t="n"/>
      <c r="AC830" s="127" t="n"/>
      <c r="AD830" s="127" t="n"/>
      <c r="AE830" s="127" t="n"/>
      <c r="AF830" s="127" t="n"/>
      <c r="AG830" s="127" t="n"/>
      <c r="AH830" s="127" t="n"/>
      <c r="AI830" s="127" t="n"/>
      <c r="AJ830" s="127" t="n"/>
      <c r="AK830" s="127" t="n"/>
      <c r="AL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  <c r="AA831" s="127" t="n"/>
      <c r="AB831" s="127" t="n"/>
      <c r="AC831" s="127" t="n"/>
      <c r="AD831" s="127" t="n"/>
      <c r="AE831" s="127" t="n"/>
      <c r="AF831" s="127" t="n"/>
      <c r="AG831" s="127" t="n"/>
      <c r="AH831" s="127" t="n"/>
      <c r="AI831" s="127" t="n"/>
      <c r="AJ831" s="127" t="n"/>
      <c r="AK831" s="127" t="n"/>
      <c r="AL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7" t="n"/>
      <c r="AF832" s="127" t="n"/>
      <c r="AG832" s="127" t="n"/>
      <c r="AH832" s="127" t="n"/>
      <c r="AI832" s="127" t="n"/>
      <c r="AJ832" s="127" t="n"/>
      <c r="AK832" s="127" t="n"/>
      <c r="AL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7" t="n"/>
      <c r="AF833" s="127" t="n"/>
      <c r="AG833" s="127" t="n"/>
      <c r="AH833" s="127" t="n"/>
      <c r="AI833" s="127" t="n"/>
      <c r="AJ833" s="127" t="n"/>
      <c r="AK833" s="127" t="n"/>
      <c r="AL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7" t="n"/>
      <c r="AF834" s="127" t="n"/>
      <c r="AG834" s="127" t="n"/>
      <c r="AH834" s="127" t="n"/>
      <c r="AI834" s="127" t="n"/>
      <c r="AJ834" s="127" t="n"/>
      <c r="AK834" s="127" t="n"/>
      <c r="AL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7" t="n"/>
      <c r="AF835" s="127" t="n"/>
      <c r="AG835" s="127" t="n"/>
      <c r="AH835" s="127" t="n"/>
      <c r="AI835" s="127" t="n"/>
      <c r="AJ835" s="127" t="n"/>
      <c r="AK835" s="127" t="n"/>
      <c r="AL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7" t="n"/>
      <c r="AF836" s="127" t="n"/>
      <c r="AG836" s="127" t="n"/>
      <c r="AH836" s="127" t="n"/>
      <c r="AI836" s="127" t="n"/>
      <c r="AJ836" s="127" t="n"/>
      <c r="AK836" s="127" t="n"/>
      <c r="AL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7" t="n"/>
      <c r="AF837" s="127" t="n"/>
      <c r="AG837" s="127" t="n"/>
      <c r="AH837" s="127" t="n"/>
      <c r="AI837" s="127" t="n"/>
      <c r="AJ837" s="127" t="n"/>
      <c r="AK837" s="127" t="n"/>
      <c r="AL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7" t="n"/>
      <c r="AF838" s="127" t="n"/>
      <c r="AG838" s="127" t="n"/>
      <c r="AH838" s="127" t="n"/>
      <c r="AI838" s="127" t="n"/>
      <c r="AJ838" s="127" t="n"/>
      <c r="AK838" s="127" t="n"/>
      <c r="AL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7" t="n"/>
      <c r="AF839" s="127" t="n"/>
      <c r="AG839" s="127" t="n"/>
      <c r="AH839" s="127" t="n"/>
      <c r="AI839" s="127" t="n"/>
      <c r="AJ839" s="127" t="n"/>
      <c r="AK839" s="127" t="n"/>
      <c r="AL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7" t="n"/>
      <c r="AF840" s="127" t="n"/>
      <c r="AG840" s="127" t="n"/>
      <c r="AH840" s="127" t="n"/>
      <c r="AI840" s="127" t="n"/>
      <c r="AJ840" s="127" t="n"/>
      <c r="AK840" s="127" t="n"/>
      <c r="AL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7" t="n"/>
      <c r="AF841" s="127" t="n"/>
      <c r="AG841" s="127" t="n"/>
      <c r="AH841" s="127" t="n"/>
      <c r="AI841" s="127" t="n"/>
      <c r="AJ841" s="127" t="n"/>
      <c r="AK841" s="127" t="n"/>
      <c r="AL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  <c r="AA842" s="127" t="n"/>
      <c r="AB842" s="127" t="n"/>
      <c r="AC842" s="127" t="n"/>
      <c r="AD842" s="127" t="n"/>
      <c r="AE842" s="127" t="n"/>
      <c r="AF842" s="127" t="n"/>
      <c r="AG842" s="127" t="n"/>
      <c r="AH842" s="127" t="n"/>
      <c r="AI842" s="127" t="n"/>
      <c r="AJ842" s="127" t="n"/>
      <c r="AK842" s="127" t="n"/>
      <c r="AL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  <c r="AA843" s="127" t="n"/>
      <c r="AB843" s="127" t="n"/>
      <c r="AC843" s="127" t="n"/>
      <c r="AD843" s="127" t="n"/>
      <c r="AE843" s="127" t="n"/>
      <c r="AF843" s="127" t="n"/>
      <c r="AG843" s="127" t="n"/>
      <c r="AH843" s="127" t="n"/>
      <c r="AI843" s="127" t="n"/>
      <c r="AJ843" s="127" t="n"/>
      <c r="AK843" s="127" t="n"/>
      <c r="AL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7" t="n"/>
      <c r="AF844" s="127" t="n"/>
      <c r="AG844" s="127" t="n"/>
      <c r="AH844" s="127" t="n"/>
      <c r="AI844" s="127" t="n"/>
      <c r="AJ844" s="127" t="n"/>
      <c r="AK844" s="127" t="n"/>
      <c r="AL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7" t="n"/>
      <c r="AF845" s="127" t="n"/>
      <c r="AG845" s="127" t="n"/>
      <c r="AH845" s="127" t="n"/>
      <c r="AI845" s="127" t="n"/>
      <c r="AJ845" s="127" t="n"/>
      <c r="AK845" s="127" t="n"/>
      <c r="AL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7" t="n"/>
      <c r="AF846" s="127" t="n"/>
      <c r="AG846" s="127" t="n"/>
      <c r="AH846" s="127" t="n"/>
      <c r="AI846" s="127" t="n"/>
      <c r="AJ846" s="127" t="n"/>
      <c r="AK846" s="127" t="n"/>
      <c r="AL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7" t="n"/>
      <c r="AF847" s="127" t="n"/>
      <c r="AG847" s="127" t="n"/>
      <c r="AH847" s="127" t="n"/>
      <c r="AI847" s="127" t="n"/>
      <c r="AJ847" s="127" t="n"/>
      <c r="AK847" s="127" t="n"/>
      <c r="AL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7" t="n"/>
      <c r="AF848" s="127" t="n"/>
      <c r="AG848" s="127" t="n"/>
      <c r="AH848" s="127" t="n"/>
      <c r="AI848" s="127" t="n"/>
      <c r="AJ848" s="127" t="n"/>
      <c r="AK848" s="127" t="n"/>
      <c r="AL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7" t="n"/>
      <c r="AF849" s="127" t="n"/>
      <c r="AG849" s="127" t="n"/>
      <c r="AH849" s="127" t="n"/>
      <c r="AI849" s="127" t="n"/>
      <c r="AJ849" s="127" t="n"/>
      <c r="AK849" s="127" t="n"/>
      <c r="AL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7" t="n"/>
      <c r="AF850" s="127" t="n"/>
      <c r="AG850" s="127" t="n"/>
      <c r="AH850" s="127" t="n"/>
      <c r="AI850" s="127" t="n"/>
      <c r="AJ850" s="127" t="n"/>
      <c r="AK850" s="127" t="n"/>
      <c r="AL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7" t="n"/>
      <c r="AF851" s="127" t="n"/>
      <c r="AG851" s="127" t="n"/>
      <c r="AH851" s="127" t="n"/>
      <c r="AI851" s="127" t="n"/>
      <c r="AJ851" s="127" t="n"/>
      <c r="AK851" s="127" t="n"/>
      <c r="AL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7" t="n"/>
      <c r="AF852" s="127" t="n"/>
      <c r="AG852" s="127" t="n"/>
      <c r="AH852" s="127" t="n"/>
      <c r="AI852" s="127" t="n"/>
      <c r="AJ852" s="127" t="n"/>
      <c r="AK852" s="127" t="n"/>
      <c r="AL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7" t="n"/>
      <c r="AF853" s="127" t="n"/>
      <c r="AG853" s="127" t="n"/>
      <c r="AH853" s="127" t="n"/>
      <c r="AI853" s="127" t="n"/>
      <c r="AJ853" s="127" t="n"/>
      <c r="AK853" s="127" t="n"/>
      <c r="AL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  <c r="AA854" s="127" t="n"/>
      <c r="AB854" s="127" t="n"/>
      <c r="AC854" s="127" t="n"/>
      <c r="AD854" s="127" t="n"/>
      <c r="AE854" s="127" t="n"/>
      <c r="AF854" s="127" t="n"/>
      <c r="AG854" s="127" t="n"/>
      <c r="AH854" s="127" t="n"/>
      <c r="AI854" s="127" t="n"/>
      <c r="AJ854" s="127" t="n"/>
      <c r="AK854" s="127" t="n"/>
      <c r="AL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  <c r="AA855" s="127" t="n"/>
      <c r="AB855" s="127" t="n"/>
      <c r="AC855" s="127" t="n"/>
      <c r="AD855" s="127" t="n"/>
      <c r="AE855" s="127" t="n"/>
      <c r="AF855" s="127" t="n"/>
      <c r="AG855" s="127" t="n"/>
      <c r="AH855" s="127" t="n"/>
      <c r="AI855" s="127" t="n"/>
      <c r="AJ855" s="127" t="n"/>
      <c r="AK855" s="127" t="n"/>
      <c r="AL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7" t="n"/>
      <c r="AF856" s="127" t="n"/>
      <c r="AG856" s="127" t="n"/>
      <c r="AH856" s="127" t="n"/>
      <c r="AI856" s="127" t="n"/>
      <c r="AJ856" s="127" t="n"/>
      <c r="AK856" s="127" t="n"/>
      <c r="AL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7" t="n"/>
      <c r="AF857" s="127" t="n"/>
      <c r="AG857" s="127" t="n"/>
      <c r="AH857" s="127" t="n"/>
      <c r="AI857" s="127" t="n"/>
      <c r="AJ857" s="127" t="n"/>
      <c r="AK857" s="127" t="n"/>
      <c r="AL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7" t="n"/>
      <c r="AF858" s="127" t="n"/>
      <c r="AG858" s="127" t="n"/>
      <c r="AH858" s="127" t="n"/>
      <c r="AI858" s="127" t="n"/>
      <c r="AJ858" s="127" t="n"/>
      <c r="AK858" s="127" t="n"/>
      <c r="AL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7" t="n"/>
      <c r="AF859" s="127" t="n"/>
      <c r="AG859" s="127" t="n"/>
      <c r="AH859" s="127" t="n"/>
      <c r="AI859" s="127" t="n"/>
      <c r="AJ859" s="127" t="n"/>
      <c r="AK859" s="127" t="n"/>
      <c r="AL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7" t="n"/>
      <c r="AF860" s="127" t="n"/>
      <c r="AG860" s="127" t="n"/>
      <c r="AH860" s="127" t="n"/>
      <c r="AI860" s="127" t="n"/>
      <c r="AJ860" s="127" t="n"/>
      <c r="AK860" s="127" t="n"/>
      <c r="AL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7" t="n"/>
      <c r="AF861" s="127" t="n"/>
      <c r="AG861" s="127" t="n"/>
      <c r="AH861" s="127" t="n"/>
      <c r="AI861" s="127" t="n"/>
      <c r="AJ861" s="127" t="n"/>
      <c r="AK861" s="127" t="n"/>
      <c r="AL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7" t="n"/>
      <c r="AF862" s="127" t="n"/>
      <c r="AG862" s="127" t="n"/>
      <c r="AH862" s="127" t="n"/>
      <c r="AI862" s="127" t="n"/>
      <c r="AJ862" s="127" t="n"/>
      <c r="AK862" s="127" t="n"/>
      <c r="AL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7" t="n"/>
      <c r="AF863" s="127" t="n"/>
      <c r="AG863" s="127" t="n"/>
      <c r="AH863" s="127" t="n"/>
      <c r="AI863" s="127" t="n"/>
      <c r="AJ863" s="127" t="n"/>
      <c r="AK863" s="127" t="n"/>
      <c r="AL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7" t="n"/>
      <c r="AF864" s="127" t="n"/>
      <c r="AG864" s="127" t="n"/>
      <c r="AH864" s="127" t="n"/>
      <c r="AI864" s="127" t="n"/>
      <c r="AJ864" s="127" t="n"/>
      <c r="AK864" s="127" t="n"/>
      <c r="AL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7" t="n"/>
      <c r="AF865" s="127" t="n"/>
      <c r="AG865" s="127" t="n"/>
      <c r="AH865" s="127" t="n"/>
      <c r="AI865" s="127" t="n"/>
      <c r="AJ865" s="127" t="n"/>
      <c r="AK865" s="127" t="n"/>
      <c r="AL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  <c r="AA866" s="127" t="n"/>
      <c r="AB866" s="127" t="n"/>
      <c r="AC866" s="127" t="n"/>
      <c r="AD866" s="127" t="n"/>
      <c r="AE866" s="127" t="n"/>
      <c r="AF866" s="127" t="n"/>
      <c r="AG866" s="127" t="n"/>
      <c r="AH866" s="127" t="n"/>
      <c r="AI866" s="127" t="n"/>
      <c r="AJ866" s="127" t="n"/>
      <c r="AK866" s="127" t="n"/>
      <c r="AL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  <c r="AA867" s="127" t="n"/>
      <c r="AB867" s="127" t="n"/>
      <c r="AC867" s="127" t="n"/>
      <c r="AD867" s="127" t="n"/>
      <c r="AE867" s="127" t="n"/>
      <c r="AF867" s="127" t="n"/>
      <c r="AG867" s="127" t="n"/>
      <c r="AH867" s="127" t="n"/>
      <c r="AI867" s="127" t="n"/>
      <c r="AJ867" s="127" t="n"/>
      <c r="AK867" s="127" t="n"/>
      <c r="AL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7" t="n"/>
      <c r="AF868" s="127" t="n"/>
      <c r="AG868" s="127" t="n"/>
      <c r="AH868" s="127" t="n"/>
      <c r="AI868" s="127" t="n"/>
      <c r="AJ868" s="127" t="n"/>
      <c r="AK868" s="127" t="n"/>
      <c r="AL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7" t="n"/>
      <c r="AF869" s="127" t="n"/>
      <c r="AG869" s="127" t="n"/>
      <c r="AH869" s="127" t="n"/>
      <c r="AI869" s="127" t="n"/>
      <c r="AJ869" s="127" t="n"/>
      <c r="AK869" s="127" t="n"/>
      <c r="AL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7" t="n"/>
      <c r="AF870" s="127" t="n"/>
      <c r="AG870" s="127" t="n"/>
      <c r="AH870" s="127" t="n"/>
      <c r="AI870" s="127" t="n"/>
      <c r="AJ870" s="127" t="n"/>
      <c r="AK870" s="127" t="n"/>
      <c r="AL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7" t="n"/>
      <c r="AF871" s="127" t="n"/>
      <c r="AG871" s="127" t="n"/>
      <c r="AH871" s="127" t="n"/>
      <c r="AI871" s="127" t="n"/>
      <c r="AJ871" s="127" t="n"/>
      <c r="AK871" s="127" t="n"/>
      <c r="AL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7" t="n"/>
      <c r="AF872" s="127" t="n"/>
      <c r="AG872" s="127" t="n"/>
      <c r="AH872" s="127" t="n"/>
      <c r="AI872" s="127" t="n"/>
      <c r="AJ872" s="127" t="n"/>
      <c r="AK872" s="127" t="n"/>
      <c r="AL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7" t="n"/>
      <c r="AF873" s="127" t="n"/>
      <c r="AG873" s="127" t="n"/>
      <c r="AH873" s="127" t="n"/>
      <c r="AI873" s="127" t="n"/>
      <c r="AJ873" s="127" t="n"/>
      <c r="AK873" s="127" t="n"/>
      <c r="AL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7" t="n"/>
      <c r="AF874" s="127" t="n"/>
      <c r="AG874" s="127" t="n"/>
      <c r="AH874" s="127" t="n"/>
      <c r="AI874" s="127" t="n"/>
      <c r="AJ874" s="127" t="n"/>
      <c r="AK874" s="127" t="n"/>
      <c r="AL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7" t="n"/>
      <c r="AF875" s="127" t="n"/>
      <c r="AG875" s="127" t="n"/>
      <c r="AH875" s="127" t="n"/>
      <c r="AI875" s="127" t="n"/>
      <c r="AJ875" s="127" t="n"/>
      <c r="AK875" s="127" t="n"/>
      <c r="AL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7" t="n"/>
      <c r="AF876" s="127" t="n"/>
      <c r="AG876" s="127" t="n"/>
      <c r="AH876" s="127" t="n"/>
      <c r="AI876" s="127" t="n"/>
      <c r="AJ876" s="127" t="n"/>
      <c r="AK876" s="127" t="n"/>
      <c r="AL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7" t="n"/>
      <c r="AF877" s="127" t="n"/>
      <c r="AG877" s="127" t="n"/>
      <c r="AH877" s="127" t="n"/>
      <c r="AI877" s="127" t="n"/>
      <c r="AJ877" s="127" t="n"/>
      <c r="AK877" s="127" t="n"/>
      <c r="AL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  <c r="AA878" s="127" t="n"/>
      <c r="AB878" s="127" t="n"/>
      <c r="AC878" s="127" t="n"/>
      <c r="AD878" s="127" t="n"/>
      <c r="AE878" s="127" t="n"/>
      <c r="AF878" s="127" t="n"/>
      <c r="AG878" s="127" t="n"/>
      <c r="AH878" s="127" t="n"/>
      <c r="AI878" s="127" t="n"/>
      <c r="AJ878" s="127" t="n"/>
      <c r="AK878" s="127" t="n"/>
      <c r="AL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  <c r="AA879" s="127" t="n"/>
      <c r="AB879" s="127" t="n"/>
      <c r="AC879" s="127" t="n"/>
      <c r="AD879" s="127" t="n"/>
      <c r="AE879" s="127" t="n"/>
      <c r="AF879" s="127" t="n"/>
      <c r="AG879" s="127" t="n"/>
      <c r="AH879" s="127" t="n"/>
      <c r="AI879" s="127" t="n"/>
      <c r="AJ879" s="127" t="n"/>
      <c r="AK879" s="127" t="n"/>
      <c r="AL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7" t="n"/>
      <c r="AF880" s="127" t="n"/>
      <c r="AG880" s="127" t="n"/>
      <c r="AH880" s="127" t="n"/>
      <c r="AI880" s="127" t="n"/>
      <c r="AJ880" s="127" t="n"/>
      <c r="AK880" s="127" t="n"/>
      <c r="AL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7" t="n"/>
      <c r="AF881" s="127" t="n"/>
      <c r="AG881" s="127" t="n"/>
      <c r="AH881" s="127" t="n"/>
      <c r="AI881" s="127" t="n"/>
      <c r="AJ881" s="127" t="n"/>
      <c r="AK881" s="127" t="n"/>
      <c r="AL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7" t="n"/>
      <c r="AF882" s="127" t="n"/>
      <c r="AG882" s="127" t="n"/>
      <c r="AH882" s="127" t="n"/>
      <c r="AI882" s="127" t="n"/>
      <c r="AJ882" s="127" t="n"/>
      <c r="AK882" s="127" t="n"/>
      <c r="AL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7" t="n"/>
      <c r="AF883" s="127" t="n"/>
      <c r="AG883" s="127" t="n"/>
      <c r="AH883" s="127" t="n"/>
      <c r="AI883" s="127" t="n"/>
      <c r="AJ883" s="127" t="n"/>
      <c r="AK883" s="127" t="n"/>
      <c r="AL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7" t="n"/>
      <c r="AF884" s="127" t="n"/>
      <c r="AG884" s="127" t="n"/>
      <c r="AH884" s="127" t="n"/>
      <c r="AI884" s="127" t="n"/>
      <c r="AJ884" s="127" t="n"/>
      <c r="AK884" s="127" t="n"/>
      <c r="AL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7" t="n"/>
      <c r="AF885" s="127" t="n"/>
      <c r="AG885" s="127" t="n"/>
      <c r="AH885" s="127" t="n"/>
      <c r="AI885" s="127" t="n"/>
      <c r="AJ885" s="127" t="n"/>
      <c r="AK885" s="127" t="n"/>
      <c r="AL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7" t="n"/>
      <c r="AF886" s="127" t="n"/>
      <c r="AG886" s="127" t="n"/>
      <c r="AH886" s="127" t="n"/>
      <c r="AI886" s="127" t="n"/>
      <c r="AJ886" s="127" t="n"/>
      <c r="AK886" s="127" t="n"/>
      <c r="AL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7" t="n"/>
      <c r="AF887" s="127" t="n"/>
      <c r="AG887" s="127" t="n"/>
      <c r="AH887" s="127" t="n"/>
      <c r="AI887" s="127" t="n"/>
      <c r="AJ887" s="127" t="n"/>
      <c r="AK887" s="127" t="n"/>
      <c r="AL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7" t="n"/>
      <c r="AF888" s="127" t="n"/>
      <c r="AG888" s="127" t="n"/>
      <c r="AH888" s="127" t="n"/>
      <c r="AI888" s="127" t="n"/>
      <c r="AJ888" s="127" t="n"/>
      <c r="AK888" s="127" t="n"/>
      <c r="AL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7" t="n"/>
      <c r="AF889" s="127" t="n"/>
      <c r="AG889" s="127" t="n"/>
      <c r="AH889" s="127" t="n"/>
      <c r="AI889" s="127" t="n"/>
      <c r="AJ889" s="127" t="n"/>
      <c r="AK889" s="127" t="n"/>
      <c r="AL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  <c r="AA890" s="127" t="n"/>
      <c r="AB890" s="127" t="n"/>
      <c r="AC890" s="127" t="n"/>
      <c r="AD890" s="127" t="n"/>
      <c r="AE890" s="127" t="n"/>
      <c r="AF890" s="127" t="n"/>
      <c r="AG890" s="127" t="n"/>
      <c r="AH890" s="127" t="n"/>
      <c r="AI890" s="127" t="n"/>
      <c r="AJ890" s="127" t="n"/>
      <c r="AK890" s="127" t="n"/>
      <c r="AL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  <c r="AA891" s="127" t="n"/>
      <c r="AB891" s="127" t="n"/>
      <c r="AC891" s="127" t="n"/>
      <c r="AD891" s="127" t="n"/>
      <c r="AE891" s="127" t="n"/>
      <c r="AF891" s="127" t="n"/>
      <c r="AG891" s="127" t="n"/>
      <c r="AH891" s="127" t="n"/>
      <c r="AI891" s="127" t="n"/>
      <c r="AJ891" s="127" t="n"/>
      <c r="AK891" s="127" t="n"/>
      <c r="AL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7" t="n"/>
      <c r="AF892" s="127" t="n"/>
      <c r="AG892" s="127" t="n"/>
      <c r="AH892" s="127" t="n"/>
      <c r="AI892" s="127" t="n"/>
      <c r="AJ892" s="127" t="n"/>
      <c r="AK892" s="127" t="n"/>
      <c r="AL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7" t="n"/>
      <c r="AF893" s="127" t="n"/>
      <c r="AG893" s="127" t="n"/>
      <c r="AH893" s="127" t="n"/>
      <c r="AI893" s="127" t="n"/>
      <c r="AJ893" s="127" t="n"/>
      <c r="AK893" s="127" t="n"/>
      <c r="AL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7" t="n"/>
      <c r="AF894" s="127" t="n"/>
      <c r="AG894" s="127" t="n"/>
      <c r="AH894" s="127" t="n"/>
      <c r="AI894" s="127" t="n"/>
      <c r="AJ894" s="127" t="n"/>
      <c r="AK894" s="127" t="n"/>
      <c r="AL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7" t="n"/>
      <c r="AF895" s="127" t="n"/>
      <c r="AG895" s="127" t="n"/>
      <c r="AH895" s="127" t="n"/>
      <c r="AI895" s="127" t="n"/>
      <c r="AJ895" s="127" t="n"/>
      <c r="AK895" s="127" t="n"/>
      <c r="AL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7" t="n"/>
      <c r="AF896" s="127" t="n"/>
      <c r="AG896" s="127" t="n"/>
      <c r="AH896" s="127" t="n"/>
      <c r="AI896" s="127" t="n"/>
      <c r="AJ896" s="127" t="n"/>
      <c r="AK896" s="127" t="n"/>
      <c r="AL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7" t="n"/>
      <c r="AF897" s="127" t="n"/>
      <c r="AG897" s="127" t="n"/>
      <c r="AH897" s="127" t="n"/>
      <c r="AI897" s="127" t="n"/>
      <c r="AJ897" s="127" t="n"/>
      <c r="AK897" s="127" t="n"/>
      <c r="AL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7" t="n"/>
      <c r="AF898" s="127" t="n"/>
      <c r="AG898" s="127" t="n"/>
      <c r="AH898" s="127" t="n"/>
      <c r="AI898" s="127" t="n"/>
      <c r="AJ898" s="127" t="n"/>
      <c r="AK898" s="127" t="n"/>
      <c r="AL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7" t="n"/>
      <c r="AF899" s="127" t="n"/>
      <c r="AG899" s="127" t="n"/>
      <c r="AH899" s="127" t="n"/>
      <c r="AI899" s="127" t="n"/>
      <c r="AJ899" s="127" t="n"/>
      <c r="AK899" s="127" t="n"/>
      <c r="AL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7" t="n"/>
      <c r="AF900" s="127" t="n"/>
      <c r="AG900" s="127" t="n"/>
      <c r="AH900" s="127" t="n"/>
      <c r="AI900" s="127" t="n"/>
      <c r="AJ900" s="127" t="n"/>
      <c r="AK900" s="127" t="n"/>
      <c r="AL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7" t="n"/>
      <c r="AF901" s="127" t="n"/>
      <c r="AG901" s="127" t="n"/>
      <c r="AH901" s="127" t="n"/>
      <c r="AI901" s="127" t="n"/>
      <c r="AJ901" s="127" t="n"/>
      <c r="AK901" s="127" t="n"/>
      <c r="AL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  <c r="AA902" s="127" t="n"/>
      <c r="AB902" s="127" t="n"/>
      <c r="AC902" s="127" t="n"/>
      <c r="AD902" s="127" t="n"/>
      <c r="AE902" s="127" t="n"/>
      <c r="AF902" s="127" t="n"/>
      <c r="AG902" s="127" t="n"/>
      <c r="AH902" s="127" t="n"/>
      <c r="AI902" s="127" t="n"/>
      <c r="AJ902" s="127" t="n"/>
      <c r="AK902" s="127" t="n"/>
      <c r="AL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  <c r="AA903" s="127" t="n"/>
      <c r="AB903" s="127" t="n"/>
      <c r="AC903" s="127" t="n"/>
      <c r="AD903" s="127" t="n"/>
      <c r="AE903" s="127" t="n"/>
      <c r="AF903" s="127" t="n"/>
      <c r="AG903" s="127" t="n"/>
      <c r="AH903" s="127" t="n"/>
      <c r="AI903" s="127" t="n"/>
      <c r="AJ903" s="127" t="n"/>
      <c r="AK903" s="127" t="n"/>
      <c r="AL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7" t="n"/>
      <c r="AF904" s="127" t="n"/>
      <c r="AG904" s="127" t="n"/>
      <c r="AH904" s="127" t="n"/>
      <c r="AI904" s="127" t="n"/>
      <c r="AJ904" s="127" t="n"/>
      <c r="AK904" s="127" t="n"/>
      <c r="AL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7" t="n"/>
      <c r="AF905" s="127" t="n"/>
      <c r="AG905" s="127" t="n"/>
      <c r="AH905" s="127" t="n"/>
      <c r="AI905" s="127" t="n"/>
      <c r="AJ905" s="127" t="n"/>
      <c r="AK905" s="127" t="n"/>
      <c r="AL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7" t="n"/>
      <c r="AF906" s="127" t="n"/>
      <c r="AG906" s="127" t="n"/>
      <c r="AH906" s="127" t="n"/>
      <c r="AI906" s="127" t="n"/>
      <c r="AJ906" s="127" t="n"/>
      <c r="AK906" s="127" t="n"/>
      <c r="AL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7" t="n"/>
      <c r="AF907" s="127" t="n"/>
      <c r="AG907" s="127" t="n"/>
      <c r="AH907" s="127" t="n"/>
      <c r="AI907" s="127" t="n"/>
      <c r="AJ907" s="127" t="n"/>
      <c r="AK907" s="127" t="n"/>
      <c r="AL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7" t="n"/>
      <c r="AF908" s="127" t="n"/>
      <c r="AG908" s="127" t="n"/>
      <c r="AH908" s="127" t="n"/>
      <c r="AI908" s="127" t="n"/>
      <c r="AJ908" s="127" t="n"/>
      <c r="AK908" s="127" t="n"/>
      <c r="AL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7" t="n"/>
      <c r="AF909" s="127" t="n"/>
      <c r="AG909" s="127" t="n"/>
      <c r="AH909" s="127" t="n"/>
      <c r="AI909" s="127" t="n"/>
      <c r="AJ909" s="127" t="n"/>
      <c r="AK909" s="127" t="n"/>
      <c r="AL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7" t="n"/>
      <c r="AF910" s="127" t="n"/>
      <c r="AG910" s="127" t="n"/>
      <c r="AH910" s="127" t="n"/>
      <c r="AI910" s="127" t="n"/>
      <c r="AJ910" s="127" t="n"/>
      <c r="AK910" s="127" t="n"/>
      <c r="AL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7" t="n"/>
      <c r="AF911" s="127" t="n"/>
      <c r="AG911" s="127" t="n"/>
      <c r="AH911" s="127" t="n"/>
      <c r="AI911" s="127" t="n"/>
      <c r="AJ911" s="127" t="n"/>
      <c r="AK911" s="127" t="n"/>
      <c r="AL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7" t="n"/>
      <c r="AF912" s="127" t="n"/>
      <c r="AG912" s="127" t="n"/>
      <c r="AH912" s="127" t="n"/>
      <c r="AI912" s="127" t="n"/>
      <c r="AJ912" s="127" t="n"/>
      <c r="AK912" s="127" t="n"/>
      <c r="AL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7" t="n"/>
      <c r="AF913" s="127" t="n"/>
      <c r="AG913" s="127" t="n"/>
      <c r="AH913" s="127" t="n"/>
      <c r="AI913" s="127" t="n"/>
      <c r="AJ913" s="127" t="n"/>
      <c r="AK913" s="127" t="n"/>
      <c r="AL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  <c r="AA914" s="127" t="n"/>
      <c r="AB914" s="127" t="n"/>
      <c r="AC914" s="127" t="n"/>
      <c r="AD914" s="127" t="n"/>
      <c r="AE914" s="127" t="n"/>
      <c r="AF914" s="127" t="n"/>
      <c r="AG914" s="127" t="n"/>
      <c r="AH914" s="127" t="n"/>
      <c r="AI914" s="127" t="n"/>
      <c r="AJ914" s="127" t="n"/>
      <c r="AK914" s="127" t="n"/>
      <c r="AL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  <c r="AA915" s="127" t="n"/>
      <c r="AB915" s="127" t="n"/>
      <c r="AC915" s="127" t="n"/>
      <c r="AD915" s="127" t="n"/>
      <c r="AE915" s="127" t="n"/>
      <c r="AF915" s="127" t="n"/>
      <c r="AG915" s="127" t="n"/>
      <c r="AH915" s="127" t="n"/>
      <c r="AI915" s="127" t="n"/>
      <c r="AJ915" s="127" t="n"/>
      <c r="AK915" s="127" t="n"/>
      <c r="AL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7" t="n"/>
      <c r="AF916" s="127" t="n"/>
      <c r="AG916" s="127" t="n"/>
      <c r="AH916" s="127" t="n"/>
      <c r="AI916" s="127" t="n"/>
      <c r="AJ916" s="127" t="n"/>
      <c r="AK916" s="127" t="n"/>
      <c r="AL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7" t="n"/>
      <c r="AF917" s="127" t="n"/>
      <c r="AG917" s="127" t="n"/>
      <c r="AH917" s="127" t="n"/>
      <c r="AI917" s="127" t="n"/>
      <c r="AJ917" s="127" t="n"/>
      <c r="AK917" s="127" t="n"/>
      <c r="AL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7" t="n"/>
      <c r="AF918" s="127" t="n"/>
      <c r="AG918" s="127" t="n"/>
      <c r="AH918" s="127" t="n"/>
      <c r="AI918" s="127" t="n"/>
      <c r="AJ918" s="127" t="n"/>
      <c r="AK918" s="127" t="n"/>
      <c r="AL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7" t="n"/>
      <c r="AF919" s="127" t="n"/>
      <c r="AG919" s="127" t="n"/>
      <c r="AH919" s="127" t="n"/>
      <c r="AI919" s="127" t="n"/>
      <c r="AJ919" s="127" t="n"/>
      <c r="AK919" s="127" t="n"/>
      <c r="AL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7" t="n"/>
      <c r="AF920" s="127" t="n"/>
      <c r="AG920" s="127" t="n"/>
      <c r="AH920" s="127" t="n"/>
      <c r="AI920" s="127" t="n"/>
      <c r="AJ920" s="127" t="n"/>
      <c r="AK920" s="127" t="n"/>
      <c r="AL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7" t="n"/>
      <c r="AF921" s="127" t="n"/>
      <c r="AG921" s="127" t="n"/>
      <c r="AH921" s="127" t="n"/>
      <c r="AI921" s="127" t="n"/>
      <c r="AJ921" s="127" t="n"/>
      <c r="AK921" s="127" t="n"/>
      <c r="AL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7" t="n"/>
      <c r="AF922" s="127" t="n"/>
      <c r="AG922" s="127" t="n"/>
      <c r="AH922" s="127" t="n"/>
      <c r="AI922" s="127" t="n"/>
      <c r="AJ922" s="127" t="n"/>
      <c r="AK922" s="127" t="n"/>
      <c r="AL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7" t="n"/>
      <c r="AF923" s="127" t="n"/>
      <c r="AG923" s="127" t="n"/>
      <c r="AH923" s="127" t="n"/>
      <c r="AI923" s="127" t="n"/>
      <c r="AJ923" s="127" t="n"/>
      <c r="AK923" s="127" t="n"/>
      <c r="AL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7" t="n"/>
      <c r="AF924" s="127" t="n"/>
      <c r="AG924" s="127" t="n"/>
      <c r="AH924" s="127" t="n"/>
      <c r="AI924" s="127" t="n"/>
      <c r="AJ924" s="127" t="n"/>
      <c r="AK924" s="127" t="n"/>
      <c r="AL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7" t="n"/>
      <c r="AF925" s="127" t="n"/>
      <c r="AG925" s="127" t="n"/>
      <c r="AH925" s="127" t="n"/>
      <c r="AI925" s="127" t="n"/>
      <c r="AJ925" s="127" t="n"/>
      <c r="AK925" s="127" t="n"/>
      <c r="AL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  <c r="AA926" s="127" t="n"/>
      <c r="AB926" s="127" t="n"/>
      <c r="AC926" s="127" t="n"/>
      <c r="AD926" s="127" t="n"/>
      <c r="AE926" s="127" t="n"/>
      <c r="AF926" s="127" t="n"/>
      <c r="AG926" s="127" t="n"/>
      <c r="AH926" s="127" t="n"/>
      <c r="AI926" s="127" t="n"/>
      <c r="AJ926" s="127" t="n"/>
      <c r="AK926" s="127" t="n"/>
      <c r="AL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  <c r="AA927" s="127" t="n"/>
      <c r="AB927" s="127" t="n"/>
      <c r="AC927" s="127" t="n"/>
      <c r="AD927" s="127" t="n"/>
      <c r="AE927" s="127" t="n"/>
      <c r="AF927" s="127" t="n"/>
      <c r="AG927" s="127" t="n"/>
      <c r="AH927" s="127" t="n"/>
      <c r="AI927" s="127" t="n"/>
      <c r="AJ927" s="127" t="n"/>
      <c r="AK927" s="127" t="n"/>
      <c r="AL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7" t="n"/>
      <c r="AF928" s="127" t="n"/>
      <c r="AG928" s="127" t="n"/>
      <c r="AH928" s="127" t="n"/>
      <c r="AI928" s="127" t="n"/>
      <c r="AJ928" s="127" t="n"/>
      <c r="AK928" s="127" t="n"/>
      <c r="AL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7" t="n"/>
      <c r="AF929" s="127" t="n"/>
      <c r="AG929" s="127" t="n"/>
      <c r="AH929" s="127" t="n"/>
      <c r="AI929" s="127" t="n"/>
      <c r="AJ929" s="127" t="n"/>
      <c r="AK929" s="127" t="n"/>
      <c r="AL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7" t="n"/>
      <c r="AF930" s="127" t="n"/>
      <c r="AG930" s="127" t="n"/>
      <c r="AH930" s="127" t="n"/>
      <c r="AI930" s="127" t="n"/>
      <c r="AJ930" s="127" t="n"/>
      <c r="AK930" s="127" t="n"/>
      <c r="AL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7" t="n"/>
      <c r="AF931" s="127" t="n"/>
      <c r="AG931" s="127" t="n"/>
      <c r="AH931" s="127" t="n"/>
      <c r="AI931" s="127" t="n"/>
      <c r="AJ931" s="127" t="n"/>
      <c r="AK931" s="127" t="n"/>
      <c r="AL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7" t="n"/>
      <c r="AF932" s="127" t="n"/>
      <c r="AG932" s="127" t="n"/>
      <c r="AH932" s="127" t="n"/>
      <c r="AI932" s="127" t="n"/>
      <c r="AJ932" s="127" t="n"/>
      <c r="AK932" s="127" t="n"/>
      <c r="AL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7" t="n"/>
      <c r="AF933" s="127" t="n"/>
      <c r="AG933" s="127" t="n"/>
      <c r="AH933" s="127" t="n"/>
      <c r="AI933" s="127" t="n"/>
      <c r="AJ933" s="127" t="n"/>
      <c r="AK933" s="127" t="n"/>
      <c r="AL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7" t="n"/>
      <c r="AF934" s="127" t="n"/>
      <c r="AG934" s="127" t="n"/>
      <c r="AH934" s="127" t="n"/>
      <c r="AI934" s="127" t="n"/>
      <c r="AJ934" s="127" t="n"/>
      <c r="AK934" s="127" t="n"/>
      <c r="AL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7" t="n"/>
      <c r="AF935" s="127" t="n"/>
      <c r="AG935" s="127" t="n"/>
      <c r="AH935" s="127" t="n"/>
      <c r="AI935" s="127" t="n"/>
      <c r="AJ935" s="127" t="n"/>
      <c r="AK935" s="127" t="n"/>
      <c r="AL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7" t="n"/>
      <c r="AF936" s="127" t="n"/>
      <c r="AG936" s="127" t="n"/>
      <c r="AH936" s="127" t="n"/>
      <c r="AI936" s="127" t="n"/>
      <c r="AJ936" s="127" t="n"/>
      <c r="AK936" s="127" t="n"/>
      <c r="AL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7" t="n"/>
      <c r="AF937" s="127" t="n"/>
      <c r="AG937" s="127" t="n"/>
      <c r="AH937" s="127" t="n"/>
      <c r="AI937" s="127" t="n"/>
      <c r="AJ937" s="127" t="n"/>
      <c r="AK937" s="127" t="n"/>
      <c r="AL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  <c r="AA938" s="127" t="n"/>
      <c r="AB938" s="127" t="n"/>
      <c r="AC938" s="127" t="n"/>
      <c r="AD938" s="127" t="n"/>
      <c r="AE938" s="127" t="n"/>
      <c r="AF938" s="127" t="n"/>
      <c r="AG938" s="127" t="n"/>
      <c r="AH938" s="127" t="n"/>
      <c r="AI938" s="127" t="n"/>
      <c r="AJ938" s="127" t="n"/>
      <c r="AK938" s="127" t="n"/>
      <c r="AL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  <c r="AA939" s="127" t="n"/>
      <c r="AB939" s="127" t="n"/>
      <c r="AC939" s="127" t="n"/>
      <c r="AD939" s="127" t="n"/>
      <c r="AE939" s="127" t="n"/>
      <c r="AF939" s="127" t="n"/>
      <c r="AG939" s="127" t="n"/>
      <c r="AH939" s="127" t="n"/>
      <c r="AI939" s="127" t="n"/>
      <c r="AJ939" s="127" t="n"/>
      <c r="AK939" s="127" t="n"/>
      <c r="AL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7" t="n"/>
      <c r="AF940" s="127" t="n"/>
      <c r="AG940" s="127" t="n"/>
      <c r="AH940" s="127" t="n"/>
      <c r="AI940" s="127" t="n"/>
      <c r="AJ940" s="127" t="n"/>
      <c r="AK940" s="127" t="n"/>
      <c r="AL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7" t="n"/>
      <c r="AF941" s="127" t="n"/>
      <c r="AG941" s="127" t="n"/>
      <c r="AH941" s="127" t="n"/>
      <c r="AI941" s="127" t="n"/>
      <c r="AJ941" s="127" t="n"/>
      <c r="AK941" s="127" t="n"/>
      <c r="AL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7" t="n"/>
      <c r="AF942" s="127" t="n"/>
      <c r="AG942" s="127" t="n"/>
      <c r="AH942" s="127" t="n"/>
      <c r="AI942" s="127" t="n"/>
      <c r="AJ942" s="127" t="n"/>
      <c r="AK942" s="127" t="n"/>
      <c r="AL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7" t="n"/>
      <c r="AF943" s="127" t="n"/>
      <c r="AG943" s="127" t="n"/>
      <c r="AH943" s="127" t="n"/>
      <c r="AI943" s="127" t="n"/>
      <c r="AJ943" s="127" t="n"/>
      <c r="AK943" s="127" t="n"/>
      <c r="AL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7" t="n"/>
      <c r="AF944" s="127" t="n"/>
      <c r="AG944" s="127" t="n"/>
      <c r="AH944" s="127" t="n"/>
      <c r="AI944" s="127" t="n"/>
      <c r="AJ944" s="127" t="n"/>
      <c r="AK944" s="127" t="n"/>
      <c r="AL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7" t="n"/>
      <c r="AF945" s="127" t="n"/>
      <c r="AG945" s="127" t="n"/>
      <c r="AH945" s="127" t="n"/>
      <c r="AI945" s="127" t="n"/>
      <c r="AJ945" s="127" t="n"/>
      <c r="AK945" s="127" t="n"/>
      <c r="AL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7" t="n"/>
      <c r="AF946" s="127" t="n"/>
      <c r="AG946" s="127" t="n"/>
      <c r="AH946" s="127" t="n"/>
      <c r="AI946" s="127" t="n"/>
      <c r="AJ946" s="127" t="n"/>
      <c r="AK946" s="127" t="n"/>
      <c r="AL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7" t="n"/>
      <c r="AF947" s="127" t="n"/>
      <c r="AG947" s="127" t="n"/>
      <c r="AH947" s="127" t="n"/>
      <c r="AI947" s="127" t="n"/>
      <c r="AJ947" s="127" t="n"/>
      <c r="AK947" s="127" t="n"/>
      <c r="AL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7" t="n"/>
      <c r="AF948" s="127" t="n"/>
      <c r="AG948" s="127" t="n"/>
      <c r="AH948" s="127" t="n"/>
      <c r="AI948" s="127" t="n"/>
      <c r="AJ948" s="127" t="n"/>
      <c r="AK948" s="127" t="n"/>
      <c r="AL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7" t="n"/>
      <c r="AF949" s="127" t="n"/>
      <c r="AG949" s="127" t="n"/>
      <c r="AH949" s="127" t="n"/>
      <c r="AI949" s="127" t="n"/>
      <c r="AJ949" s="127" t="n"/>
      <c r="AK949" s="127" t="n"/>
      <c r="AL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  <c r="AA950" s="127" t="n"/>
      <c r="AB950" s="127" t="n"/>
      <c r="AC950" s="127" t="n"/>
      <c r="AD950" s="127" t="n"/>
      <c r="AE950" s="127" t="n"/>
      <c r="AF950" s="127" t="n"/>
      <c r="AG950" s="127" t="n"/>
      <c r="AH950" s="127" t="n"/>
      <c r="AI950" s="127" t="n"/>
      <c r="AJ950" s="127" t="n"/>
      <c r="AK950" s="127" t="n"/>
      <c r="AL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  <c r="AA951" s="127" t="n"/>
      <c r="AB951" s="127" t="n"/>
      <c r="AC951" s="127" t="n"/>
      <c r="AD951" s="127" t="n"/>
      <c r="AE951" s="127" t="n"/>
      <c r="AF951" s="127" t="n"/>
      <c r="AG951" s="127" t="n"/>
      <c r="AH951" s="127" t="n"/>
      <c r="AI951" s="127" t="n"/>
      <c r="AJ951" s="127" t="n"/>
      <c r="AK951" s="127" t="n"/>
      <c r="AL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7" t="n"/>
      <c r="AF952" s="127" t="n"/>
      <c r="AG952" s="127" t="n"/>
      <c r="AH952" s="127" t="n"/>
      <c r="AI952" s="127" t="n"/>
      <c r="AJ952" s="127" t="n"/>
      <c r="AK952" s="127" t="n"/>
      <c r="AL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7" t="n"/>
      <c r="AF953" s="127" t="n"/>
      <c r="AG953" s="127" t="n"/>
      <c r="AH953" s="127" t="n"/>
      <c r="AI953" s="127" t="n"/>
      <c r="AJ953" s="127" t="n"/>
      <c r="AK953" s="127" t="n"/>
      <c r="AL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7" t="n"/>
      <c r="AF954" s="127" t="n"/>
      <c r="AG954" s="127" t="n"/>
      <c r="AH954" s="127" t="n"/>
      <c r="AI954" s="127" t="n"/>
      <c r="AJ954" s="127" t="n"/>
      <c r="AK954" s="127" t="n"/>
      <c r="AL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7" t="n"/>
      <c r="AF955" s="127" t="n"/>
      <c r="AG955" s="127" t="n"/>
      <c r="AH955" s="127" t="n"/>
      <c r="AI955" s="127" t="n"/>
      <c r="AJ955" s="127" t="n"/>
      <c r="AK955" s="127" t="n"/>
      <c r="AL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7" t="n"/>
      <c r="AF956" s="127" t="n"/>
      <c r="AG956" s="127" t="n"/>
      <c r="AH956" s="127" t="n"/>
      <c r="AI956" s="127" t="n"/>
      <c r="AJ956" s="127" t="n"/>
      <c r="AK956" s="127" t="n"/>
      <c r="AL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7" t="n"/>
      <c r="AF957" s="127" t="n"/>
      <c r="AG957" s="127" t="n"/>
      <c r="AH957" s="127" t="n"/>
      <c r="AI957" s="127" t="n"/>
      <c r="AJ957" s="127" t="n"/>
      <c r="AK957" s="127" t="n"/>
      <c r="AL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7" t="n"/>
      <c r="AF958" s="127" t="n"/>
      <c r="AG958" s="127" t="n"/>
      <c r="AH958" s="127" t="n"/>
      <c r="AI958" s="127" t="n"/>
      <c r="AJ958" s="127" t="n"/>
      <c r="AK958" s="127" t="n"/>
      <c r="AL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7" t="n"/>
      <c r="AF959" s="127" t="n"/>
      <c r="AG959" s="127" t="n"/>
      <c r="AH959" s="127" t="n"/>
      <c r="AI959" s="127" t="n"/>
      <c r="AJ959" s="127" t="n"/>
      <c r="AK959" s="127" t="n"/>
      <c r="AL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7" t="n"/>
      <c r="AF960" s="127" t="n"/>
      <c r="AG960" s="127" t="n"/>
      <c r="AH960" s="127" t="n"/>
      <c r="AI960" s="127" t="n"/>
      <c r="AJ960" s="127" t="n"/>
      <c r="AK960" s="127" t="n"/>
      <c r="AL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7" t="n"/>
      <c r="AF961" s="127" t="n"/>
      <c r="AG961" s="127" t="n"/>
      <c r="AH961" s="127" t="n"/>
      <c r="AI961" s="127" t="n"/>
      <c r="AJ961" s="127" t="n"/>
      <c r="AK961" s="127" t="n"/>
      <c r="AL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  <c r="AA962" s="127" t="n"/>
      <c r="AB962" s="127" t="n"/>
      <c r="AC962" s="127" t="n"/>
      <c r="AD962" s="127" t="n"/>
      <c r="AE962" s="127" t="n"/>
      <c r="AF962" s="127" t="n"/>
      <c r="AG962" s="127" t="n"/>
      <c r="AH962" s="127" t="n"/>
      <c r="AI962" s="127" t="n"/>
      <c r="AJ962" s="127" t="n"/>
      <c r="AK962" s="127" t="n"/>
      <c r="AL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  <c r="AA963" s="127" t="n"/>
      <c r="AB963" s="127" t="n"/>
      <c r="AC963" s="127" t="n"/>
      <c r="AD963" s="127" t="n"/>
      <c r="AE963" s="127" t="n"/>
      <c r="AF963" s="127" t="n"/>
      <c r="AG963" s="127" t="n"/>
      <c r="AH963" s="127" t="n"/>
      <c r="AI963" s="127" t="n"/>
      <c r="AJ963" s="127" t="n"/>
      <c r="AK963" s="127" t="n"/>
      <c r="AL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7" t="n"/>
      <c r="AF964" s="127" t="n"/>
      <c r="AG964" s="127" t="n"/>
      <c r="AH964" s="127" t="n"/>
      <c r="AI964" s="127" t="n"/>
      <c r="AJ964" s="127" t="n"/>
      <c r="AK964" s="127" t="n"/>
      <c r="AL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7" t="n"/>
      <c r="AF965" s="127" t="n"/>
      <c r="AG965" s="127" t="n"/>
      <c r="AH965" s="127" t="n"/>
      <c r="AI965" s="127" t="n"/>
      <c r="AJ965" s="127" t="n"/>
      <c r="AK965" s="127" t="n"/>
      <c r="AL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7" t="n"/>
      <c r="AF966" s="127" t="n"/>
      <c r="AG966" s="127" t="n"/>
      <c r="AH966" s="127" t="n"/>
      <c r="AI966" s="127" t="n"/>
      <c r="AJ966" s="127" t="n"/>
      <c r="AK966" s="127" t="n"/>
      <c r="AL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7" t="n"/>
      <c r="AF967" s="127" t="n"/>
      <c r="AG967" s="127" t="n"/>
      <c r="AH967" s="127" t="n"/>
      <c r="AI967" s="127" t="n"/>
      <c r="AJ967" s="127" t="n"/>
      <c r="AK967" s="127" t="n"/>
      <c r="AL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7" t="n"/>
      <c r="AF968" s="127" t="n"/>
      <c r="AG968" s="127" t="n"/>
      <c r="AH968" s="127" t="n"/>
      <c r="AI968" s="127" t="n"/>
      <c r="AJ968" s="127" t="n"/>
      <c r="AK968" s="127" t="n"/>
      <c r="AL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7" t="n"/>
      <c r="AF969" s="127" t="n"/>
      <c r="AG969" s="127" t="n"/>
      <c r="AH969" s="127" t="n"/>
      <c r="AI969" s="127" t="n"/>
      <c r="AJ969" s="127" t="n"/>
      <c r="AK969" s="127" t="n"/>
      <c r="AL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7" t="n"/>
      <c r="AF970" s="127" t="n"/>
      <c r="AG970" s="127" t="n"/>
      <c r="AH970" s="127" t="n"/>
      <c r="AI970" s="127" t="n"/>
      <c r="AJ970" s="127" t="n"/>
      <c r="AK970" s="127" t="n"/>
      <c r="AL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7" t="n"/>
      <c r="AF971" s="127" t="n"/>
      <c r="AG971" s="127" t="n"/>
      <c r="AH971" s="127" t="n"/>
      <c r="AI971" s="127" t="n"/>
      <c r="AJ971" s="127" t="n"/>
      <c r="AK971" s="127" t="n"/>
      <c r="AL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7" t="n"/>
      <c r="AF972" s="127" t="n"/>
      <c r="AG972" s="127" t="n"/>
      <c r="AH972" s="127" t="n"/>
      <c r="AI972" s="127" t="n"/>
      <c r="AJ972" s="127" t="n"/>
      <c r="AK972" s="127" t="n"/>
      <c r="AL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7" t="n"/>
      <c r="AF973" s="127" t="n"/>
      <c r="AG973" s="127" t="n"/>
      <c r="AH973" s="127" t="n"/>
      <c r="AI973" s="127" t="n"/>
      <c r="AJ973" s="127" t="n"/>
      <c r="AK973" s="127" t="n"/>
      <c r="AL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  <c r="AA974" s="127" t="n"/>
      <c r="AB974" s="127" t="n"/>
      <c r="AC974" s="127" t="n"/>
      <c r="AD974" s="127" t="n"/>
      <c r="AE974" s="127" t="n"/>
      <c r="AF974" s="127" t="n"/>
      <c r="AG974" s="127" t="n"/>
      <c r="AH974" s="127" t="n"/>
      <c r="AI974" s="127" t="n"/>
      <c r="AJ974" s="127" t="n"/>
      <c r="AK974" s="127" t="n"/>
      <c r="AL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  <c r="AA975" s="127" t="n"/>
      <c r="AB975" s="127" t="n"/>
      <c r="AC975" s="127" t="n"/>
      <c r="AD975" s="127" t="n"/>
      <c r="AE975" s="127" t="n"/>
      <c r="AF975" s="127" t="n"/>
      <c r="AG975" s="127" t="n"/>
      <c r="AH975" s="127" t="n"/>
      <c r="AI975" s="127" t="n"/>
      <c r="AJ975" s="127" t="n"/>
      <c r="AK975" s="127" t="n"/>
      <c r="AL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  <c r="AA976" s="127" t="n"/>
      <c r="AB976" s="127" t="n"/>
      <c r="AC976" s="127" t="n"/>
      <c r="AD976" s="127" t="n"/>
      <c r="AE976" s="127" t="n"/>
      <c r="AF976" s="127" t="n"/>
      <c r="AG976" s="127" t="n"/>
      <c r="AH976" s="127" t="n"/>
      <c r="AI976" s="127" t="n"/>
      <c r="AJ976" s="127" t="n"/>
      <c r="AK976" s="127" t="n"/>
      <c r="AL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  <c r="AA977" s="127" t="n"/>
      <c r="AB977" s="127" t="n"/>
      <c r="AC977" s="127" t="n"/>
      <c r="AD977" s="127" t="n"/>
      <c r="AE977" s="127" t="n"/>
      <c r="AF977" s="127" t="n"/>
      <c r="AG977" s="127" t="n"/>
      <c r="AH977" s="127" t="n"/>
      <c r="AI977" s="127" t="n"/>
      <c r="AJ977" s="127" t="n"/>
      <c r="AK977" s="127" t="n"/>
      <c r="AL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  <c r="AA978" s="127" t="n"/>
      <c r="AB978" s="127" t="n"/>
      <c r="AC978" s="127" t="n"/>
      <c r="AD978" s="127" t="n"/>
      <c r="AE978" s="127" t="n"/>
      <c r="AF978" s="127" t="n"/>
      <c r="AG978" s="127" t="n"/>
      <c r="AH978" s="127" t="n"/>
      <c r="AI978" s="127" t="n"/>
      <c r="AJ978" s="127" t="n"/>
      <c r="AK978" s="127" t="n"/>
      <c r="AL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  <c r="AA979" s="127" t="n"/>
      <c r="AB979" s="127" t="n"/>
      <c r="AC979" s="127" t="n"/>
      <c r="AD979" s="127" t="n"/>
      <c r="AE979" s="127" t="n"/>
      <c r="AF979" s="127" t="n"/>
      <c r="AG979" s="127" t="n"/>
      <c r="AH979" s="127" t="n"/>
      <c r="AI979" s="127" t="n"/>
      <c r="AJ979" s="127" t="n"/>
      <c r="AK979" s="127" t="n"/>
      <c r="AL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  <c r="AA980" s="127" t="n"/>
      <c r="AB980" s="127" t="n"/>
      <c r="AC980" s="127" t="n"/>
      <c r="AD980" s="127" t="n"/>
      <c r="AE980" s="127" t="n"/>
      <c r="AF980" s="127" t="n"/>
      <c r="AG980" s="127" t="n"/>
      <c r="AH980" s="127" t="n"/>
      <c r="AI980" s="127" t="n"/>
      <c r="AJ980" s="127" t="n"/>
      <c r="AK980" s="127" t="n"/>
      <c r="AL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  <c r="AA981" s="127" t="n"/>
      <c r="AB981" s="127" t="n"/>
      <c r="AC981" s="127" t="n"/>
      <c r="AD981" s="127" t="n"/>
      <c r="AE981" s="127" t="n"/>
      <c r="AF981" s="127" t="n"/>
      <c r="AG981" s="127" t="n"/>
      <c r="AH981" s="127" t="n"/>
      <c r="AI981" s="127" t="n"/>
      <c r="AJ981" s="127" t="n"/>
      <c r="AK981" s="127" t="n"/>
      <c r="AL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  <c r="AA982" s="127" t="n"/>
      <c r="AB982" s="127" t="n"/>
      <c r="AC982" s="127" t="n"/>
      <c r="AD982" s="127" t="n"/>
      <c r="AE982" s="127" t="n"/>
      <c r="AF982" s="127" t="n"/>
      <c r="AG982" s="127" t="n"/>
      <c r="AH982" s="127" t="n"/>
      <c r="AI982" s="127" t="n"/>
      <c r="AJ982" s="127" t="n"/>
      <c r="AK982" s="127" t="n"/>
      <c r="AL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  <c r="AA983" s="127" t="n"/>
      <c r="AB983" s="127" t="n"/>
      <c r="AC983" s="127" t="n"/>
      <c r="AD983" s="127" t="n"/>
      <c r="AE983" s="127" t="n"/>
      <c r="AF983" s="127" t="n"/>
      <c r="AG983" s="127" t="n"/>
      <c r="AH983" s="127" t="n"/>
      <c r="AI983" s="127" t="n"/>
      <c r="AJ983" s="127" t="n"/>
      <c r="AK983" s="127" t="n"/>
      <c r="AL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  <c r="AA984" s="127" t="n"/>
      <c r="AB984" s="127" t="n"/>
      <c r="AC984" s="127" t="n"/>
      <c r="AD984" s="127" t="n"/>
      <c r="AE984" s="127" t="n"/>
      <c r="AF984" s="127" t="n"/>
      <c r="AG984" s="127" t="n"/>
      <c r="AH984" s="127" t="n"/>
      <c r="AI984" s="127" t="n"/>
      <c r="AJ984" s="127" t="n"/>
      <c r="AK984" s="127" t="n"/>
      <c r="AL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  <c r="AA985" s="127" t="n"/>
      <c r="AB985" s="127" t="n"/>
      <c r="AC985" s="127" t="n"/>
      <c r="AD985" s="127" t="n"/>
      <c r="AE985" s="127" t="n"/>
      <c r="AF985" s="127" t="n"/>
      <c r="AG985" s="127" t="n"/>
      <c r="AH985" s="127" t="n"/>
      <c r="AI985" s="127" t="n"/>
      <c r="AJ985" s="127" t="n"/>
      <c r="AK985" s="127" t="n"/>
      <c r="AL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  <c r="AA986" s="127" t="n"/>
      <c r="AB986" s="127" t="n"/>
      <c r="AC986" s="127" t="n"/>
      <c r="AD986" s="127" t="n"/>
      <c r="AE986" s="127" t="n"/>
      <c r="AF986" s="127" t="n"/>
      <c r="AG986" s="127" t="n"/>
      <c r="AH986" s="127" t="n"/>
      <c r="AI986" s="127" t="n"/>
      <c r="AJ986" s="127" t="n"/>
      <c r="AK986" s="127" t="n"/>
      <c r="AL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  <c r="AA987" s="127" t="n"/>
      <c r="AB987" s="127" t="n"/>
      <c r="AC987" s="127" t="n"/>
      <c r="AD987" s="127" t="n"/>
      <c r="AE987" s="127" t="n"/>
      <c r="AF987" s="127" t="n"/>
      <c r="AG987" s="127" t="n"/>
      <c r="AH987" s="127" t="n"/>
      <c r="AI987" s="127" t="n"/>
      <c r="AJ987" s="127" t="n"/>
      <c r="AK987" s="127" t="n"/>
      <c r="AL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  <c r="AA988" s="127" t="n"/>
      <c r="AB988" s="127" t="n"/>
      <c r="AC988" s="127" t="n"/>
      <c r="AD988" s="127" t="n"/>
      <c r="AE988" s="127" t="n"/>
      <c r="AF988" s="127" t="n"/>
      <c r="AG988" s="127" t="n"/>
      <c r="AH988" s="127" t="n"/>
      <c r="AI988" s="127" t="n"/>
      <c r="AJ988" s="127" t="n"/>
      <c r="AK988" s="127" t="n"/>
      <c r="AL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  <c r="AA989" s="127" t="n"/>
      <c r="AB989" s="127" t="n"/>
      <c r="AC989" s="127" t="n"/>
      <c r="AD989" s="127" t="n"/>
      <c r="AE989" s="127" t="n"/>
      <c r="AF989" s="127" t="n"/>
      <c r="AG989" s="127" t="n"/>
      <c r="AH989" s="127" t="n"/>
      <c r="AI989" s="127" t="n"/>
      <c r="AJ989" s="127" t="n"/>
      <c r="AK989" s="127" t="n"/>
      <c r="AL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  <c r="AA990" s="127" t="n"/>
      <c r="AB990" s="127" t="n"/>
      <c r="AC990" s="127" t="n"/>
      <c r="AD990" s="127" t="n"/>
      <c r="AE990" s="127" t="n"/>
      <c r="AF990" s="127" t="n"/>
      <c r="AG990" s="127" t="n"/>
      <c r="AH990" s="127" t="n"/>
      <c r="AI990" s="127" t="n"/>
      <c r="AJ990" s="127" t="n"/>
      <c r="AK990" s="127" t="n"/>
      <c r="AL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  <c r="AA991" s="127" t="n"/>
      <c r="AB991" s="127" t="n"/>
      <c r="AC991" s="127" t="n"/>
      <c r="AD991" s="127" t="n"/>
      <c r="AE991" s="127" t="n"/>
      <c r="AF991" s="127" t="n"/>
      <c r="AG991" s="127" t="n"/>
      <c r="AH991" s="127" t="n"/>
      <c r="AI991" s="127" t="n"/>
      <c r="AJ991" s="127" t="n"/>
      <c r="AK991" s="127" t="n"/>
      <c r="AL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  <c r="AA992" s="127" t="n"/>
      <c r="AB992" s="127" t="n"/>
      <c r="AC992" s="127" t="n"/>
      <c r="AD992" s="127" t="n"/>
      <c r="AE992" s="127" t="n"/>
      <c r="AF992" s="127" t="n"/>
      <c r="AG992" s="127" t="n"/>
      <c r="AH992" s="127" t="n"/>
      <c r="AI992" s="127" t="n"/>
      <c r="AJ992" s="127" t="n"/>
      <c r="AK992" s="127" t="n"/>
      <c r="AL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  <c r="AA993" s="127" t="n"/>
      <c r="AB993" s="127" t="n"/>
      <c r="AC993" s="127" t="n"/>
      <c r="AD993" s="127" t="n"/>
      <c r="AE993" s="127" t="n"/>
      <c r="AF993" s="127" t="n"/>
      <c r="AG993" s="127" t="n"/>
      <c r="AH993" s="127" t="n"/>
      <c r="AI993" s="127" t="n"/>
      <c r="AJ993" s="127" t="n"/>
      <c r="AK993" s="127" t="n"/>
      <c r="AL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  <c r="AA994" s="127" t="n"/>
      <c r="AB994" s="127" t="n"/>
      <c r="AC994" s="127" t="n"/>
      <c r="AD994" s="127" t="n"/>
      <c r="AE994" s="127" t="n"/>
      <c r="AF994" s="127" t="n"/>
      <c r="AG994" s="127" t="n"/>
      <c r="AH994" s="127" t="n"/>
      <c r="AI994" s="127" t="n"/>
      <c r="AJ994" s="127" t="n"/>
      <c r="AK994" s="127" t="n"/>
      <c r="AL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  <c r="AA995" s="127" t="n"/>
      <c r="AB995" s="127" t="n"/>
      <c r="AC995" s="127" t="n"/>
      <c r="AD995" s="127" t="n"/>
      <c r="AE995" s="127" t="n"/>
      <c r="AF995" s="127" t="n"/>
      <c r="AG995" s="127" t="n"/>
      <c r="AH995" s="127" t="n"/>
      <c r="AI995" s="127" t="n"/>
      <c r="AJ995" s="127" t="n"/>
      <c r="AK995" s="127" t="n"/>
      <c r="AL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  <c r="AA996" s="127" t="n"/>
      <c r="AB996" s="127" t="n"/>
      <c r="AC996" s="127" t="n"/>
      <c r="AD996" s="127" t="n"/>
      <c r="AE996" s="127" t="n"/>
      <c r="AF996" s="127" t="n"/>
      <c r="AG996" s="127" t="n"/>
      <c r="AH996" s="127" t="n"/>
      <c r="AI996" s="127" t="n"/>
      <c r="AJ996" s="127" t="n"/>
      <c r="AK996" s="127" t="n"/>
      <c r="AL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  <c r="AA997" s="127" t="n"/>
      <c r="AB997" s="127" t="n"/>
      <c r="AC997" s="127" t="n"/>
      <c r="AD997" s="127" t="n"/>
      <c r="AE997" s="127" t="n"/>
      <c r="AF997" s="127" t="n"/>
      <c r="AG997" s="127" t="n"/>
      <c r="AH997" s="127" t="n"/>
      <c r="AI997" s="127" t="n"/>
      <c r="AJ997" s="127" t="n"/>
      <c r="AK997" s="127" t="n"/>
      <c r="AL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  <c r="AA998" s="127" t="n"/>
      <c r="AB998" s="127" t="n"/>
      <c r="AC998" s="127" t="n"/>
      <c r="AD998" s="127" t="n"/>
      <c r="AE998" s="127" t="n"/>
      <c r="AF998" s="127" t="n"/>
      <c r="AG998" s="127" t="n"/>
      <c r="AH998" s="127" t="n"/>
      <c r="AI998" s="127" t="n"/>
      <c r="AJ998" s="127" t="n"/>
      <c r="AK998" s="127" t="n"/>
      <c r="AL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  <c r="AA999" s="127" t="n"/>
      <c r="AB999" s="127" t="n"/>
      <c r="AC999" s="127" t="n"/>
      <c r="AD999" s="127" t="n"/>
      <c r="AE999" s="127" t="n"/>
      <c r="AF999" s="127" t="n"/>
      <c r="AG999" s="127" t="n"/>
      <c r="AH999" s="127" t="n"/>
      <c r="AI999" s="127" t="n"/>
      <c r="AJ999" s="127" t="n"/>
      <c r="AK999" s="127" t="n"/>
      <c r="AL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  <c r="AA1000" s="127" t="n"/>
      <c r="AB1000" s="127" t="n"/>
      <c r="AC1000" s="127" t="n"/>
      <c r="AD1000" s="127" t="n"/>
      <c r="AE1000" s="127" t="n"/>
      <c r="AF1000" s="127" t="n"/>
      <c r="AG1000" s="127" t="n"/>
      <c r="AH1000" s="127" t="n"/>
      <c r="AI1000" s="127" t="n"/>
      <c r="AJ1000" s="127" t="n"/>
      <c r="AK1000" s="127" t="n"/>
      <c r="AL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  <c r="AA1001" s="127" t="n"/>
      <c r="AB1001" s="127" t="n"/>
      <c r="AC1001" s="127" t="n"/>
      <c r="AD1001" s="127" t="n"/>
      <c r="AE1001" s="127" t="n"/>
      <c r="AF1001" s="127" t="n"/>
      <c r="AG1001" s="127" t="n"/>
      <c r="AH1001" s="127" t="n"/>
      <c r="AI1001" s="127" t="n"/>
      <c r="AJ1001" s="127" t="n"/>
      <c r="AK1001" s="127" t="n"/>
      <c r="AL1001" s="127" t="n"/>
    </row>
    <row r="1002">
      <c r="AG1002" s="127" t="n"/>
      <c r="AH1002" s="127" t="n"/>
      <c r="AI1002" s="127" t="n"/>
      <c r="AJ1002" s="127" t="n"/>
      <c r="AK1002" s="127" t="n"/>
      <c r="AL1002" s="127" t="n"/>
    </row>
    <row r="1003">
      <c r="AG1003" s="127" t="n"/>
      <c r="AH1003" s="127" t="n"/>
      <c r="AI1003" s="127" t="n"/>
      <c r="AJ1003" s="127" t="n"/>
      <c r="AK1003" s="127" t="n"/>
      <c r="AL1003" s="127" t="n"/>
    </row>
  </sheetData>
  <mergeCells count="66">
    <mergeCell ref="M209:O209"/>
    <mergeCell ref="Q209:S209"/>
    <mergeCell ref="M244:O244"/>
    <mergeCell ref="Q244:S244"/>
    <mergeCell ref="U244:W244"/>
    <mergeCell ref="Y244:AA244"/>
    <mergeCell ref="AC244:AE244"/>
    <mergeCell ref="I244:K244"/>
    <mergeCell ref="I279:K279"/>
    <mergeCell ref="M279:O279"/>
    <mergeCell ref="Q279:S279"/>
    <mergeCell ref="U279:W279"/>
    <mergeCell ref="Y279:AA279"/>
    <mergeCell ref="AC279:AE279"/>
    <mergeCell ref="U348:W348"/>
    <mergeCell ref="Y348:AA348"/>
    <mergeCell ref="I313:K313"/>
    <mergeCell ref="M313:O313"/>
    <mergeCell ref="Q313:S313"/>
    <mergeCell ref="U313:W313"/>
    <mergeCell ref="Y313:AA313"/>
    <mergeCell ref="AC313:AE313"/>
    <mergeCell ref="I348:K348"/>
    <mergeCell ref="AC348:AE348"/>
    <mergeCell ref="U71:W71"/>
    <mergeCell ref="Y71:AA71"/>
    <mergeCell ref="I61:K61"/>
    <mergeCell ref="M61:O61"/>
    <mergeCell ref="Q61:S61"/>
    <mergeCell ref="U61:W61"/>
    <mergeCell ref="Y61:AA61"/>
    <mergeCell ref="AC61:AE61"/>
    <mergeCell ref="I71:K71"/>
    <mergeCell ref="AC71:AE71"/>
    <mergeCell ref="M71:O71"/>
    <mergeCell ref="Q71:S71"/>
    <mergeCell ref="M106:O106"/>
    <mergeCell ref="Q106:S106"/>
    <mergeCell ref="U106:W106"/>
    <mergeCell ref="Y106:AA106"/>
    <mergeCell ref="AC106:AE106"/>
    <mergeCell ref="I106:K106"/>
    <mergeCell ref="I140:K140"/>
    <mergeCell ref="M140:O140"/>
    <mergeCell ref="Q140:S140"/>
    <mergeCell ref="U140:W140"/>
    <mergeCell ref="Y140:AA140"/>
    <mergeCell ref="AC140:AE140"/>
    <mergeCell ref="U209:W209"/>
    <mergeCell ref="Y209:AA209"/>
    <mergeCell ref="I175:K175"/>
    <mergeCell ref="M175:O175"/>
    <mergeCell ref="Q175:S175"/>
    <mergeCell ref="U175:W175"/>
    <mergeCell ref="Y175:AA175"/>
    <mergeCell ref="AC175:AE175"/>
    <mergeCell ref="I209:K209"/>
    <mergeCell ref="AC209:AE209"/>
    <mergeCell ref="M348:O348"/>
    <mergeCell ref="Q348:S348"/>
    <mergeCell ref="I382:K382"/>
    <mergeCell ref="M382:O382"/>
    <mergeCell ref="Q382:S382"/>
    <mergeCell ref="U382:W382"/>
    <mergeCell ref="Y382:AA382"/>
    <mergeCell ref="AC382:AE382"/>
  </mergeCell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selection activeCell="A1" sqref="A1"/>
    </sheetView>
  </sheetViews>
  <sheetFormatPr baseColWidth="8" defaultColWidth="12.63" defaultRowHeight="15" customHeight="1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120" t="n">
        <v>45658</v>
      </c>
      <c r="B5" s="117">
        <f>(B2+C5)+((B2+C5)*D5)</f>
        <v/>
      </c>
      <c r="C5" s="117" t="n">
        <v>0</v>
      </c>
      <c r="D5" s="117">
        <f>(0/10000)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120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120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n"/>
      <c r="F7" s="117">
        <f>(B7-B6)-C7</f>
        <v/>
      </c>
      <c r="G7" s="107" t="n"/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120" t="n">
        <v>45295</v>
      </c>
      <c r="B8" s="117">
        <f>(B7+C8)+((B7+C8)*D8)</f>
        <v/>
      </c>
      <c r="C8" s="117" t="n">
        <v>0</v>
      </c>
      <c r="D8" s="117">
        <f>(0/10000)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120" t="n">
        <v>45296</v>
      </c>
      <c r="B9" s="117">
        <f>(B8+C9)+((B8+C9)*D9)</f>
        <v/>
      </c>
      <c r="C9" s="117" t="n">
        <v>0</v>
      </c>
      <c r="D9" s="117">
        <f>(0/10000)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120" t="n">
        <v>45297</v>
      </c>
      <c r="B10" s="117">
        <f>(B9+C10)+((B9+C10)*D10)</f>
        <v/>
      </c>
      <c r="C10" s="117" t="n">
        <v>0</v>
      </c>
      <c r="D10" s="117">
        <f>(0/10000)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120" t="n">
        <v>45298</v>
      </c>
      <c r="B11" s="117">
        <f>(B10+C11)+((B10+C11)*D11)</f>
        <v/>
      </c>
      <c r="C11" s="117" t="n">
        <v>0</v>
      </c>
      <c r="D11" s="117">
        <f>(0/10000)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120" t="n">
        <v>45299</v>
      </c>
      <c r="B12" s="117">
        <f>(B11+C12)+((B11+C12)*D12)</f>
        <v/>
      </c>
      <c r="C12" s="117" t="n">
        <v>0</v>
      </c>
      <c r="D12" s="117">
        <f>(0/10000)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120" t="n">
        <v>45300</v>
      </c>
      <c r="B13" s="117">
        <f>(B12+C13)+((B12+C13)*D13)</f>
        <v/>
      </c>
      <c r="C13" s="117" t="n">
        <v>0</v>
      </c>
      <c r="D13" s="117">
        <f>(0/10000)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120" t="n">
        <v>45301</v>
      </c>
      <c r="B14" s="117">
        <f>(B13+C14)+((B13+C14)*D14)</f>
        <v/>
      </c>
      <c r="C14" s="117" t="n">
        <v>0</v>
      </c>
      <c r="D14" s="117">
        <f>(0/10000)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120" t="n">
        <v>45302</v>
      </c>
      <c r="B15" s="117">
        <f>(B14+C15)+((B14+C15)*D15)</f>
        <v/>
      </c>
      <c r="C15" s="117" t="n">
        <v>0</v>
      </c>
      <c r="D15" s="117">
        <f>(0/10000)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120" t="n">
        <v>45303</v>
      </c>
      <c r="B16" s="117">
        <f>(B15+C16)+((B15+C16)*D16)</f>
        <v/>
      </c>
      <c r="C16" s="117" t="n">
        <v>0</v>
      </c>
      <c r="D16" s="117">
        <f>(0/10000)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120" t="n">
        <v>45304</v>
      </c>
      <c r="B17" s="117">
        <f>(B16+C17)+((B16+C17)*D17)</f>
        <v/>
      </c>
      <c r="C17" s="117" t="n">
        <v>0</v>
      </c>
      <c r="D17" s="117">
        <f>(0/10000)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120" t="n">
        <v>45305</v>
      </c>
      <c r="B18" s="117">
        <f>(B17+C18)+((B17+C18)*D18)</f>
        <v/>
      </c>
      <c r="C18" s="117" t="n">
        <v>0</v>
      </c>
      <c r="D18" s="117">
        <f>(0/10000)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120" t="n">
        <v>45306</v>
      </c>
      <c r="B19" s="117">
        <f>(B18+C19)+((B18+C19)*D19)</f>
        <v/>
      </c>
      <c r="C19" s="117" t="n">
        <v>0</v>
      </c>
      <c r="D19" s="117">
        <f>(0/10000)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120" t="n">
        <v>45307</v>
      </c>
      <c r="B20" s="117">
        <f>(B19+C20)+((B19+C20)*D20)</f>
        <v/>
      </c>
      <c r="C20" s="117" t="n">
        <v>0</v>
      </c>
      <c r="D20" s="117">
        <f>(0/10000)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120" t="n">
        <v>45308</v>
      </c>
      <c r="B21" s="117">
        <f>(B20+C21)+((B20+C21)*D21)</f>
        <v/>
      </c>
      <c r="C21" s="117" t="n">
        <v>0</v>
      </c>
      <c r="D21" s="117">
        <f>(0/10000)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120" t="n">
        <v>45309</v>
      </c>
      <c r="B22" s="117">
        <f>(B21+C22)+((B21+C22)*D22)</f>
        <v/>
      </c>
      <c r="C22" s="117" t="n">
        <v>0</v>
      </c>
      <c r="D22" s="117">
        <f>(0/10000)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120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120" t="n">
        <v>45311</v>
      </c>
      <c r="B24" s="117">
        <f>(B23+C24)+((B23+C24)*D24)</f>
        <v/>
      </c>
      <c r="C24" s="117" t="n">
        <v>0</v>
      </c>
      <c r="D24" s="117">
        <f>(0/10000)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120" t="n">
        <v>45312</v>
      </c>
      <c r="B25" s="117">
        <f>(B24+C25)+((B24+C25)*D25)</f>
        <v/>
      </c>
      <c r="C25" s="117" t="n">
        <v>0</v>
      </c>
      <c r="D25" s="117">
        <f>(0/10000)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120" t="n">
        <v>45313</v>
      </c>
      <c r="B26" s="117">
        <f>(B25+C26)+((B25+C26)*D26)</f>
        <v/>
      </c>
      <c r="C26" s="117" t="n">
        <v>0</v>
      </c>
      <c r="D26" s="117">
        <f>(0/10000)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120" t="n">
        <v>45314</v>
      </c>
      <c r="B27" s="117">
        <f>(B26+C27)+((B26+C27)*D27)</f>
        <v/>
      </c>
      <c r="C27" s="117" t="n">
        <v>0</v>
      </c>
      <c r="D27" s="117">
        <f>(0/10000)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120" t="n">
        <v>45315</v>
      </c>
      <c r="B28" s="117">
        <f>(B27+C28)+((B27+C28)*D28)</f>
        <v/>
      </c>
      <c r="C28" s="117" t="n">
        <v>0</v>
      </c>
      <c r="D28" s="117">
        <f>(0/10000)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120" t="n">
        <v>45316</v>
      </c>
      <c r="B29" s="117">
        <f>(B28+C29)+((B28+C29)*D29)</f>
        <v/>
      </c>
      <c r="C29" s="117" t="n">
        <v>0</v>
      </c>
      <c r="D29" s="117">
        <f>(0/10000)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120" t="n">
        <v>45317</v>
      </c>
      <c r="B30" s="117">
        <f>(B29+C30)+((B29+C30)*D30)</f>
        <v/>
      </c>
      <c r="C30" s="117" t="n">
        <v>0</v>
      </c>
      <c r="D30" s="117">
        <f>(0/10000)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120" t="n">
        <v>45318</v>
      </c>
      <c r="B31" s="117">
        <f>(B30+C31)+((B30+C31)*D31)</f>
        <v/>
      </c>
      <c r="C31" s="117" t="n">
        <v>0</v>
      </c>
      <c r="D31" s="117">
        <f>(0/10000)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120" t="n">
        <v>45319</v>
      </c>
      <c r="B32" s="117">
        <f>(B31+C32)+((B31+C32)*D32)</f>
        <v/>
      </c>
      <c r="C32" s="117" t="n">
        <v>0</v>
      </c>
      <c r="D32" s="117">
        <f>(0/10000)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120" t="n">
        <v>45320</v>
      </c>
      <c r="B33" s="117">
        <f>(B32+C33)+((B32+C33)*D33)</f>
        <v/>
      </c>
      <c r="C33" s="117" t="n">
        <v>0</v>
      </c>
      <c r="D33" s="117">
        <f>(0/10000)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120" t="n">
        <v>45321</v>
      </c>
      <c r="B34" s="117">
        <f>(B33+C34)+((B33+C34)*D34)</f>
        <v/>
      </c>
      <c r="C34" s="117" t="n">
        <v>0</v>
      </c>
      <c r="D34" s="117">
        <f>(0/10000)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121" t="n">
        <v>45322</v>
      </c>
      <c r="B35" s="126">
        <f>(B34+C35)+((B34+C35)*D35)</f>
        <v/>
      </c>
      <c r="C35" s="126" t="n">
        <v>0</v>
      </c>
      <c r="D35" s="126">
        <f>(0/10000)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120" t="n">
        <v>45323</v>
      </c>
      <c r="B40" s="114">
        <f>(B37+C40)+((B37+C40)*D$40)</f>
        <v/>
      </c>
      <c r="C40" s="114" t="n">
        <v>0</v>
      </c>
      <c r="D40" s="114">
        <f>(0/10000)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120" t="n">
        <v>45324</v>
      </c>
      <c r="B41" s="117">
        <f>(B40+C41)+((B40+C41)*D$41)</f>
        <v/>
      </c>
      <c r="C41" s="117" t="n">
        <v>0</v>
      </c>
      <c r="D41" s="117">
        <f>(0/10000)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120" t="n">
        <v>45325</v>
      </c>
      <c r="B42" s="117">
        <f>(B41+C42)+((B41+C42)*D42)</f>
        <v/>
      </c>
      <c r="C42" s="117" t="n">
        <v>0</v>
      </c>
      <c r="D42" s="117">
        <f>(0/10000)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120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120" t="n">
        <v>45327</v>
      </c>
      <c r="B44" s="117">
        <f>(B43+C44)+((B43+C44)*D44)</f>
        <v/>
      </c>
      <c r="C44" s="117" t="n">
        <v>0</v>
      </c>
      <c r="D44" s="117">
        <f>(0/10000)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120" t="n">
        <v>45328</v>
      </c>
      <c r="B45" s="117">
        <f>(B44+C45)+((B44+C45)*D45)</f>
        <v/>
      </c>
      <c r="C45" s="117" t="n">
        <v>0</v>
      </c>
      <c r="D45" s="117">
        <f>(0/10000)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120" t="n">
        <v>45329</v>
      </c>
      <c r="B46" s="117">
        <f>(B45+C46)+((B45+C46)*D46)</f>
        <v/>
      </c>
      <c r="C46" s="117" t="n">
        <v>0</v>
      </c>
      <c r="D46" s="117">
        <f>(0/10000)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120" t="n">
        <v>45330</v>
      </c>
      <c r="B47" s="117">
        <f>(B46+C47)+((B46+C47)*D47)</f>
        <v/>
      </c>
      <c r="C47" s="117" t="n">
        <v>0</v>
      </c>
      <c r="D47" s="117">
        <f>(0/10000)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120" t="n">
        <v>45331</v>
      </c>
      <c r="B48" s="117">
        <f>(B47+C48)+((B47+C48)*D48)</f>
        <v/>
      </c>
      <c r="C48" s="117" t="n">
        <v>0</v>
      </c>
      <c r="D48" s="117">
        <f>(0/10000)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120" t="n">
        <v>45332</v>
      </c>
      <c r="B49" s="117">
        <f>(B48+C49)+((B48+C49)*D49)</f>
        <v/>
      </c>
      <c r="C49" s="117" t="n">
        <v>0</v>
      </c>
      <c r="D49" s="117">
        <f>(0/10000)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120" t="n">
        <v>45333</v>
      </c>
      <c r="B50" s="117">
        <f>(B49+C50)+((B49+C50)*D50)</f>
        <v/>
      </c>
      <c r="C50" s="117" t="n">
        <v>0</v>
      </c>
      <c r="D50" s="117">
        <f>(0/10000)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120" t="n">
        <v>45334</v>
      </c>
      <c r="B51" s="117">
        <f>(B50+C51)+((B50+C51)*D51)</f>
        <v/>
      </c>
      <c r="C51" s="117" t="n">
        <v>0</v>
      </c>
      <c r="D51" s="117">
        <f>(0/10000)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120" t="n">
        <v>45335</v>
      </c>
      <c r="B52" s="117">
        <f>(B51+C52)+((B51+C52)*D52)</f>
        <v/>
      </c>
      <c r="C52" s="117" t="n">
        <v>0</v>
      </c>
      <c r="D52" s="117">
        <f>(0/10000)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120" t="n">
        <v>45336</v>
      </c>
      <c r="B53" s="117">
        <f>(B52+C53)+((B52+C53)*D53)</f>
        <v/>
      </c>
      <c r="C53" s="117" t="n">
        <v>0</v>
      </c>
      <c r="D53" s="117">
        <f>(0/10000)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120" t="n">
        <v>45337</v>
      </c>
      <c r="B54" s="117">
        <f>(B53+C54)+((B53+C54)*D54)</f>
        <v/>
      </c>
      <c r="C54" s="117" t="n">
        <v>0</v>
      </c>
      <c r="D54" s="117">
        <f>(0/10000)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120" t="n">
        <v>45338</v>
      </c>
      <c r="B55" s="117">
        <f>(B54+C55)+((B54+C55)*D55)</f>
        <v/>
      </c>
      <c r="C55" s="117" t="n">
        <v>0</v>
      </c>
      <c r="D55" s="117">
        <f>(0/10000)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120" t="n">
        <v>45339</v>
      </c>
      <c r="B56" s="117">
        <f>(B55+C56)+((B55+C56)*D56)</f>
        <v/>
      </c>
      <c r="C56" s="117" t="n">
        <v>0</v>
      </c>
      <c r="D56" s="117">
        <f>(0/10000)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120" t="n">
        <v>45340</v>
      </c>
      <c r="B57" s="117">
        <f>(B56+C57)+((B56+C57)*D57)</f>
        <v/>
      </c>
      <c r="C57" s="117" t="n">
        <v>0</v>
      </c>
      <c r="D57" s="117">
        <f>(0/10000)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120" t="n">
        <v>45341</v>
      </c>
      <c r="B58" s="117">
        <f>(B57+C58)+((B57+C58)*D58)</f>
        <v/>
      </c>
      <c r="C58" s="117" t="n">
        <v>0</v>
      </c>
      <c r="D58" s="117">
        <f>(0/10000)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120" t="n">
        <v>45342</v>
      </c>
      <c r="B59" s="117">
        <f>(B58+C59)+((B58+C59)*D59)</f>
        <v/>
      </c>
      <c r="C59" s="117" t="n">
        <v>0</v>
      </c>
      <c r="D59" s="117">
        <f>(0/10000)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120" t="n">
        <v>45343</v>
      </c>
      <c r="B60" s="117">
        <f>(B59+C60)+((B59+C60)*D60)</f>
        <v/>
      </c>
      <c r="C60" s="117" t="n">
        <v>0</v>
      </c>
      <c r="D60" s="117">
        <f>(0/10000)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120" t="n">
        <v>45344</v>
      </c>
      <c r="B61" s="117">
        <f>(B60+C61)+((B60+C61)*D61)</f>
        <v/>
      </c>
      <c r="C61" s="117" t="n">
        <v>0</v>
      </c>
      <c r="D61" s="117">
        <f>(0/10000)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120" t="n">
        <v>45345</v>
      </c>
      <c r="B62" s="117">
        <f>(B61+C62)+((B61+C62)*D62)</f>
        <v/>
      </c>
      <c r="C62" s="117" t="n">
        <v>0</v>
      </c>
      <c r="D62" s="117">
        <f>(0/10000)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120" t="n">
        <v>45346</v>
      </c>
      <c r="B63" s="117">
        <f>(B62+C63)+((B62+C63)*D63)</f>
        <v/>
      </c>
      <c r="C63" s="117" t="n">
        <v>0</v>
      </c>
      <c r="D63" s="117">
        <f>(0/10000)</f>
        <v/>
      </c>
      <c r="E63" s="106" t="n"/>
      <c r="F63" s="117">
        <f>(B63-B62)-C63</f>
        <v/>
      </c>
      <c r="G63" s="107" t="n"/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120" t="n">
        <v>45347</v>
      </c>
      <c r="B64" s="117">
        <f>(B63+C64)+((B63+C64)*D64)</f>
        <v/>
      </c>
      <c r="C64" s="117" t="n">
        <v>0</v>
      </c>
      <c r="D64" s="117">
        <f>(0/10000)</f>
        <v/>
      </c>
      <c r="E64" s="106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120" t="n">
        <v>45348</v>
      </c>
      <c r="B65" s="117">
        <f>(B64+C65)+((B64+C65)*D65)</f>
        <v/>
      </c>
      <c r="C65" s="117" t="n">
        <v>0</v>
      </c>
      <c r="D65" s="117">
        <f>(0/10000)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120" t="n">
        <v>45349</v>
      </c>
      <c r="B66" s="117">
        <f>(B65+C66)+((B65+C66)*D66)</f>
        <v/>
      </c>
      <c r="C66" s="117" t="n">
        <v>0</v>
      </c>
      <c r="D66" s="117">
        <f>(0/10000)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120" t="n">
        <v>45350</v>
      </c>
      <c r="B67" s="117">
        <f>(B66+C67)+((B66+C67)*D67)</f>
        <v/>
      </c>
      <c r="C67" s="117" t="n">
        <v>0</v>
      </c>
      <c r="D67" s="117">
        <f>(0/10000)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121" t="n">
        <v>45351</v>
      </c>
      <c r="B68" s="126">
        <f>(B67+C68)+((B67+C68)*D68)</f>
        <v/>
      </c>
      <c r="C68" s="126" t="n">
        <v>0</v>
      </c>
      <c r="D68" s="126">
        <f>(0/10000)</f>
        <v/>
      </c>
      <c r="E68" s="109" t="n"/>
      <c r="F68" s="126">
        <f>(B68-B67)-C68</f>
        <v/>
      </c>
      <c r="G68" s="40" t="n"/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120" t="n">
        <v>45352</v>
      </c>
      <c r="B73" s="117">
        <f>(B70+C73)+((B70+C73)*D73)</f>
        <v/>
      </c>
      <c r="C73" s="117" t="n">
        <v>0</v>
      </c>
      <c r="D73" s="117">
        <f>(0/10000)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120" t="n">
        <v>45353</v>
      </c>
      <c r="B74" s="117">
        <f>(B73+C74)+((B73+C74)*D74)</f>
        <v/>
      </c>
      <c r="C74" s="117" t="n">
        <v>0</v>
      </c>
      <c r="D74" s="117">
        <f>(0/10000)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120" t="n">
        <v>45354</v>
      </c>
      <c r="B75" s="117">
        <f>(B74+C75)+((B74+C75)*D75)</f>
        <v/>
      </c>
      <c r="C75" s="117" t="n">
        <v>0</v>
      </c>
      <c r="D75" s="117">
        <f>(0/10000)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120" t="n">
        <v>45355</v>
      </c>
      <c r="B76" s="117">
        <f>(B75+C76)+((B75+C76)*D76)</f>
        <v/>
      </c>
      <c r="C76" s="117" t="n">
        <v>0</v>
      </c>
      <c r="D76" s="117">
        <f>(0/10000)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120" t="n">
        <v>45356</v>
      </c>
      <c r="B77" s="117">
        <f>(B76+C77)+((B76+C77)*D77)</f>
        <v/>
      </c>
      <c r="C77" s="117" t="n">
        <v>0</v>
      </c>
      <c r="D77" s="117">
        <f>(0/10000)</f>
        <v/>
      </c>
      <c r="E77" s="106" t="n"/>
      <c r="F77" s="117">
        <f>(B77-B76)-C77</f>
        <v/>
      </c>
      <c r="G77" s="107" t="n"/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120" t="n">
        <v>45357</v>
      </c>
      <c r="B78" s="117">
        <f>(B77+C78)+((B77+C78)*D78)</f>
        <v/>
      </c>
      <c r="C78" s="117" t="n">
        <v>0</v>
      </c>
      <c r="D78" s="117">
        <f>(0/10000)</f>
        <v/>
      </c>
      <c r="E78" s="106" t="n"/>
      <c r="F78" s="117">
        <f>(B78-B77)-C78</f>
        <v/>
      </c>
      <c r="G78" s="107" t="n"/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120" t="n">
        <v>45358</v>
      </c>
      <c r="B79" s="117">
        <f>(B78+C79)+((B78+C79)*D79)</f>
        <v/>
      </c>
      <c r="C79" s="117" t="n">
        <v>0</v>
      </c>
      <c r="D79" s="117">
        <f>(0/10000)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120" t="n">
        <v>45359</v>
      </c>
      <c r="B80" s="117">
        <f>(B79+C80)+((B79+C80)*D80)</f>
        <v/>
      </c>
      <c r="C80" s="117" t="n">
        <v>0</v>
      </c>
      <c r="D80" s="117">
        <f>(0/10000)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120" t="n">
        <v>45360</v>
      </c>
      <c r="B81" s="117">
        <f>(B80+C81)+((B80+C81)*D81)</f>
        <v/>
      </c>
      <c r="C81" s="117" t="n">
        <v>0</v>
      </c>
      <c r="D81" s="117">
        <f>(0/10000)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120" t="n">
        <v>45361</v>
      </c>
      <c r="B82" s="117">
        <f>(B81+C82)+((B81+C82)*D82)</f>
        <v/>
      </c>
      <c r="C82" s="117" t="n">
        <v>0</v>
      </c>
      <c r="D82" s="117">
        <f>(0/10000)</f>
        <v/>
      </c>
      <c r="E82" s="106" t="n"/>
      <c r="F82" s="117">
        <f>(B82-B81)-C82</f>
        <v/>
      </c>
      <c r="G82" s="107" t="n"/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120" t="n">
        <v>45362</v>
      </c>
      <c r="B83" s="117">
        <f>(B82+C83)+((B82+C83)*D83)</f>
        <v/>
      </c>
      <c r="C83" s="117" t="n">
        <v>0</v>
      </c>
      <c r="D83" s="117">
        <f>(0/10000)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120" t="n">
        <v>45363</v>
      </c>
      <c r="B84" s="117">
        <f>(B83+C84)+((B83+C84)*D84)</f>
        <v/>
      </c>
      <c r="C84" s="117" t="n">
        <v>0</v>
      </c>
      <c r="D84" s="117">
        <f>(0/10000)</f>
        <v/>
      </c>
      <c r="E84" s="106" t="n"/>
      <c r="F84" s="117">
        <f>(B84-B83)-C84</f>
        <v/>
      </c>
      <c r="G84" s="107" t="n"/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120" t="n">
        <v>45364</v>
      </c>
      <c r="B85" s="117">
        <f>(B84+C85)+((B84+C85)*D85)</f>
        <v/>
      </c>
      <c r="C85" s="117" t="n">
        <v>0</v>
      </c>
      <c r="D85" s="117">
        <f>(0/10000)</f>
        <v/>
      </c>
      <c r="E85" s="106" t="n"/>
      <c r="F85" s="117">
        <f>(B85-B84)-C85</f>
        <v/>
      </c>
      <c r="G85" s="107" t="n"/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120" t="n">
        <v>45365</v>
      </c>
      <c r="B86" s="117">
        <f>(B85+C86)+((B85+C86)*D86)</f>
        <v/>
      </c>
      <c r="C86" s="117" t="n">
        <v>0</v>
      </c>
      <c r="D86" s="117">
        <f>(0/10000)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120" t="n">
        <v>45366</v>
      </c>
      <c r="B87" s="117">
        <f>(B86+C87)+((B86+C87)*D87)</f>
        <v/>
      </c>
      <c r="C87" s="117" t="n">
        <v>0</v>
      </c>
      <c r="D87" s="117">
        <f>(0/10000)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120" t="n">
        <v>45367</v>
      </c>
      <c r="B88" s="117">
        <f>(B87+C88)+((B87+C88)*D88)</f>
        <v/>
      </c>
      <c r="C88" s="117" t="n">
        <v>0</v>
      </c>
      <c r="D88" s="117">
        <f>(0/10000)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120" t="n">
        <v>45368</v>
      </c>
      <c r="B89" s="117">
        <f>(B88+C89)+((B88+C89)*D89)</f>
        <v/>
      </c>
      <c r="C89" s="117" t="n">
        <v>0</v>
      </c>
      <c r="D89" s="117">
        <f>(0/10000)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120" t="n">
        <v>45369</v>
      </c>
      <c r="B90" s="117">
        <f>(B89+C90)+((B89+C90)*D90)</f>
        <v/>
      </c>
      <c r="C90" s="117" t="n">
        <v>0</v>
      </c>
      <c r="D90" s="117">
        <f>(0/10000)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120" t="n">
        <v>45370</v>
      </c>
      <c r="B91" s="117">
        <f>(B90+C91)+((B90+C91)*D91)</f>
        <v/>
      </c>
      <c r="C91" s="117" t="n">
        <v>0</v>
      </c>
      <c r="D91" s="117">
        <f>(0/10000)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120" t="n">
        <v>45371</v>
      </c>
      <c r="B92" s="117">
        <f>(B91+C92)+((B91+C92)*D92)</f>
        <v/>
      </c>
      <c r="C92" s="117" t="n">
        <v>0</v>
      </c>
      <c r="D92" s="117">
        <f>(0/10000)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120" t="n">
        <v>45372</v>
      </c>
      <c r="B93" s="117">
        <f>(B92+C93)+((B92+C93)*D93)</f>
        <v/>
      </c>
      <c r="C93" s="117" t="n">
        <v>0</v>
      </c>
      <c r="D93" s="117">
        <f>(0/10000)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120" t="n">
        <v>45373</v>
      </c>
      <c r="B94" s="117">
        <f>(B93+C94)+((B93+C94)*D94)</f>
        <v/>
      </c>
      <c r="C94" s="117" t="n">
        <v>0</v>
      </c>
      <c r="D94" s="117">
        <f>(0/10000)</f>
        <v/>
      </c>
      <c r="E94" s="106" t="n"/>
      <c r="F94" s="117">
        <f>(B94-B93)-C94</f>
        <v/>
      </c>
      <c r="G94" s="107" t="n"/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120" t="n">
        <v>45374</v>
      </c>
      <c r="B95" s="117">
        <f>(B94+C95)+((B94+C95)*D95)</f>
        <v/>
      </c>
      <c r="C95" s="117" t="n">
        <v>0</v>
      </c>
      <c r="D95" s="117">
        <f>(0/10000)</f>
        <v/>
      </c>
      <c r="E95" s="106" t="n"/>
      <c r="F95" s="117">
        <f>(B95-B94)-C95</f>
        <v/>
      </c>
      <c r="G95" s="107" t="n"/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120" t="n">
        <v>45375</v>
      </c>
      <c r="B96" s="117">
        <f>(B95+C96)+((B95+C96)*D96)</f>
        <v/>
      </c>
      <c r="C96" s="117" t="n">
        <v>0</v>
      </c>
      <c r="D96" s="117">
        <f>(0/10000)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120" t="n">
        <v>45376</v>
      </c>
      <c r="B97" s="117">
        <f>(B96+C97)+((B96+C97)*D97)</f>
        <v/>
      </c>
      <c r="C97" s="117" t="n">
        <v>0</v>
      </c>
      <c r="D97" s="117">
        <f>(0/10000)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120" t="n">
        <v>45377</v>
      </c>
      <c r="B98" s="117">
        <f>(B97+C98)+((B97+C98)*D98)</f>
        <v/>
      </c>
      <c r="C98" s="117" t="n">
        <v>0</v>
      </c>
      <c r="D98" s="117">
        <f>(0/10000)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120" t="n">
        <v>45378</v>
      </c>
      <c r="B99" s="117">
        <f>(B98+C99)+((B98+C99)*D99)</f>
        <v/>
      </c>
      <c r="C99" s="117" t="n">
        <v>0</v>
      </c>
      <c r="D99" s="117">
        <f>(0/10000)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120" t="n">
        <v>45379</v>
      </c>
      <c r="B100" s="117">
        <f>(B99+C100)+((B99+C100)*D100)</f>
        <v/>
      </c>
      <c r="C100" s="117" t="n">
        <v>0</v>
      </c>
      <c r="D100" s="117">
        <f>(0/10000)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120" t="n">
        <v>45380</v>
      </c>
      <c r="B101" s="117">
        <f>(B100+C101)+((B100+C101)*D101)</f>
        <v/>
      </c>
      <c r="C101" s="117" t="n">
        <v>0</v>
      </c>
      <c r="D101" s="117">
        <f>(0/10000)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120" t="n">
        <v>45381</v>
      </c>
      <c r="B102" s="117">
        <f>(B101+C102)+((B101+C102)*D102)</f>
        <v/>
      </c>
      <c r="C102" s="117" t="n">
        <v>0</v>
      </c>
      <c r="D102" s="117">
        <f>(0/10000)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121" t="n">
        <v>45382</v>
      </c>
      <c r="B103" s="126">
        <f>(B102+C103)+((B102+C103)*D103)</f>
        <v/>
      </c>
      <c r="C103" s="126" t="n">
        <v>0</v>
      </c>
      <c r="D103" s="126">
        <f>(0/10000)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120" t="n">
        <v>45383</v>
      </c>
      <c r="B108" s="114">
        <f>(B105+C108)+((B105+C108)*D108)</f>
        <v/>
      </c>
      <c r="C108" s="114" t="n">
        <v>0</v>
      </c>
      <c r="D108" s="114">
        <f>(0/10000)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120" t="n">
        <v>45384</v>
      </c>
      <c r="B109" s="117">
        <f>(B108+C109)+((B108+C109)*D109)</f>
        <v/>
      </c>
      <c r="C109" s="117" t="n">
        <v>0</v>
      </c>
      <c r="D109" s="117">
        <f>(0/10000)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120" t="n">
        <v>45385</v>
      </c>
      <c r="B110" s="117">
        <f>(B109+C110)+((B109+C110)*D110)</f>
        <v/>
      </c>
      <c r="C110" s="117" t="n">
        <v>0</v>
      </c>
      <c r="D110" s="117">
        <f>(0/10000)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120" t="n">
        <v>45386</v>
      </c>
      <c r="B111" s="117">
        <f>(B110+C111)+((B110+C111)*D111)</f>
        <v/>
      </c>
      <c r="C111" s="117" t="n">
        <v>0</v>
      </c>
      <c r="D111" s="117">
        <f>(0/10000)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120" t="n">
        <v>45387</v>
      </c>
      <c r="B112" s="117">
        <f>(B111+C112)+((B111+C112)*D112)</f>
        <v/>
      </c>
      <c r="C112" s="117" t="n">
        <v>0</v>
      </c>
      <c r="D112" s="117">
        <f>(0/10000)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120" t="n">
        <v>45388</v>
      </c>
      <c r="B113" s="117">
        <f>(B112+C113)+((B112+C113)*D113)</f>
        <v/>
      </c>
      <c r="C113" s="117" t="n">
        <v>0</v>
      </c>
      <c r="D113" s="117">
        <f>(0/10000)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120" t="n">
        <v>45389</v>
      </c>
      <c r="B114" s="117">
        <f>(B113+C114)+((B113+C114)*D114)</f>
        <v/>
      </c>
      <c r="C114" s="117" t="n">
        <v>0</v>
      </c>
      <c r="D114" s="117">
        <f>(0/10000)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120" t="n">
        <v>45390</v>
      </c>
      <c r="B115" s="117">
        <f>(B114+C115)+((B114+C115)*D115)</f>
        <v/>
      </c>
      <c r="C115" s="117" t="n">
        <v>0</v>
      </c>
      <c r="D115" s="117">
        <f>(0/10000)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120" t="n">
        <v>45391</v>
      </c>
      <c r="B116" s="117">
        <f>(B115+C116)+((B115+C116)*D116)</f>
        <v/>
      </c>
      <c r="C116" s="117" t="n">
        <v>0</v>
      </c>
      <c r="D116" s="117">
        <f>(0/10000)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120" t="n">
        <v>45392</v>
      </c>
      <c r="B117" s="117">
        <f>(B116+C117)+((B116+C117)*D117)</f>
        <v/>
      </c>
      <c r="C117" s="117" t="n">
        <v>0</v>
      </c>
      <c r="D117" s="117">
        <f>(0/10000)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120" t="n">
        <v>45393</v>
      </c>
      <c r="B118" s="117">
        <f>(B117+C118)+((B117+C118)*D118)</f>
        <v/>
      </c>
      <c r="C118" s="117" t="n">
        <v>0</v>
      </c>
      <c r="D118" s="117">
        <f>(0/10000)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120" t="n">
        <v>45394</v>
      </c>
      <c r="B119" s="117">
        <f>(B118+C119)+((B118+C119)*D119)</f>
        <v/>
      </c>
      <c r="C119" s="117" t="n">
        <v>0</v>
      </c>
      <c r="D119" s="117">
        <f>(0/10000)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120" t="n">
        <v>45395</v>
      </c>
      <c r="B120" s="117">
        <f>(B119+C120)+((B119+C120)*D120)</f>
        <v/>
      </c>
      <c r="C120" s="117" t="n">
        <v>0</v>
      </c>
      <c r="D120" s="117">
        <f>(0/10000)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120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120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120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120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120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120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120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120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120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120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120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120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120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120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120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120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121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122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120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120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120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120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120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120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120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120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120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120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122" t="n">
        <v>45536</v>
      </c>
      <c r="B281" s="114">
        <f>(B278+C281)+((B278+C281)*D281)</f>
        <v/>
      </c>
      <c r="C281" s="114" t="n">
        <v>0</v>
      </c>
      <c r="D281" s="114">
        <f>(0/10000)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5.75" customHeight="1" s="128"/>
    <row r="616" ht="15.75" customHeight="1" s="128"/>
    <row r="617" ht="15.75" customHeight="1" s="128"/>
    <row r="618" ht="15.75" customHeight="1" s="128"/>
    <row r="619" ht="15.75" customHeight="1" s="128"/>
    <row r="620" ht="15.75" customHeight="1" s="128"/>
    <row r="621" ht="15.75" customHeight="1" s="128"/>
    <row r="622" ht="15.75" customHeight="1" s="128"/>
    <row r="623" ht="15.75" customHeight="1" s="128"/>
    <row r="624" ht="15.75" customHeight="1" s="128"/>
    <row r="625" ht="15.75" customHeight="1" s="128"/>
    <row r="626" ht="15.75" customHeight="1" s="128"/>
    <row r="627" ht="15.75" customHeight="1" s="128"/>
    <row r="628" ht="15.75" customHeight="1" s="128"/>
    <row r="629" ht="15.75" customHeight="1" s="128"/>
    <row r="630" ht="15.75" customHeight="1" s="128"/>
    <row r="631" ht="15.75" customHeight="1" s="128"/>
    <row r="632" ht="15.75" customHeight="1" s="128"/>
    <row r="633" ht="15.75" customHeight="1" s="128"/>
    <row r="634" ht="15.75" customHeight="1" s="128"/>
    <row r="635" ht="15.75" customHeight="1" s="128"/>
    <row r="636" ht="15.75" customHeight="1" s="128"/>
    <row r="637" ht="15.75" customHeight="1" s="128"/>
    <row r="638" ht="15.75" customHeight="1" s="128"/>
    <row r="639" ht="15.75" customHeight="1" s="128"/>
    <row r="640" ht="15.75" customHeight="1" s="128"/>
    <row r="641" ht="15.75" customHeight="1" s="128"/>
    <row r="642" ht="15.75" customHeight="1" s="128"/>
    <row r="643" ht="15.75" customHeight="1" s="128"/>
    <row r="644" ht="15.75" customHeight="1" s="128"/>
    <row r="645" ht="15.75" customHeight="1" s="128"/>
    <row r="646" ht="15.75" customHeight="1" s="128"/>
    <row r="647" ht="15.75" customHeight="1" s="128"/>
    <row r="648" ht="15.75" customHeight="1" s="128"/>
    <row r="649" ht="15.75" customHeight="1" s="128"/>
    <row r="650" ht="15.75" customHeight="1" s="128"/>
    <row r="651" ht="15.75" customHeight="1" s="128"/>
    <row r="652" ht="15.75" customHeight="1" s="128"/>
    <row r="653" ht="15.75" customHeight="1" s="128"/>
    <row r="654" ht="15.75" customHeight="1" s="128"/>
    <row r="655" ht="15.75" customHeight="1" s="128"/>
    <row r="656" ht="15.75" customHeight="1" s="128"/>
    <row r="657" ht="15.75" customHeight="1" s="128"/>
    <row r="658" ht="15.75" customHeight="1" s="128"/>
    <row r="659" ht="15.75" customHeight="1" s="128"/>
    <row r="660" ht="15.75" customHeight="1" s="128"/>
    <row r="661" ht="15.75" customHeight="1" s="128"/>
    <row r="662" ht="15.75" customHeight="1" s="128"/>
    <row r="663" ht="15.75" customHeight="1" s="128"/>
    <row r="664" ht="15.75" customHeight="1" s="128"/>
    <row r="665" ht="15.75" customHeight="1" s="128"/>
    <row r="666" ht="15.75" customHeight="1" s="128"/>
    <row r="667" ht="15.75" customHeight="1" s="128"/>
    <row r="668" ht="15.75" customHeight="1" s="128"/>
    <row r="669" ht="15.75" customHeight="1" s="128"/>
    <row r="670" ht="15.75" customHeight="1" s="128"/>
    <row r="671" ht="15.75" customHeight="1" s="128"/>
    <row r="672" ht="15.75" customHeight="1" s="128"/>
    <row r="673" ht="15.75" customHeight="1" s="128"/>
    <row r="674" ht="15.75" customHeight="1" s="128"/>
    <row r="675" ht="15.75" customHeight="1" s="128"/>
    <row r="676" ht="15.75" customHeight="1" s="128"/>
    <row r="677" ht="15.75" customHeight="1" s="128"/>
    <row r="678" ht="15.75" customHeight="1" s="128"/>
    <row r="679" ht="15.75" customHeight="1" s="128"/>
    <row r="680" ht="15.75" customHeight="1" s="128"/>
    <row r="681" ht="15.75" customHeight="1" s="128"/>
    <row r="682" ht="15.75" customHeight="1" s="128"/>
    <row r="683" ht="15.75" customHeight="1" s="128"/>
    <row r="684" ht="15.75" customHeight="1" s="128"/>
    <row r="685" ht="15.75" customHeight="1" s="128"/>
    <row r="686" ht="15.75" customHeight="1" s="128"/>
    <row r="687" ht="15.75" customHeight="1" s="128"/>
    <row r="688" ht="15.75" customHeight="1" s="128"/>
    <row r="689" ht="15.75" customHeight="1" s="128"/>
    <row r="690" ht="15.75" customHeight="1" s="128"/>
    <row r="691" ht="15.75" customHeight="1" s="128"/>
    <row r="692" ht="15.75" customHeight="1" s="128"/>
    <row r="693" ht="15.75" customHeight="1" s="128"/>
    <row r="694" ht="15.75" customHeight="1" s="128"/>
    <row r="695" ht="15.75" customHeight="1" s="128"/>
    <row r="696" ht="15.75" customHeight="1" s="128"/>
    <row r="697" ht="15.75" customHeight="1" s="128"/>
    <row r="698" ht="15.75" customHeight="1" s="128"/>
    <row r="699" ht="15.75" customHeight="1" s="128"/>
    <row r="700" ht="15.75" customHeight="1" s="128"/>
    <row r="701" ht="15.75" customHeight="1" s="128"/>
    <row r="702" ht="15.75" customHeight="1" s="128"/>
    <row r="703" ht="15.75" customHeight="1" s="128"/>
    <row r="704" ht="15.75" customHeight="1" s="128"/>
    <row r="705" ht="15.75" customHeight="1" s="128"/>
    <row r="706" ht="15.75" customHeight="1" s="128"/>
    <row r="707" ht="15.75" customHeight="1" s="128"/>
    <row r="708" ht="15.75" customHeight="1" s="128"/>
    <row r="709" ht="15.75" customHeight="1" s="128"/>
    <row r="710" ht="15.75" customHeight="1" s="128"/>
    <row r="711" ht="15.75" customHeight="1" s="128"/>
    <row r="712" ht="15.75" customHeight="1" s="128"/>
    <row r="713" ht="15.75" customHeight="1" s="128"/>
    <row r="714" ht="15.75" customHeight="1" s="128"/>
    <row r="715" ht="15.75" customHeight="1" s="128"/>
    <row r="716" ht="15.75" customHeight="1" s="128"/>
    <row r="717" ht="15.75" customHeight="1" s="128"/>
    <row r="718" ht="15.75" customHeight="1" s="128"/>
    <row r="719" ht="15.75" customHeight="1" s="128"/>
    <row r="720" ht="15.75" customHeight="1" s="128"/>
    <row r="721" ht="15.75" customHeight="1" s="128"/>
    <row r="722" ht="15.75" customHeight="1" s="128"/>
    <row r="723" ht="15.75" customHeight="1" s="128"/>
    <row r="724" ht="15.75" customHeight="1" s="128"/>
    <row r="725" ht="15.75" customHeight="1" s="128"/>
    <row r="726" ht="15.75" customHeight="1" s="128"/>
    <row r="727" ht="15.75" customHeight="1" s="128"/>
    <row r="728" ht="15.75" customHeight="1" s="128"/>
    <row r="729" ht="15.75" customHeight="1" s="128"/>
    <row r="730" ht="15.75" customHeight="1" s="128"/>
    <row r="731" ht="15.75" customHeight="1" s="128"/>
    <row r="732" ht="15.75" customHeight="1" s="128"/>
    <row r="733" ht="15.75" customHeight="1" s="128"/>
    <row r="734" ht="15.75" customHeight="1" s="128"/>
    <row r="735" ht="15.75" customHeight="1" s="128"/>
    <row r="736" ht="15.75" customHeight="1" s="128"/>
    <row r="737" ht="15.75" customHeight="1" s="128"/>
    <row r="738" ht="15.75" customHeight="1" s="128"/>
    <row r="739" ht="15.75" customHeight="1" s="128"/>
    <row r="740" ht="15.75" customHeight="1" s="128"/>
    <row r="741" ht="15.75" customHeight="1" s="128"/>
    <row r="742" ht="15.75" customHeight="1" s="128"/>
    <row r="743" ht="15.75" customHeight="1" s="128"/>
    <row r="744" ht="15.75" customHeight="1" s="128"/>
    <row r="745" ht="15.75" customHeight="1" s="128"/>
    <row r="746" ht="15.75" customHeight="1" s="128"/>
    <row r="747" ht="15.75" customHeight="1" s="128"/>
    <row r="748" ht="15.75" customHeight="1" s="128"/>
    <row r="749" ht="15.75" customHeight="1" s="128"/>
    <row r="750" ht="15.75" customHeight="1" s="128"/>
    <row r="751" ht="15.75" customHeight="1" s="128"/>
    <row r="752" ht="15.75" customHeight="1" s="128"/>
    <row r="753" ht="15.75" customHeight="1" s="128"/>
    <row r="754" ht="15.75" customHeight="1" s="128"/>
    <row r="755" ht="15.75" customHeight="1" s="128"/>
    <row r="756" ht="15.75" customHeight="1" s="128"/>
    <row r="757" ht="15.75" customHeight="1" s="128"/>
    <row r="758" ht="15.75" customHeight="1" s="128"/>
    <row r="759" ht="15.75" customHeight="1" s="128"/>
    <row r="760" ht="15.75" customHeight="1" s="128"/>
    <row r="761" ht="15.75" customHeight="1" s="128"/>
    <row r="762" ht="15.75" customHeight="1" s="128"/>
    <row r="763" ht="15.75" customHeight="1" s="128"/>
    <row r="764" ht="15.75" customHeight="1" s="128"/>
    <row r="765" ht="15.75" customHeight="1" s="128"/>
    <row r="766" ht="15.75" customHeight="1" s="128"/>
    <row r="767" ht="15.75" customHeight="1" s="128"/>
    <row r="768" ht="15.75" customHeight="1" s="128"/>
    <row r="769" ht="15.75" customHeight="1" s="128"/>
    <row r="770" ht="15.75" customHeight="1" s="128"/>
    <row r="771" ht="15.75" customHeight="1" s="128"/>
    <row r="772" ht="15.75" customHeight="1" s="128"/>
    <row r="773" ht="15.75" customHeight="1" s="128"/>
    <row r="774" ht="15.75" customHeight="1" s="128"/>
    <row r="775" ht="15.75" customHeight="1" s="128"/>
    <row r="776" ht="15.75" customHeight="1" s="128"/>
    <row r="777" ht="15.75" customHeight="1" s="128"/>
    <row r="778" ht="15.75" customHeight="1" s="128"/>
    <row r="779" ht="15.75" customHeight="1" s="128"/>
    <row r="780" ht="15.75" customHeight="1" s="128"/>
    <row r="781" ht="15.75" customHeight="1" s="128"/>
    <row r="782" ht="15.75" customHeight="1" s="128"/>
    <row r="783" ht="15.75" customHeight="1" s="128"/>
    <row r="784" ht="15.75" customHeight="1" s="128"/>
    <row r="785" ht="15.75" customHeight="1" s="128"/>
    <row r="786" ht="15.75" customHeight="1" s="128"/>
    <row r="787" ht="15.75" customHeight="1" s="128"/>
    <row r="788" ht="15.75" customHeight="1" s="128"/>
    <row r="789" ht="15.75" customHeight="1" s="128"/>
    <row r="790" ht="15.75" customHeight="1" s="128"/>
    <row r="791" ht="15.75" customHeight="1" s="128"/>
    <row r="792" ht="15.75" customHeight="1" s="128"/>
    <row r="793" ht="15.75" customHeight="1" s="128"/>
    <row r="794" ht="15.75" customHeight="1" s="128"/>
    <row r="795" ht="15.75" customHeight="1" s="128"/>
    <row r="796" ht="15.75" customHeight="1" s="128"/>
    <row r="797" ht="15.75" customHeight="1" s="128"/>
    <row r="798" ht="15.75" customHeight="1" s="128"/>
    <row r="799" ht="15.75" customHeight="1" s="128"/>
    <row r="800" ht="15.75" customHeight="1" s="128"/>
    <row r="801" ht="15.75" customHeight="1" s="128"/>
    <row r="802" ht="15.75" customHeight="1" s="128"/>
    <row r="803" ht="15.75" customHeight="1" s="128"/>
    <row r="804" ht="15.75" customHeight="1" s="128"/>
    <row r="805" ht="15.75" customHeight="1" s="128"/>
    <row r="806" ht="15.75" customHeight="1" s="128"/>
    <row r="807" ht="15.75" customHeight="1" s="128"/>
    <row r="808" ht="15.75" customHeight="1" s="128"/>
    <row r="809" ht="15.75" customHeight="1" s="128"/>
    <row r="810" ht="15.75" customHeight="1" s="128"/>
    <row r="811" ht="15.75" customHeight="1" s="128"/>
    <row r="812" ht="15.75" customHeight="1" s="128"/>
    <row r="813" ht="15.75" customHeight="1" s="128"/>
    <row r="814" ht="15.75" customHeight="1" s="128"/>
    <row r="815" ht="15.75" customHeight="1" s="128"/>
    <row r="816" ht="15.75" customHeight="1" s="128"/>
    <row r="817" ht="15.75" customHeight="1" s="128"/>
    <row r="818" ht="15.75" customHeight="1" s="128"/>
    <row r="819" ht="15.75" customHeight="1" s="128"/>
    <row r="820" ht="15.75" customHeight="1" s="128"/>
    <row r="821" ht="15.75" customHeight="1" s="128"/>
    <row r="822" ht="15.75" customHeight="1" s="128"/>
    <row r="823" ht="15.75" customHeight="1" s="128"/>
    <row r="824" ht="15.75" customHeight="1" s="128"/>
    <row r="825" ht="15.75" customHeight="1" s="128"/>
    <row r="826" ht="15.75" customHeight="1" s="128"/>
    <row r="827" ht="15.75" customHeight="1" s="128"/>
    <row r="828" ht="15.75" customHeight="1" s="128"/>
    <row r="829" ht="15.75" customHeight="1" s="128"/>
    <row r="830" ht="15.75" customHeight="1" s="128"/>
    <row r="831" ht="15.75" customHeight="1" s="128"/>
    <row r="832" ht="15.75" customHeight="1" s="128"/>
    <row r="833" ht="15.75" customHeight="1" s="128"/>
    <row r="834" ht="15.75" customHeight="1" s="128"/>
    <row r="835" ht="15.75" customHeight="1" s="128"/>
    <row r="836" ht="15.75" customHeight="1" s="128"/>
    <row r="837" ht="15.75" customHeight="1" s="128"/>
    <row r="838" ht="15.75" customHeight="1" s="128"/>
    <row r="839" ht="15.75" customHeight="1" s="128"/>
    <row r="840" ht="15.75" customHeight="1" s="128"/>
    <row r="841" ht="15.75" customHeight="1" s="128"/>
    <row r="842" ht="15.75" customHeight="1" s="128"/>
    <row r="843" ht="15.75" customHeight="1" s="128"/>
    <row r="844" ht="15.75" customHeight="1" s="128"/>
    <row r="845" ht="15.75" customHeight="1" s="128"/>
    <row r="846" ht="15.75" customHeight="1" s="128"/>
    <row r="847" ht="15.75" customHeight="1" s="128"/>
    <row r="848" ht="15.75" customHeight="1" s="128"/>
    <row r="849" ht="15.75" customHeight="1" s="128"/>
    <row r="850" ht="15.75" customHeight="1" s="128"/>
    <row r="851" ht="15.75" customHeight="1" s="128"/>
    <row r="852" ht="15.75" customHeight="1" s="128"/>
    <row r="853" ht="15.75" customHeight="1" s="128"/>
    <row r="854" ht="15.75" customHeight="1" s="128"/>
    <row r="855" ht="15.75" customHeight="1" s="128"/>
    <row r="856" ht="15.75" customHeight="1" s="128"/>
    <row r="857" ht="15.75" customHeight="1" s="128"/>
    <row r="858" ht="15.75" customHeight="1" s="128"/>
    <row r="859" ht="15.75" customHeight="1" s="128"/>
    <row r="860" ht="15.75" customHeight="1" s="128"/>
    <row r="861" ht="15.75" customHeight="1" s="128"/>
    <row r="862" ht="15.75" customHeight="1" s="128"/>
    <row r="863" ht="15.75" customHeight="1" s="128"/>
    <row r="864" ht="15.75" customHeight="1" s="128"/>
    <row r="865" ht="15.75" customHeight="1" s="128"/>
    <row r="866" ht="15.75" customHeight="1" s="128"/>
    <row r="867" ht="15.75" customHeight="1" s="128"/>
    <row r="868" ht="15.75" customHeight="1" s="128"/>
    <row r="869" ht="15.75" customHeight="1" s="128"/>
    <row r="870" ht="15.75" customHeight="1" s="128"/>
    <row r="871" ht="15.75" customHeight="1" s="128"/>
    <row r="872" ht="15.75" customHeight="1" s="128"/>
    <row r="873" ht="15.75" customHeight="1" s="128"/>
    <row r="874" ht="15.75" customHeight="1" s="128"/>
    <row r="875" ht="15.75" customHeight="1" s="128"/>
    <row r="876" ht="15.75" customHeight="1" s="128"/>
    <row r="877" ht="15.75" customHeight="1" s="128"/>
    <row r="878" ht="15.75" customHeight="1" s="128"/>
    <row r="879" ht="15.75" customHeight="1" s="128"/>
    <row r="880" ht="15.75" customHeight="1" s="128"/>
    <row r="881" ht="15.75" customHeight="1" s="128"/>
    <row r="882" ht="15.75" customHeight="1" s="128"/>
    <row r="883" ht="15.75" customHeight="1" s="128"/>
    <row r="884" ht="15.75" customHeight="1" s="128"/>
    <row r="885" ht="15.75" customHeight="1" s="128"/>
    <row r="886" ht="15.75" customHeight="1" s="128"/>
    <row r="887" ht="15.75" customHeight="1" s="128"/>
    <row r="888" ht="15.75" customHeight="1" s="128"/>
    <row r="889" ht="15.75" customHeight="1" s="128"/>
    <row r="890" ht="15.75" customHeight="1" s="128"/>
    <row r="891" ht="15.75" customHeight="1" s="128"/>
    <row r="892" ht="15.75" customHeight="1" s="128"/>
    <row r="893" ht="15.75" customHeight="1" s="128"/>
    <row r="894" ht="15.75" customHeight="1" s="128"/>
    <row r="895" ht="15.75" customHeight="1" s="128"/>
    <row r="896" ht="15.75" customHeight="1" s="128"/>
    <row r="897" ht="15.75" customHeight="1" s="128"/>
    <row r="898" ht="15.75" customHeight="1" s="128"/>
    <row r="899" ht="15.75" customHeight="1" s="128"/>
    <row r="900" ht="15.75" customHeight="1" s="128"/>
    <row r="901" ht="15.75" customHeight="1" s="128"/>
    <row r="902" ht="15.75" customHeight="1" s="128"/>
    <row r="903" ht="15.75" customHeight="1" s="128"/>
    <row r="904" ht="15.75" customHeight="1" s="128"/>
    <row r="905" ht="15.75" customHeight="1" s="128"/>
    <row r="906" ht="15.75" customHeight="1" s="128"/>
    <row r="907" ht="15.75" customHeight="1" s="128"/>
    <row r="908" ht="15.75" customHeight="1" s="128"/>
    <row r="909" ht="15.75" customHeight="1" s="128"/>
    <row r="910" ht="15.75" customHeight="1" s="128"/>
    <row r="911" ht="15.75" customHeight="1" s="128"/>
    <row r="912" ht="15.75" customHeight="1" s="128"/>
    <row r="913" ht="15.75" customHeight="1" s="128"/>
    <row r="914" ht="15.75" customHeight="1" s="128"/>
    <row r="915" ht="15.75" customHeight="1" s="128"/>
    <row r="916" ht="15.75" customHeight="1" s="128"/>
    <row r="917" ht="15.75" customHeight="1" s="128"/>
    <row r="918" ht="15.75" customHeight="1" s="128"/>
    <row r="919" ht="15.75" customHeight="1" s="128"/>
    <row r="920" ht="15.75" customHeight="1" s="128"/>
    <row r="921" ht="15.75" customHeight="1" s="128"/>
    <row r="922" ht="15.75" customHeight="1" s="128"/>
    <row r="923" ht="15.75" customHeight="1" s="128"/>
    <row r="924" ht="15.75" customHeight="1" s="128"/>
    <row r="925" ht="15.75" customHeight="1" s="128"/>
    <row r="926" ht="15.75" customHeight="1" s="128"/>
    <row r="927" ht="15.75" customHeight="1" s="128"/>
    <row r="928" ht="15.75" customHeight="1" s="128"/>
    <row r="929" ht="15.75" customHeight="1" s="128"/>
    <row r="930" ht="15.75" customHeight="1" s="128"/>
    <row r="931" ht="15.75" customHeight="1" s="128"/>
    <row r="932" ht="15.75" customHeight="1" s="128"/>
    <row r="933" ht="15.75" customHeight="1" s="128"/>
    <row r="934" ht="15.75" customHeight="1" s="128"/>
    <row r="935" ht="15.75" customHeight="1" s="128"/>
    <row r="936" ht="15.75" customHeight="1" s="128"/>
    <row r="937" ht="15.75" customHeight="1" s="128"/>
    <row r="938" ht="15.75" customHeight="1" s="128"/>
    <row r="939" ht="15.75" customHeight="1" s="128"/>
    <row r="940" ht="15.75" customHeight="1" s="128"/>
    <row r="941" ht="15.75" customHeight="1" s="128"/>
    <row r="942" ht="15.75" customHeight="1" s="128"/>
    <row r="943" ht="15.75" customHeight="1" s="128"/>
    <row r="944" ht="15.75" customHeight="1" s="128"/>
    <row r="945" ht="15.75" customHeight="1" s="128"/>
    <row r="946" ht="15.75" customHeight="1" s="128"/>
    <row r="947" ht="15.75" customHeight="1" s="128"/>
    <row r="948" ht="15.75" customHeight="1" s="128"/>
    <row r="949" ht="15.75" customHeight="1" s="128"/>
    <row r="950" ht="15.75" customHeight="1" s="128"/>
    <row r="951" ht="15.75" customHeight="1" s="128"/>
    <row r="952" ht="15.75" customHeight="1" s="128"/>
    <row r="953" ht="15.75" customHeight="1" s="128"/>
    <row r="954" ht="15.75" customHeight="1" s="128"/>
    <row r="955" ht="15.75" customHeight="1" s="128"/>
    <row r="956" ht="15.75" customHeight="1" s="128"/>
    <row r="957" ht="15.75" customHeight="1" s="128"/>
    <row r="958" ht="15.75" customHeight="1" s="128"/>
    <row r="959" ht="15.75" customHeight="1" s="128"/>
    <row r="960" ht="15.75" customHeight="1" s="128"/>
    <row r="961" ht="15.75" customHeight="1" s="128"/>
    <row r="962" ht="15.75" customHeight="1" s="128"/>
    <row r="963" ht="15.75" customHeight="1" s="128"/>
    <row r="964" ht="15.75" customHeight="1" s="128"/>
    <row r="965" ht="15.75" customHeight="1" s="128"/>
    <row r="966" ht="15.75" customHeight="1" s="128"/>
    <row r="967" ht="15.75" customHeight="1" s="128"/>
    <row r="968" ht="15.75" customHeight="1" s="128"/>
    <row r="969" ht="15.75" customHeight="1" s="128"/>
    <row r="970" ht="15.75" customHeight="1" s="128"/>
    <row r="971" ht="15.75" customHeight="1" s="128"/>
    <row r="972" ht="15.75" customHeight="1" s="128"/>
    <row r="973" ht="15.75" customHeight="1" s="128"/>
    <row r="974" ht="15.75" customHeight="1" s="128"/>
    <row r="975" ht="15.75" customHeight="1" s="128"/>
    <row r="976" ht="15.75" customHeight="1" s="128"/>
    <row r="977" ht="15.75" customHeight="1" s="128"/>
    <row r="978" ht="15.75" customHeight="1" s="128"/>
    <row r="979" ht="15.75" customHeight="1" s="128"/>
    <row r="980" ht="15.75" customHeight="1" s="128"/>
    <row r="981" ht="15.75" customHeight="1" s="128"/>
    <row r="982" ht="15.75" customHeight="1" s="128"/>
    <row r="983" ht="15.75" customHeight="1" s="128"/>
    <row r="984" ht="15.75" customHeight="1" s="128"/>
    <row r="985" ht="15.75" customHeight="1" s="128"/>
    <row r="986" ht="15.75" customHeight="1" s="128"/>
    <row r="987" ht="15.75" customHeight="1" s="128"/>
    <row r="988" ht="15.75" customHeight="1" s="128"/>
    <row r="989" ht="15.75" customHeight="1" s="128"/>
    <row r="990" ht="15.75" customHeight="1" s="128"/>
    <row r="991" ht="15.75" customHeight="1" s="128"/>
    <row r="992" ht="15.75" customHeight="1" s="128"/>
    <row r="993" ht="15.75" customHeight="1" s="128"/>
    <row r="994" ht="15.75" customHeight="1" s="128"/>
    <row r="995" ht="15.75" customHeight="1" s="128"/>
    <row r="996" ht="15.75" customHeight="1" s="128"/>
    <row r="997" ht="15.75" customHeight="1" s="128"/>
    <row r="998" ht="15.75" customHeight="1" s="128"/>
    <row r="999" ht="15.75" customHeight="1" s="128"/>
    <row r="1000" ht="15.75" customHeight="1" s="128"/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Patrick Roehrl</dc:creator>
  <dcterms:created xmlns:dcterms="http://purl.org/dc/terms/" xmlns:xsi="http://www.w3.org/2001/XMLSchema-instance" xsi:type="dcterms:W3CDTF">2021-10-20T10:11:11Z</dcterms:created>
  <dcterms:modified xmlns:dcterms="http://purl.org/dc/terms/" xmlns:xsi="http://www.w3.org/2001/XMLSchema-instance" xsi:type="dcterms:W3CDTF">2025-04-26T10:48:22Z</dcterms:modified>
</cp:coreProperties>
</file>