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heckCompatibility="1"/>
  <mc:AlternateContent xmlns:mc="http://schemas.openxmlformats.org/markup-compatibility/2006">
    <mc:Choice Requires="x15">
      <x15ac:absPath xmlns:x15ac="http://schemas.microsoft.com/office/spreadsheetml/2010/11/ac" url="/Users/patmurphy/Documents/MSc/Dissertation/"/>
    </mc:Choice>
  </mc:AlternateContent>
  <bookViews>
    <workbookView xWindow="2380" yWindow="3100" windowWidth="24120" windowHeight="14480" tabRatio="500"/>
  </bookViews>
  <sheets>
    <sheet name="Phase 1" sheetId="1" r:id="rId1"/>
    <sheet name="JSHint" sheetId="2" r:id="rId2"/>
    <sheet name="Eslint" sheetId="3" r:id="rId3"/>
    <sheet name="Jsinspect" sheetId="4" r:id="rId4"/>
    <sheet name="SonarQube" sheetId="5" r:id="rId5"/>
    <sheet name="nsp tool" sheetId="6" r:id="rId6"/>
    <sheet name="Plato" sheetId="7" r:id="rId7"/>
    <sheet name="ZAP" sheetId="10" r:id="rId8"/>
    <sheet name="Findings Links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4" i="6" l="1"/>
  <c r="G53" i="6"/>
  <c r="G52" i="6"/>
  <c r="S25" i="10"/>
  <c r="T25" i="10"/>
  <c r="U25" i="10"/>
  <c r="V25" i="10"/>
  <c r="O25" i="10"/>
  <c r="P25" i="10"/>
  <c r="Q25" i="10"/>
  <c r="R25" i="10"/>
  <c r="K25" i="10"/>
  <c r="L25" i="10"/>
  <c r="M25" i="10"/>
  <c r="N25" i="10"/>
  <c r="J25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4" i="10"/>
  <c r="I5" i="10"/>
  <c r="I6" i="10"/>
  <c r="I3" i="10"/>
  <c r="E43" i="7"/>
  <c r="E42" i="7"/>
  <c r="E41" i="7"/>
  <c r="Q56" i="5"/>
  <c r="S55" i="5"/>
  <c r="T54" i="5"/>
  <c r="S54" i="5"/>
  <c r="R54" i="5"/>
  <c r="Q54" i="5"/>
  <c r="O56" i="5"/>
  <c r="N56" i="5"/>
  <c r="M56" i="5"/>
  <c r="P56" i="5"/>
  <c r="P55" i="5"/>
  <c r="P54" i="5"/>
  <c r="O54" i="5"/>
  <c r="O55" i="5"/>
  <c r="N54" i="5"/>
  <c r="N55" i="5"/>
  <c r="M55" i="5"/>
  <c r="M54" i="5"/>
  <c r="E54" i="6"/>
  <c r="E53" i="6"/>
  <c r="E52" i="6"/>
  <c r="M159" i="4"/>
  <c r="J158" i="4"/>
  <c r="K157" i="4"/>
  <c r="L157" i="4"/>
  <c r="M157" i="4"/>
  <c r="J157" i="4"/>
  <c r="G59" i="4"/>
  <c r="G61" i="4"/>
  <c r="M153" i="4"/>
  <c r="J152" i="4"/>
  <c r="M151" i="4"/>
  <c r="L151" i="4"/>
  <c r="K151" i="4"/>
  <c r="J151" i="4"/>
  <c r="I153" i="4"/>
  <c r="H153" i="4"/>
  <c r="G153" i="4"/>
  <c r="F153" i="4"/>
  <c r="I152" i="4"/>
  <c r="H152" i="4"/>
  <c r="G152" i="4"/>
  <c r="F152" i="4"/>
  <c r="I151" i="4"/>
  <c r="H151" i="4"/>
  <c r="G151" i="4"/>
  <c r="F151" i="4"/>
  <c r="J184" i="3"/>
  <c r="J183" i="3"/>
  <c r="J182" i="3"/>
  <c r="J178" i="3"/>
  <c r="I178" i="3"/>
  <c r="H178" i="3"/>
  <c r="G178" i="3"/>
  <c r="F178" i="3"/>
  <c r="J177" i="3"/>
  <c r="I177" i="3"/>
  <c r="H177" i="3"/>
  <c r="G177" i="3"/>
  <c r="F177" i="3"/>
  <c r="J176" i="3"/>
  <c r="I176" i="3"/>
  <c r="H176" i="3"/>
  <c r="G176" i="3"/>
  <c r="F176" i="3"/>
  <c r="J132" i="2"/>
  <c r="K132" i="2"/>
  <c r="J133" i="2"/>
  <c r="K133" i="2"/>
  <c r="J134" i="2"/>
  <c r="K134" i="2"/>
  <c r="I133" i="2"/>
  <c r="I134" i="2"/>
  <c r="I132" i="2"/>
  <c r="F132" i="2"/>
  <c r="G132" i="2"/>
  <c r="H132" i="2"/>
  <c r="F133" i="2"/>
  <c r="G133" i="2"/>
  <c r="H133" i="2"/>
  <c r="F134" i="2"/>
  <c r="G134" i="2"/>
  <c r="H134" i="2"/>
  <c r="E133" i="2"/>
  <c r="E134" i="2"/>
  <c r="E132" i="2"/>
  <c r="K128" i="2"/>
  <c r="J128" i="2"/>
  <c r="I128" i="2"/>
  <c r="K127" i="2"/>
  <c r="J127" i="2"/>
  <c r="I127" i="2"/>
  <c r="H128" i="2"/>
  <c r="G128" i="2"/>
  <c r="F128" i="2"/>
  <c r="H127" i="2"/>
  <c r="G127" i="2"/>
  <c r="F127" i="2"/>
  <c r="K126" i="2"/>
  <c r="J126" i="2"/>
  <c r="G126" i="2"/>
  <c r="I126" i="2"/>
  <c r="H126" i="2"/>
  <c r="F126" i="2"/>
  <c r="I290" i="5"/>
  <c r="I291" i="5"/>
  <c r="I289" i="5"/>
  <c r="H290" i="5"/>
  <c r="H291" i="5"/>
  <c r="H289" i="5"/>
  <c r="G290" i="5"/>
  <c r="G291" i="5"/>
  <c r="G289" i="5"/>
  <c r="F290" i="5"/>
  <c r="F291" i="5"/>
  <c r="F289" i="5"/>
  <c r="I285" i="5"/>
  <c r="H285" i="5"/>
  <c r="G285" i="5"/>
  <c r="F285" i="5"/>
  <c r="G284" i="5"/>
  <c r="F284" i="5"/>
  <c r="I284" i="5"/>
  <c r="H284" i="5"/>
  <c r="F283" i="5"/>
  <c r="G283" i="5"/>
  <c r="I283" i="5"/>
  <c r="H283" i="5"/>
  <c r="F192" i="5"/>
  <c r="G192" i="5"/>
  <c r="F191" i="5"/>
  <c r="G191" i="5"/>
  <c r="P174" i="5"/>
  <c r="P173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51" i="5"/>
  <c r="P177" i="5"/>
  <c r="P176" i="5"/>
  <c r="P175" i="5"/>
  <c r="O174" i="5"/>
  <c r="O173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51" i="5"/>
  <c r="O177" i="5"/>
  <c r="O176" i="5"/>
  <c r="O175" i="5"/>
  <c r="N174" i="5"/>
  <c r="N173" i="5"/>
  <c r="N170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51" i="5"/>
  <c r="N177" i="5"/>
  <c r="N176" i="5"/>
  <c r="N175" i="5"/>
  <c r="M174" i="5"/>
  <c r="M173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51" i="5"/>
  <c r="M177" i="5"/>
  <c r="M176" i="5"/>
  <c r="M175" i="5"/>
  <c r="L21" i="6"/>
  <c r="L2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3" i="6"/>
  <c r="M30" i="6"/>
  <c r="M29" i="6"/>
  <c r="M28" i="6"/>
  <c r="M27" i="6"/>
  <c r="M26" i="6"/>
  <c r="L3" i="6"/>
  <c r="L27" i="6"/>
  <c r="L26" i="6"/>
  <c r="L30" i="6"/>
  <c r="L29" i="6"/>
  <c r="L28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3" i="6"/>
  <c r="K30" i="6"/>
  <c r="K29" i="6"/>
  <c r="K28" i="6"/>
  <c r="K27" i="6"/>
  <c r="K26" i="6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3" i="7"/>
  <c r="K29" i="7"/>
  <c r="K28" i="7"/>
  <c r="K27" i="7"/>
  <c r="K26" i="7"/>
  <c r="K25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3" i="7"/>
  <c r="J29" i="7"/>
  <c r="J28" i="7"/>
  <c r="J27" i="7"/>
  <c r="J26" i="7"/>
  <c r="J25" i="7"/>
  <c r="F63" i="5"/>
  <c r="F62" i="5"/>
  <c r="F61" i="5"/>
  <c r="G61" i="5"/>
  <c r="G62" i="5"/>
  <c r="G63" i="5"/>
  <c r="F60" i="5"/>
  <c r="G60" i="5"/>
  <c r="Q27" i="5"/>
  <c r="Q26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4" i="5"/>
  <c r="Q30" i="5"/>
  <c r="Q29" i="5"/>
  <c r="Q28" i="5"/>
  <c r="P27" i="5"/>
  <c r="P26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4" i="5"/>
  <c r="P30" i="5"/>
  <c r="P29" i="5"/>
  <c r="P28" i="5"/>
  <c r="O27" i="5"/>
  <c r="O26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4" i="5"/>
  <c r="O30" i="5"/>
  <c r="O29" i="5"/>
  <c r="O28" i="5"/>
  <c r="N27" i="5"/>
  <c r="N26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N30" i="5"/>
  <c r="N29" i="5"/>
  <c r="N28" i="5"/>
  <c r="M27" i="5"/>
  <c r="M26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4" i="5"/>
  <c r="M30" i="5"/>
  <c r="M29" i="5"/>
  <c r="M28" i="5"/>
  <c r="F60" i="4"/>
  <c r="G60" i="4"/>
  <c r="F61" i="4"/>
  <c r="F62" i="4"/>
  <c r="G62" i="4"/>
  <c r="F59" i="4"/>
  <c r="F64" i="3"/>
  <c r="G64" i="3"/>
  <c r="F65" i="3"/>
  <c r="G65" i="3"/>
  <c r="F66" i="3"/>
  <c r="G66" i="3"/>
  <c r="F67" i="3"/>
  <c r="G67" i="3"/>
  <c r="F68" i="3"/>
  <c r="G6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Q29" i="4"/>
  <c r="Q28" i="4"/>
  <c r="Q27" i="4"/>
  <c r="Q26" i="4"/>
  <c r="Q25" i="4"/>
  <c r="P29" i="4"/>
  <c r="P28" i="4"/>
  <c r="P27" i="4"/>
  <c r="P26" i="4"/>
  <c r="P25" i="4"/>
  <c r="O29" i="4"/>
  <c r="O28" i="4"/>
  <c r="O27" i="4"/>
  <c r="O26" i="4"/>
  <c r="O25" i="4"/>
  <c r="N29" i="4"/>
  <c r="N28" i="4"/>
  <c r="N27" i="4"/>
  <c r="N26" i="4"/>
  <c r="N25" i="4"/>
  <c r="M29" i="4"/>
  <c r="M28" i="4"/>
  <c r="M27" i="4"/>
  <c r="M26" i="4"/>
  <c r="M25" i="4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S30" i="3"/>
  <c r="S29" i="3"/>
  <c r="S28" i="3"/>
  <c r="S27" i="3"/>
  <c r="S26" i="3"/>
  <c r="R30" i="3"/>
  <c r="R29" i="3"/>
  <c r="R28" i="3"/>
  <c r="R27" i="3"/>
  <c r="R26" i="3"/>
  <c r="Q30" i="3"/>
  <c r="Q29" i="3"/>
  <c r="Q28" i="3"/>
  <c r="Q27" i="3"/>
  <c r="Q26" i="3"/>
  <c r="P30" i="3"/>
  <c r="P29" i="3"/>
  <c r="P28" i="3"/>
  <c r="P27" i="3"/>
  <c r="P26" i="3"/>
  <c r="O30" i="3"/>
  <c r="O29" i="3"/>
  <c r="O28" i="3"/>
  <c r="O27" i="3"/>
  <c r="O26" i="3"/>
  <c r="N30" i="3"/>
  <c r="N29" i="3"/>
  <c r="N28" i="3"/>
  <c r="N27" i="3"/>
  <c r="N26" i="3"/>
  <c r="F58" i="2"/>
  <c r="G58" i="2"/>
  <c r="F57" i="2"/>
  <c r="G57" i="2"/>
  <c r="F56" i="2"/>
  <c r="G56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3" i="2"/>
  <c r="O30" i="2"/>
  <c r="O29" i="2"/>
  <c r="O28" i="2"/>
  <c r="O27" i="2"/>
  <c r="O26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3" i="2"/>
  <c r="N30" i="2"/>
  <c r="N29" i="2"/>
  <c r="N28" i="2"/>
  <c r="N27" i="2"/>
  <c r="N2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3" i="2"/>
  <c r="M30" i="2"/>
  <c r="M29" i="2"/>
  <c r="M28" i="2"/>
  <c r="M27" i="2"/>
  <c r="M2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3" i="2"/>
  <c r="L30" i="2"/>
  <c r="L29" i="2"/>
  <c r="L28" i="2"/>
  <c r="L27" i="2"/>
  <c r="L26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<sst xmlns="http://schemas.openxmlformats.org/spreadsheetml/2006/main" count="2755" uniqueCount="267">
  <si>
    <t>Type</t>
  </si>
  <si>
    <t>repository</t>
  </si>
  <si>
    <t>name</t>
  </si>
  <si>
    <t>last commit</t>
  </si>
  <si>
    <t>cloned</t>
  </si>
  <si>
    <t>https://github.com/simonholmes/getting-MEAN/tree/chapter-11</t>
  </si>
  <si>
    <t>Express</t>
  </si>
  <si>
    <t>getting-Mean</t>
  </si>
  <si>
    <t>Plato</t>
  </si>
  <si>
    <t>SLOC</t>
  </si>
  <si>
    <t>Files</t>
  </si>
  <si>
    <t>avg LOC</t>
  </si>
  <si>
    <t>matainability</t>
  </si>
  <si>
    <t>nsp</t>
  </si>
  <si>
    <t>zap</t>
  </si>
  <si>
    <t>ZAP</t>
  </si>
  <si>
    <t>jshint</t>
  </si>
  <si>
    <t>Sonarqube</t>
  </si>
  <si>
    <t>Bugs</t>
  </si>
  <si>
    <t>duplicaton %</t>
  </si>
  <si>
    <t>comment %</t>
  </si>
  <si>
    <t>func complex</t>
  </si>
  <si>
    <t>file complex</t>
  </si>
  <si>
    <t>david-www</t>
  </si>
  <si>
    <t>https://github.com/alanshaw/david-www.git</t>
  </si>
  <si>
    <t>mean</t>
  </si>
  <si>
    <t>https://github.com/meanjs/mean</t>
  </si>
  <si>
    <t>react-starter-kit</t>
  </si>
  <si>
    <t>https://github.com/kriasoft/react-starter-kit</t>
  </si>
  <si>
    <t>blur-admin</t>
  </si>
  <si>
    <t>jsinspect</t>
  </si>
  <si>
    <t>https://github.com/akveo/blur-admin</t>
  </si>
  <si>
    <t>express-example</t>
  </si>
  <si>
    <t>https://github.com/sequelize/express-example</t>
  </si>
  <si>
    <t>express</t>
  </si>
  <si>
    <t>mean-sample</t>
  </si>
  <si>
    <t>https://github.com/dickeyxxx/mean-sample</t>
  </si>
  <si>
    <t>parse-server-example</t>
  </si>
  <si>
    <t>https://github.com/ParsePlatform/parse-server-example</t>
  </si>
  <si>
    <t>nodebootstrap</t>
  </si>
  <si>
    <t>https://github.com/inadarei/nodebootstrap</t>
  </si>
  <si>
    <t>express_code_structure</t>
  </si>
  <si>
    <t>https://github.com/focusaurus/express_code_structure</t>
  </si>
  <si>
    <t>Hapi</t>
  </si>
  <si>
    <t>aqua</t>
  </si>
  <si>
    <t>https://github.com/jedireza/aqua</t>
  </si>
  <si>
    <t>hapi-dash</t>
  </si>
  <si>
    <t>https://github.com/smaxwellstewart/hapi-dash</t>
  </si>
  <si>
    <t>hapi-ninja</t>
  </si>
  <si>
    <t>https://github.com/poeticninja/hapi-ninja</t>
  </si>
  <si>
    <t>frame</t>
  </si>
  <si>
    <t>https://github.com/jedireza/frame</t>
  </si>
  <si>
    <t>hapi-api</t>
  </si>
  <si>
    <t>https://github.com/rjmreis/hapi-api</t>
  </si>
  <si>
    <t>jolly</t>
  </si>
  <si>
    <t>https://github.com/ravisuhag/jolly</t>
  </si>
  <si>
    <t>mullet</t>
  </si>
  <si>
    <t>https://github.com/lynnaloo/mullet</t>
  </si>
  <si>
    <t>hanx.js</t>
  </si>
  <si>
    <t>https://github.com/youhusam/hanx.js</t>
  </si>
  <si>
    <t>hapi-universal-redux</t>
  </si>
  <si>
    <t>https://github.com/luandro/hapi-universal-redux</t>
  </si>
  <si>
    <t>hapi-socketio-redis-chat-example</t>
  </si>
  <si>
    <t>https://github.com/dwyl/hapi-socketio-redis-chat-example</t>
  </si>
  <si>
    <t>clone- comm</t>
  </si>
  <si>
    <t>ideal value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</si>
  <si>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</si>
  <si>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</si>
  <si>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</si>
  <si>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</si>
  <si>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</si>
  <si>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</si>
  <si>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</si>
  <si>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</si>
  <si>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</si>
  <si>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</si>
  <si>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</si>
  <si>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</si>
  <si>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</si>
  <si>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Analysis</t>
  </si>
  <si>
    <t>default</t>
  </si>
  <si>
    <t>Airbnb</t>
  </si>
  <si>
    <t>Author</t>
  </si>
  <si>
    <t>jshint rules violations</t>
  </si>
  <si>
    <t>All projects</t>
  </si>
  <si>
    <t>Z default</t>
  </si>
  <si>
    <t>Z Airbnb</t>
  </si>
  <si>
    <t>Z Author</t>
  </si>
  <si>
    <t>Z ZAP</t>
  </si>
  <si>
    <t>Pop Std deviation</t>
  </si>
  <si>
    <t>Minimum value</t>
  </si>
  <si>
    <t>Maximum Value</t>
  </si>
  <si>
    <t xml:space="preserve"> Outlier range</t>
  </si>
  <si>
    <t>Identify Outliers</t>
  </si>
  <si>
    <t>outlier</t>
  </si>
  <si>
    <t>Remove Outlier</t>
  </si>
  <si>
    <t>All Projects minus outlier</t>
  </si>
  <si>
    <t>Express Projects Only</t>
  </si>
  <si>
    <t>Hapi Project Only</t>
  </si>
  <si>
    <t>p-value calculation</t>
  </si>
  <si>
    <t>alpha</t>
  </si>
  <si>
    <t>default &amp; zap</t>
  </si>
  <si>
    <t>significant</t>
  </si>
  <si>
    <t>Airbnb &amp; zap</t>
  </si>
  <si>
    <t>author &amp; zap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</si>
  <si>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</si>
  <si>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</si>
  <si>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</si>
  <si>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</si>
  <si>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</si>
  <si>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</si>
  <si>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</si>
  <si>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</si>
  <si>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</si>
  <si>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</si>
  <si>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</si>
  <si>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</si>
  <si>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</si>
  <si>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</si>
  <si>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</si>
  <si>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</si>
  <si>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</si>
  <si>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</si>
  <si>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</si>
  <si>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</si>
  <si>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</si>
  <si>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</si>
  <si>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</si>
  <si>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p-value</t>
  </si>
  <si>
    <t>airbnb &amp; zap</t>
  </si>
  <si>
    <t>Eslint Rule Violations</t>
  </si>
  <si>
    <t>Standard</t>
  </si>
  <si>
    <t>Google</t>
  </si>
  <si>
    <t>Node.js</t>
  </si>
  <si>
    <t>All Projects</t>
  </si>
  <si>
    <t>z standard</t>
  </si>
  <si>
    <t>z  google</t>
  </si>
  <si>
    <t>z airbnb</t>
  </si>
  <si>
    <t>z node.js</t>
  </si>
  <si>
    <t>z author</t>
  </si>
  <si>
    <t>z zap</t>
  </si>
  <si>
    <t>Descriptive Statistics</t>
  </si>
  <si>
    <t>Airbng</t>
  </si>
  <si>
    <t>Idenfify Outliers</t>
  </si>
  <si>
    <t>All Project minus Outliers</t>
  </si>
  <si>
    <t>- outlier</t>
  </si>
  <si>
    <t>Express Projects only</t>
  </si>
  <si>
    <t>-outlier</t>
  </si>
  <si>
    <t xml:space="preserve"> Outlier Removed</t>
  </si>
  <si>
    <t>Outliers Removed</t>
  </si>
  <si>
    <t>Hapi Projects Only</t>
  </si>
  <si>
    <t>standard &amp; zap</t>
  </si>
  <si>
    <t>google &amp; zap</t>
  </si>
  <si>
    <t>node.js &amp; zap</t>
  </si>
  <si>
    <t>Jsinspect Violations</t>
  </si>
  <si>
    <t>Default</t>
  </si>
  <si>
    <t>th = 10</t>
  </si>
  <si>
    <t>th = 20</t>
  </si>
  <si>
    <t>th = 30</t>
  </si>
  <si>
    <t>th =10</t>
  </si>
  <si>
    <t>z default</t>
  </si>
  <si>
    <t>z th = 10</t>
  </si>
  <si>
    <t>z th = 30</t>
  </si>
  <si>
    <t>z ZAP</t>
  </si>
  <si>
    <t>All Projects minus outliers</t>
  </si>
  <si>
    <t>Express Projects  Only</t>
  </si>
  <si>
    <t>th = 10 &amp; zap</t>
  </si>
  <si>
    <t>th = 20 &amp; zap</t>
  </si>
  <si>
    <t>th = 30  &amp; zap</t>
  </si>
  <si>
    <t>Sonar Security Way</t>
  </si>
  <si>
    <t>Sonar Way</t>
  </si>
  <si>
    <t>SonarQube Analysis</t>
  </si>
  <si>
    <t>bugs sw</t>
  </si>
  <si>
    <t>minute TD sw</t>
  </si>
  <si>
    <t>bugs w</t>
  </si>
  <si>
    <t>minute TD w</t>
  </si>
  <si>
    <t>z TD</t>
  </si>
  <si>
    <t>z bugs</t>
  </si>
  <si>
    <t>z td</t>
  </si>
  <si>
    <t>td sw</t>
  </si>
  <si>
    <t>ts w</t>
  </si>
  <si>
    <t>- outliers</t>
  </si>
  <si>
    <t>bugs sw &amp; zap</t>
  </si>
  <si>
    <t>td sw &amp; zap</t>
  </si>
  <si>
    <t>bugs w &amp; zap</t>
  </si>
  <si>
    <t>td w &amp; zap</t>
  </si>
  <si>
    <t>days</t>
  </si>
  <si>
    <t>z matainability</t>
  </si>
  <si>
    <t>Express Only</t>
  </si>
  <si>
    <t>Hapi Only</t>
  </si>
  <si>
    <t xml:space="preserve">days </t>
  </si>
  <si>
    <t>z nsp</t>
  </si>
  <si>
    <t>z days</t>
  </si>
  <si>
    <t>SonarQube Bugs &amp; Technical Depth</t>
  </si>
  <si>
    <t>Outlier Removed</t>
  </si>
  <si>
    <t>duplication</t>
  </si>
  <si>
    <t>comment</t>
  </si>
  <si>
    <t>z duplication</t>
  </si>
  <si>
    <t>z comment</t>
  </si>
  <si>
    <t>z func com</t>
  </si>
  <si>
    <t>z file com</t>
  </si>
  <si>
    <t>All projects minus Outlier</t>
  </si>
  <si>
    <t>func complexity &amp; zap</t>
  </si>
  <si>
    <t>fiile complexity &amp; zap</t>
  </si>
  <si>
    <t>Function complexity &amp; zap</t>
  </si>
  <si>
    <t>Projects</t>
  </si>
  <si>
    <t>Correlation</t>
  </si>
  <si>
    <t>Function</t>
  </si>
  <si>
    <t>File</t>
  </si>
  <si>
    <t>File Complexity &amp; zap</t>
  </si>
  <si>
    <t>Express only Function complexity &amp; zap</t>
  </si>
  <si>
    <t>Express only File complexity &amp; zap</t>
  </si>
  <si>
    <t>Hapi projects only</t>
  </si>
  <si>
    <t>X Variable 1</t>
  </si>
  <si>
    <t>Number</t>
  </si>
  <si>
    <t>All</t>
  </si>
  <si>
    <t>Significance Factor</t>
  </si>
  <si>
    <t>Express Default</t>
  </si>
  <si>
    <t>express airbnb</t>
  </si>
  <si>
    <t>express author</t>
  </si>
  <si>
    <t>hapi default</t>
  </si>
  <si>
    <t>hapi airbnb</t>
  </si>
  <si>
    <t>hapi author</t>
  </si>
  <si>
    <t>Author &amp; zap</t>
  </si>
  <si>
    <t>signifance Factor</t>
  </si>
  <si>
    <t>Jshint</t>
  </si>
  <si>
    <t>Complexity</t>
  </si>
  <si>
    <t>Eslint</t>
  </si>
  <si>
    <t>Jsinspect</t>
  </si>
  <si>
    <t>treshold = 30 &amp; zap</t>
  </si>
  <si>
    <t>treshold = 20 &amp; zap</t>
  </si>
  <si>
    <t>treshold = 10 &amp; zap</t>
  </si>
  <si>
    <t>default treshold &amp; zap</t>
  </si>
  <si>
    <t>hapi</t>
  </si>
  <si>
    <t>express  only default threshold &amp; zap</t>
  </si>
  <si>
    <t>hapi  only threshold = 30 &amp; zap</t>
  </si>
  <si>
    <t>correlation</t>
  </si>
  <si>
    <t>nsp &amp; zap</t>
  </si>
  <si>
    <t>nsp express only &amp; zap</t>
  </si>
  <si>
    <t>nsp hapi only &amp; zap</t>
  </si>
  <si>
    <t>TD</t>
  </si>
  <si>
    <t>SonarQube security way  bugs &amp; zap</t>
  </si>
  <si>
    <t>SonarQube security way technical depth &amp; zap</t>
  </si>
  <si>
    <t>SonarQube way  bugs &amp; zap</t>
  </si>
  <si>
    <t>SonarQube way  technical depth &amp; zap</t>
  </si>
  <si>
    <t>SonarQube</t>
  </si>
  <si>
    <t xml:space="preserve">High </t>
  </si>
  <si>
    <t>Medium</t>
  </si>
  <si>
    <t>Low</t>
  </si>
  <si>
    <t>ZAP Violations</t>
  </si>
  <si>
    <t>High</t>
  </si>
  <si>
    <t>Path Traversal</t>
  </si>
  <si>
    <t>SQL injection</t>
  </si>
  <si>
    <t>Cross-Domain JavaScript</t>
  </si>
  <si>
    <t>App error disclosure</t>
  </si>
  <si>
    <t>Format String Error</t>
  </si>
  <si>
    <t>No XSS protection</t>
  </si>
  <si>
    <t xml:space="preserve"> no X-Content-Type-Options</t>
  </si>
  <si>
    <t>session id in URL</t>
  </si>
  <si>
    <t>Private IP Disclosure</t>
  </si>
  <si>
    <t>Password Autocomplete</t>
  </si>
  <si>
    <t>Directory browsing</t>
  </si>
  <si>
    <t>verify total</t>
  </si>
  <si>
    <t>vulnerability</t>
  </si>
  <si>
    <t>signifance</t>
  </si>
  <si>
    <t>Cookie no Http Only flag</t>
  </si>
  <si>
    <t>x-frame-options Header not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</si>
</sst>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"/>
    <numFmt numFmtId="166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0"/>
      <name val="Calibri"/>
      <scheme val="minor"/>
    </font>
    <font>
      <b/>
      <sz val="16"/>
      <color theme="1"/>
      <name val="Calibri"/>
      <scheme val="minor"/>
    </font>
    <font>
      <b/>
      <sz val="10"/>
      <color rgb="FF000000"/>
      <name val="Arial"/>
    </font>
    <font>
      <sz val="12"/>
      <color theme="1"/>
      <name val="Times New Roman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4" fillId="0" borderId="0" xfId="1"/>
    <xf numFmtId="14" fontId="0" fillId="0" borderId="0" xfId="0" applyNumberFormat="1"/>
    <xf numFmtId="0" fontId="5" fillId="0" borderId="0" xfId="0" applyFont="1" applyAlignment="1">
      <alignment horizontal="center"/>
    </xf>
    <xf numFmtId="15" fontId="0" fillId="0" borderId="0" xfId="0" applyNumberFormat="1" applyFont="1" applyAlignment="1">
      <alignment horizontal="left"/>
    </xf>
    <xf numFmtId="1" fontId="0" fillId="0" borderId="0" xfId="0" applyNumberFormat="1"/>
    <xf numFmtId="0" fontId="6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3" fillId="5" borderId="0" xfId="0" applyFont="1" applyFill="1"/>
    <xf numFmtId="0" fontId="7" fillId="0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Continuous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/>
    <xf numFmtId="0" fontId="2" fillId="0" borderId="0" xfId="0" applyFont="1" applyAlignment="1"/>
    <xf numFmtId="0" fontId="0" fillId="0" borderId="15" xfId="0" applyBorder="1" applyAlignment="1"/>
    <xf numFmtId="0" fontId="0" fillId="0" borderId="0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2" fillId="0" borderId="16" xfId="0" applyFont="1" applyBorder="1"/>
    <xf numFmtId="0" fontId="0" fillId="0" borderId="5" xfId="0" applyBorder="1"/>
    <xf numFmtId="0" fontId="0" fillId="0" borderId="0" xfId="0" quotePrefix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0" borderId="0" xfId="0" quotePrefix="1" applyFont="1"/>
    <xf numFmtId="0" fontId="0" fillId="0" borderId="12" xfId="0" applyBorder="1"/>
    <xf numFmtId="0" fontId="2" fillId="0" borderId="13" xfId="0" applyFont="1" applyBorder="1"/>
    <xf numFmtId="0" fontId="0" fillId="0" borderId="17" xfId="0" applyBorder="1"/>
    <xf numFmtId="0" fontId="2" fillId="0" borderId="18" xfId="0" applyFont="1" applyBorder="1"/>
    <xf numFmtId="0" fontId="2" fillId="0" borderId="19" xfId="0" applyFont="1" applyBorder="1"/>
    <xf numFmtId="0" fontId="7" fillId="0" borderId="20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21" xfId="0" applyFill="1" applyBorder="1" applyAlignment="1"/>
    <xf numFmtId="0" fontId="7" fillId="0" borderId="20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3" xfId="0" applyFill="1" applyBorder="1" applyAlignment="1"/>
    <xf numFmtId="0" fontId="0" fillId="0" borderId="0" xfId="0" applyFont="1"/>
    <xf numFmtId="0" fontId="5" fillId="0" borderId="0" xfId="0" applyFont="1"/>
    <xf numFmtId="165" fontId="0" fillId="0" borderId="0" xfId="0" applyNumberFormat="1"/>
    <xf numFmtId="0" fontId="0" fillId="0" borderId="15" xfId="0" applyFont="1" applyBorder="1"/>
    <xf numFmtId="0" fontId="0" fillId="0" borderId="0" xfId="0" applyFont="1" applyBorder="1"/>
    <xf numFmtId="0" fontId="0" fillId="0" borderId="16" xfId="0" applyFont="1" applyBorder="1"/>
    <xf numFmtId="0" fontId="2" fillId="0" borderId="15" xfId="0" applyFont="1" applyBorder="1"/>
    <xf numFmtId="0" fontId="2" fillId="0" borderId="0" xfId="0" applyFont="1" applyBorder="1" applyAlignment="1"/>
    <xf numFmtId="0" fontId="2" fillId="0" borderId="16" xfId="0" applyFont="1" applyBorder="1" applyAlignment="1"/>
    <xf numFmtId="164" fontId="0" fillId="0" borderId="0" xfId="0" applyNumberFormat="1" applyBorder="1"/>
    <xf numFmtId="166" fontId="0" fillId="0" borderId="0" xfId="0" applyNumberFormat="1" applyBorder="1"/>
    <xf numFmtId="166" fontId="0" fillId="0" borderId="16" xfId="0" applyNumberFormat="1" applyBorder="1"/>
    <xf numFmtId="164" fontId="0" fillId="0" borderId="18" xfId="0" applyNumberFormat="1" applyBorder="1"/>
    <xf numFmtId="166" fontId="0" fillId="0" borderId="19" xfId="0" applyNumberFormat="1" applyBorder="1"/>
    <xf numFmtId="0" fontId="2" fillId="0" borderId="13" xfId="0" applyFont="1" applyBorder="1" applyAlignment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0" xfId="0" applyNumberFormat="1" applyBorder="1"/>
    <xf numFmtId="164" fontId="0" fillId="0" borderId="16" xfId="0" applyNumberFormat="1" applyBorder="1"/>
    <xf numFmtId="1" fontId="0" fillId="0" borderId="18" xfId="0" applyNumberFormat="1" applyBorder="1"/>
    <xf numFmtId="164" fontId="0" fillId="0" borderId="19" xfId="0" applyNumberFormat="1" applyBorder="1"/>
    <xf numFmtId="0" fontId="8" fillId="0" borderId="0" xfId="1" applyFont="1"/>
    <xf numFmtId="0" fontId="9" fillId="0" borderId="0" xfId="0" applyFont="1"/>
    <xf numFmtId="0" fontId="2" fillId="0" borderId="12" xfId="0" applyFont="1" applyBorder="1"/>
    <xf numFmtId="0" fontId="2" fillId="0" borderId="0" xfId="0" quotePrefix="1" applyFont="1" applyBorder="1"/>
    <xf numFmtId="164" fontId="0" fillId="0" borderId="14" xfId="0" applyNumberFormat="1" applyBorder="1"/>
    <xf numFmtId="0" fontId="0" fillId="0" borderId="16" xfId="0" applyBorder="1" applyAlignment="1"/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5" xfId="0" quotePrefix="1" applyBorder="1" applyAlignment="1">
      <alignment horizontal="left"/>
    </xf>
    <xf numFmtId="0" fontId="0" fillId="0" borderId="17" xfId="0" quotePrefix="1" applyBorder="1" applyAlignment="1">
      <alignment horizontal="left"/>
    </xf>
    <xf numFmtId="0" fontId="0" fillId="0" borderId="5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16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9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fgColor theme="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b/>
        <i val="0"/>
        <color theme="0"/>
      </font>
      <fill>
        <patternFill>
          <fgColor rgb="FFC00000"/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Eslint Rules &amp;</a:t>
            </a:r>
            <a:r>
              <a:rPr lang="en-US" baseline="0"/>
              <a:t> ZAP Correlation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Eslint!$D$177</c:f>
              <c:strCache>
                <c:ptCount val="1"/>
                <c:pt idx="0">
                  <c:v>Express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Eslint!$F$175:$J$175</c:f>
              <c:strCache>
                <c:ptCount val="5"/>
                <c:pt idx="0">
                  <c:v>Standard</c:v>
                </c:pt>
                <c:pt idx="1">
                  <c:v>Google</c:v>
                </c:pt>
                <c:pt idx="2">
                  <c:v>Airbnb</c:v>
                </c:pt>
                <c:pt idx="3">
                  <c:v>Node.js</c:v>
                </c:pt>
                <c:pt idx="4">
                  <c:v>Author</c:v>
                </c:pt>
              </c:strCache>
            </c:strRef>
          </c:cat>
          <c:val>
            <c:numRef>
              <c:f>Eslint!$F$177:$J$177</c:f>
              <c:numCache>
                <c:formatCode>0.0000</c:formatCode>
                <c:ptCount val="5"/>
                <c:pt idx="0">
                  <c:v>0.512707648721503</c:v>
                </c:pt>
                <c:pt idx="1">
                  <c:v>0.747541643163866</c:v>
                </c:pt>
                <c:pt idx="2">
                  <c:v>0.739210420638434</c:v>
                </c:pt>
                <c:pt idx="3">
                  <c:v>0.740690768513862</c:v>
                </c:pt>
                <c:pt idx="4">
                  <c:v>0.754904904475175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Eslint!$D$178</c:f>
              <c:strCache>
                <c:ptCount val="1"/>
                <c:pt idx="0">
                  <c:v>Hapi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Eslint!$F$175:$J$175</c:f>
              <c:strCache>
                <c:ptCount val="5"/>
                <c:pt idx="0">
                  <c:v>Standard</c:v>
                </c:pt>
                <c:pt idx="1">
                  <c:v>Google</c:v>
                </c:pt>
                <c:pt idx="2">
                  <c:v>Airbnb</c:v>
                </c:pt>
                <c:pt idx="3">
                  <c:v>Node.js</c:v>
                </c:pt>
                <c:pt idx="4">
                  <c:v>Author</c:v>
                </c:pt>
              </c:strCache>
            </c:strRef>
          </c:cat>
          <c:val>
            <c:numRef>
              <c:f>Eslint!$F$178:$J$178</c:f>
              <c:numCache>
                <c:formatCode>0.0000</c:formatCode>
                <c:ptCount val="5"/>
                <c:pt idx="0">
                  <c:v>0.679789602314928</c:v>
                </c:pt>
                <c:pt idx="1">
                  <c:v>0.748017974566658</c:v>
                </c:pt>
                <c:pt idx="2">
                  <c:v>0.769658794228868</c:v>
                </c:pt>
                <c:pt idx="3">
                  <c:v>0.807311705035542</c:v>
                </c:pt>
                <c:pt idx="4">
                  <c:v>0.830296206657017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Eslint!$D$176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Eslint!$F$175:$J$175</c:f>
              <c:strCache>
                <c:ptCount val="5"/>
                <c:pt idx="0">
                  <c:v>Standard</c:v>
                </c:pt>
                <c:pt idx="1">
                  <c:v>Google</c:v>
                </c:pt>
                <c:pt idx="2">
                  <c:v>Airbnb</c:v>
                </c:pt>
                <c:pt idx="3">
                  <c:v>Node.js</c:v>
                </c:pt>
                <c:pt idx="4">
                  <c:v>Author</c:v>
                </c:pt>
              </c:strCache>
            </c:strRef>
          </c:cat>
          <c:val>
            <c:numRef>
              <c:f>Eslint!$F$176:$J$176</c:f>
              <c:numCache>
                <c:formatCode>0.0000</c:formatCode>
                <c:ptCount val="5"/>
                <c:pt idx="0">
                  <c:v>0.512707648721503</c:v>
                </c:pt>
                <c:pt idx="1">
                  <c:v>0.610391302071908</c:v>
                </c:pt>
                <c:pt idx="2">
                  <c:v>0.675038563759998</c:v>
                </c:pt>
                <c:pt idx="3">
                  <c:v>0.732496557482832</c:v>
                </c:pt>
                <c:pt idx="4">
                  <c:v>0.747734175511286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077824"/>
        <c:axId val="-2111074224"/>
      </c:lineChart>
      <c:catAx>
        <c:axId val="-21110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74224"/>
        <c:crossesAt val="0.0"/>
        <c:auto val="1"/>
        <c:lblAlgn val="ctr"/>
        <c:lblOffset val="100"/>
        <c:noMultiLvlLbl val="0"/>
      </c:catAx>
      <c:valAx>
        <c:axId val="-2111074224"/>
        <c:scaling>
          <c:orientation val="minMax"/>
          <c:max val="1.0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0778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ZAP!$E$2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rgbClr val="C00000"/>
              </a:solidFill>
              <a:round/>
            </a:ln>
            <a:effectLst/>
          </c:spPr>
          <c:invertIfNegative val="0"/>
          <c:val>
            <c:numRef>
              <c:f>ZAP!$E$3:$E$22</c:f>
              <c:numCache>
                <c:formatCode>General</c:formatCode>
                <c:ptCount val="20"/>
                <c:pt idx="0">
                  <c:v>2.0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ZAP!$F$2</c:f>
              <c:strCache>
                <c:ptCount val="1"/>
                <c:pt idx="0">
                  <c:v>Medium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ZAP!$F$3:$F$22</c:f>
              <c:numCache>
                <c:formatCode>General</c:formatCode>
                <c:ptCount val="20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ZAP!$G$2</c:f>
              <c:strCache>
                <c:ptCount val="1"/>
                <c:pt idx="0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ZAP!$G$3:$G$22</c:f>
              <c:numCache>
                <c:formatCode>General</c:formatCode>
                <c:ptCount val="20"/>
                <c:pt idx="0">
                  <c:v>4.0</c:v>
                </c:pt>
                <c:pt idx="1">
                  <c:v>6.0</c:v>
                </c:pt>
                <c:pt idx="2">
                  <c:v>5.0</c:v>
                </c:pt>
                <c:pt idx="3">
                  <c:v>5.0</c:v>
                </c:pt>
                <c:pt idx="4">
                  <c:v>8.0</c:v>
                </c:pt>
                <c:pt idx="5">
                  <c:v>2.0</c:v>
                </c:pt>
                <c:pt idx="6">
                  <c:v>6.0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3.0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6.0</c:v>
                </c:pt>
                <c:pt idx="19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2112405152"/>
        <c:axId val="-2112428848"/>
      </c:barChart>
      <c:catAx>
        <c:axId val="-211240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28848"/>
        <c:crosses val="autoZero"/>
        <c:auto val="1"/>
        <c:lblAlgn val="ctr"/>
        <c:lblOffset val="100"/>
        <c:noMultiLvlLbl val="0"/>
      </c:catAx>
      <c:valAx>
        <c:axId val="-21124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ZAP</a:t>
                </a:r>
                <a:r>
                  <a:rPr lang="en-US" baseline="0"/>
                  <a:t> Vulnerabiliteis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4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ZAP!$J$2:$V$2</c:f>
              <c:strCache>
                <c:ptCount val="13"/>
                <c:pt idx="0">
                  <c:v>Path Traversal</c:v>
                </c:pt>
                <c:pt idx="1">
                  <c:v>SQL injection</c:v>
                </c:pt>
                <c:pt idx="2">
                  <c:v>x-frame-options Header not set</c:v>
                </c:pt>
                <c:pt idx="3">
                  <c:v>App error disclosure</c:v>
                </c:pt>
                <c:pt idx="4">
                  <c:v>Format String Error</c:v>
                </c:pt>
                <c:pt idx="5">
                  <c:v>session id in URL</c:v>
                </c:pt>
                <c:pt idx="6">
                  <c:v>Directory browsing</c:v>
                </c:pt>
                <c:pt idx="7">
                  <c:v>Cross-Domain JavaScript</c:v>
                </c:pt>
                <c:pt idx="8">
                  <c:v>No XSS protection</c:v>
                </c:pt>
                <c:pt idx="9">
                  <c:v> no X-Content-Type-Options</c:v>
                </c:pt>
                <c:pt idx="10">
                  <c:v>Cookie no Http Only flag</c:v>
                </c:pt>
                <c:pt idx="11">
                  <c:v>Private IP Disclosure</c:v>
                </c:pt>
                <c:pt idx="12">
                  <c:v>Password Autocomplete</c:v>
                </c:pt>
              </c:strCache>
            </c:strRef>
          </c:cat>
          <c:val>
            <c:numRef>
              <c:f>ZAP!$J$25:$V$25</c:f>
              <c:numCache>
                <c:formatCode>General</c:formatCode>
                <c:ptCount val="13"/>
                <c:pt idx="0">
                  <c:v>5.0</c:v>
                </c:pt>
                <c:pt idx="1">
                  <c:v>1.0</c:v>
                </c:pt>
                <c:pt idx="2">
                  <c:v>27.0</c:v>
                </c:pt>
                <c:pt idx="3">
                  <c:v>4.0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11.0</c:v>
                </c:pt>
                <c:pt idx="8">
                  <c:v>23.0</c:v>
                </c:pt>
                <c:pt idx="9">
                  <c:v>23.0</c:v>
                </c:pt>
                <c:pt idx="10">
                  <c:v>6.0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0871872"/>
        <c:axId val="-2110868576"/>
      </c:barChart>
      <c:catAx>
        <c:axId val="-21108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68576"/>
        <c:crosses val="autoZero"/>
        <c:auto val="1"/>
        <c:lblAlgn val="ctr"/>
        <c:lblOffset val="100"/>
        <c:noMultiLvlLbl val="0"/>
      </c:catAx>
      <c:valAx>
        <c:axId val="-21108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87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ZAP!$J$2:$V$2</c:f>
              <c:strCache>
                <c:ptCount val="13"/>
                <c:pt idx="0">
                  <c:v>Path Traversal</c:v>
                </c:pt>
                <c:pt idx="1">
                  <c:v>SQL injection</c:v>
                </c:pt>
                <c:pt idx="2">
                  <c:v>x-frame-options Header not set</c:v>
                </c:pt>
                <c:pt idx="3">
                  <c:v>App error disclosure</c:v>
                </c:pt>
                <c:pt idx="4">
                  <c:v>Format String Error</c:v>
                </c:pt>
                <c:pt idx="5">
                  <c:v>session id in URL</c:v>
                </c:pt>
                <c:pt idx="6">
                  <c:v>Directory browsing</c:v>
                </c:pt>
                <c:pt idx="7">
                  <c:v>Cross-Domain JavaScript</c:v>
                </c:pt>
                <c:pt idx="8">
                  <c:v>No XSS protection</c:v>
                </c:pt>
                <c:pt idx="9">
                  <c:v> no X-Content-Type-Options</c:v>
                </c:pt>
                <c:pt idx="10">
                  <c:v>Cookie no Http Only flag</c:v>
                </c:pt>
                <c:pt idx="11">
                  <c:v>Private IP Disclosure</c:v>
                </c:pt>
                <c:pt idx="12">
                  <c:v>Password Autocomplete</c:v>
                </c:pt>
              </c:strCache>
            </c:strRef>
          </c:cat>
          <c:val>
            <c:numRef>
              <c:f>ZAP!$J$25:$V$25</c:f>
              <c:numCache>
                <c:formatCode>General</c:formatCode>
                <c:ptCount val="13"/>
                <c:pt idx="0">
                  <c:v>5.0</c:v>
                </c:pt>
                <c:pt idx="1">
                  <c:v>1.0</c:v>
                </c:pt>
                <c:pt idx="2">
                  <c:v>27.0</c:v>
                </c:pt>
                <c:pt idx="3">
                  <c:v>4.0</c:v>
                </c:pt>
                <c:pt idx="4">
                  <c:v>1.0</c:v>
                </c:pt>
                <c:pt idx="5">
                  <c:v>3.0</c:v>
                </c:pt>
                <c:pt idx="6">
                  <c:v>1.0</c:v>
                </c:pt>
                <c:pt idx="7">
                  <c:v>11.0</c:v>
                </c:pt>
                <c:pt idx="8">
                  <c:v>23.0</c:v>
                </c:pt>
                <c:pt idx="9">
                  <c:v>23.0</c:v>
                </c:pt>
                <c:pt idx="10">
                  <c:v>6.0</c:v>
                </c:pt>
                <c:pt idx="11">
                  <c:v>3.0</c:v>
                </c:pt>
                <c:pt idx="12">
                  <c:v>6.0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186</xdr:row>
      <xdr:rowOff>0</xdr:rowOff>
    </xdr:from>
    <xdr:to>
      <xdr:col>8</xdr:col>
      <xdr:colOff>387350</xdr:colOff>
      <xdr:row>199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306916</xdr:colOff>
      <xdr:row>28</xdr:row>
      <xdr:rowOff>50799</xdr:rowOff>
    </xdr:from>
    <xdr:to>
      <xdr:col>9</xdr:col>
      <xdr:colOff>888999</xdr:colOff>
      <xdr:row>41</xdr:row>
      <xdr:rowOff>150283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703793</xdr:colOff>
      <xdr:row>28</xdr:row>
      <xdr:rowOff>51857</xdr:rowOff>
    </xdr:from>
    <xdr:to>
      <xdr:col>14</xdr:col>
      <xdr:colOff>640293</xdr:colOff>
      <xdr:row>41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31750</xdr:colOff>
      <xdr:row>25</xdr:row>
      <xdr:rowOff>9524</xdr:rowOff>
    </xdr:from>
    <xdr:to>
      <xdr:col>28</xdr:col>
      <xdr:colOff>476250</xdr:colOff>
      <xdr:row>38</xdr:row>
      <xdr:rowOff>138641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hub.com/ParsePlatform/parse-server-example" TargetMode="External"/><Relationship Id="rId20" Type="http://schemas.openxmlformats.org/officeDocument/2006/relationships/hyperlink" Target="https://github.com/luandro/hapi-universal-redux" TargetMode="External"/><Relationship Id="rId21" Type="http://schemas.openxmlformats.org/officeDocument/2006/relationships/hyperlink" Target="https://github.com/dwyl/hapi-socketio-redis-chat-example" TargetMode="External"/><Relationship Id="rId10" Type="http://schemas.openxmlformats.org/officeDocument/2006/relationships/hyperlink" Target="https://github.com/inadarei/nodebootstrap" TargetMode="External"/><Relationship Id="rId11" Type="http://schemas.openxmlformats.org/officeDocument/2006/relationships/hyperlink" Target="https://github.com/focusaurus/express_code_structure" TargetMode="External"/><Relationship Id="rId12" Type="http://schemas.openxmlformats.org/officeDocument/2006/relationships/hyperlink" Target="https://github.com/jedireza/aqua" TargetMode="External"/><Relationship Id="rId13" Type="http://schemas.openxmlformats.org/officeDocument/2006/relationships/hyperlink" Target="https://github.com/smaxwellstewart/hapi-dash" TargetMode="External"/><Relationship Id="rId14" Type="http://schemas.openxmlformats.org/officeDocument/2006/relationships/hyperlink" Target="https://github.com/poeticninja/hapi-ninja" TargetMode="External"/><Relationship Id="rId15" Type="http://schemas.openxmlformats.org/officeDocument/2006/relationships/hyperlink" Target="https://github.com/jedireza/frame" TargetMode="External"/><Relationship Id="rId16" Type="http://schemas.openxmlformats.org/officeDocument/2006/relationships/hyperlink" Target="https://github.com/rjmreis/hapi-api" TargetMode="External"/><Relationship Id="rId17" Type="http://schemas.openxmlformats.org/officeDocument/2006/relationships/hyperlink" Target="https://github.com/ravisuhag/jolly" TargetMode="External"/><Relationship Id="rId18" Type="http://schemas.openxmlformats.org/officeDocument/2006/relationships/hyperlink" Target="https://github.com/lynnaloo/mullet" TargetMode="External"/><Relationship Id="rId19" Type="http://schemas.openxmlformats.org/officeDocument/2006/relationships/hyperlink" Target="https://github.com/youhusam/hanx.js" TargetMode="External"/><Relationship Id="rId1" Type="http://schemas.openxmlformats.org/officeDocument/2006/relationships/hyperlink" Target="https://github.com/simonholmes/getting-MEAN/tree/chapter-11" TargetMode="External"/><Relationship Id="rId2" Type="http://schemas.openxmlformats.org/officeDocument/2006/relationships/hyperlink" Target="https://github.com/simonholmes/getting-MEAN/tree/chapter-11" TargetMode="External"/><Relationship Id="rId3" Type="http://schemas.openxmlformats.org/officeDocument/2006/relationships/hyperlink" Target="https://github.com/alanshaw/david-www.git" TargetMode="External"/><Relationship Id="rId4" Type="http://schemas.openxmlformats.org/officeDocument/2006/relationships/hyperlink" Target="https://github.com/meanjs/mean" TargetMode="External"/><Relationship Id="rId5" Type="http://schemas.openxmlformats.org/officeDocument/2006/relationships/hyperlink" Target="https://github.com/kriasoft/react-starter-kit" TargetMode="External"/><Relationship Id="rId6" Type="http://schemas.openxmlformats.org/officeDocument/2006/relationships/hyperlink" Target="https://github.com/akveo/blur-admin" TargetMode="External"/><Relationship Id="rId7" Type="http://schemas.openxmlformats.org/officeDocument/2006/relationships/hyperlink" Target="https://github.com/sequelize/express-example" TargetMode="External"/><Relationship Id="rId8" Type="http://schemas.openxmlformats.org/officeDocument/2006/relationships/hyperlink" Target="https://github.com/dickeyxxx/mean-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E1" workbookViewId="0">
      <selection activeCell="U7" sqref="U7"/>
    </sheetView>
  </sheetViews>
  <sheetFormatPr baseColWidth="10" defaultRowHeight="16" x14ac:dyDescent="0.2"/>
  <cols>
    <col min="1" max="1" width="3.1640625" bestFit="1" customWidth="1"/>
    <col min="3" max="3" width="54.33203125" bestFit="1" customWidth="1"/>
    <col min="4" max="4" width="28.33203125" bestFit="1" customWidth="1"/>
  </cols>
  <sheetData>
    <row r="1" spans="1:20" ht="19" x14ac:dyDescent="0.25">
      <c r="H1" s="84" t="s">
        <v>8</v>
      </c>
      <c r="I1" s="84"/>
      <c r="J1" s="84"/>
      <c r="K1" s="84"/>
      <c r="P1" s="84" t="s">
        <v>17</v>
      </c>
      <c r="Q1" s="84"/>
      <c r="R1" s="84"/>
      <c r="S1" s="84"/>
      <c r="T1" s="84"/>
    </row>
    <row r="2" spans="1:20" s="1" customForma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64</v>
      </c>
      <c r="H2" s="1" t="s">
        <v>10</v>
      </c>
      <c r="I2" s="1" t="s">
        <v>9</v>
      </c>
      <c r="J2" s="1" t="s">
        <v>11</v>
      </c>
      <c r="K2" s="1" t="s">
        <v>12</v>
      </c>
      <c r="L2" s="1" t="s">
        <v>13</v>
      </c>
      <c r="M2" s="1" t="s">
        <v>15</v>
      </c>
      <c r="N2" s="1" t="s">
        <v>30</v>
      </c>
      <c r="O2" s="1" t="s">
        <v>16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</row>
    <row r="3" spans="1:20" x14ac:dyDescent="0.2">
      <c r="A3">
        <v>1</v>
      </c>
      <c r="B3" t="s">
        <v>6</v>
      </c>
      <c r="C3" s="2" t="s">
        <v>5</v>
      </c>
      <c r="D3" t="s">
        <v>7</v>
      </c>
      <c r="E3" s="3">
        <v>42318</v>
      </c>
      <c r="F3" s="3">
        <v>42469</v>
      </c>
      <c r="G3" s="6">
        <f>F3-E3</f>
        <v>151</v>
      </c>
      <c r="H3">
        <v>27</v>
      </c>
      <c r="I3">
        <v>1431</v>
      </c>
      <c r="J3">
        <v>55</v>
      </c>
      <c r="K3">
        <v>75.53</v>
      </c>
      <c r="L3">
        <v>11</v>
      </c>
      <c r="M3">
        <v>7</v>
      </c>
      <c r="N3">
        <v>15</v>
      </c>
      <c r="O3">
        <v>196</v>
      </c>
      <c r="P3">
        <v>38</v>
      </c>
      <c r="Q3">
        <v>0</v>
      </c>
      <c r="R3">
        <v>2.9</v>
      </c>
      <c r="S3">
        <v>3.5</v>
      </c>
      <c r="T3">
        <v>10.199999999999999</v>
      </c>
    </row>
    <row r="4" spans="1:20" x14ac:dyDescent="0.2">
      <c r="A4">
        <v>2</v>
      </c>
      <c r="B4" t="s">
        <v>6</v>
      </c>
      <c r="C4" s="2" t="s">
        <v>24</v>
      </c>
      <c r="D4" t="s">
        <v>23</v>
      </c>
      <c r="E4" s="3">
        <v>42464</v>
      </c>
      <c r="F4" s="3">
        <v>42473</v>
      </c>
      <c r="G4" s="6">
        <f t="shared" ref="G4:G22" si="0">F4-E4</f>
        <v>9</v>
      </c>
      <c r="H4">
        <v>48</v>
      </c>
      <c r="I4">
        <v>3176</v>
      </c>
      <c r="J4">
        <v>66</v>
      </c>
      <c r="K4">
        <v>75.02</v>
      </c>
      <c r="L4">
        <v>3</v>
      </c>
      <c r="M4">
        <v>11</v>
      </c>
      <c r="N4">
        <v>26</v>
      </c>
      <c r="O4">
        <v>1153</v>
      </c>
      <c r="P4">
        <v>18</v>
      </c>
      <c r="Q4">
        <v>0</v>
      </c>
      <c r="R4">
        <v>9.4</v>
      </c>
      <c r="S4">
        <v>7.2</v>
      </c>
      <c r="T4">
        <v>17</v>
      </c>
    </row>
    <row r="5" spans="1:20" x14ac:dyDescent="0.2">
      <c r="A5">
        <v>3</v>
      </c>
      <c r="B5" t="s">
        <v>6</v>
      </c>
      <c r="C5" s="2" t="s">
        <v>26</v>
      </c>
      <c r="D5" t="s">
        <v>25</v>
      </c>
      <c r="E5" s="3">
        <v>42492</v>
      </c>
      <c r="F5" s="3">
        <v>42508</v>
      </c>
      <c r="G5" s="6">
        <f t="shared" si="0"/>
        <v>16</v>
      </c>
      <c r="H5">
        <v>104</v>
      </c>
      <c r="I5">
        <v>10414</v>
      </c>
      <c r="J5">
        <v>100</v>
      </c>
      <c r="K5">
        <v>73.37</v>
      </c>
      <c r="L5">
        <v>2</v>
      </c>
      <c r="M5">
        <v>11</v>
      </c>
      <c r="N5">
        <v>86</v>
      </c>
      <c r="O5">
        <v>1105</v>
      </c>
      <c r="P5">
        <v>65</v>
      </c>
      <c r="Q5">
        <v>18.3</v>
      </c>
      <c r="R5">
        <v>11.8</v>
      </c>
      <c r="S5">
        <v>4.7</v>
      </c>
      <c r="T5">
        <v>16</v>
      </c>
    </row>
    <row r="6" spans="1:20" x14ac:dyDescent="0.2">
      <c r="A6">
        <v>4</v>
      </c>
      <c r="B6" t="s">
        <v>6</v>
      </c>
      <c r="C6" s="2" t="s">
        <v>28</v>
      </c>
      <c r="D6" t="s">
        <v>27</v>
      </c>
      <c r="E6" s="3">
        <v>42479</v>
      </c>
      <c r="F6" s="3">
        <v>42480</v>
      </c>
      <c r="G6" s="6">
        <f t="shared" si="0"/>
        <v>1</v>
      </c>
      <c r="H6">
        <v>53</v>
      </c>
      <c r="I6">
        <v>963</v>
      </c>
      <c r="J6">
        <v>28</v>
      </c>
      <c r="K6">
        <v>85.73</v>
      </c>
      <c r="L6">
        <v>2</v>
      </c>
      <c r="M6">
        <v>8</v>
      </c>
      <c r="N6">
        <v>2</v>
      </c>
      <c r="O6">
        <v>916</v>
      </c>
      <c r="P6">
        <v>94</v>
      </c>
      <c r="Q6">
        <v>0</v>
      </c>
      <c r="R6">
        <v>4.4000000000000004</v>
      </c>
      <c r="S6">
        <v>3.3</v>
      </c>
      <c r="T6">
        <v>3.1</v>
      </c>
    </row>
    <row r="7" spans="1:20" x14ac:dyDescent="0.2">
      <c r="A7">
        <v>5</v>
      </c>
      <c r="B7" t="s">
        <v>6</v>
      </c>
      <c r="C7" s="2" t="s">
        <v>31</v>
      </c>
      <c r="D7" t="s">
        <v>29</v>
      </c>
      <c r="E7" s="3">
        <v>42478</v>
      </c>
      <c r="F7" s="3">
        <v>42480</v>
      </c>
      <c r="G7" s="6">
        <f t="shared" si="0"/>
        <v>2</v>
      </c>
      <c r="H7">
        <v>125</v>
      </c>
      <c r="I7">
        <v>6691</v>
      </c>
      <c r="J7">
        <v>55</v>
      </c>
      <c r="K7">
        <v>73.56</v>
      </c>
      <c r="L7">
        <v>0</v>
      </c>
      <c r="M7">
        <v>12</v>
      </c>
      <c r="N7">
        <v>33</v>
      </c>
      <c r="O7">
        <v>510</v>
      </c>
      <c r="P7">
        <v>121</v>
      </c>
      <c r="Q7">
        <v>7.5</v>
      </c>
      <c r="R7">
        <v>2.2999999999999998</v>
      </c>
      <c r="S7">
        <v>2.9</v>
      </c>
      <c r="T7">
        <v>4.5999999999999996</v>
      </c>
    </row>
    <row r="8" spans="1:20" x14ac:dyDescent="0.2">
      <c r="A8">
        <v>6</v>
      </c>
      <c r="B8" t="s">
        <v>6</v>
      </c>
      <c r="C8" s="2" t="s">
        <v>33</v>
      </c>
      <c r="D8" t="s">
        <v>32</v>
      </c>
      <c r="E8" s="3">
        <v>42389</v>
      </c>
      <c r="F8" s="3">
        <v>42486</v>
      </c>
      <c r="G8" s="6">
        <f t="shared" si="0"/>
        <v>97</v>
      </c>
      <c r="H8">
        <v>8</v>
      </c>
      <c r="I8">
        <v>200</v>
      </c>
      <c r="J8">
        <v>25</v>
      </c>
      <c r="K8">
        <v>81.12</v>
      </c>
      <c r="L8">
        <v>2</v>
      </c>
      <c r="M8">
        <v>3</v>
      </c>
      <c r="N8">
        <v>2</v>
      </c>
      <c r="O8">
        <v>55</v>
      </c>
      <c r="P8">
        <v>0</v>
      </c>
      <c r="Q8">
        <v>0</v>
      </c>
      <c r="R8">
        <v>3.5</v>
      </c>
      <c r="S8">
        <v>1.5</v>
      </c>
      <c r="T8">
        <v>3.5</v>
      </c>
    </row>
    <row r="9" spans="1:20" x14ac:dyDescent="0.2">
      <c r="A9">
        <v>7</v>
      </c>
      <c r="B9" t="s">
        <v>6</v>
      </c>
      <c r="C9" s="2" t="s">
        <v>36</v>
      </c>
      <c r="D9" t="s">
        <v>35</v>
      </c>
      <c r="E9" s="3">
        <v>42336</v>
      </c>
      <c r="F9" s="5">
        <v>42507</v>
      </c>
      <c r="G9" s="6">
        <f t="shared" si="0"/>
        <v>171</v>
      </c>
      <c r="H9">
        <v>30</v>
      </c>
      <c r="I9">
        <v>484</v>
      </c>
      <c r="J9">
        <v>16</v>
      </c>
      <c r="K9">
        <v>81.599999999999994</v>
      </c>
      <c r="L9">
        <v>3</v>
      </c>
      <c r="M9">
        <v>9</v>
      </c>
      <c r="N9">
        <v>5</v>
      </c>
      <c r="O9">
        <v>393</v>
      </c>
      <c r="P9">
        <v>7</v>
      </c>
      <c r="Q9">
        <v>0</v>
      </c>
      <c r="R9">
        <v>5.6</v>
      </c>
      <c r="S9">
        <v>2.2999999999999998</v>
      </c>
      <c r="T9">
        <v>3.5</v>
      </c>
    </row>
    <row r="10" spans="1:20" x14ac:dyDescent="0.2">
      <c r="A10">
        <v>8</v>
      </c>
      <c r="B10" t="s">
        <v>6</v>
      </c>
      <c r="C10" s="2" t="s">
        <v>38</v>
      </c>
      <c r="D10" t="s">
        <v>37</v>
      </c>
      <c r="E10" s="3">
        <v>42503</v>
      </c>
      <c r="F10" s="3">
        <v>42507</v>
      </c>
      <c r="G10" s="6">
        <f t="shared" si="0"/>
        <v>4</v>
      </c>
      <c r="H10">
        <v>3</v>
      </c>
      <c r="I10">
        <v>204</v>
      </c>
      <c r="J10">
        <v>68</v>
      </c>
      <c r="K10">
        <v>88.53</v>
      </c>
      <c r="L10">
        <v>1</v>
      </c>
      <c r="M10">
        <v>4</v>
      </c>
      <c r="N10">
        <v>1</v>
      </c>
      <c r="O10">
        <v>73</v>
      </c>
      <c r="P10">
        <v>2</v>
      </c>
      <c r="Q10">
        <v>0</v>
      </c>
      <c r="R10">
        <v>14.8</v>
      </c>
      <c r="S10">
        <v>1.7</v>
      </c>
      <c r="T10">
        <v>13.7</v>
      </c>
    </row>
    <row r="11" spans="1:20" x14ac:dyDescent="0.2">
      <c r="A11">
        <v>9</v>
      </c>
      <c r="B11" t="s">
        <v>6</v>
      </c>
      <c r="C11" s="2" t="s">
        <v>40</v>
      </c>
      <c r="D11" t="s">
        <v>39</v>
      </c>
      <c r="E11" s="3">
        <v>42470</v>
      </c>
      <c r="F11" s="5">
        <v>42507</v>
      </c>
      <c r="G11" s="6">
        <f t="shared" si="0"/>
        <v>37</v>
      </c>
      <c r="H11">
        <v>5</v>
      </c>
      <c r="I11">
        <v>79</v>
      </c>
      <c r="J11">
        <v>15</v>
      </c>
      <c r="K11">
        <v>67.88</v>
      </c>
      <c r="L11">
        <v>1</v>
      </c>
      <c r="M11">
        <v>3</v>
      </c>
      <c r="N11">
        <v>0</v>
      </c>
      <c r="O11">
        <v>42</v>
      </c>
      <c r="P11">
        <v>0</v>
      </c>
      <c r="Q11">
        <v>0</v>
      </c>
      <c r="R11">
        <v>31.5</v>
      </c>
      <c r="S11">
        <v>4</v>
      </c>
      <c r="T11">
        <v>4.4000000000000004</v>
      </c>
    </row>
    <row r="12" spans="1:20" x14ac:dyDescent="0.2">
      <c r="A12">
        <v>10</v>
      </c>
      <c r="B12" t="s">
        <v>6</v>
      </c>
      <c r="C12" s="2" t="s">
        <v>42</v>
      </c>
      <c r="D12" t="s">
        <v>41</v>
      </c>
      <c r="E12" s="3">
        <v>42469</v>
      </c>
      <c r="F12" s="3">
        <v>42507</v>
      </c>
      <c r="G12" s="6">
        <f t="shared" si="0"/>
        <v>38</v>
      </c>
      <c r="H12">
        <v>15</v>
      </c>
      <c r="I12">
        <v>214</v>
      </c>
      <c r="J12">
        <v>14</v>
      </c>
      <c r="K12">
        <v>83.44</v>
      </c>
      <c r="L12">
        <v>2</v>
      </c>
      <c r="M12">
        <v>3</v>
      </c>
      <c r="N12">
        <v>1</v>
      </c>
      <c r="O12">
        <v>170</v>
      </c>
      <c r="P12">
        <v>0</v>
      </c>
      <c r="Q12">
        <v>0</v>
      </c>
      <c r="R12">
        <v>10.4</v>
      </c>
      <c r="S12">
        <v>1.5</v>
      </c>
      <c r="T12">
        <v>2.1</v>
      </c>
    </row>
    <row r="13" spans="1:20" x14ac:dyDescent="0.2">
      <c r="A13">
        <v>11</v>
      </c>
      <c r="B13" t="s">
        <v>43</v>
      </c>
      <c r="C13" s="2" t="s">
        <v>45</v>
      </c>
      <c r="D13" t="s">
        <v>44</v>
      </c>
      <c r="E13" s="3">
        <v>42268</v>
      </c>
      <c r="F13" s="5">
        <v>42480</v>
      </c>
      <c r="G13" s="6">
        <f t="shared" si="0"/>
        <v>212</v>
      </c>
      <c r="H13">
        <v>82</v>
      </c>
      <c r="I13">
        <v>8448</v>
      </c>
      <c r="J13">
        <v>103</v>
      </c>
      <c r="K13">
        <v>72.23</v>
      </c>
      <c r="L13">
        <v>10</v>
      </c>
      <c r="M13">
        <v>3</v>
      </c>
      <c r="N13">
        <v>73</v>
      </c>
      <c r="O13">
        <v>704</v>
      </c>
      <c r="P13">
        <v>6</v>
      </c>
      <c r="Q13">
        <v>30.2</v>
      </c>
      <c r="R13">
        <v>0</v>
      </c>
      <c r="S13">
        <v>3.9</v>
      </c>
      <c r="T13">
        <v>14</v>
      </c>
    </row>
    <row r="14" spans="1:20" x14ac:dyDescent="0.2">
      <c r="A14">
        <v>12</v>
      </c>
      <c r="B14" t="s">
        <v>43</v>
      </c>
      <c r="C14" s="2" t="s">
        <v>47</v>
      </c>
      <c r="D14" t="s">
        <v>46</v>
      </c>
      <c r="E14" s="3">
        <v>42321</v>
      </c>
      <c r="F14" s="3">
        <v>42480</v>
      </c>
      <c r="G14" s="6">
        <f t="shared" si="0"/>
        <v>159</v>
      </c>
      <c r="H14">
        <v>16</v>
      </c>
      <c r="I14">
        <v>1550</v>
      </c>
      <c r="J14">
        <v>96</v>
      </c>
      <c r="K14">
        <v>64.66</v>
      </c>
      <c r="L14">
        <v>2</v>
      </c>
      <c r="M14">
        <v>7</v>
      </c>
      <c r="N14">
        <v>12</v>
      </c>
      <c r="O14">
        <v>256</v>
      </c>
      <c r="P14">
        <v>41</v>
      </c>
      <c r="Q14">
        <v>4.2</v>
      </c>
      <c r="R14">
        <v>8.6</v>
      </c>
      <c r="S14">
        <v>6.1</v>
      </c>
      <c r="T14">
        <v>12.3</v>
      </c>
    </row>
    <row r="15" spans="1:20" x14ac:dyDescent="0.2">
      <c r="A15">
        <v>13</v>
      </c>
      <c r="B15" t="s">
        <v>43</v>
      </c>
      <c r="C15" s="2" t="s">
        <v>49</v>
      </c>
      <c r="D15" t="s">
        <v>48</v>
      </c>
      <c r="E15" s="3">
        <v>42098</v>
      </c>
      <c r="F15" s="3">
        <v>42486</v>
      </c>
      <c r="G15" s="6">
        <f t="shared" si="0"/>
        <v>388</v>
      </c>
      <c r="H15">
        <v>5</v>
      </c>
      <c r="I15">
        <v>217</v>
      </c>
      <c r="J15">
        <v>43</v>
      </c>
      <c r="K15">
        <v>71.459999999999994</v>
      </c>
      <c r="L15">
        <v>11</v>
      </c>
      <c r="M15">
        <v>3</v>
      </c>
      <c r="N15">
        <v>2</v>
      </c>
      <c r="O15">
        <v>38</v>
      </c>
      <c r="P15">
        <v>5</v>
      </c>
      <c r="Q15">
        <v>21.5</v>
      </c>
      <c r="R15">
        <v>8.6</v>
      </c>
      <c r="S15">
        <v>1.5</v>
      </c>
      <c r="T15">
        <v>1.8</v>
      </c>
    </row>
    <row r="16" spans="1:20" x14ac:dyDescent="0.2">
      <c r="A16">
        <v>14</v>
      </c>
      <c r="B16" t="s">
        <v>43</v>
      </c>
      <c r="C16" s="2" t="s">
        <v>51</v>
      </c>
      <c r="D16" t="s">
        <v>50</v>
      </c>
      <c r="E16" s="3">
        <v>42457</v>
      </c>
      <c r="F16" s="3">
        <v>42506</v>
      </c>
      <c r="G16" s="6">
        <f t="shared" si="0"/>
        <v>49</v>
      </c>
      <c r="H16">
        <v>29</v>
      </c>
      <c r="I16">
        <v>4427</v>
      </c>
      <c r="J16">
        <v>152</v>
      </c>
      <c r="K16">
        <v>74.459999999999994</v>
      </c>
      <c r="L16">
        <v>3</v>
      </c>
      <c r="M16">
        <v>5</v>
      </c>
      <c r="N16">
        <v>50</v>
      </c>
      <c r="O16">
        <v>662</v>
      </c>
      <c r="P16">
        <v>3</v>
      </c>
      <c r="Q16">
        <v>11.3</v>
      </c>
      <c r="R16">
        <v>0</v>
      </c>
      <c r="S16">
        <v>5.0999999999999996</v>
      </c>
      <c r="T16">
        <v>19.2</v>
      </c>
    </row>
    <row r="17" spans="1:20" x14ac:dyDescent="0.2">
      <c r="A17">
        <v>15</v>
      </c>
      <c r="B17" t="s">
        <v>43</v>
      </c>
      <c r="C17" s="2" t="s">
        <v>53</v>
      </c>
      <c r="D17" t="s">
        <v>52</v>
      </c>
      <c r="E17" s="3">
        <v>42494</v>
      </c>
      <c r="F17" s="3">
        <v>42506</v>
      </c>
      <c r="G17" s="6">
        <f t="shared" si="0"/>
        <v>12</v>
      </c>
      <c r="H17">
        <v>4</v>
      </c>
      <c r="I17">
        <v>92</v>
      </c>
      <c r="J17">
        <v>23</v>
      </c>
      <c r="K17">
        <v>73.209999999999994</v>
      </c>
      <c r="L17">
        <v>0</v>
      </c>
      <c r="M17">
        <v>3</v>
      </c>
      <c r="N17">
        <v>0</v>
      </c>
      <c r="O17">
        <v>34</v>
      </c>
      <c r="P17">
        <v>10</v>
      </c>
      <c r="Q17">
        <v>0</v>
      </c>
      <c r="R17">
        <v>6.3</v>
      </c>
      <c r="S17">
        <v>1.8</v>
      </c>
      <c r="T17">
        <v>2.2999999999999998</v>
      </c>
    </row>
    <row r="18" spans="1:20" x14ac:dyDescent="0.2">
      <c r="A18">
        <v>16</v>
      </c>
      <c r="B18" t="s">
        <v>43</v>
      </c>
      <c r="C18" s="2" t="s">
        <v>55</v>
      </c>
      <c r="D18" t="s">
        <v>54</v>
      </c>
      <c r="E18" s="3">
        <v>42502</v>
      </c>
      <c r="F18" s="3">
        <v>42507</v>
      </c>
      <c r="G18" s="6">
        <f t="shared" si="0"/>
        <v>5</v>
      </c>
      <c r="H18">
        <v>27</v>
      </c>
      <c r="I18">
        <v>1085</v>
      </c>
      <c r="J18">
        <v>40</v>
      </c>
      <c r="K18">
        <v>78.63</v>
      </c>
      <c r="L18">
        <v>0</v>
      </c>
      <c r="M18">
        <v>2</v>
      </c>
      <c r="N18">
        <v>4</v>
      </c>
      <c r="O18">
        <v>203</v>
      </c>
      <c r="P18">
        <v>8</v>
      </c>
      <c r="Q18">
        <v>0</v>
      </c>
      <c r="R18">
        <v>5.6</v>
      </c>
      <c r="S18">
        <v>4.7</v>
      </c>
      <c r="T18">
        <v>5.3</v>
      </c>
    </row>
    <row r="19" spans="1:20" x14ac:dyDescent="0.2">
      <c r="A19">
        <v>17</v>
      </c>
      <c r="B19" t="s">
        <v>43</v>
      </c>
      <c r="C19" s="2" t="s">
        <v>57</v>
      </c>
      <c r="D19" t="s">
        <v>56</v>
      </c>
      <c r="E19" s="3">
        <v>42381</v>
      </c>
      <c r="F19" s="3">
        <v>42508</v>
      </c>
      <c r="G19" s="6">
        <f t="shared" si="0"/>
        <v>127</v>
      </c>
      <c r="H19">
        <v>4</v>
      </c>
      <c r="I19">
        <v>142</v>
      </c>
      <c r="J19">
        <v>35</v>
      </c>
      <c r="K19">
        <v>76.52</v>
      </c>
      <c r="L19">
        <v>4</v>
      </c>
      <c r="M19">
        <v>3</v>
      </c>
      <c r="N19">
        <v>0</v>
      </c>
      <c r="O19">
        <v>37</v>
      </c>
      <c r="P19">
        <v>1</v>
      </c>
      <c r="Q19">
        <v>0</v>
      </c>
      <c r="R19">
        <v>11.3</v>
      </c>
      <c r="S19">
        <v>1.7</v>
      </c>
      <c r="T19">
        <v>2</v>
      </c>
    </row>
    <row r="20" spans="1:20" x14ac:dyDescent="0.2">
      <c r="A20">
        <v>18</v>
      </c>
      <c r="B20" t="s">
        <v>43</v>
      </c>
      <c r="C20" s="2" t="s">
        <v>59</v>
      </c>
      <c r="D20" t="s">
        <v>58</v>
      </c>
      <c r="E20" s="3">
        <v>42473</v>
      </c>
      <c r="F20" s="3">
        <v>42508</v>
      </c>
      <c r="G20" s="6">
        <f t="shared" si="0"/>
        <v>35</v>
      </c>
      <c r="H20">
        <v>36</v>
      </c>
      <c r="I20">
        <v>3145</v>
      </c>
      <c r="J20">
        <v>87</v>
      </c>
      <c r="K20">
        <v>64.5</v>
      </c>
      <c r="L20">
        <v>1</v>
      </c>
      <c r="M20">
        <v>6</v>
      </c>
      <c r="N20">
        <v>17</v>
      </c>
      <c r="O20">
        <v>391</v>
      </c>
      <c r="P20">
        <v>19</v>
      </c>
      <c r="Q20">
        <v>8.3000000000000007</v>
      </c>
      <c r="R20">
        <v>11.5</v>
      </c>
      <c r="S20">
        <v>4.5</v>
      </c>
      <c r="T20">
        <v>13.1</v>
      </c>
    </row>
    <row r="21" spans="1:20" x14ac:dyDescent="0.2">
      <c r="A21">
        <v>19</v>
      </c>
      <c r="B21" t="s">
        <v>43</v>
      </c>
      <c r="C21" s="2" t="s">
        <v>61</v>
      </c>
      <c r="D21" t="s">
        <v>60</v>
      </c>
      <c r="E21" s="3">
        <v>42460</v>
      </c>
      <c r="F21" s="3">
        <v>42508</v>
      </c>
      <c r="G21" s="6">
        <f t="shared" si="0"/>
        <v>48</v>
      </c>
      <c r="H21">
        <v>19</v>
      </c>
      <c r="I21">
        <v>2297</v>
      </c>
      <c r="J21">
        <v>135</v>
      </c>
      <c r="K21">
        <v>75.64</v>
      </c>
      <c r="L21">
        <v>0</v>
      </c>
      <c r="M21">
        <v>8</v>
      </c>
      <c r="N21">
        <v>10</v>
      </c>
      <c r="O21">
        <v>309</v>
      </c>
      <c r="P21">
        <v>44</v>
      </c>
      <c r="Q21">
        <v>1.8</v>
      </c>
      <c r="R21">
        <v>6.3</v>
      </c>
      <c r="S21">
        <v>6.2</v>
      </c>
      <c r="T21">
        <v>22.3</v>
      </c>
    </row>
    <row r="22" spans="1:20" x14ac:dyDescent="0.2">
      <c r="A22">
        <v>20</v>
      </c>
      <c r="B22" t="s">
        <v>43</v>
      </c>
      <c r="C22" s="2" t="s">
        <v>63</v>
      </c>
      <c r="D22" t="s">
        <v>62</v>
      </c>
      <c r="E22" s="3">
        <v>42417</v>
      </c>
      <c r="F22" s="3">
        <v>42508</v>
      </c>
      <c r="G22" s="6">
        <f t="shared" si="0"/>
        <v>91</v>
      </c>
      <c r="H22">
        <v>5</v>
      </c>
      <c r="I22">
        <v>253</v>
      </c>
      <c r="J22">
        <v>50</v>
      </c>
      <c r="K22">
        <v>78.02</v>
      </c>
      <c r="L22">
        <v>0</v>
      </c>
      <c r="M22">
        <v>4</v>
      </c>
      <c r="N22">
        <v>2</v>
      </c>
      <c r="O22">
        <v>62</v>
      </c>
      <c r="P22">
        <v>9</v>
      </c>
      <c r="Q22">
        <v>0</v>
      </c>
      <c r="R22">
        <v>15.1</v>
      </c>
      <c r="S22">
        <v>2.7</v>
      </c>
      <c r="T22">
        <v>9.8000000000000007</v>
      </c>
    </row>
    <row r="24" spans="1:20" x14ac:dyDescent="0.2">
      <c r="G24" s="7" t="s">
        <v>65</v>
      </c>
      <c r="H24">
        <v>0</v>
      </c>
    </row>
    <row r="25" spans="1:20" x14ac:dyDescent="0.2">
      <c r="A25" s="1"/>
      <c r="B25" s="1" t="s">
        <v>0</v>
      </c>
      <c r="C25" s="1" t="s">
        <v>2</v>
      </c>
    </row>
    <row r="26" spans="1:20" x14ac:dyDescent="0.2">
      <c r="A26">
        <v>1</v>
      </c>
      <c r="B26" t="s">
        <v>6</v>
      </c>
      <c r="C26" t="s">
        <v>7</v>
      </c>
    </row>
    <row r="27" spans="1:20" x14ac:dyDescent="0.2">
      <c r="A27">
        <v>2</v>
      </c>
      <c r="B27" t="s">
        <v>6</v>
      </c>
      <c r="C27" t="s">
        <v>23</v>
      </c>
    </row>
    <row r="28" spans="1:20" x14ac:dyDescent="0.2">
      <c r="A28">
        <v>3</v>
      </c>
      <c r="B28" t="s">
        <v>6</v>
      </c>
      <c r="C28" t="s">
        <v>25</v>
      </c>
    </row>
    <row r="29" spans="1:20" x14ac:dyDescent="0.2">
      <c r="A29">
        <v>4</v>
      </c>
      <c r="B29" t="s">
        <v>6</v>
      </c>
      <c r="C29" t="s">
        <v>27</v>
      </c>
    </row>
    <row r="30" spans="1:20" x14ac:dyDescent="0.2">
      <c r="A30">
        <v>5</v>
      </c>
      <c r="B30" t="s">
        <v>6</v>
      </c>
      <c r="C30" t="s">
        <v>29</v>
      </c>
    </row>
    <row r="31" spans="1:20" x14ac:dyDescent="0.2">
      <c r="A31">
        <v>6</v>
      </c>
      <c r="B31" t="s">
        <v>6</v>
      </c>
      <c r="C31" t="s">
        <v>32</v>
      </c>
    </row>
    <row r="32" spans="1:20" x14ac:dyDescent="0.2">
      <c r="A32">
        <v>7</v>
      </c>
      <c r="B32" t="s">
        <v>6</v>
      </c>
      <c r="C32" t="s">
        <v>35</v>
      </c>
    </row>
    <row r="33" spans="1:3" x14ac:dyDescent="0.2">
      <c r="A33">
        <v>8</v>
      </c>
      <c r="B33" t="s">
        <v>6</v>
      </c>
      <c r="C33" t="s">
        <v>37</v>
      </c>
    </row>
    <row r="34" spans="1:3" x14ac:dyDescent="0.2">
      <c r="A34">
        <v>9</v>
      </c>
      <c r="B34" t="s">
        <v>6</v>
      </c>
      <c r="C34" t="s">
        <v>39</v>
      </c>
    </row>
    <row r="35" spans="1:3" x14ac:dyDescent="0.2">
      <c r="A35">
        <v>10</v>
      </c>
      <c r="B35" t="s">
        <v>6</v>
      </c>
      <c r="C35" t="s">
        <v>41</v>
      </c>
    </row>
    <row r="36" spans="1:3" x14ac:dyDescent="0.2">
      <c r="A36">
        <v>11</v>
      </c>
      <c r="B36" t="s">
        <v>43</v>
      </c>
      <c r="C36" t="s">
        <v>44</v>
      </c>
    </row>
    <row r="37" spans="1:3" x14ac:dyDescent="0.2">
      <c r="A37">
        <v>12</v>
      </c>
      <c r="B37" t="s">
        <v>43</v>
      </c>
      <c r="C37" t="s">
        <v>46</v>
      </c>
    </row>
    <row r="38" spans="1:3" x14ac:dyDescent="0.2">
      <c r="A38">
        <v>13</v>
      </c>
      <c r="B38" t="s">
        <v>43</v>
      </c>
      <c r="C38" t="s">
        <v>48</v>
      </c>
    </row>
    <row r="39" spans="1:3" x14ac:dyDescent="0.2">
      <c r="A39">
        <v>14</v>
      </c>
      <c r="B39" t="s">
        <v>43</v>
      </c>
      <c r="C39" t="s">
        <v>50</v>
      </c>
    </row>
    <row r="40" spans="1:3" x14ac:dyDescent="0.2">
      <c r="A40">
        <v>15</v>
      </c>
      <c r="B40" t="s">
        <v>43</v>
      </c>
      <c r="C40" t="s">
        <v>52</v>
      </c>
    </row>
    <row r="41" spans="1:3" x14ac:dyDescent="0.2">
      <c r="A41">
        <v>16</v>
      </c>
      <c r="B41" t="s">
        <v>43</v>
      </c>
      <c r="C41" t="s">
        <v>54</v>
      </c>
    </row>
    <row r="42" spans="1:3" x14ac:dyDescent="0.2">
      <c r="A42">
        <v>17</v>
      </c>
      <c r="B42" t="s">
        <v>43</v>
      </c>
      <c r="C42" t="s">
        <v>56</v>
      </c>
    </row>
    <row r="43" spans="1:3" x14ac:dyDescent="0.2">
      <c r="A43">
        <v>18</v>
      </c>
      <c r="B43" t="s">
        <v>43</v>
      </c>
      <c r="C43" t="s">
        <v>58</v>
      </c>
    </row>
    <row r="44" spans="1:3" x14ac:dyDescent="0.2">
      <c r="A44">
        <v>19</v>
      </c>
      <c r="B44" t="s">
        <v>43</v>
      </c>
      <c r="C44" t="s">
        <v>60</v>
      </c>
    </row>
    <row r="45" spans="1:3" x14ac:dyDescent="0.2">
      <c r="A45">
        <v>20</v>
      </c>
      <c r="B45" t="s">
        <v>43</v>
      </c>
      <c r="C45" t="s">
        <v>62</v>
      </c>
    </row>
  </sheetData>
  <mergeCells count="2">
    <mergeCell ref="H1:K1"/>
    <mergeCell ref="P1:T1"/>
  </mergeCells>
  <phoneticPr fontId="12" type="noConversion"/>
  <conditionalFormatting sqref="H24">
    <cfRule type="cellIs" dxfId="38" priority="7" operator="equal">
      <formula>0</formula>
    </cfRule>
    <cfRule type="cellIs" dxfId="37" priority="9" operator="equal">
      <formula>0</formula>
    </cfRule>
  </conditionalFormatting>
  <conditionalFormatting sqref="L3:L22">
    <cfRule type="cellIs" dxfId="36" priority="6" operator="equal">
      <formula>0</formula>
    </cfRule>
  </conditionalFormatting>
  <conditionalFormatting sqref="N3:N22">
    <cfRule type="cellIs" dxfId="35" priority="5" operator="equal">
      <formula>0</formula>
    </cfRule>
  </conditionalFormatting>
  <conditionalFormatting sqref="P3:P22">
    <cfRule type="cellIs" dxfId="34" priority="2" operator="equal">
      <formula>$H$24</formula>
    </cfRule>
    <cfRule type="cellIs" dxfId="33" priority="3" operator="equal">
      <formula>$H$24</formula>
    </cfRule>
    <cfRule type="cellIs" dxfId="32" priority="4" operator="equal">
      <formula>"0$H$24"</formula>
    </cfRule>
  </conditionalFormatting>
  <conditionalFormatting sqref="Q3:Q22">
    <cfRule type="cellIs" dxfId="31" priority="1" operator="equal">
      <formula>$H$24</formula>
    </cfRule>
  </conditionalFormatting>
  <hyperlinks>
    <hyperlink ref="H3" r:id="rId1" display="https://github.com/simonholmes/getting-MEAN/tree/chapter-1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1"/>
  <sheetViews>
    <sheetView topLeftCell="A114" workbookViewId="0">
      <selection activeCell="D124" sqref="D124:K128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0.33203125" customWidth="1"/>
    <col min="6" max="6" width="12" bestFit="1" customWidth="1"/>
    <col min="15" max="15" width="17.83203125" bestFit="1" customWidth="1"/>
  </cols>
  <sheetData>
    <row r="1" spans="1:26" ht="19" x14ac:dyDescent="0.25">
      <c r="D1" s="84" t="s">
        <v>83</v>
      </c>
      <c r="E1" s="84"/>
      <c r="F1" s="84"/>
      <c r="J1" s="89" t="s">
        <v>93</v>
      </c>
      <c r="K1" s="89"/>
      <c r="L1" s="89"/>
      <c r="M1" s="89"/>
      <c r="N1" s="89"/>
      <c r="O1" s="89"/>
      <c r="P1" s="89"/>
      <c r="Q1" s="89"/>
      <c r="T1" s="89" t="s">
        <v>148</v>
      </c>
      <c r="U1" s="89"/>
      <c r="V1" s="89"/>
      <c r="W1" s="89"/>
      <c r="X1" s="89"/>
      <c r="Y1" s="89"/>
      <c r="Z1" s="89"/>
    </row>
    <row r="2" spans="1:26" x14ac:dyDescent="0.2">
      <c r="A2" s="1"/>
      <c r="B2" s="1" t="s">
        <v>0</v>
      </c>
      <c r="C2" s="1" t="s">
        <v>2</v>
      </c>
      <c r="D2" s="1" t="s">
        <v>80</v>
      </c>
      <c r="E2" s="1" t="s">
        <v>81</v>
      </c>
      <c r="F2" s="1" t="s">
        <v>82</v>
      </c>
      <c r="G2" s="1" t="s">
        <v>15</v>
      </c>
      <c r="J2" s="1" t="s">
        <v>80</v>
      </c>
      <c r="K2" s="1" t="s">
        <v>85</v>
      </c>
      <c r="L2" s="1" t="s">
        <v>81</v>
      </c>
      <c r="M2" s="1" t="s">
        <v>86</v>
      </c>
      <c r="N2" s="1" t="s">
        <v>82</v>
      </c>
      <c r="O2" s="1" t="s">
        <v>87</v>
      </c>
      <c r="P2" s="1" t="s">
        <v>15</v>
      </c>
      <c r="Q2" s="1" t="s">
        <v>88</v>
      </c>
      <c r="T2" s="1"/>
      <c r="U2" s="1" t="s">
        <v>0</v>
      </c>
      <c r="V2" s="1" t="s">
        <v>2</v>
      </c>
      <c r="W2" s="1" t="s">
        <v>80</v>
      </c>
      <c r="X2" s="1" t="s">
        <v>81</v>
      </c>
      <c r="Y2" s="1" t="s">
        <v>82</v>
      </c>
      <c r="Z2" s="1" t="s">
        <v>15</v>
      </c>
    </row>
    <row r="3" spans="1:26" x14ac:dyDescent="0.2">
      <c r="A3">
        <v>1</v>
      </c>
      <c r="B3" t="s">
        <v>6</v>
      </c>
      <c r="C3" t="s">
        <v>7</v>
      </c>
      <c r="D3">
        <v>196</v>
      </c>
      <c r="E3">
        <v>211</v>
      </c>
      <c r="F3">
        <v>116</v>
      </c>
      <c r="G3">
        <v>7</v>
      </c>
      <c r="J3">
        <v>196</v>
      </c>
      <c r="K3">
        <f>STANDARDIZE(J3,$L$27,$L$26)</f>
        <v>-0.466472136305144</v>
      </c>
      <c r="L3">
        <v>211</v>
      </c>
      <c r="M3">
        <f>STANDARDIZE(L3,$M$27,$M$26)</f>
        <v>-0.14778942479411047</v>
      </c>
      <c r="N3">
        <v>116</v>
      </c>
      <c r="O3">
        <f>STANDARDIZE(N3,$N$27,$N$26)</f>
        <v>-0.30969065469186075</v>
      </c>
      <c r="P3">
        <v>7</v>
      </c>
      <c r="Q3">
        <f>STANDARDIZE(P3,$O$27,$O$26)</f>
        <v>0.3934767967361637</v>
      </c>
      <c r="T3">
        <v>1</v>
      </c>
      <c r="U3" t="s">
        <v>6</v>
      </c>
      <c r="V3" t="s">
        <v>7</v>
      </c>
      <c r="W3">
        <v>196</v>
      </c>
      <c r="X3">
        <v>211</v>
      </c>
      <c r="Y3">
        <v>116</v>
      </c>
      <c r="Z3">
        <v>7</v>
      </c>
    </row>
    <row r="4" spans="1:26" x14ac:dyDescent="0.2">
      <c r="A4">
        <v>2</v>
      </c>
      <c r="B4" t="s">
        <v>6</v>
      </c>
      <c r="C4" t="s">
        <v>23</v>
      </c>
      <c r="D4">
        <v>1153</v>
      </c>
      <c r="E4">
        <v>1032</v>
      </c>
      <c r="F4">
        <v>1006</v>
      </c>
      <c r="G4">
        <v>11</v>
      </c>
      <c r="J4">
        <v>1153</v>
      </c>
      <c r="K4">
        <f t="shared" ref="K4:K22" si="0">STANDARDIZE(J4,$L$27,$L$26)</f>
        <v>2.1680149362473662</v>
      </c>
      <c r="L4">
        <v>1032</v>
      </c>
      <c r="M4">
        <f t="shared" ref="M4:M22" si="1">STANDARDIZE(L4,$M$27,$M$26)</f>
        <v>2.3233942362234994</v>
      </c>
      <c r="N4">
        <v>1006</v>
      </c>
      <c r="O4">
        <f t="shared" ref="O4:O22" si="2">STANDARDIZE(N4,$N$27,$N$26)</f>
        <v>2.6976708584096785</v>
      </c>
      <c r="P4">
        <v>11</v>
      </c>
      <c r="Q4">
        <f t="shared" ref="Q4:Q22" si="3">STANDARDIZE(P4,$O$27,$O$26)</f>
        <v>1.6526025462918876</v>
      </c>
      <c r="T4">
        <v>2</v>
      </c>
      <c r="U4" t="s">
        <v>6</v>
      </c>
      <c r="V4" t="s">
        <v>25</v>
      </c>
      <c r="W4">
        <v>1105</v>
      </c>
      <c r="X4">
        <v>1059</v>
      </c>
      <c r="Y4">
        <v>927</v>
      </c>
      <c r="Z4">
        <v>11</v>
      </c>
    </row>
    <row r="5" spans="1:26" x14ac:dyDescent="0.2">
      <c r="A5">
        <v>3</v>
      </c>
      <c r="B5" t="s">
        <v>6</v>
      </c>
      <c r="C5" t="s">
        <v>25</v>
      </c>
      <c r="D5">
        <v>1105</v>
      </c>
      <c r="E5">
        <v>1059</v>
      </c>
      <c r="F5">
        <v>927</v>
      </c>
      <c r="G5">
        <v>11</v>
      </c>
      <c r="J5">
        <v>1105</v>
      </c>
      <c r="K5">
        <f t="shared" si="0"/>
        <v>2.0358776536115033</v>
      </c>
      <c r="L5">
        <v>1059</v>
      </c>
      <c r="M5">
        <f t="shared" si="1"/>
        <v>2.4046633700206677</v>
      </c>
      <c r="N5">
        <v>927</v>
      </c>
      <c r="O5">
        <f t="shared" si="2"/>
        <v>2.4307252858984181</v>
      </c>
      <c r="P5">
        <v>11</v>
      </c>
      <c r="Q5">
        <f t="shared" si="3"/>
        <v>1.6526025462918876</v>
      </c>
      <c r="T5">
        <v>3</v>
      </c>
      <c r="U5" t="s">
        <v>6</v>
      </c>
      <c r="V5" t="s">
        <v>27</v>
      </c>
      <c r="W5">
        <v>916</v>
      </c>
      <c r="X5">
        <v>424</v>
      </c>
      <c r="Y5">
        <v>440</v>
      </c>
      <c r="Z5">
        <v>8</v>
      </c>
    </row>
    <row r="6" spans="1:26" x14ac:dyDescent="0.2">
      <c r="A6">
        <v>4</v>
      </c>
      <c r="B6" t="s">
        <v>6</v>
      </c>
      <c r="C6" t="s">
        <v>27</v>
      </c>
      <c r="D6">
        <v>916</v>
      </c>
      <c r="E6">
        <v>424</v>
      </c>
      <c r="F6">
        <v>440</v>
      </c>
      <c r="G6">
        <v>8</v>
      </c>
      <c r="J6">
        <v>916</v>
      </c>
      <c r="K6">
        <f t="shared" si="0"/>
        <v>1.5155871032327946</v>
      </c>
      <c r="L6">
        <v>424</v>
      </c>
      <c r="M6">
        <f t="shared" si="1"/>
        <v>0.49333374182799777</v>
      </c>
      <c r="N6">
        <v>440</v>
      </c>
      <c r="O6">
        <f t="shared" si="2"/>
        <v>0.78512409839229502</v>
      </c>
      <c r="P6">
        <v>8</v>
      </c>
      <c r="Q6">
        <f t="shared" si="3"/>
        <v>0.7082582341250947</v>
      </c>
      <c r="T6">
        <v>4</v>
      </c>
      <c r="U6" t="s">
        <v>6</v>
      </c>
      <c r="V6" t="s">
        <v>29</v>
      </c>
      <c r="W6">
        <v>510</v>
      </c>
      <c r="X6">
        <v>779</v>
      </c>
      <c r="Y6">
        <v>481</v>
      </c>
      <c r="Z6">
        <v>12</v>
      </c>
    </row>
    <row r="7" spans="1:26" x14ac:dyDescent="0.2">
      <c r="A7">
        <v>5</v>
      </c>
      <c r="B7" t="s">
        <v>6</v>
      </c>
      <c r="C7" t="s">
        <v>29</v>
      </c>
      <c r="D7">
        <v>510</v>
      </c>
      <c r="E7">
        <v>779</v>
      </c>
      <c r="F7">
        <v>481</v>
      </c>
      <c r="G7">
        <v>12</v>
      </c>
      <c r="J7">
        <v>510</v>
      </c>
      <c r="K7">
        <f t="shared" si="0"/>
        <v>0.39792592093779039</v>
      </c>
      <c r="L7">
        <v>779</v>
      </c>
      <c r="M7">
        <f t="shared" si="1"/>
        <v>1.5618723528648448</v>
      </c>
      <c r="N7">
        <v>481</v>
      </c>
      <c r="O7">
        <f t="shared" si="2"/>
        <v>0.92366547146775924</v>
      </c>
      <c r="P7">
        <v>12</v>
      </c>
      <c r="Q7">
        <f t="shared" si="3"/>
        <v>1.9673839836808185</v>
      </c>
      <c r="T7">
        <v>5</v>
      </c>
      <c r="U7" t="s">
        <v>6</v>
      </c>
      <c r="V7" t="s">
        <v>32</v>
      </c>
      <c r="W7">
        <v>55</v>
      </c>
      <c r="X7">
        <v>30</v>
      </c>
      <c r="Y7">
        <v>12</v>
      </c>
      <c r="Z7">
        <v>3</v>
      </c>
    </row>
    <row r="8" spans="1:26" x14ac:dyDescent="0.2">
      <c r="A8">
        <v>6</v>
      </c>
      <c r="B8" t="s">
        <v>6</v>
      </c>
      <c r="C8" t="s">
        <v>32</v>
      </c>
      <c r="D8">
        <v>55</v>
      </c>
      <c r="E8">
        <v>30</v>
      </c>
      <c r="F8">
        <v>12</v>
      </c>
      <c r="G8">
        <v>3</v>
      </c>
      <c r="J8">
        <v>55</v>
      </c>
      <c r="K8">
        <f t="shared" si="0"/>
        <v>-0.85462540404799037</v>
      </c>
      <c r="L8">
        <v>30</v>
      </c>
      <c r="M8">
        <f t="shared" si="1"/>
        <v>-0.69259361802698183</v>
      </c>
      <c r="N8">
        <v>12</v>
      </c>
      <c r="O8">
        <f t="shared" si="2"/>
        <v>-0.66111267420035513</v>
      </c>
      <c r="P8">
        <v>3</v>
      </c>
      <c r="Q8">
        <f t="shared" si="3"/>
        <v>-0.86564895281956011</v>
      </c>
      <c r="T8">
        <v>6</v>
      </c>
      <c r="U8" t="s">
        <v>6</v>
      </c>
      <c r="V8" t="s">
        <v>35</v>
      </c>
      <c r="W8">
        <v>393</v>
      </c>
      <c r="X8">
        <v>284</v>
      </c>
      <c r="Y8">
        <v>280</v>
      </c>
      <c r="Z8">
        <v>9</v>
      </c>
    </row>
    <row r="9" spans="1:26" x14ac:dyDescent="0.2">
      <c r="A9">
        <v>7</v>
      </c>
      <c r="B9" t="s">
        <v>6</v>
      </c>
      <c r="C9" t="s">
        <v>35</v>
      </c>
      <c r="D9">
        <v>393</v>
      </c>
      <c r="E9">
        <v>284</v>
      </c>
      <c r="F9">
        <v>280</v>
      </c>
      <c r="G9">
        <v>9</v>
      </c>
      <c r="J9">
        <v>393</v>
      </c>
      <c r="K9">
        <f t="shared" si="0"/>
        <v>7.5841294512875329E-2</v>
      </c>
      <c r="L9">
        <v>284</v>
      </c>
      <c r="M9">
        <f t="shared" si="1"/>
        <v>7.1938233250086248E-2</v>
      </c>
      <c r="N9">
        <v>280</v>
      </c>
      <c r="O9">
        <f t="shared" si="2"/>
        <v>0.24447483760999586</v>
      </c>
      <c r="P9">
        <v>9</v>
      </c>
      <c r="Q9">
        <f t="shared" si="3"/>
        <v>1.0230396715140255</v>
      </c>
      <c r="T9">
        <v>7</v>
      </c>
      <c r="U9" t="s">
        <v>6</v>
      </c>
      <c r="V9" t="s">
        <v>37</v>
      </c>
      <c r="W9">
        <v>73</v>
      </c>
      <c r="X9">
        <v>59</v>
      </c>
      <c r="Y9">
        <v>56</v>
      </c>
      <c r="Z9">
        <v>4</v>
      </c>
    </row>
    <row r="10" spans="1:26" x14ac:dyDescent="0.2">
      <c r="A10">
        <v>8</v>
      </c>
      <c r="B10" t="s">
        <v>6</v>
      </c>
      <c r="C10" t="s">
        <v>37</v>
      </c>
      <c r="D10">
        <v>73</v>
      </c>
      <c r="E10">
        <v>59</v>
      </c>
      <c r="F10">
        <v>56</v>
      </c>
      <c r="G10">
        <v>4</v>
      </c>
      <c r="J10">
        <v>73</v>
      </c>
      <c r="K10">
        <f t="shared" si="0"/>
        <v>-0.80507392305954195</v>
      </c>
      <c r="L10">
        <v>59</v>
      </c>
      <c r="M10">
        <f t="shared" si="1"/>
        <v>-0.60530454839298586</v>
      </c>
      <c r="N10">
        <v>56</v>
      </c>
      <c r="O10">
        <f t="shared" si="2"/>
        <v>-0.51243412748522288</v>
      </c>
      <c r="P10">
        <v>4</v>
      </c>
      <c r="Q10">
        <f t="shared" si="3"/>
        <v>-0.55086751543062917</v>
      </c>
      <c r="T10">
        <v>8</v>
      </c>
      <c r="U10" t="s">
        <v>6</v>
      </c>
      <c r="V10" t="s">
        <v>39</v>
      </c>
      <c r="W10">
        <v>42</v>
      </c>
      <c r="X10">
        <v>41</v>
      </c>
      <c r="Y10">
        <v>24</v>
      </c>
      <c r="Z10">
        <v>3</v>
      </c>
    </row>
    <row r="11" spans="1:26" x14ac:dyDescent="0.2">
      <c r="A11">
        <v>9</v>
      </c>
      <c r="B11" t="s">
        <v>6</v>
      </c>
      <c r="C11" t="s">
        <v>39</v>
      </c>
      <c r="D11">
        <v>42</v>
      </c>
      <c r="E11">
        <v>41</v>
      </c>
      <c r="F11">
        <v>24</v>
      </c>
      <c r="G11">
        <v>3</v>
      </c>
      <c r="J11">
        <v>42</v>
      </c>
      <c r="K11">
        <f t="shared" si="0"/>
        <v>-0.8904125847618698</v>
      </c>
      <c r="L11">
        <v>41</v>
      </c>
      <c r="M11">
        <f t="shared" si="1"/>
        <v>-0.65948397092443156</v>
      </c>
      <c r="N11">
        <v>24</v>
      </c>
      <c r="O11">
        <f t="shared" si="2"/>
        <v>-0.62056397964168275</v>
      </c>
      <c r="P11">
        <v>3</v>
      </c>
      <c r="Q11">
        <f t="shared" si="3"/>
        <v>-0.86564895281956011</v>
      </c>
      <c r="T11">
        <v>9</v>
      </c>
      <c r="U11" t="s">
        <v>6</v>
      </c>
      <c r="V11" t="s">
        <v>41</v>
      </c>
      <c r="W11">
        <v>170</v>
      </c>
      <c r="X11">
        <v>112</v>
      </c>
      <c r="Y11">
        <v>112</v>
      </c>
      <c r="Z11">
        <v>3</v>
      </c>
    </row>
    <row r="12" spans="1:26" x14ac:dyDescent="0.2">
      <c r="A12">
        <v>10</v>
      </c>
      <c r="B12" t="s">
        <v>6</v>
      </c>
      <c r="C12" t="s">
        <v>41</v>
      </c>
      <c r="D12">
        <v>170</v>
      </c>
      <c r="E12">
        <v>112</v>
      </c>
      <c r="F12">
        <v>112</v>
      </c>
      <c r="G12">
        <v>3</v>
      </c>
      <c r="J12">
        <v>170</v>
      </c>
      <c r="K12">
        <f t="shared" si="0"/>
        <v>-0.53804649773290292</v>
      </c>
      <c r="L12">
        <v>112</v>
      </c>
      <c r="M12">
        <f t="shared" si="1"/>
        <v>-0.44577624871706217</v>
      </c>
      <c r="N12">
        <v>112</v>
      </c>
      <c r="O12">
        <f t="shared" si="2"/>
        <v>-0.32320688621141824</v>
      </c>
      <c r="P12">
        <v>3</v>
      </c>
      <c r="Q12">
        <f t="shared" si="3"/>
        <v>-0.86564895281956011</v>
      </c>
      <c r="T12">
        <v>10</v>
      </c>
      <c r="U12" t="s">
        <v>43</v>
      </c>
      <c r="V12" t="s">
        <v>44</v>
      </c>
      <c r="W12">
        <v>704</v>
      </c>
      <c r="X12">
        <v>431</v>
      </c>
      <c r="Y12">
        <v>275</v>
      </c>
      <c r="Z12">
        <v>3</v>
      </c>
    </row>
    <row r="13" spans="1:26" x14ac:dyDescent="0.2">
      <c r="A13">
        <v>11</v>
      </c>
      <c r="B13" t="s">
        <v>43</v>
      </c>
      <c r="C13" t="s">
        <v>44</v>
      </c>
      <c r="D13">
        <v>704</v>
      </c>
      <c r="E13">
        <v>431</v>
      </c>
      <c r="F13">
        <v>275</v>
      </c>
      <c r="G13">
        <v>3</v>
      </c>
      <c r="J13">
        <v>704</v>
      </c>
      <c r="K13">
        <f t="shared" si="0"/>
        <v>0.93198077159106829</v>
      </c>
      <c r="L13">
        <v>431</v>
      </c>
      <c r="M13">
        <f t="shared" si="1"/>
        <v>0.51440351725689337</v>
      </c>
      <c r="N13">
        <v>275</v>
      </c>
      <c r="O13">
        <f t="shared" si="2"/>
        <v>0.22757954821054902</v>
      </c>
      <c r="P13">
        <v>3</v>
      </c>
      <c r="Q13">
        <f t="shared" si="3"/>
        <v>-0.86564895281956011</v>
      </c>
      <c r="T13">
        <v>11</v>
      </c>
      <c r="U13" t="s">
        <v>43</v>
      </c>
      <c r="V13" t="s">
        <v>46</v>
      </c>
      <c r="W13">
        <v>256</v>
      </c>
      <c r="X13">
        <v>283</v>
      </c>
      <c r="Y13">
        <v>153</v>
      </c>
      <c r="Z13">
        <v>7</v>
      </c>
    </row>
    <row r="14" spans="1:26" x14ac:dyDescent="0.2">
      <c r="A14">
        <v>12</v>
      </c>
      <c r="B14" t="s">
        <v>43</v>
      </c>
      <c r="C14" t="s">
        <v>46</v>
      </c>
      <c r="D14">
        <v>256</v>
      </c>
      <c r="E14">
        <v>283</v>
      </c>
      <c r="F14">
        <v>153</v>
      </c>
      <c r="G14">
        <v>7</v>
      </c>
      <c r="J14">
        <v>256</v>
      </c>
      <c r="K14">
        <f t="shared" si="0"/>
        <v>-0.30130053301031579</v>
      </c>
      <c r="L14">
        <v>283</v>
      </c>
      <c r="M14">
        <f t="shared" si="1"/>
        <v>6.8928265331672595E-2</v>
      </c>
      <c r="N14">
        <v>153</v>
      </c>
      <c r="O14">
        <f t="shared" si="2"/>
        <v>-0.18466551313595406</v>
      </c>
      <c r="P14">
        <v>7</v>
      </c>
      <c r="Q14">
        <f t="shared" si="3"/>
        <v>0.3934767967361637</v>
      </c>
      <c r="T14">
        <v>12</v>
      </c>
      <c r="U14" t="s">
        <v>43</v>
      </c>
      <c r="V14" t="s">
        <v>48</v>
      </c>
      <c r="W14">
        <v>38</v>
      </c>
      <c r="X14">
        <v>11</v>
      </c>
      <c r="Y14">
        <v>7</v>
      </c>
      <c r="Z14">
        <v>3</v>
      </c>
    </row>
    <row r="15" spans="1:26" x14ac:dyDescent="0.2">
      <c r="A15">
        <v>13</v>
      </c>
      <c r="B15" t="s">
        <v>43</v>
      </c>
      <c r="C15" t="s">
        <v>48</v>
      </c>
      <c r="D15">
        <v>38</v>
      </c>
      <c r="E15">
        <v>11</v>
      </c>
      <c r="F15">
        <v>7</v>
      </c>
      <c r="G15">
        <v>3</v>
      </c>
      <c r="J15">
        <v>38</v>
      </c>
      <c r="K15">
        <f t="shared" si="0"/>
        <v>-0.90142402498152507</v>
      </c>
      <c r="L15">
        <v>11</v>
      </c>
      <c r="M15">
        <f t="shared" si="1"/>
        <v>-0.74978300847684121</v>
      </c>
      <c r="N15">
        <v>7</v>
      </c>
      <c r="O15">
        <f t="shared" si="2"/>
        <v>-0.67800796359980198</v>
      </c>
      <c r="P15">
        <v>3</v>
      </c>
      <c r="Q15">
        <f t="shared" si="3"/>
        <v>-0.86564895281956011</v>
      </c>
      <c r="T15">
        <v>13</v>
      </c>
      <c r="U15" t="s">
        <v>43</v>
      </c>
      <c r="V15" t="s">
        <v>50</v>
      </c>
      <c r="W15">
        <v>662</v>
      </c>
      <c r="X15">
        <v>37</v>
      </c>
      <c r="Y15">
        <v>15</v>
      </c>
      <c r="Z15">
        <v>5</v>
      </c>
    </row>
    <row r="16" spans="1:26" x14ac:dyDescent="0.2">
      <c r="A16">
        <v>14</v>
      </c>
      <c r="B16" t="s">
        <v>43</v>
      </c>
      <c r="C16" t="s">
        <v>50</v>
      </c>
      <c r="D16">
        <v>662</v>
      </c>
      <c r="E16">
        <v>37</v>
      </c>
      <c r="F16">
        <v>15</v>
      </c>
      <c r="G16">
        <v>5</v>
      </c>
      <c r="J16">
        <v>662</v>
      </c>
      <c r="K16">
        <f t="shared" si="0"/>
        <v>0.81636064928468854</v>
      </c>
      <c r="L16">
        <v>37</v>
      </c>
      <c r="M16">
        <f t="shared" si="1"/>
        <v>-0.67152384259808617</v>
      </c>
      <c r="N16">
        <v>15</v>
      </c>
      <c r="O16">
        <f t="shared" si="2"/>
        <v>-0.65097550056068709</v>
      </c>
      <c r="P16">
        <v>5</v>
      </c>
      <c r="Q16">
        <f t="shared" si="3"/>
        <v>-0.23608607804169823</v>
      </c>
      <c r="T16">
        <v>14</v>
      </c>
      <c r="U16" t="s">
        <v>43</v>
      </c>
      <c r="V16" t="s">
        <v>52</v>
      </c>
      <c r="W16">
        <v>34</v>
      </c>
      <c r="X16">
        <v>11</v>
      </c>
      <c r="Y16">
        <v>7</v>
      </c>
      <c r="Z16">
        <v>3</v>
      </c>
    </row>
    <row r="17" spans="1:26" x14ac:dyDescent="0.2">
      <c r="A17">
        <v>15</v>
      </c>
      <c r="B17" t="s">
        <v>43</v>
      </c>
      <c r="C17" t="s">
        <v>52</v>
      </c>
      <c r="D17">
        <v>34</v>
      </c>
      <c r="E17">
        <v>11</v>
      </c>
      <c r="F17">
        <v>7</v>
      </c>
      <c r="G17">
        <v>3</v>
      </c>
      <c r="J17">
        <v>34</v>
      </c>
      <c r="K17">
        <f t="shared" si="0"/>
        <v>-0.91243546520118024</v>
      </c>
      <c r="L17">
        <v>11</v>
      </c>
      <c r="M17">
        <f t="shared" si="1"/>
        <v>-0.74978300847684121</v>
      </c>
      <c r="N17">
        <v>7</v>
      </c>
      <c r="O17">
        <f t="shared" si="2"/>
        <v>-0.67800796359980198</v>
      </c>
      <c r="P17">
        <v>3</v>
      </c>
      <c r="Q17">
        <f t="shared" si="3"/>
        <v>-0.86564895281956011</v>
      </c>
      <c r="T17">
        <v>15</v>
      </c>
      <c r="U17" t="s">
        <v>43</v>
      </c>
      <c r="V17" t="s">
        <v>54</v>
      </c>
      <c r="W17">
        <v>203</v>
      </c>
      <c r="X17">
        <v>14</v>
      </c>
      <c r="Y17">
        <v>3</v>
      </c>
      <c r="Z17">
        <v>2</v>
      </c>
    </row>
    <row r="18" spans="1:26" x14ac:dyDescent="0.2">
      <c r="A18">
        <v>16</v>
      </c>
      <c r="B18" t="s">
        <v>43</v>
      </c>
      <c r="C18" t="s">
        <v>54</v>
      </c>
      <c r="D18">
        <v>203</v>
      </c>
      <c r="E18">
        <v>14</v>
      </c>
      <c r="F18">
        <v>3</v>
      </c>
      <c r="G18">
        <v>2</v>
      </c>
      <c r="J18">
        <v>203</v>
      </c>
      <c r="K18">
        <f t="shared" si="0"/>
        <v>-0.44720211592074738</v>
      </c>
      <c r="L18">
        <v>14</v>
      </c>
      <c r="M18">
        <f t="shared" si="1"/>
        <v>-0.74075310472160028</v>
      </c>
      <c r="N18">
        <v>3</v>
      </c>
      <c r="O18">
        <f t="shared" si="2"/>
        <v>-0.69152419511935947</v>
      </c>
      <c r="P18">
        <v>2</v>
      </c>
      <c r="Q18">
        <f t="shared" si="3"/>
        <v>-1.1804303902084912</v>
      </c>
      <c r="T18">
        <v>16</v>
      </c>
      <c r="U18" t="s">
        <v>43</v>
      </c>
      <c r="V18" t="s">
        <v>56</v>
      </c>
      <c r="W18">
        <v>37</v>
      </c>
      <c r="X18">
        <v>20</v>
      </c>
      <c r="Y18">
        <v>18</v>
      </c>
      <c r="Z18">
        <v>3</v>
      </c>
    </row>
    <row r="19" spans="1:26" x14ac:dyDescent="0.2">
      <c r="A19">
        <v>17</v>
      </c>
      <c r="B19" t="s">
        <v>43</v>
      </c>
      <c r="C19" t="s">
        <v>56</v>
      </c>
      <c r="D19">
        <v>37</v>
      </c>
      <c r="E19">
        <v>20</v>
      </c>
      <c r="F19">
        <v>18</v>
      </c>
      <c r="G19">
        <v>3</v>
      </c>
      <c r="J19">
        <v>37</v>
      </c>
      <c r="K19">
        <f t="shared" si="0"/>
        <v>-0.90417688503643889</v>
      </c>
      <c r="L19">
        <v>20</v>
      </c>
      <c r="M19">
        <f t="shared" si="1"/>
        <v>-0.7226932972111183</v>
      </c>
      <c r="N19">
        <v>18</v>
      </c>
      <c r="O19">
        <f t="shared" si="2"/>
        <v>-0.64083832692101894</v>
      </c>
      <c r="P19">
        <v>3</v>
      </c>
      <c r="Q19">
        <f t="shared" si="3"/>
        <v>-0.86564895281956011</v>
      </c>
      <c r="T19">
        <v>17</v>
      </c>
      <c r="U19" t="s">
        <v>43</v>
      </c>
      <c r="V19" t="s">
        <v>58</v>
      </c>
      <c r="W19">
        <v>391</v>
      </c>
      <c r="X19">
        <v>45</v>
      </c>
      <c r="Y19">
        <v>39</v>
      </c>
      <c r="Z19">
        <v>6</v>
      </c>
    </row>
    <row r="20" spans="1:26" x14ac:dyDescent="0.2">
      <c r="A20">
        <v>18</v>
      </c>
      <c r="B20" t="s">
        <v>43</v>
      </c>
      <c r="C20" t="s">
        <v>58</v>
      </c>
      <c r="D20">
        <v>391</v>
      </c>
      <c r="E20">
        <v>45</v>
      </c>
      <c r="F20">
        <v>39</v>
      </c>
      <c r="G20">
        <v>6</v>
      </c>
      <c r="J20">
        <v>391</v>
      </c>
      <c r="K20">
        <f t="shared" si="0"/>
        <v>7.0335574403047718E-2</v>
      </c>
      <c r="L20">
        <v>45</v>
      </c>
      <c r="M20">
        <f t="shared" si="1"/>
        <v>-0.64744409925077695</v>
      </c>
      <c r="N20">
        <v>39</v>
      </c>
      <c r="O20">
        <f t="shared" si="2"/>
        <v>-0.56987811144334222</v>
      </c>
      <c r="P20">
        <v>6</v>
      </c>
      <c r="Q20">
        <f t="shared" si="3"/>
        <v>7.8695359347232735E-2</v>
      </c>
      <c r="T20">
        <v>18</v>
      </c>
      <c r="U20" t="s">
        <v>43</v>
      </c>
      <c r="V20" t="s">
        <v>60</v>
      </c>
      <c r="W20">
        <v>309</v>
      </c>
      <c r="X20">
        <v>238</v>
      </c>
      <c r="Y20">
        <v>136</v>
      </c>
      <c r="Z20">
        <v>8</v>
      </c>
    </row>
    <row r="21" spans="1:26" x14ac:dyDescent="0.2">
      <c r="A21">
        <v>19</v>
      </c>
      <c r="B21" t="s">
        <v>43</v>
      </c>
      <c r="C21" t="s">
        <v>60</v>
      </c>
      <c r="D21">
        <v>309</v>
      </c>
      <c r="E21">
        <v>238</v>
      </c>
      <c r="F21">
        <v>136</v>
      </c>
      <c r="G21">
        <v>8</v>
      </c>
      <c r="J21">
        <v>309</v>
      </c>
      <c r="K21">
        <f t="shared" si="0"/>
        <v>-0.15539895009988419</v>
      </c>
      <c r="L21">
        <v>238</v>
      </c>
      <c r="M21">
        <f t="shared" si="1"/>
        <v>-6.6520290996941817E-2</v>
      </c>
      <c r="N21">
        <v>136</v>
      </c>
      <c r="O21">
        <f t="shared" si="2"/>
        <v>-0.24210949709407334</v>
      </c>
      <c r="P21">
        <v>8</v>
      </c>
      <c r="Q21">
        <f t="shared" si="3"/>
        <v>0.7082582341250947</v>
      </c>
      <c r="T21">
        <v>19</v>
      </c>
      <c r="U21" t="s">
        <v>43</v>
      </c>
      <c r="V21" t="s">
        <v>62</v>
      </c>
      <c r="W21">
        <v>62</v>
      </c>
      <c r="X21">
        <v>81</v>
      </c>
      <c r="Y21">
        <v>46</v>
      </c>
      <c r="Z21">
        <v>4</v>
      </c>
    </row>
    <row r="22" spans="1:26" x14ac:dyDescent="0.2">
      <c r="A22">
        <v>20</v>
      </c>
      <c r="B22" t="s">
        <v>43</v>
      </c>
      <c r="C22" t="s">
        <v>62</v>
      </c>
      <c r="D22">
        <v>62</v>
      </c>
      <c r="E22">
        <v>81</v>
      </c>
      <c r="F22">
        <v>46</v>
      </c>
      <c r="G22">
        <v>4</v>
      </c>
      <c r="J22">
        <v>62</v>
      </c>
      <c r="K22">
        <f t="shared" si="0"/>
        <v>-0.83535538366359374</v>
      </c>
      <c r="L22">
        <v>81</v>
      </c>
      <c r="M22">
        <f t="shared" si="1"/>
        <v>-0.53908525418788544</v>
      </c>
      <c r="N22">
        <v>46</v>
      </c>
      <c r="O22">
        <f t="shared" si="2"/>
        <v>-0.54622470628411657</v>
      </c>
      <c r="P22">
        <v>4</v>
      </c>
      <c r="Q22">
        <f t="shared" si="3"/>
        <v>-0.55086751543062917</v>
      </c>
    </row>
    <row r="24" spans="1:26" x14ac:dyDescent="0.2">
      <c r="J24" s="89" t="s">
        <v>93</v>
      </c>
      <c r="K24" s="89"/>
      <c r="L24" s="89"/>
      <c r="M24" s="89"/>
      <c r="N24" s="89"/>
      <c r="O24" s="89"/>
      <c r="P24" s="94" t="s">
        <v>94</v>
      </c>
      <c r="Q24" s="94"/>
    </row>
    <row r="25" spans="1:26" x14ac:dyDescent="0.2">
      <c r="L25" s="1" t="s">
        <v>80</v>
      </c>
      <c r="M25" s="1" t="s">
        <v>81</v>
      </c>
      <c r="N25" s="1" t="s">
        <v>82</v>
      </c>
      <c r="O25" s="1" t="s">
        <v>15</v>
      </c>
    </row>
    <row r="26" spans="1:26" ht="17" thickBot="1" x14ac:dyDescent="0.25">
      <c r="D26" s="92" t="s">
        <v>84</v>
      </c>
      <c r="E26" s="92"/>
      <c r="F26" s="92"/>
      <c r="G26" s="92"/>
      <c r="H26" s="92"/>
      <c r="J26" s="95" t="s">
        <v>89</v>
      </c>
      <c r="K26" s="95"/>
      <c r="L26">
        <f>K41</f>
        <v>363.25856747240698</v>
      </c>
      <c r="M26">
        <f>M41</f>
        <v>332.22945463386566</v>
      </c>
      <c r="N26">
        <f>O41</f>
        <v>295.94047676766638</v>
      </c>
      <c r="O26">
        <f>Q41</f>
        <v>3.1768074010172374</v>
      </c>
    </row>
    <row r="27" spans="1:26" x14ac:dyDescent="0.2">
      <c r="D27" s="10"/>
      <c r="E27" s="10" t="s">
        <v>80</v>
      </c>
      <c r="F27" s="10" t="s">
        <v>81</v>
      </c>
      <c r="G27" s="10" t="s">
        <v>82</v>
      </c>
      <c r="H27" s="10" t="s">
        <v>15</v>
      </c>
      <c r="J27" s="98" t="s">
        <v>66</v>
      </c>
      <c r="K27" s="98"/>
      <c r="L27">
        <f>K37</f>
        <v>365.45</v>
      </c>
      <c r="M27">
        <f>M37</f>
        <v>260.10000000000002</v>
      </c>
      <c r="N27">
        <f>O37</f>
        <v>207.65</v>
      </c>
      <c r="O27">
        <f>Q37</f>
        <v>5.75</v>
      </c>
    </row>
    <row r="28" spans="1:26" x14ac:dyDescent="0.2">
      <c r="D28" s="8" t="s">
        <v>80</v>
      </c>
      <c r="E28" s="8">
        <v>1</v>
      </c>
      <c r="F28" s="8"/>
      <c r="G28" s="8"/>
      <c r="H28" s="8"/>
      <c r="J28" s="95" t="s">
        <v>90</v>
      </c>
      <c r="K28" s="95"/>
      <c r="L28">
        <f>K46</f>
        <v>34</v>
      </c>
      <c r="M28">
        <f>M46</f>
        <v>11</v>
      </c>
      <c r="N28">
        <f>O46</f>
        <v>3</v>
      </c>
      <c r="O28">
        <f>Q46</f>
        <v>2</v>
      </c>
    </row>
    <row r="29" spans="1:26" x14ac:dyDescent="0.2">
      <c r="D29" s="8" t="s">
        <v>81</v>
      </c>
      <c r="E29" s="8">
        <v>0.83962685678872839</v>
      </c>
      <c r="F29" s="8">
        <v>1</v>
      </c>
      <c r="G29" s="8"/>
      <c r="H29" s="8"/>
      <c r="J29" s="98" t="s">
        <v>91</v>
      </c>
      <c r="K29" s="98"/>
      <c r="L29">
        <f>K47</f>
        <v>1153</v>
      </c>
      <c r="M29">
        <f>M47</f>
        <v>1059</v>
      </c>
      <c r="N29">
        <f>O47</f>
        <v>1006</v>
      </c>
      <c r="O29">
        <f>Q47</f>
        <v>12</v>
      </c>
    </row>
    <row r="30" spans="1:26" x14ac:dyDescent="0.2">
      <c r="D30" s="8" t="s">
        <v>82</v>
      </c>
      <c r="E30" s="8">
        <v>0.87001957714533706</v>
      </c>
      <c r="F30" s="8">
        <v>0.97582439990027203</v>
      </c>
      <c r="G30" s="8">
        <v>1</v>
      </c>
      <c r="H30" s="8"/>
      <c r="J30" s="95" t="s">
        <v>74</v>
      </c>
      <c r="K30" s="95"/>
      <c r="L30">
        <f>K45</f>
        <v>1119</v>
      </c>
      <c r="M30">
        <f>M45</f>
        <v>1048</v>
      </c>
      <c r="N30">
        <f>O45</f>
        <v>1003</v>
      </c>
      <c r="O30">
        <f>Q45</f>
        <v>10</v>
      </c>
    </row>
    <row r="31" spans="1:26" ht="17" thickBot="1" x14ac:dyDescent="0.25">
      <c r="D31" s="9" t="s">
        <v>15</v>
      </c>
      <c r="E31" s="9">
        <v>0.69662577924688451</v>
      </c>
      <c r="F31" s="9">
        <v>0.83570408230376081</v>
      </c>
      <c r="G31" s="9">
        <v>0.79798644733686797</v>
      </c>
      <c r="H31" s="9">
        <v>1</v>
      </c>
      <c r="J31" s="96"/>
      <c r="K31" s="96"/>
    </row>
    <row r="32" spans="1:26" x14ac:dyDescent="0.2">
      <c r="J32" s="97" t="s">
        <v>92</v>
      </c>
      <c r="K32" s="97"/>
      <c r="L32" s="11">
        <v>2.68</v>
      </c>
      <c r="M32" s="11">
        <v>2.68</v>
      </c>
      <c r="N32" s="11">
        <v>2.68</v>
      </c>
      <c r="O32" s="11">
        <v>2.68</v>
      </c>
    </row>
    <row r="33" spans="3:17" ht="17" thickBot="1" x14ac:dyDescent="0.25">
      <c r="D33" s="92" t="s">
        <v>96</v>
      </c>
      <c r="E33" s="92"/>
      <c r="F33" s="92"/>
      <c r="G33" s="92"/>
      <c r="H33" s="92"/>
    </row>
    <row r="34" spans="3:17" ht="17" thickBot="1" x14ac:dyDescent="0.25">
      <c r="D34" s="10"/>
      <c r="E34" s="10" t="s">
        <v>80</v>
      </c>
      <c r="F34" s="10" t="s">
        <v>81</v>
      </c>
      <c r="G34" s="10" t="s">
        <v>82</v>
      </c>
      <c r="H34" s="10" t="s">
        <v>15</v>
      </c>
      <c r="J34" s="92" t="s">
        <v>79</v>
      </c>
      <c r="K34" s="92"/>
      <c r="L34" s="92"/>
      <c r="M34" s="92"/>
      <c r="N34" s="92"/>
      <c r="O34" s="92"/>
      <c r="P34" s="92"/>
      <c r="Q34" s="92"/>
    </row>
    <row r="35" spans="3:17" x14ac:dyDescent="0.2">
      <c r="D35" s="8" t="s">
        <v>80</v>
      </c>
      <c r="E35" s="8">
        <v>1</v>
      </c>
      <c r="F35" s="8"/>
      <c r="G35" s="8"/>
      <c r="H35" s="8"/>
      <c r="J35" s="10" t="s">
        <v>80</v>
      </c>
      <c r="K35" s="10"/>
      <c r="L35" s="10" t="s">
        <v>81</v>
      </c>
      <c r="M35" s="10"/>
      <c r="N35" s="10" t="s">
        <v>82</v>
      </c>
      <c r="O35" s="10"/>
      <c r="P35" s="10" t="s">
        <v>15</v>
      </c>
      <c r="Q35" s="10"/>
    </row>
    <row r="36" spans="3:17" x14ac:dyDescent="0.2">
      <c r="D36" s="8" t="s">
        <v>81</v>
      </c>
      <c r="E36" s="8">
        <v>0.77855031873465697</v>
      </c>
      <c r="F36" s="8">
        <v>1</v>
      </c>
      <c r="G36" s="8"/>
      <c r="H36" s="8"/>
      <c r="J36" s="8"/>
      <c r="K36" s="8"/>
      <c r="L36" s="8"/>
      <c r="M36" s="8"/>
      <c r="N36" s="8"/>
      <c r="O36" s="8"/>
      <c r="P36" s="8"/>
      <c r="Q36" s="8"/>
    </row>
    <row r="37" spans="3:17" x14ac:dyDescent="0.2">
      <c r="D37" s="8" t="s">
        <v>82</v>
      </c>
      <c r="E37" s="8">
        <v>0.82181216527806422</v>
      </c>
      <c r="F37" s="8">
        <v>0.97185518568249818</v>
      </c>
      <c r="G37" s="8">
        <v>1</v>
      </c>
      <c r="H37" s="8"/>
      <c r="J37" s="8" t="s">
        <v>66</v>
      </c>
      <c r="K37" s="8">
        <v>365.45</v>
      </c>
      <c r="L37" s="8" t="s">
        <v>66</v>
      </c>
      <c r="M37" s="8">
        <v>260.10000000000002</v>
      </c>
      <c r="N37" s="8" t="s">
        <v>66</v>
      </c>
      <c r="O37" s="8">
        <v>207.65</v>
      </c>
      <c r="P37" s="8" t="s">
        <v>66</v>
      </c>
      <c r="Q37" s="8">
        <v>5.75</v>
      </c>
    </row>
    <row r="38" spans="3:17" ht="17" thickBot="1" x14ac:dyDescent="0.25">
      <c r="D38" s="9" t="s">
        <v>15</v>
      </c>
      <c r="E38" s="9">
        <v>0.62873730745888046</v>
      </c>
      <c r="F38" s="9">
        <v>0.80772120916588763</v>
      </c>
      <c r="G38" s="9">
        <v>0.77419807131764629</v>
      </c>
      <c r="H38" s="9">
        <v>1</v>
      </c>
      <c r="J38" s="8" t="s">
        <v>67</v>
      </c>
      <c r="K38" s="8">
        <v>81.227085027749595</v>
      </c>
      <c r="L38" s="8" t="s">
        <v>67</v>
      </c>
      <c r="M38" s="8">
        <v>74.288764468900609</v>
      </c>
      <c r="N38" s="8" t="s">
        <v>67</v>
      </c>
      <c r="O38" s="8">
        <v>66.174302334619924</v>
      </c>
      <c r="P38" s="8" t="s">
        <v>67</v>
      </c>
      <c r="Q38" s="8">
        <v>0.71035573000989771</v>
      </c>
    </row>
    <row r="39" spans="3:17" x14ac:dyDescent="0.2">
      <c r="J39" s="8" t="s">
        <v>68</v>
      </c>
      <c r="K39" s="8">
        <v>229.5</v>
      </c>
      <c r="L39" s="8" t="s">
        <v>68</v>
      </c>
      <c r="M39" s="8">
        <v>96.5</v>
      </c>
      <c r="N39" s="8" t="s">
        <v>68</v>
      </c>
      <c r="O39" s="8">
        <v>84</v>
      </c>
      <c r="P39" s="8" t="s">
        <v>68</v>
      </c>
      <c r="Q39" s="8">
        <v>4.5</v>
      </c>
    </row>
    <row r="40" spans="3:17" ht="17" thickBot="1" x14ac:dyDescent="0.25">
      <c r="C40" s="37" t="s">
        <v>145</v>
      </c>
      <c r="D40" s="92" t="s">
        <v>97</v>
      </c>
      <c r="E40" s="92"/>
      <c r="F40" s="92"/>
      <c r="G40" s="92"/>
      <c r="H40" s="92"/>
      <c r="J40" s="8" t="s">
        <v>69</v>
      </c>
      <c r="K40" s="8" t="e">
        <v>#N/A</v>
      </c>
      <c r="L40" s="8" t="s">
        <v>69</v>
      </c>
      <c r="M40" s="8">
        <v>11</v>
      </c>
      <c r="N40" s="8" t="s">
        <v>69</v>
      </c>
      <c r="O40" s="8">
        <v>7</v>
      </c>
      <c r="P40" s="8" t="s">
        <v>69</v>
      </c>
      <c r="Q40" s="8">
        <v>3</v>
      </c>
    </row>
    <row r="41" spans="3:17" x14ac:dyDescent="0.2">
      <c r="D41" s="10"/>
      <c r="E41" s="10" t="s">
        <v>80</v>
      </c>
      <c r="F41" s="10" t="s">
        <v>81</v>
      </c>
      <c r="G41" s="10" t="s">
        <v>82</v>
      </c>
      <c r="H41" s="10" t="s">
        <v>15</v>
      </c>
      <c r="J41" s="8" t="s">
        <v>70</v>
      </c>
      <c r="K41" s="8">
        <v>363.25856747240698</v>
      </c>
      <c r="L41" s="8" t="s">
        <v>70</v>
      </c>
      <c r="M41" s="8">
        <v>332.22945463386566</v>
      </c>
      <c r="N41" s="8" t="s">
        <v>70</v>
      </c>
      <c r="O41" s="8">
        <v>295.94047676766638</v>
      </c>
      <c r="P41" s="8" t="s">
        <v>70</v>
      </c>
      <c r="Q41" s="8">
        <v>3.1768074010172374</v>
      </c>
    </row>
    <row r="42" spans="3:17" x14ac:dyDescent="0.2">
      <c r="D42" s="8" t="s">
        <v>80</v>
      </c>
      <c r="E42" s="8">
        <v>1</v>
      </c>
      <c r="F42" s="8"/>
      <c r="G42" s="8"/>
      <c r="H42" s="8"/>
      <c r="J42" s="8" t="s">
        <v>71</v>
      </c>
      <c r="K42" s="8">
        <v>131956.78684210527</v>
      </c>
      <c r="L42" s="8" t="s">
        <v>71</v>
      </c>
      <c r="M42" s="8">
        <v>110376.4105263158</v>
      </c>
      <c r="N42" s="8" t="s">
        <v>71</v>
      </c>
      <c r="O42" s="8">
        <v>87580.765789473691</v>
      </c>
      <c r="P42" s="8" t="s">
        <v>71</v>
      </c>
      <c r="Q42" s="8">
        <v>10.092105263157896</v>
      </c>
    </row>
    <row r="43" spans="3:17" x14ac:dyDescent="0.2">
      <c r="D43" s="8" t="s">
        <v>81</v>
      </c>
      <c r="E43" s="8">
        <v>0.86645029795448514</v>
      </c>
      <c r="F43" s="8">
        <v>1</v>
      </c>
      <c r="G43" s="8"/>
      <c r="H43" s="8"/>
      <c r="J43" s="8" t="s">
        <v>72</v>
      </c>
      <c r="K43" s="8">
        <v>7.5849383708178841E-2</v>
      </c>
      <c r="L43" s="8" t="s">
        <v>72</v>
      </c>
      <c r="M43" s="8">
        <v>1.5839685516050732</v>
      </c>
      <c r="N43" s="8" t="s">
        <v>72</v>
      </c>
      <c r="O43" s="8">
        <v>3.0065134134332379</v>
      </c>
      <c r="P43" s="8" t="s">
        <v>72</v>
      </c>
      <c r="Q43" s="8">
        <v>-0.82261729504096159</v>
      </c>
    </row>
    <row r="44" spans="3:17" x14ac:dyDescent="0.2">
      <c r="D44" s="8" t="s">
        <v>82</v>
      </c>
      <c r="E44" s="8">
        <v>0.94357995692326346</v>
      </c>
      <c r="F44" s="8">
        <v>0.97008847969493295</v>
      </c>
      <c r="G44" s="8">
        <v>1</v>
      </c>
      <c r="H44" s="8"/>
      <c r="J44" s="8" t="s">
        <v>73</v>
      </c>
      <c r="K44" s="8">
        <v>1.080893391847404</v>
      </c>
      <c r="L44" s="8" t="s">
        <v>73</v>
      </c>
      <c r="M44" s="8">
        <v>1.5919900751153726</v>
      </c>
      <c r="N44" s="8" t="s">
        <v>73</v>
      </c>
      <c r="O44" s="8">
        <v>1.9125548112069652</v>
      </c>
      <c r="P44" s="8" t="s">
        <v>73</v>
      </c>
      <c r="Q44" s="8">
        <v>0.70247834897529815</v>
      </c>
    </row>
    <row r="45" spans="3:17" ht="17" thickBot="1" x14ac:dyDescent="0.25">
      <c r="D45" s="9" t="s">
        <v>15</v>
      </c>
      <c r="E45" s="9">
        <v>0.76481718145363975</v>
      </c>
      <c r="F45" s="9">
        <v>0.88922475992953709</v>
      </c>
      <c r="G45" s="9">
        <v>0.83269106110874525</v>
      </c>
      <c r="H45" s="9">
        <v>1</v>
      </c>
      <c r="J45" s="8" t="s">
        <v>74</v>
      </c>
      <c r="K45" s="8">
        <v>1119</v>
      </c>
      <c r="L45" s="8" t="s">
        <v>74</v>
      </c>
      <c r="M45" s="8">
        <v>1048</v>
      </c>
      <c r="N45" s="8" t="s">
        <v>74</v>
      </c>
      <c r="O45" s="8">
        <v>1003</v>
      </c>
      <c r="P45" s="8" t="s">
        <v>74</v>
      </c>
      <c r="Q45" s="8">
        <v>10</v>
      </c>
    </row>
    <row r="46" spans="3:17" x14ac:dyDescent="0.2">
      <c r="J46" s="8" t="s">
        <v>75</v>
      </c>
      <c r="K46" s="8">
        <v>34</v>
      </c>
      <c r="L46" s="8" t="s">
        <v>75</v>
      </c>
      <c r="M46" s="8">
        <v>11</v>
      </c>
      <c r="N46" s="8" t="s">
        <v>75</v>
      </c>
      <c r="O46" s="8">
        <v>3</v>
      </c>
      <c r="P46" s="8" t="s">
        <v>75</v>
      </c>
      <c r="Q46" s="8">
        <v>2</v>
      </c>
    </row>
    <row r="47" spans="3:17" ht="17" thickBot="1" x14ac:dyDescent="0.25">
      <c r="D47" s="92" t="s">
        <v>98</v>
      </c>
      <c r="E47" s="92"/>
      <c r="F47" s="92"/>
      <c r="G47" s="92"/>
      <c r="H47" s="92"/>
      <c r="J47" s="8" t="s">
        <v>76</v>
      </c>
      <c r="K47" s="8">
        <v>1153</v>
      </c>
      <c r="L47" s="8" t="s">
        <v>76</v>
      </c>
      <c r="M47" s="8">
        <v>1059</v>
      </c>
      <c r="N47" s="8" t="s">
        <v>76</v>
      </c>
      <c r="O47" s="8">
        <v>1006</v>
      </c>
      <c r="P47" s="8" t="s">
        <v>76</v>
      </c>
      <c r="Q47" s="8">
        <v>12</v>
      </c>
    </row>
    <row r="48" spans="3:17" x14ac:dyDescent="0.2">
      <c r="D48" s="10"/>
      <c r="E48" s="10" t="s">
        <v>80</v>
      </c>
      <c r="F48" s="10" t="s">
        <v>81</v>
      </c>
      <c r="G48" s="10" t="s">
        <v>82</v>
      </c>
      <c r="H48" s="10" t="s">
        <v>15</v>
      </c>
      <c r="J48" s="8" t="s">
        <v>77</v>
      </c>
      <c r="K48" s="8">
        <v>7309</v>
      </c>
      <c r="L48" s="8" t="s">
        <v>77</v>
      </c>
      <c r="M48" s="8">
        <v>5202</v>
      </c>
      <c r="N48" s="8" t="s">
        <v>77</v>
      </c>
      <c r="O48" s="8">
        <v>4153</v>
      </c>
      <c r="P48" s="8" t="s">
        <v>77</v>
      </c>
      <c r="Q48" s="8">
        <v>115</v>
      </c>
    </row>
    <row r="49" spans="4:32" ht="17" thickBot="1" x14ac:dyDescent="0.25">
      <c r="D49" s="8" t="s">
        <v>80</v>
      </c>
      <c r="E49" s="8">
        <v>1</v>
      </c>
      <c r="F49" s="8"/>
      <c r="G49" s="8"/>
      <c r="H49" s="8"/>
      <c r="J49" s="9" t="s">
        <v>78</v>
      </c>
      <c r="K49" s="9">
        <v>20</v>
      </c>
      <c r="L49" s="9" t="s">
        <v>78</v>
      </c>
      <c r="M49" s="9">
        <v>20</v>
      </c>
      <c r="N49" s="9" t="s">
        <v>78</v>
      </c>
      <c r="O49" s="9">
        <v>20</v>
      </c>
      <c r="P49" s="9" t="s">
        <v>78</v>
      </c>
      <c r="Q49" s="9">
        <v>20</v>
      </c>
    </row>
    <row r="50" spans="4:32" x14ac:dyDescent="0.2">
      <c r="D50" s="8" t="s">
        <v>81</v>
      </c>
      <c r="E50" s="8">
        <v>0.55387592610653003</v>
      </c>
      <c r="F50" s="8">
        <v>1</v>
      </c>
      <c r="G50" s="8"/>
      <c r="H50" s="8"/>
    </row>
    <row r="51" spans="4:32" x14ac:dyDescent="0.2">
      <c r="D51" s="8" t="s">
        <v>82</v>
      </c>
      <c r="E51" s="8">
        <v>0.56958716392287756</v>
      </c>
      <c r="F51" s="8">
        <v>0.99411346315042448</v>
      </c>
      <c r="G51" s="8">
        <v>1</v>
      </c>
      <c r="H51" s="8"/>
    </row>
    <row r="52" spans="4:32" ht="17" thickBot="1" x14ac:dyDescent="0.25">
      <c r="D52" s="9" t="s">
        <v>15</v>
      </c>
      <c r="E52" s="9">
        <v>0.2526153394178367</v>
      </c>
      <c r="F52" s="9">
        <v>0.35873875464706462</v>
      </c>
      <c r="G52" s="9">
        <v>0.30889542477846532</v>
      </c>
      <c r="H52" s="9">
        <v>1</v>
      </c>
    </row>
    <row r="54" spans="4:32" x14ac:dyDescent="0.2">
      <c r="D54" s="93" t="s">
        <v>99</v>
      </c>
      <c r="E54" s="90"/>
      <c r="F54" s="90"/>
      <c r="G54" s="91"/>
      <c r="H54" s="30"/>
    </row>
    <row r="55" spans="4:32" x14ac:dyDescent="0.2">
      <c r="D55" s="25" t="s">
        <v>100</v>
      </c>
      <c r="E55" s="16">
        <v>0.05</v>
      </c>
      <c r="F55" s="29" t="s">
        <v>128</v>
      </c>
      <c r="G55" s="35" t="s">
        <v>102</v>
      </c>
    </row>
    <row r="56" spans="4:32" x14ac:dyDescent="0.2">
      <c r="D56" s="31" t="s">
        <v>101</v>
      </c>
      <c r="E56" s="32"/>
      <c r="F56" s="16">
        <f>H81</f>
        <v>3.9330796916659198E-3</v>
      </c>
      <c r="G56" s="26" t="str">
        <f>IF(F56&lt;$E$55,"Yes","No")</f>
        <v>Yes</v>
      </c>
    </row>
    <row r="57" spans="4:32" x14ac:dyDescent="0.2">
      <c r="D57" s="31" t="s">
        <v>103</v>
      </c>
      <c r="E57" s="32"/>
      <c r="F57" s="16">
        <f>H101</f>
        <v>2.8880831799690925E-5</v>
      </c>
      <c r="G57" s="26" t="str">
        <f>IF(F57&lt;$E$55,"Yes","No")</f>
        <v>Yes</v>
      </c>
    </row>
    <row r="58" spans="4:32" x14ac:dyDescent="0.2">
      <c r="D58" s="33" t="s">
        <v>104</v>
      </c>
      <c r="E58" s="34"/>
      <c r="F58" s="27">
        <f>H121</f>
        <v>1.0010472041053341E-4</v>
      </c>
      <c r="G58" s="28" t="str">
        <f>IF(F58&lt;$E$55,"Yes","No")</f>
        <v>Yes</v>
      </c>
    </row>
    <row r="60" spans="4:32" x14ac:dyDescent="0.2">
      <c r="D60" s="1"/>
      <c r="E60" s="1"/>
    </row>
    <row r="63" spans="4:32" ht="17" thickBot="1" x14ac:dyDescent="0.25"/>
    <row r="64" spans="4:32" x14ac:dyDescent="0.2">
      <c r="D64" s="13" t="s">
        <v>105</v>
      </c>
      <c r="E64" s="14"/>
      <c r="F64" s="87" t="s">
        <v>101</v>
      </c>
      <c r="G64" s="87"/>
      <c r="H64" s="87"/>
      <c r="I64" s="87"/>
      <c r="J64" s="87"/>
      <c r="K64" s="87"/>
      <c r="L64" s="88"/>
      <c r="N64" s="13" t="s">
        <v>105</v>
      </c>
      <c r="O64" s="14"/>
      <c r="P64" s="14" t="s">
        <v>217</v>
      </c>
      <c r="Q64" s="14"/>
      <c r="R64" s="14"/>
      <c r="S64" s="14"/>
      <c r="T64" s="14"/>
      <c r="U64" s="14"/>
      <c r="V64" s="36"/>
      <c r="X64" s="13" t="s">
        <v>105</v>
      </c>
      <c r="Y64" s="14"/>
      <c r="Z64" s="14" t="s">
        <v>220</v>
      </c>
      <c r="AA64" s="14"/>
      <c r="AB64" s="14"/>
      <c r="AC64" s="14"/>
      <c r="AD64" s="14"/>
      <c r="AE64" s="14"/>
      <c r="AF64" s="36"/>
    </row>
    <row r="65" spans="4:32" ht="17" thickBot="1" x14ac:dyDescent="0.25">
      <c r="D65" s="15"/>
      <c r="E65" s="16"/>
      <c r="F65" s="16"/>
      <c r="G65" s="16"/>
      <c r="H65" s="16"/>
      <c r="I65" s="16"/>
      <c r="J65" s="16"/>
      <c r="K65" s="16"/>
      <c r="L65" s="17"/>
      <c r="N65" s="15"/>
      <c r="O65" s="16"/>
      <c r="P65" s="16"/>
      <c r="Q65" s="16"/>
      <c r="R65" s="16"/>
      <c r="S65" s="16"/>
      <c r="T65" s="16"/>
      <c r="U65" s="16"/>
      <c r="V65" s="17"/>
      <c r="X65" s="15"/>
      <c r="Y65" s="16"/>
      <c r="Z65" s="16"/>
      <c r="AA65" s="16"/>
      <c r="AB65" s="16"/>
      <c r="AC65" s="16"/>
      <c r="AD65" s="16"/>
      <c r="AE65" s="16"/>
      <c r="AF65" s="17"/>
    </row>
    <row r="66" spans="4:32" x14ac:dyDescent="0.2">
      <c r="D66" s="22" t="s">
        <v>106</v>
      </c>
      <c r="E66" s="12"/>
      <c r="F66" s="16"/>
      <c r="G66" s="16"/>
      <c r="H66" s="16"/>
      <c r="I66" s="16"/>
      <c r="J66" s="16"/>
      <c r="K66" s="16"/>
      <c r="L66" s="17"/>
      <c r="N66" s="22" t="s">
        <v>106</v>
      </c>
      <c r="O66" s="12"/>
      <c r="P66" s="16"/>
      <c r="Q66" s="16"/>
      <c r="R66" s="16"/>
      <c r="S66" s="16"/>
      <c r="T66" s="16"/>
      <c r="U66" s="16"/>
      <c r="V66" s="17"/>
      <c r="X66" s="22" t="s">
        <v>106</v>
      </c>
      <c r="Y66" s="12"/>
      <c r="Z66" s="16"/>
      <c r="AA66" s="16"/>
      <c r="AB66" s="16"/>
      <c r="AC66" s="16"/>
      <c r="AD66" s="16"/>
      <c r="AE66" s="16"/>
      <c r="AF66" s="17"/>
    </row>
    <row r="67" spans="4:32" x14ac:dyDescent="0.2">
      <c r="D67" s="18" t="s">
        <v>107</v>
      </c>
      <c r="E67" s="8">
        <v>0.62873730745888012</v>
      </c>
      <c r="F67" s="16"/>
      <c r="G67" s="16"/>
      <c r="H67" s="16"/>
      <c r="I67" s="16"/>
      <c r="J67" s="16"/>
      <c r="K67" s="16"/>
      <c r="L67" s="17"/>
      <c r="N67" s="18" t="s">
        <v>107</v>
      </c>
      <c r="O67" s="8">
        <v>0.76481718145363997</v>
      </c>
      <c r="P67" s="16"/>
      <c r="Q67" s="16"/>
      <c r="R67" s="16"/>
      <c r="S67" s="16"/>
      <c r="T67" s="16"/>
      <c r="U67" s="16"/>
      <c r="V67" s="17"/>
      <c r="X67" s="18" t="s">
        <v>107</v>
      </c>
      <c r="Y67" s="8">
        <v>0.25261533941783637</v>
      </c>
      <c r="Z67" s="16"/>
      <c r="AA67" s="16"/>
      <c r="AB67" s="16"/>
      <c r="AC67" s="16"/>
      <c r="AD67" s="16"/>
      <c r="AE67" s="16"/>
      <c r="AF67" s="17"/>
    </row>
    <row r="68" spans="4:32" x14ac:dyDescent="0.2">
      <c r="D68" s="18" t="s">
        <v>108</v>
      </c>
      <c r="E68" s="8">
        <v>0.39531060179064231</v>
      </c>
      <c r="F68" s="16"/>
      <c r="G68" s="16"/>
      <c r="H68" s="16"/>
      <c r="I68" s="16"/>
      <c r="J68" s="16"/>
      <c r="K68" s="16"/>
      <c r="L68" s="17"/>
      <c r="N68" s="18" t="s">
        <v>108</v>
      </c>
      <c r="O68" s="8">
        <v>0.58494532104669006</v>
      </c>
      <c r="P68" s="16"/>
      <c r="Q68" s="16"/>
      <c r="R68" s="16"/>
      <c r="S68" s="16"/>
      <c r="T68" s="16"/>
      <c r="U68" s="16"/>
      <c r="V68" s="17"/>
      <c r="X68" s="18" t="s">
        <v>108</v>
      </c>
      <c r="Y68" s="8">
        <v>6.3814509709188671E-2</v>
      </c>
      <c r="Z68" s="16"/>
      <c r="AA68" s="16"/>
      <c r="AB68" s="16"/>
      <c r="AC68" s="16"/>
      <c r="AD68" s="16"/>
      <c r="AE68" s="16"/>
      <c r="AF68" s="17"/>
    </row>
    <row r="69" spans="4:32" x14ac:dyDescent="0.2">
      <c r="D69" s="18" t="s">
        <v>109</v>
      </c>
      <c r="E69" s="8">
        <v>0.35974063719009186</v>
      </c>
      <c r="F69" s="16"/>
      <c r="G69" s="16"/>
      <c r="H69" s="16"/>
      <c r="I69" s="16"/>
      <c r="J69" s="16"/>
      <c r="K69" s="16"/>
      <c r="L69" s="17"/>
      <c r="N69" s="18" t="s">
        <v>109</v>
      </c>
      <c r="O69" s="8">
        <v>0.52565179548193153</v>
      </c>
      <c r="P69" s="16"/>
      <c r="Q69" s="16"/>
      <c r="R69" s="16"/>
      <c r="S69" s="16"/>
      <c r="T69" s="16"/>
      <c r="U69" s="16"/>
      <c r="V69" s="17"/>
      <c r="X69" s="18" t="s">
        <v>109</v>
      </c>
      <c r="Y69" s="8">
        <v>-5.3208676577162745E-2</v>
      </c>
      <c r="Z69" s="16"/>
      <c r="AA69" s="16"/>
      <c r="AB69" s="16"/>
      <c r="AC69" s="16"/>
      <c r="AD69" s="16"/>
      <c r="AE69" s="16"/>
      <c r="AF69" s="17"/>
    </row>
    <row r="70" spans="4:32" x14ac:dyDescent="0.2">
      <c r="D70" s="18" t="s">
        <v>67</v>
      </c>
      <c r="E70" s="8">
        <v>256.82169954815095</v>
      </c>
      <c r="F70" s="16"/>
      <c r="G70" s="16"/>
      <c r="H70" s="16"/>
      <c r="I70" s="16"/>
      <c r="J70" s="16"/>
      <c r="K70" s="16"/>
      <c r="L70" s="17"/>
      <c r="N70" s="18" t="s">
        <v>67</v>
      </c>
      <c r="O70" s="8">
        <v>269.16526884900958</v>
      </c>
      <c r="P70" s="16"/>
      <c r="Q70" s="16"/>
      <c r="R70" s="16"/>
      <c r="S70" s="16"/>
      <c r="T70" s="16"/>
      <c r="U70" s="16"/>
      <c r="V70" s="17"/>
      <c r="X70" s="18" t="s">
        <v>67</v>
      </c>
      <c r="Y70" s="8">
        <v>258.2557018827369</v>
      </c>
      <c r="Z70" s="16"/>
      <c r="AA70" s="16"/>
      <c r="AB70" s="16"/>
      <c r="AC70" s="16"/>
      <c r="AD70" s="16"/>
      <c r="AE70" s="16"/>
      <c r="AF70" s="17"/>
    </row>
    <row r="71" spans="4:32" ht="17" thickBot="1" x14ac:dyDescent="0.25">
      <c r="D71" s="20" t="s">
        <v>110</v>
      </c>
      <c r="E71" s="9">
        <v>19</v>
      </c>
      <c r="F71" s="16"/>
      <c r="G71" s="16"/>
      <c r="H71" s="16"/>
      <c r="I71" s="16"/>
      <c r="J71" s="16"/>
      <c r="K71" s="16"/>
      <c r="L71" s="17"/>
      <c r="N71" s="20" t="s">
        <v>110</v>
      </c>
      <c r="O71" s="9">
        <v>9</v>
      </c>
      <c r="P71" s="16"/>
      <c r="Q71" s="16"/>
      <c r="R71" s="16"/>
      <c r="S71" s="16"/>
      <c r="T71" s="16"/>
      <c r="U71" s="16"/>
      <c r="V71" s="17"/>
      <c r="X71" s="20" t="s">
        <v>110</v>
      </c>
      <c r="Y71" s="9">
        <v>10</v>
      </c>
      <c r="Z71" s="16"/>
      <c r="AA71" s="16"/>
      <c r="AB71" s="16"/>
      <c r="AC71" s="16"/>
      <c r="AD71" s="16"/>
      <c r="AE71" s="16"/>
      <c r="AF71" s="17"/>
    </row>
    <row r="72" spans="4:32" x14ac:dyDescent="0.2">
      <c r="D72" s="15"/>
      <c r="E72" s="16"/>
      <c r="F72" s="16"/>
      <c r="G72" s="16"/>
      <c r="H72" s="16"/>
      <c r="I72" s="16"/>
      <c r="J72" s="16"/>
      <c r="K72" s="16"/>
      <c r="L72" s="17"/>
      <c r="N72" s="15"/>
      <c r="O72" s="16"/>
      <c r="P72" s="16"/>
      <c r="Q72" s="16"/>
      <c r="R72" s="16"/>
      <c r="S72" s="16"/>
      <c r="T72" s="16"/>
      <c r="U72" s="16"/>
      <c r="V72" s="17"/>
      <c r="X72" s="15"/>
      <c r="Y72" s="16"/>
      <c r="Z72" s="16"/>
      <c r="AA72" s="16"/>
      <c r="AB72" s="16"/>
      <c r="AC72" s="16"/>
      <c r="AD72" s="16"/>
      <c r="AE72" s="16"/>
      <c r="AF72" s="17"/>
    </row>
    <row r="73" spans="4:32" ht="17" thickBot="1" x14ac:dyDescent="0.25">
      <c r="D73" s="15" t="s">
        <v>111</v>
      </c>
      <c r="E73" s="16"/>
      <c r="F73" s="16"/>
      <c r="G73" s="16"/>
      <c r="H73" s="16"/>
      <c r="I73" s="16"/>
      <c r="J73" s="16"/>
      <c r="K73" s="16"/>
      <c r="L73" s="17"/>
      <c r="N73" s="15" t="s">
        <v>111</v>
      </c>
      <c r="O73" s="16"/>
      <c r="P73" s="16"/>
      <c r="Q73" s="16"/>
      <c r="R73" s="16"/>
      <c r="S73" s="16"/>
      <c r="T73" s="16"/>
      <c r="U73" s="16"/>
      <c r="V73" s="17"/>
      <c r="X73" s="15" t="s">
        <v>111</v>
      </c>
      <c r="Y73" s="16"/>
      <c r="Z73" s="16"/>
      <c r="AA73" s="16"/>
      <c r="AB73" s="16"/>
      <c r="AC73" s="16"/>
      <c r="AD73" s="16"/>
      <c r="AE73" s="16"/>
      <c r="AF73" s="17"/>
    </row>
    <row r="74" spans="4:32" x14ac:dyDescent="0.2">
      <c r="D74" s="23"/>
      <c r="E74" s="10" t="s">
        <v>116</v>
      </c>
      <c r="F74" s="10" t="s">
        <v>117</v>
      </c>
      <c r="G74" s="10" t="s">
        <v>118</v>
      </c>
      <c r="H74" s="10" t="s">
        <v>119</v>
      </c>
      <c r="I74" s="10" t="s">
        <v>120</v>
      </c>
      <c r="J74" s="16"/>
      <c r="K74" s="16"/>
      <c r="L74" s="17"/>
      <c r="N74" s="23"/>
      <c r="O74" s="10" t="s">
        <v>116</v>
      </c>
      <c r="P74" s="10" t="s">
        <v>117</v>
      </c>
      <c r="Q74" s="10" t="s">
        <v>118</v>
      </c>
      <c r="R74" s="10" t="s">
        <v>119</v>
      </c>
      <c r="S74" s="10" t="s">
        <v>120</v>
      </c>
      <c r="T74" s="16"/>
      <c r="U74" s="16"/>
      <c r="V74" s="17"/>
      <c r="X74" s="23"/>
      <c r="Y74" s="10" t="s">
        <v>116</v>
      </c>
      <c r="Z74" s="10" t="s">
        <v>117</v>
      </c>
      <c r="AA74" s="10" t="s">
        <v>118</v>
      </c>
      <c r="AB74" s="10" t="s">
        <v>119</v>
      </c>
      <c r="AC74" s="10" t="s">
        <v>120</v>
      </c>
      <c r="AD74" s="16"/>
      <c r="AE74" s="16"/>
      <c r="AF74" s="17"/>
    </row>
    <row r="75" spans="4:32" x14ac:dyDescent="0.2">
      <c r="D75" s="18" t="s">
        <v>112</v>
      </c>
      <c r="E75" s="8">
        <v>1</v>
      </c>
      <c r="F75" s="8">
        <v>733024.44890038809</v>
      </c>
      <c r="G75" s="8">
        <v>733024.44890038809</v>
      </c>
      <c r="H75" s="8">
        <v>11.113606837396876</v>
      </c>
      <c r="I75" s="8">
        <v>3.9330796916659198E-3</v>
      </c>
      <c r="J75" s="16"/>
      <c r="K75" s="16"/>
      <c r="L75" s="17"/>
      <c r="N75" s="18" t="s">
        <v>112</v>
      </c>
      <c r="O75" s="8">
        <v>1</v>
      </c>
      <c r="P75" s="8">
        <v>714736.62854030507</v>
      </c>
      <c r="Q75" s="8">
        <v>714736.62854030507</v>
      </c>
      <c r="R75" s="8">
        <v>9.8652477732637234</v>
      </c>
      <c r="S75" s="8">
        <v>1.6358624790905836E-2</v>
      </c>
      <c r="T75" s="16"/>
      <c r="U75" s="16"/>
      <c r="V75" s="17"/>
      <c r="X75" s="18" t="s">
        <v>112</v>
      </c>
      <c r="Y75" s="8">
        <v>1</v>
      </c>
      <c r="Z75" s="8">
        <v>36370.339560439461</v>
      </c>
      <c r="AA75" s="8">
        <v>36370.339560439461</v>
      </c>
      <c r="AB75" s="8">
        <v>0.54531509296830227</v>
      </c>
      <c r="AC75" s="8">
        <v>0.48133790679498967</v>
      </c>
      <c r="AD75" s="16"/>
      <c r="AE75" s="16"/>
      <c r="AF75" s="17"/>
    </row>
    <row r="76" spans="4:32" x14ac:dyDescent="0.2">
      <c r="D76" s="18" t="s">
        <v>113</v>
      </c>
      <c r="E76" s="8">
        <v>17</v>
      </c>
      <c r="F76" s="8">
        <v>1121275.5510996119</v>
      </c>
      <c r="G76" s="8">
        <v>65957.385358800704</v>
      </c>
      <c r="H76" s="8"/>
      <c r="I76" s="8"/>
      <c r="J76" s="16"/>
      <c r="K76" s="16"/>
      <c r="L76" s="17"/>
      <c r="N76" s="18" t="s">
        <v>113</v>
      </c>
      <c r="O76" s="8">
        <v>7</v>
      </c>
      <c r="P76" s="8">
        <v>507149.59368191718</v>
      </c>
      <c r="Q76" s="8">
        <v>72449.941954559603</v>
      </c>
      <c r="R76" s="8"/>
      <c r="S76" s="8"/>
      <c r="T76" s="16"/>
      <c r="U76" s="16"/>
      <c r="V76" s="17"/>
      <c r="X76" s="18" t="s">
        <v>113</v>
      </c>
      <c r="Y76" s="8">
        <v>8</v>
      </c>
      <c r="Z76" s="8">
        <v>533568.06043956056</v>
      </c>
      <c r="AA76" s="8">
        <v>66696.00755494507</v>
      </c>
      <c r="AB76" s="8"/>
      <c r="AC76" s="8"/>
      <c r="AD76" s="16"/>
      <c r="AE76" s="16"/>
      <c r="AF76" s="17"/>
    </row>
    <row r="77" spans="4:32" ht="17" thickBot="1" x14ac:dyDescent="0.25">
      <c r="D77" s="20" t="s">
        <v>114</v>
      </c>
      <c r="E77" s="9">
        <v>18</v>
      </c>
      <c r="F77" s="9">
        <v>1854300</v>
      </c>
      <c r="G77" s="9"/>
      <c r="H77" s="9"/>
      <c r="I77" s="9"/>
      <c r="J77" s="16"/>
      <c r="K77" s="16"/>
      <c r="L77" s="17"/>
      <c r="N77" s="20" t="s">
        <v>114</v>
      </c>
      <c r="O77" s="9">
        <v>8</v>
      </c>
      <c r="P77" s="9">
        <v>1221886.2222222222</v>
      </c>
      <c r="Q77" s="9"/>
      <c r="R77" s="9"/>
      <c r="S77" s="9"/>
      <c r="T77" s="16"/>
      <c r="U77" s="16"/>
      <c r="V77" s="17"/>
      <c r="X77" s="20" t="s">
        <v>114</v>
      </c>
      <c r="Y77" s="9">
        <v>9</v>
      </c>
      <c r="Z77" s="9">
        <v>569938.4</v>
      </c>
      <c r="AA77" s="9"/>
      <c r="AB77" s="9"/>
      <c r="AC77" s="9"/>
      <c r="AD77" s="16"/>
      <c r="AE77" s="16"/>
      <c r="AF77" s="17"/>
    </row>
    <row r="78" spans="4:32" ht="17" thickBot="1" x14ac:dyDescent="0.25">
      <c r="D78" s="15"/>
      <c r="E78" s="16"/>
      <c r="F78" s="16"/>
      <c r="G78" s="16"/>
      <c r="H78" s="16"/>
      <c r="I78" s="16"/>
      <c r="J78" s="16"/>
      <c r="K78" s="16"/>
      <c r="L78" s="17"/>
      <c r="N78" s="15"/>
      <c r="O78" s="16"/>
      <c r="P78" s="16"/>
      <c r="Q78" s="16"/>
      <c r="R78" s="16"/>
      <c r="S78" s="16"/>
      <c r="T78" s="16"/>
      <c r="U78" s="16"/>
      <c r="V78" s="17"/>
      <c r="X78" s="15"/>
      <c r="Y78" s="16"/>
      <c r="Z78" s="16"/>
      <c r="AA78" s="16"/>
      <c r="AB78" s="16"/>
      <c r="AC78" s="16"/>
      <c r="AD78" s="16"/>
      <c r="AE78" s="16"/>
      <c r="AF78" s="17"/>
    </row>
    <row r="79" spans="4:32" x14ac:dyDescent="0.2">
      <c r="D79" s="23"/>
      <c r="E79" s="10" t="s">
        <v>121</v>
      </c>
      <c r="F79" s="10" t="s">
        <v>67</v>
      </c>
      <c r="G79" s="10" t="s">
        <v>122</v>
      </c>
      <c r="H79" s="10" t="s">
        <v>123</v>
      </c>
      <c r="I79" s="10" t="s">
        <v>124</v>
      </c>
      <c r="J79" s="10" t="s">
        <v>125</v>
      </c>
      <c r="K79" s="10" t="s">
        <v>126</v>
      </c>
      <c r="L79" s="24" t="s">
        <v>127</v>
      </c>
      <c r="N79" s="23"/>
      <c r="O79" s="10" t="s">
        <v>121</v>
      </c>
      <c r="P79" s="10" t="s">
        <v>67</v>
      </c>
      <c r="Q79" s="10" t="s">
        <v>122</v>
      </c>
      <c r="R79" s="10" t="s">
        <v>123</v>
      </c>
      <c r="S79" s="10" t="s">
        <v>124</v>
      </c>
      <c r="T79" s="10" t="s">
        <v>125</v>
      </c>
      <c r="U79" s="10" t="s">
        <v>126</v>
      </c>
      <c r="V79" s="24" t="s">
        <v>127</v>
      </c>
      <c r="X79" s="23"/>
      <c r="Y79" s="10" t="s">
        <v>121</v>
      </c>
      <c r="Z79" s="10" t="s">
        <v>67</v>
      </c>
      <c r="AA79" s="10" t="s">
        <v>122</v>
      </c>
      <c r="AB79" s="10" t="s">
        <v>123</v>
      </c>
      <c r="AC79" s="10" t="s">
        <v>124</v>
      </c>
      <c r="AD79" s="10" t="s">
        <v>125</v>
      </c>
      <c r="AE79" s="10" t="s">
        <v>126</v>
      </c>
      <c r="AF79" s="24" t="s">
        <v>127</v>
      </c>
    </row>
    <row r="80" spans="4:32" x14ac:dyDescent="0.2">
      <c r="D80" s="18" t="s">
        <v>115</v>
      </c>
      <c r="E80" s="8">
        <v>-43.363518758085434</v>
      </c>
      <c r="F80" s="8">
        <v>124.95899208665401</v>
      </c>
      <c r="G80" s="8">
        <v>-0.34702199524796573</v>
      </c>
      <c r="H80" s="8">
        <v>0.73283354912669152</v>
      </c>
      <c r="I80" s="8">
        <v>-307.00394685285823</v>
      </c>
      <c r="J80" s="8">
        <v>220.27690933668737</v>
      </c>
      <c r="K80" s="8">
        <v>-307.00394685285823</v>
      </c>
      <c r="L80" s="19">
        <v>220.27690933668737</v>
      </c>
      <c r="N80" s="18" t="s">
        <v>115</v>
      </c>
      <c r="O80" s="8">
        <v>-173.61655773420478</v>
      </c>
      <c r="P80" s="8">
        <v>199.0442054151693</v>
      </c>
      <c r="Q80" s="8">
        <v>-0.87225125379597379</v>
      </c>
      <c r="R80" s="8">
        <v>0.41198827898911139</v>
      </c>
      <c r="S80" s="8">
        <v>-644.28131299792994</v>
      </c>
      <c r="T80" s="8">
        <v>297.04819752952045</v>
      </c>
      <c r="U80" s="8">
        <v>-644.28131299792994</v>
      </c>
      <c r="V80" s="19">
        <v>297.04819752952045</v>
      </c>
      <c r="X80" s="18" t="s">
        <v>115</v>
      </c>
      <c r="Y80" s="8">
        <v>130.51648351648353</v>
      </c>
      <c r="Z80" s="8">
        <v>205.28780211402227</v>
      </c>
      <c r="AA80" s="8">
        <v>0.6357732031442922</v>
      </c>
      <c r="AB80" s="8">
        <v>0.54267953620156151</v>
      </c>
      <c r="AC80" s="8">
        <v>-342.87803706542661</v>
      </c>
      <c r="AD80" s="8">
        <v>603.91100409839362</v>
      </c>
      <c r="AE80" s="8">
        <v>-342.87803706542661</v>
      </c>
      <c r="AF80" s="19">
        <v>603.91100409839362</v>
      </c>
    </row>
    <row r="81" spans="4:32" ht="17" thickBot="1" x14ac:dyDescent="0.25">
      <c r="D81" s="20" t="s">
        <v>15</v>
      </c>
      <c r="E81" s="9">
        <v>67.11448900388099</v>
      </c>
      <c r="F81" s="9">
        <v>20.132085840201356</v>
      </c>
      <c r="G81" s="9">
        <v>3.3337076712568661</v>
      </c>
      <c r="H81" s="9">
        <v>3.9330796916659198E-3</v>
      </c>
      <c r="I81" s="9">
        <v>24.639500683946629</v>
      </c>
      <c r="J81" s="9">
        <v>109.58947732381534</v>
      </c>
      <c r="K81" s="9">
        <v>24.639500683946629</v>
      </c>
      <c r="L81" s="21">
        <v>109.58947732381534</v>
      </c>
      <c r="N81" s="20" t="s">
        <v>15</v>
      </c>
      <c r="O81" s="9">
        <v>83.709150326797385</v>
      </c>
      <c r="P81" s="9">
        <v>26.651332960550281</v>
      </c>
      <c r="Q81" s="9">
        <v>3.1408991982016423</v>
      </c>
      <c r="R81" s="9">
        <v>1.635862479090585E-2</v>
      </c>
      <c r="S81" s="9">
        <v>20.688762071006053</v>
      </c>
      <c r="T81" s="9">
        <v>146.7295385825887</v>
      </c>
      <c r="U81" s="9">
        <v>20.688762071006053</v>
      </c>
      <c r="V81" s="21">
        <v>146.7295385825887</v>
      </c>
      <c r="X81" s="20" t="s">
        <v>213</v>
      </c>
      <c r="Y81" s="9">
        <v>31.609890109890106</v>
      </c>
      <c r="Z81" s="9">
        <v>42.805465770870072</v>
      </c>
      <c r="AA81" s="9">
        <v>0.73845453006146788</v>
      </c>
      <c r="AB81" s="9">
        <v>0.48133790679498933</v>
      </c>
      <c r="AC81" s="9">
        <v>-67.099690967076711</v>
      </c>
      <c r="AD81" s="9">
        <v>130.31947118685693</v>
      </c>
      <c r="AE81" s="9">
        <v>-67.099690967076711</v>
      </c>
      <c r="AF81" s="21">
        <v>130.31947118685693</v>
      </c>
    </row>
    <row r="83" spans="4:32" ht="17" thickBot="1" x14ac:dyDescent="0.25"/>
    <row r="84" spans="4:32" x14ac:dyDescent="0.2">
      <c r="D84" s="13" t="s">
        <v>105</v>
      </c>
      <c r="E84" s="14"/>
      <c r="F84" s="87" t="s">
        <v>103</v>
      </c>
      <c r="G84" s="87"/>
      <c r="H84" s="87"/>
      <c r="I84" s="87"/>
      <c r="J84" s="87"/>
      <c r="K84" s="87"/>
      <c r="L84" s="88"/>
      <c r="N84" s="13" t="s">
        <v>105</v>
      </c>
      <c r="O84" s="14"/>
      <c r="P84" s="14" t="s">
        <v>218</v>
      </c>
      <c r="Q84" s="14"/>
      <c r="R84" s="14"/>
      <c r="S84" s="14"/>
      <c r="T84" s="14"/>
      <c r="U84" s="14"/>
      <c r="V84" s="36"/>
      <c r="X84" s="13" t="s">
        <v>105</v>
      </c>
      <c r="Y84" s="14"/>
      <c r="Z84" s="14" t="s">
        <v>221</v>
      </c>
      <c r="AA84" s="14"/>
      <c r="AB84" s="14"/>
      <c r="AC84" s="14"/>
      <c r="AD84" s="14"/>
      <c r="AE84" s="14"/>
      <c r="AF84" s="36"/>
    </row>
    <row r="85" spans="4:32" ht="17" thickBot="1" x14ac:dyDescent="0.25">
      <c r="D85" s="15"/>
      <c r="E85" s="16"/>
      <c r="F85" s="16"/>
      <c r="G85" s="16"/>
      <c r="H85" s="16"/>
      <c r="I85" s="16"/>
      <c r="J85" s="16"/>
      <c r="K85" s="16"/>
      <c r="L85" s="17"/>
      <c r="N85" s="15"/>
      <c r="O85" s="16"/>
      <c r="P85" s="16"/>
      <c r="Q85" s="16"/>
      <c r="R85" s="16"/>
      <c r="S85" s="16"/>
      <c r="T85" s="16"/>
      <c r="U85" s="16"/>
      <c r="V85" s="17"/>
      <c r="X85" s="15"/>
      <c r="Y85" s="16"/>
      <c r="Z85" s="16"/>
      <c r="AA85" s="16"/>
      <c r="AB85" s="16"/>
      <c r="AC85" s="16"/>
      <c r="AD85" s="16"/>
      <c r="AE85" s="16"/>
      <c r="AF85" s="17"/>
    </row>
    <row r="86" spans="4:32" x14ac:dyDescent="0.2">
      <c r="D86" s="22" t="s">
        <v>106</v>
      </c>
      <c r="E86" s="12"/>
      <c r="F86" s="16"/>
      <c r="G86" s="16"/>
      <c r="H86" s="16"/>
      <c r="I86" s="16"/>
      <c r="J86" s="16"/>
      <c r="K86" s="16"/>
      <c r="L86" s="17"/>
      <c r="N86" s="22" t="s">
        <v>106</v>
      </c>
      <c r="O86" s="12"/>
      <c r="P86" s="16"/>
      <c r="Q86" s="16"/>
      <c r="R86" s="16"/>
      <c r="S86" s="16"/>
      <c r="T86" s="16"/>
      <c r="U86" s="16"/>
      <c r="V86" s="17"/>
      <c r="X86" s="22" t="s">
        <v>106</v>
      </c>
      <c r="Y86" s="12"/>
      <c r="Z86" s="16"/>
      <c r="AA86" s="16"/>
      <c r="AB86" s="16"/>
      <c r="AC86" s="16"/>
      <c r="AD86" s="16"/>
      <c r="AE86" s="16"/>
      <c r="AF86" s="17"/>
    </row>
    <row r="87" spans="4:32" x14ac:dyDescent="0.2">
      <c r="D87" s="18" t="s">
        <v>107</v>
      </c>
      <c r="E87" s="8">
        <v>0.80772120916588697</v>
      </c>
      <c r="F87" s="16"/>
      <c r="G87" s="16"/>
      <c r="H87" s="16"/>
      <c r="I87" s="16"/>
      <c r="J87" s="16"/>
      <c r="K87" s="16"/>
      <c r="L87" s="17"/>
      <c r="N87" s="18" t="s">
        <v>107</v>
      </c>
      <c r="O87" s="8">
        <v>0.88922475992953731</v>
      </c>
      <c r="P87" s="16"/>
      <c r="Q87" s="16"/>
      <c r="R87" s="16"/>
      <c r="S87" s="16"/>
      <c r="T87" s="16"/>
      <c r="U87" s="16"/>
      <c r="V87" s="17"/>
      <c r="X87" s="18" t="s">
        <v>107</v>
      </c>
      <c r="Y87" s="8">
        <v>0.35873875464706401</v>
      </c>
      <c r="Z87" s="16"/>
      <c r="AA87" s="16"/>
      <c r="AB87" s="16"/>
      <c r="AC87" s="16"/>
      <c r="AD87" s="16"/>
      <c r="AE87" s="16"/>
      <c r="AF87" s="17"/>
    </row>
    <row r="88" spans="4:32" x14ac:dyDescent="0.2">
      <c r="D88" s="18" t="s">
        <v>108</v>
      </c>
      <c r="E88" s="8">
        <v>0.65241355173640259</v>
      </c>
      <c r="F88" s="16"/>
      <c r="G88" s="16"/>
      <c r="H88" s="16"/>
      <c r="I88" s="16"/>
      <c r="J88" s="16"/>
      <c r="K88" s="16"/>
      <c r="L88" s="17"/>
      <c r="N88" s="18" t="s">
        <v>108</v>
      </c>
      <c r="O88" s="8">
        <v>0.79072067367174326</v>
      </c>
      <c r="P88" s="16"/>
      <c r="Q88" s="16"/>
      <c r="R88" s="16"/>
      <c r="S88" s="16"/>
      <c r="T88" s="16"/>
      <c r="U88" s="16"/>
      <c r="V88" s="17"/>
      <c r="X88" s="18" t="s">
        <v>108</v>
      </c>
      <c r="Y88" s="8">
        <v>0.12869349408572639</v>
      </c>
      <c r="Z88" s="16"/>
      <c r="AA88" s="16"/>
      <c r="AB88" s="16"/>
      <c r="AC88" s="16"/>
      <c r="AD88" s="16"/>
      <c r="AE88" s="16"/>
      <c r="AF88" s="17"/>
    </row>
    <row r="89" spans="4:32" x14ac:dyDescent="0.2">
      <c r="D89" s="18" t="s">
        <v>109</v>
      </c>
      <c r="E89" s="8">
        <v>0.63196729007383801</v>
      </c>
      <c r="F89" s="16"/>
      <c r="G89" s="16"/>
      <c r="H89" s="16"/>
      <c r="I89" s="16"/>
      <c r="J89" s="16"/>
      <c r="K89" s="16"/>
      <c r="L89" s="17"/>
      <c r="N89" s="18" t="s">
        <v>109</v>
      </c>
      <c r="O89" s="8">
        <v>0.76082362705342088</v>
      </c>
      <c r="P89" s="16"/>
      <c r="Q89" s="16"/>
      <c r="R89" s="16"/>
      <c r="S89" s="16"/>
      <c r="T89" s="16"/>
      <c r="U89" s="16"/>
      <c r="V89" s="17"/>
      <c r="X89" s="18" t="s">
        <v>109</v>
      </c>
      <c r="Y89" s="8">
        <v>1.9780180846442175E-2</v>
      </c>
      <c r="Z89" s="16"/>
      <c r="AA89" s="16"/>
      <c r="AB89" s="16"/>
      <c r="AC89" s="16"/>
      <c r="AD89" s="16"/>
      <c r="AE89" s="16"/>
      <c r="AF89" s="17"/>
    </row>
    <row r="90" spans="4:32" x14ac:dyDescent="0.2">
      <c r="D90" s="18" t="s">
        <v>67</v>
      </c>
      <c r="E90" s="8">
        <v>173.36447949823281</v>
      </c>
      <c r="F90" s="16"/>
      <c r="G90" s="16"/>
      <c r="H90" s="16"/>
      <c r="I90" s="16"/>
      <c r="J90" s="16"/>
      <c r="K90" s="16"/>
      <c r="L90" s="17"/>
      <c r="N90" s="18" t="s">
        <v>67</v>
      </c>
      <c r="O90" s="8">
        <v>177.39239931982911</v>
      </c>
      <c r="P90" s="16"/>
      <c r="Q90" s="16"/>
      <c r="R90" s="16"/>
      <c r="S90" s="16"/>
      <c r="T90" s="16"/>
      <c r="U90" s="16"/>
      <c r="V90" s="17"/>
      <c r="X90" s="18" t="s">
        <v>67</v>
      </c>
      <c r="Y90" s="8">
        <v>146.1668614071821</v>
      </c>
      <c r="Z90" s="16"/>
      <c r="AA90" s="16"/>
      <c r="AB90" s="16"/>
      <c r="AC90" s="16"/>
      <c r="AD90" s="16"/>
      <c r="AE90" s="16"/>
      <c r="AF90" s="17"/>
    </row>
    <row r="91" spans="4:32" ht="17" thickBot="1" x14ac:dyDescent="0.25">
      <c r="D91" s="20" t="s">
        <v>110</v>
      </c>
      <c r="E91" s="9">
        <v>19</v>
      </c>
      <c r="F91" s="16"/>
      <c r="G91" s="16"/>
      <c r="H91" s="16"/>
      <c r="I91" s="16"/>
      <c r="J91" s="16"/>
      <c r="K91" s="16"/>
      <c r="L91" s="17"/>
      <c r="N91" s="20" t="s">
        <v>110</v>
      </c>
      <c r="O91" s="9">
        <v>9</v>
      </c>
      <c r="P91" s="16"/>
      <c r="Q91" s="16"/>
      <c r="R91" s="16"/>
      <c r="S91" s="16"/>
      <c r="T91" s="16"/>
      <c r="U91" s="16"/>
      <c r="V91" s="17"/>
      <c r="X91" s="20" t="s">
        <v>110</v>
      </c>
      <c r="Y91" s="9">
        <v>10</v>
      </c>
      <c r="Z91" s="16"/>
      <c r="AA91" s="16"/>
      <c r="AB91" s="16"/>
      <c r="AC91" s="16"/>
      <c r="AD91" s="16"/>
      <c r="AE91" s="16"/>
      <c r="AF91" s="17"/>
    </row>
    <row r="92" spans="4:32" x14ac:dyDescent="0.2">
      <c r="D92" s="15"/>
      <c r="E92" s="16"/>
      <c r="F92" s="16"/>
      <c r="G92" s="16"/>
      <c r="H92" s="16"/>
      <c r="I92" s="16"/>
      <c r="J92" s="16"/>
      <c r="K92" s="16"/>
      <c r="L92" s="17"/>
      <c r="N92" s="15"/>
      <c r="O92" s="16"/>
      <c r="P92" s="16"/>
      <c r="Q92" s="16"/>
      <c r="R92" s="16"/>
      <c r="S92" s="16"/>
      <c r="T92" s="16"/>
      <c r="U92" s="16"/>
      <c r="V92" s="17"/>
      <c r="X92" s="15"/>
      <c r="Y92" s="16"/>
      <c r="Z92" s="16"/>
      <c r="AA92" s="16"/>
      <c r="AB92" s="16"/>
      <c r="AC92" s="16"/>
      <c r="AD92" s="16"/>
      <c r="AE92" s="16"/>
      <c r="AF92" s="17"/>
    </row>
    <row r="93" spans="4:32" ht="17" thickBot="1" x14ac:dyDescent="0.25">
      <c r="D93" s="15" t="s">
        <v>111</v>
      </c>
      <c r="E93" s="16"/>
      <c r="F93" s="16"/>
      <c r="G93" s="16"/>
      <c r="H93" s="16"/>
      <c r="I93" s="16"/>
      <c r="J93" s="16"/>
      <c r="K93" s="16"/>
      <c r="L93" s="17"/>
      <c r="N93" s="15" t="s">
        <v>111</v>
      </c>
      <c r="O93" s="16"/>
      <c r="P93" s="16"/>
      <c r="Q93" s="16"/>
      <c r="R93" s="16"/>
      <c r="S93" s="16"/>
      <c r="T93" s="16"/>
      <c r="U93" s="16"/>
      <c r="V93" s="17"/>
      <c r="X93" s="15" t="s">
        <v>111</v>
      </c>
      <c r="Y93" s="16"/>
      <c r="Z93" s="16"/>
      <c r="AA93" s="16"/>
      <c r="AB93" s="16"/>
      <c r="AC93" s="16"/>
      <c r="AD93" s="16"/>
      <c r="AE93" s="16"/>
      <c r="AF93" s="17"/>
    </row>
    <row r="94" spans="4:32" x14ac:dyDescent="0.2">
      <c r="D94" s="23"/>
      <c r="E94" s="10" t="s">
        <v>116</v>
      </c>
      <c r="F94" s="10" t="s">
        <v>117</v>
      </c>
      <c r="G94" s="10" t="s">
        <v>118</v>
      </c>
      <c r="H94" s="10" t="s">
        <v>119</v>
      </c>
      <c r="I94" s="10" t="s">
        <v>120</v>
      </c>
      <c r="J94" s="16"/>
      <c r="K94" s="16"/>
      <c r="L94" s="17"/>
      <c r="N94" s="23"/>
      <c r="O94" s="10" t="s">
        <v>116</v>
      </c>
      <c r="P94" s="10" t="s">
        <v>117</v>
      </c>
      <c r="Q94" s="10" t="s">
        <v>118</v>
      </c>
      <c r="R94" s="10" t="s">
        <v>119</v>
      </c>
      <c r="S94" s="10" t="s">
        <v>120</v>
      </c>
      <c r="T94" s="16"/>
      <c r="U94" s="16"/>
      <c r="V94" s="17"/>
      <c r="X94" s="23"/>
      <c r="Y94" s="10" t="s">
        <v>116</v>
      </c>
      <c r="Z94" s="10" t="s">
        <v>117</v>
      </c>
      <c r="AA94" s="10" t="s">
        <v>118</v>
      </c>
      <c r="AB94" s="10" t="s">
        <v>119</v>
      </c>
      <c r="AC94" s="10" t="s">
        <v>120</v>
      </c>
      <c r="AD94" s="16"/>
      <c r="AE94" s="16"/>
      <c r="AF94" s="17"/>
    </row>
    <row r="95" spans="4:32" x14ac:dyDescent="0.2">
      <c r="D95" s="18" t="s">
        <v>112</v>
      </c>
      <c r="E95" s="8">
        <v>1</v>
      </c>
      <c r="F95" s="8">
        <v>959023.61006332049</v>
      </c>
      <c r="G95" s="8">
        <v>959023.61006332049</v>
      </c>
      <c r="H95" s="8">
        <v>31.908696196083561</v>
      </c>
      <c r="I95" s="8">
        <v>2.8880831799691396E-5</v>
      </c>
      <c r="J95" s="16"/>
      <c r="K95" s="16"/>
      <c r="L95" s="17"/>
      <c r="N95" s="18" t="s">
        <v>112</v>
      </c>
      <c r="O95" s="8">
        <v>1</v>
      </c>
      <c r="P95" s="8">
        <v>832271.11220043548</v>
      </c>
      <c r="Q95" s="8">
        <v>832271.11220043548</v>
      </c>
      <c r="R95" s="8">
        <v>26.448119901821698</v>
      </c>
      <c r="S95" s="8">
        <v>1.3346342873672477E-3</v>
      </c>
      <c r="T95" s="16"/>
      <c r="U95" s="16"/>
      <c r="V95" s="17"/>
      <c r="X95" s="18" t="s">
        <v>112</v>
      </c>
      <c r="Y95" s="8">
        <v>1</v>
      </c>
      <c r="Z95" s="8">
        <v>25244.889010988933</v>
      </c>
      <c r="AA95" s="8">
        <v>25244.889010988933</v>
      </c>
      <c r="AB95" s="8">
        <v>1.1816139850872485</v>
      </c>
      <c r="AC95" s="8">
        <v>0.30869084807025365</v>
      </c>
      <c r="AD95" s="16"/>
      <c r="AE95" s="16"/>
      <c r="AF95" s="17"/>
    </row>
    <row r="96" spans="4:32" x14ac:dyDescent="0.2">
      <c r="D96" s="18" t="s">
        <v>113</v>
      </c>
      <c r="E96" s="8">
        <v>17</v>
      </c>
      <c r="F96" s="8">
        <v>510939.12677878421</v>
      </c>
      <c r="G96" s="8">
        <v>30055.242751693189</v>
      </c>
      <c r="H96" s="8"/>
      <c r="I96" s="8"/>
      <c r="J96" s="16"/>
      <c r="K96" s="16"/>
      <c r="L96" s="17"/>
      <c r="N96" s="18" t="s">
        <v>113</v>
      </c>
      <c r="O96" s="8">
        <v>7</v>
      </c>
      <c r="P96" s="8">
        <v>220276.44335511996</v>
      </c>
      <c r="Q96" s="8">
        <v>31468.06333644571</v>
      </c>
      <c r="R96" s="8"/>
      <c r="S96" s="8"/>
      <c r="T96" s="16"/>
      <c r="U96" s="16"/>
      <c r="V96" s="17"/>
      <c r="X96" s="18" t="s">
        <v>113</v>
      </c>
      <c r="Y96" s="8">
        <v>8</v>
      </c>
      <c r="Z96" s="8">
        <v>170918.01098901103</v>
      </c>
      <c r="AA96" s="8">
        <v>21364.751373626379</v>
      </c>
      <c r="AB96" s="8"/>
      <c r="AC96" s="8"/>
      <c r="AD96" s="16"/>
      <c r="AE96" s="16"/>
      <c r="AF96" s="17"/>
    </row>
    <row r="97" spans="4:32" ht="17" thickBot="1" x14ac:dyDescent="0.25">
      <c r="D97" s="20" t="s">
        <v>114</v>
      </c>
      <c r="E97" s="9">
        <v>18</v>
      </c>
      <c r="F97" s="9">
        <v>1469962.7368421047</v>
      </c>
      <c r="G97" s="9"/>
      <c r="H97" s="9"/>
      <c r="I97" s="9"/>
      <c r="J97" s="16"/>
      <c r="K97" s="16"/>
      <c r="L97" s="17"/>
      <c r="N97" s="20" t="s">
        <v>114</v>
      </c>
      <c r="O97" s="9">
        <v>8</v>
      </c>
      <c r="P97" s="9">
        <v>1052547.5555555555</v>
      </c>
      <c r="Q97" s="9"/>
      <c r="R97" s="9"/>
      <c r="S97" s="9"/>
      <c r="T97" s="16"/>
      <c r="U97" s="16"/>
      <c r="V97" s="17"/>
      <c r="X97" s="20" t="s">
        <v>114</v>
      </c>
      <c r="Y97" s="9">
        <v>9</v>
      </c>
      <c r="Z97" s="9">
        <v>196162.89999999997</v>
      </c>
      <c r="AA97" s="9"/>
      <c r="AB97" s="9"/>
      <c r="AC97" s="9"/>
      <c r="AD97" s="16"/>
      <c r="AE97" s="16"/>
      <c r="AF97" s="17"/>
    </row>
    <row r="98" spans="4:32" ht="17" thickBot="1" x14ac:dyDescent="0.25">
      <c r="D98" s="15"/>
      <c r="E98" s="16"/>
      <c r="F98" s="16"/>
      <c r="G98" s="16"/>
      <c r="H98" s="16"/>
      <c r="I98" s="16"/>
      <c r="J98" s="16"/>
      <c r="K98" s="16"/>
      <c r="L98" s="17"/>
      <c r="N98" s="15"/>
      <c r="O98" s="16"/>
      <c r="P98" s="16"/>
      <c r="Q98" s="16"/>
      <c r="R98" s="16"/>
      <c r="S98" s="16"/>
      <c r="T98" s="16"/>
      <c r="U98" s="16"/>
      <c r="V98" s="17"/>
      <c r="X98" s="15"/>
      <c r="Y98" s="16"/>
      <c r="Z98" s="16"/>
      <c r="AA98" s="16"/>
      <c r="AB98" s="16"/>
      <c r="AC98" s="16"/>
      <c r="AD98" s="16"/>
      <c r="AE98" s="16"/>
      <c r="AF98" s="17"/>
    </row>
    <row r="99" spans="4:32" x14ac:dyDescent="0.2">
      <c r="D99" s="23"/>
      <c r="E99" s="10" t="s">
        <v>121</v>
      </c>
      <c r="F99" s="10" t="s">
        <v>67</v>
      </c>
      <c r="G99" s="10" t="s">
        <v>122</v>
      </c>
      <c r="H99" s="10" t="s">
        <v>123</v>
      </c>
      <c r="I99" s="10" t="s">
        <v>124</v>
      </c>
      <c r="J99" s="10" t="s">
        <v>125</v>
      </c>
      <c r="K99" s="10" t="s">
        <v>126</v>
      </c>
      <c r="L99" s="24" t="s">
        <v>127</v>
      </c>
      <c r="N99" s="23"/>
      <c r="O99" s="10" t="s">
        <v>121</v>
      </c>
      <c r="P99" s="10" t="s">
        <v>67</v>
      </c>
      <c r="Q99" s="10" t="s">
        <v>122</v>
      </c>
      <c r="R99" s="10" t="s">
        <v>123</v>
      </c>
      <c r="S99" s="10" t="s">
        <v>124</v>
      </c>
      <c r="T99" s="10" t="s">
        <v>125</v>
      </c>
      <c r="U99" s="10" t="s">
        <v>126</v>
      </c>
      <c r="V99" s="24" t="s">
        <v>127</v>
      </c>
      <c r="X99" s="23"/>
      <c r="Y99" s="10" t="s">
        <v>121</v>
      </c>
      <c r="Z99" s="10" t="s">
        <v>67</v>
      </c>
      <c r="AA99" s="10" t="s">
        <v>122</v>
      </c>
      <c r="AB99" s="10" t="s">
        <v>123</v>
      </c>
      <c r="AC99" s="10" t="s">
        <v>124</v>
      </c>
      <c r="AD99" s="10" t="s">
        <v>125</v>
      </c>
      <c r="AE99" s="10" t="s">
        <v>126</v>
      </c>
      <c r="AF99" s="24" t="s">
        <v>127</v>
      </c>
    </row>
    <row r="100" spans="4:32" x14ac:dyDescent="0.2">
      <c r="D100" s="18" t="s">
        <v>115</v>
      </c>
      <c r="E100" s="8">
        <v>-200.72186287192781</v>
      </c>
      <c r="F100" s="8">
        <v>84.352103657288254</v>
      </c>
      <c r="G100" s="8">
        <v>-2.3795715123766792</v>
      </c>
      <c r="H100" s="8">
        <v>2.9311486641636672E-2</v>
      </c>
      <c r="I100" s="8">
        <v>-378.68924519108532</v>
      </c>
      <c r="J100" s="8">
        <v>-22.754480552770332</v>
      </c>
      <c r="K100" s="8">
        <v>-378.68924519108532</v>
      </c>
      <c r="L100" s="19">
        <v>-22.754480552770332</v>
      </c>
      <c r="N100" s="18" t="s">
        <v>115</v>
      </c>
      <c r="O100" s="8">
        <v>-268.97821350762553</v>
      </c>
      <c r="P100" s="8">
        <v>131.17936545190992</v>
      </c>
      <c r="Q100" s="8">
        <v>-2.0504613098333091</v>
      </c>
      <c r="R100" s="8">
        <v>7.9476260810017435E-2</v>
      </c>
      <c r="S100" s="8">
        <v>-579.1681223637645</v>
      </c>
      <c r="T100" s="8">
        <v>41.211695348513388</v>
      </c>
      <c r="U100" s="8">
        <v>-579.1681223637645</v>
      </c>
      <c r="V100" s="19">
        <v>41.211695348513388</v>
      </c>
      <c r="X100" s="18" t="s">
        <v>115</v>
      </c>
      <c r="Y100" s="8">
        <v>1.2252747252747298</v>
      </c>
      <c r="Z100" s="8">
        <v>116.18823321782808</v>
      </c>
      <c r="AA100" s="8">
        <v>1.054560080087974E-2</v>
      </c>
      <c r="AB100" s="8">
        <v>0.9918442230521225</v>
      </c>
      <c r="AC100" s="8">
        <v>-266.70527153710299</v>
      </c>
      <c r="AD100" s="8">
        <v>269.15582098765248</v>
      </c>
      <c r="AE100" s="8">
        <v>-266.70527153710299</v>
      </c>
      <c r="AF100" s="19">
        <v>269.15582098765248</v>
      </c>
    </row>
    <row r="101" spans="4:32" ht="17" thickBot="1" x14ac:dyDescent="0.25">
      <c r="D101" s="20" t="s">
        <v>15</v>
      </c>
      <c r="E101" s="9">
        <v>76.766494178525278</v>
      </c>
      <c r="F101" s="9">
        <v>13.589928689985495</v>
      </c>
      <c r="G101" s="9">
        <v>5.6487782923463756</v>
      </c>
      <c r="H101" s="9">
        <v>2.8880831799690925E-5</v>
      </c>
      <c r="I101" s="9">
        <v>48.094250926749957</v>
      </c>
      <c r="J101" s="9">
        <v>105.43873743030059</v>
      </c>
      <c r="K101" s="9">
        <v>48.094250926749957</v>
      </c>
      <c r="L101" s="21">
        <v>105.43873743030059</v>
      </c>
      <c r="N101" s="20" t="s">
        <v>15</v>
      </c>
      <c r="O101" s="9">
        <v>90.33006535947716</v>
      </c>
      <c r="P101" s="9">
        <v>17.564464832926589</v>
      </c>
      <c r="Q101" s="9">
        <v>5.1427735612042769</v>
      </c>
      <c r="R101" s="9">
        <v>1.3346342873672451E-3</v>
      </c>
      <c r="S101" s="9">
        <v>48.796705849290333</v>
      </c>
      <c r="T101" s="9">
        <v>131.86342486966399</v>
      </c>
      <c r="U101" s="9">
        <v>48.796705849290333</v>
      </c>
      <c r="V101" s="21">
        <v>131.86342486966399</v>
      </c>
      <c r="X101" s="20" t="s">
        <v>213</v>
      </c>
      <c r="Y101" s="9">
        <v>26.335164835164832</v>
      </c>
      <c r="Z101" s="9">
        <v>24.226921369742172</v>
      </c>
      <c r="AA101" s="9">
        <v>1.0870206921154959</v>
      </c>
      <c r="AB101" s="9">
        <v>0.30869084807025327</v>
      </c>
      <c r="AC101" s="9">
        <v>-29.532216026726822</v>
      </c>
      <c r="AD101" s="9">
        <v>82.202545697056479</v>
      </c>
      <c r="AE101" s="9">
        <v>-29.532216026726822</v>
      </c>
      <c r="AF101" s="21">
        <v>82.202545697056479</v>
      </c>
    </row>
    <row r="103" spans="4:32" ht="17" thickBot="1" x14ac:dyDescent="0.25"/>
    <row r="104" spans="4:32" x14ac:dyDescent="0.2">
      <c r="D104" s="13" t="s">
        <v>105</v>
      </c>
      <c r="E104" s="14"/>
      <c r="F104" s="87" t="s">
        <v>223</v>
      </c>
      <c r="G104" s="87"/>
      <c r="H104" s="87"/>
      <c r="I104" s="87"/>
      <c r="J104" s="87"/>
      <c r="K104" s="87"/>
      <c r="L104" s="88"/>
      <c r="N104" s="13" t="s">
        <v>105</v>
      </c>
      <c r="O104" s="14"/>
      <c r="P104" s="14" t="s">
        <v>219</v>
      </c>
      <c r="Q104" s="14"/>
      <c r="R104" s="14"/>
      <c r="S104" s="14"/>
      <c r="T104" s="14"/>
      <c r="U104" s="14"/>
      <c r="V104" s="36"/>
      <c r="X104" s="13" t="s">
        <v>105</v>
      </c>
      <c r="Y104" s="14"/>
      <c r="Z104" s="14" t="s">
        <v>222</v>
      </c>
      <c r="AA104" s="14"/>
      <c r="AB104" s="14"/>
      <c r="AC104" s="14"/>
      <c r="AD104" s="14"/>
      <c r="AE104" s="14"/>
      <c r="AF104" s="36"/>
    </row>
    <row r="105" spans="4:32" ht="17" thickBot="1" x14ac:dyDescent="0.25">
      <c r="D105" s="15"/>
      <c r="E105" s="16"/>
      <c r="F105" s="16"/>
      <c r="G105" s="16"/>
      <c r="H105" s="16"/>
      <c r="I105" s="16"/>
      <c r="J105" s="16"/>
      <c r="K105" s="16"/>
      <c r="L105" s="17"/>
      <c r="N105" s="15"/>
      <c r="O105" s="16"/>
      <c r="P105" s="16"/>
      <c r="Q105" s="16"/>
      <c r="R105" s="16"/>
      <c r="S105" s="16"/>
      <c r="T105" s="16"/>
      <c r="U105" s="16"/>
      <c r="V105" s="17"/>
      <c r="X105" s="15"/>
      <c r="Y105" s="16"/>
      <c r="Z105" s="16"/>
      <c r="AA105" s="16"/>
      <c r="AB105" s="16"/>
      <c r="AC105" s="16"/>
      <c r="AD105" s="16"/>
      <c r="AE105" s="16"/>
      <c r="AF105" s="17"/>
    </row>
    <row r="106" spans="4:32" x14ac:dyDescent="0.2">
      <c r="D106" s="22" t="s">
        <v>106</v>
      </c>
      <c r="E106" s="12"/>
      <c r="F106" s="16"/>
      <c r="G106" s="16"/>
      <c r="H106" s="16"/>
      <c r="I106" s="16"/>
      <c r="J106" s="16"/>
      <c r="K106" s="16"/>
      <c r="L106" s="17"/>
      <c r="N106" s="22" t="s">
        <v>106</v>
      </c>
      <c r="O106" s="12"/>
      <c r="P106" s="16"/>
      <c r="Q106" s="16"/>
      <c r="R106" s="16"/>
      <c r="S106" s="16"/>
      <c r="T106" s="16"/>
      <c r="U106" s="16"/>
      <c r="V106" s="17"/>
      <c r="X106" s="22" t="s">
        <v>106</v>
      </c>
      <c r="Y106" s="12"/>
      <c r="Z106" s="16"/>
      <c r="AA106" s="16"/>
      <c r="AB106" s="16"/>
      <c r="AC106" s="16"/>
      <c r="AD106" s="16"/>
      <c r="AE106" s="16"/>
      <c r="AF106" s="17"/>
    </row>
    <row r="107" spans="4:32" x14ac:dyDescent="0.2">
      <c r="D107" s="18" t="s">
        <v>107</v>
      </c>
      <c r="E107" s="8">
        <v>0.77419807131764662</v>
      </c>
      <c r="F107" s="16"/>
      <c r="G107" s="16"/>
      <c r="H107" s="16"/>
      <c r="I107" s="16"/>
      <c r="J107" s="16"/>
      <c r="K107" s="16"/>
      <c r="L107" s="17"/>
      <c r="N107" s="18" t="s">
        <v>107</v>
      </c>
      <c r="O107" s="8">
        <v>0.83269106110874536</v>
      </c>
      <c r="P107" s="16"/>
      <c r="Q107" s="16"/>
      <c r="R107" s="16"/>
      <c r="S107" s="16"/>
      <c r="T107" s="16"/>
      <c r="U107" s="16"/>
      <c r="V107" s="17"/>
      <c r="X107" s="18" t="s">
        <v>107</v>
      </c>
      <c r="Y107" s="8">
        <v>0.30889542477846493</v>
      </c>
      <c r="Z107" s="16"/>
      <c r="AA107" s="16"/>
      <c r="AB107" s="16"/>
      <c r="AC107" s="16"/>
      <c r="AD107" s="16"/>
      <c r="AE107" s="16"/>
      <c r="AF107" s="17"/>
    </row>
    <row r="108" spans="4:32" x14ac:dyDescent="0.2">
      <c r="D108" s="18" t="s">
        <v>108</v>
      </c>
      <c r="E108" s="8">
        <v>0.59938265363196386</v>
      </c>
      <c r="F108" s="16"/>
      <c r="G108" s="16"/>
      <c r="H108" s="16"/>
      <c r="I108" s="16"/>
      <c r="J108" s="16"/>
      <c r="K108" s="16"/>
      <c r="L108" s="17"/>
      <c r="N108" s="18" t="s">
        <v>108</v>
      </c>
      <c r="O108" s="8">
        <v>0.69337440325040822</v>
      </c>
      <c r="P108" s="16"/>
      <c r="Q108" s="16"/>
      <c r="R108" s="16"/>
      <c r="S108" s="16"/>
      <c r="T108" s="16"/>
      <c r="U108" s="16"/>
      <c r="V108" s="17"/>
      <c r="X108" s="18" t="s">
        <v>108</v>
      </c>
      <c r="Y108" s="8">
        <v>9.5416383449068276E-2</v>
      </c>
      <c r="Z108" s="16"/>
      <c r="AA108" s="16"/>
      <c r="AB108" s="16"/>
      <c r="AC108" s="16"/>
      <c r="AD108" s="16"/>
      <c r="AE108" s="16"/>
      <c r="AF108" s="17"/>
    </row>
    <row r="109" spans="4:32" x14ac:dyDescent="0.2">
      <c r="D109" s="18" t="s">
        <v>109</v>
      </c>
      <c r="E109" s="8">
        <v>0.57581692737502055</v>
      </c>
      <c r="F109" s="16"/>
      <c r="G109" s="16"/>
      <c r="H109" s="16"/>
      <c r="I109" s="16"/>
      <c r="J109" s="16"/>
      <c r="K109" s="16"/>
      <c r="L109" s="17"/>
      <c r="N109" s="18" t="s">
        <v>109</v>
      </c>
      <c r="O109" s="8">
        <v>0.64957074657189506</v>
      </c>
      <c r="P109" s="16"/>
      <c r="Q109" s="16"/>
      <c r="R109" s="16"/>
      <c r="S109" s="16"/>
      <c r="T109" s="16"/>
      <c r="U109" s="16"/>
      <c r="V109" s="17"/>
      <c r="X109" s="18" t="s">
        <v>109</v>
      </c>
      <c r="Y109" s="8">
        <v>-1.7656568619798196E-2</v>
      </c>
      <c r="Z109" s="16"/>
      <c r="AA109" s="16"/>
      <c r="AB109" s="16"/>
      <c r="AC109" s="16"/>
      <c r="AD109" s="16"/>
      <c r="AE109" s="16"/>
      <c r="AF109" s="17"/>
    </row>
    <row r="110" spans="4:32" x14ac:dyDescent="0.2">
      <c r="D110" s="18" t="s">
        <v>67</v>
      </c>
      <c r="E110" s="8">
        <v>152.98282706586426</v>
      </c>
      <c r="F110" s="16"/>
      <c r="G110" s="16"/>
      <c r="H110" s="16"/>
      <c r="I110" s="16"/>
      <c r="J110" s="16"/>
      <c r="K110" s="16"/>
      <c r="L110" s="17"/>
      <c r="N110" s="18" t="s">
        <v>67</v>
      </c>
      <c r="O110" s="8">
        <v>178.41434715770112</v>
      </c>
      <c r="P110" s="16"/>
      <c r="Q110" s="16"/>
      <c r="R110" s="16"/>
      <c r="S110" s="16"/>
      <c r="T110" s="16"/>
      <c r="U110" s="16"/>
      <c r="V110" s="17"/>
      <c r="X110" s="18" t="s">
        <v>67</v>
      </c>
      <c r="Y110" s="8">
        <v>90.830228968694655</v>
      </c>
      <c r="Z110" s="16"/>
      <c r="AA110" s="16"/>
      <c r="AB110" s="16"/>
      <c r="AC110" s="16"/>
      <c r="AD110" s="16"/>
      <c r="AE110" s="16"/>
      <c r="AF110" s="17"/>
    </row>
    <row r="111" spans="4:32" ht="17" thickBot="1" x14ac:dyDescent="0.25">
      <c r="D111" s="20" t="s">
        <v>110</v>
      </c>
      <c r="E111" s="9">
        <v>19</v>
      </c>
      <c r="F111" s="16"/>
      <c r="G111" s="16"/>
      <c r="H111" s="16"/>
      <c r="I111" s="16"/>
      <c r="J111" s="16"/>
      <c r="K111" s="16"/>
      <c r="L111" s="17"/>
      <c r="N111" s="20" t="s">
        <v>110</v>
      </c>
      <c r="O111" s="9">
        <v>9</v>
      </c>
      <c r="P111" s="16"/>
      <c r="Q111" s="16"/>
      <c r="R111" s="16"/>
      <c r="S111" s="16"/>
      <c r="T111" s="16"/>
      <c r="U111" s="16"/>
      <c r="V111" s="17"/>
      <c r="X111" s="20" t="s">
        <v>110</v>
      </c>
      <c r="Y111" s="9">
        <v>10</v>
      </c>
      <c r="Z111" s="16"/>
      <c r="AA111" s="16"/>
      <c r="AB111" s="16"/>
      <c r="AC111" s="16"/>
      <c r="AD111" s="16"/>
      <c r="AE111" s="16"/>
      <c r="AF111" s="17"/>
    </row>
    <row r="112" spans="4:32" x14ac:dyDescent="0.2">
      <c r="D112" s="15"/>
      <c r="E112" s="16"/>
      <c r="F112" s="16"/>
      <c r="G112" s="16"/>
      <c r="H112" s="16"/>
      <c r="I112" s="16"/>
      <c r="J112" s="16"/>
      <c r="K112" s="16"/>
      <c r="L112" s="17"/>
      <c r="N112" s="15"/>
      <c r="O112" s="16"/>
      <c r="P112" s="16"/>
      <c r="Q112" s="16"/>
      <c r="R112" s="16"/>
      <c r="S112" s="16"/>
      <c r="T112" s="16"/>
      <c r="U112" s="16"/>
      <c r="V112" s="17"/>
      <c r="X112" s="15"/>
      <c r="Y112" s="16"/>
      <c r="Z112" s="16"/>
      <c r="AA112" s="16"/>
      <c r="AB112" s="16"/>
      <c r="AC112" s="16"/>
      <c r="AD112" s="16"/>
      <c r="AE112" s="16"/>
      <c r="AF112" s="17"/>
    </row>
    <row r="113" spans="4:32" ht="17" thickBot="1" x14ac:dyDescent="0.25">
      <c r="D113" s="15" t="s">
        <v>111</v>
      </c>
      <c r="E113" s="16"/>
      <c r="F113" s="16"/>
      <c r="G113" s="16"/>
      <c r="H113" s="16"/>
      <c r="I113" s="16"/>
      <c r="J113" s="16"/>
      <c r="K113" s="16"/>
      <c r="L113" s="17"/>
      <c r="N113" s="15" t="s">
        <v>111</v>
      </c>
      <c r="O113" s="16"/>
      <c r="P113" s="16"/>
      <c r="Q113" s="16"/>
      <c r="R113" s="16"/>
      <c r="S113" s="16"/>
      <c r="T113" s="16"/>
      <c r="U113" s="16"/>
      <c r="V113" s="17"/>
      <c r="X113" s="15" t="s">
        <v>111</v>
      </c>
      <c r="Y113" s="16"/>
      <c r="Z113" s="16"/>
      <c r="AA113" s="16"/>
      <c r="AB113" s="16"/>
      <c r="AC113" s="16"/>
      <c r="AD113" s="16"/>
      <c r="AE113" s="16"/>
      <c r="AF113" s="17"/>
    </row>
    <row r="114" spans="4:32" x14ac:dyDescent="0.2">
      <c r="D114" s="23"/>
      <c r="E114" s="10" t="s">
        <v>116</v>
      </c>
      <c r="F114" s="10" t="s">
        <v>117</v>
      </c>
      <c r="G114" s="10" t="s">
        <v>118</v>
      </c>
      <c r="H114" s="10" t="s">
        <v>119</v>
      </c>
      <c r="I114" s="10" t="s">
        <v>120</v>
      </c>
      <c r="J114" s="16"/>
      <c r="K114" s="16"/>
      <c r="L114" s="17"/>
      <c r="N114" s="23"/>
      <c r="O114" s="10" t="s">
        <v>116</v>
      </c>
      <c r="P114" s="10" t="s">
        <v>117</v>
      </c>
      <c r="Q114" s="10" t="s">
        <v>118</v>
      </c>
      <c r="R114" s="10" t="s">
        <v>119</v>
      </c>
      <c r="S114" s="10" t="s">
        <v>120</v>
      </c>
      <c r="T114" s="16"/>
      <c r="U114" s="16"/>
      <c r="V114" s="17"/>
      <c r="X114" s="23"/>
      <c r="Y114" s="10" t="s">
        <v>116</v>
      </c>
      <c r="Z114" s="10" t="s">
        <v>117</v>
      </c>
      <c r="AA114" s="10" t="s">
        <v>118</v>
      </c>
      <c r="AB114" s="10" t="s">
        <v>119</v>
      </c>
      <c r="AC114" s="10" t="s">
        <v>120</v>
      </c>
      <c r="AD114" s="16"/>
      <c r="AE114" s="16"/>
      <c r="AF114" s="17"/>
    </row>
    <row r="115" spans="4:32" x14ac:dyDescent="0.2">
      <c r="D115" s="18" t="s">
        <v>112</v>
      </c>
      <c r="E115" s="8">
        <v>1</v>
      </c>
      <c r="F115" s="8">
        <v>595262.74964254128</v>
      </c>
      <c r="G115" s="8">
        <v>595262.74964254128</v>
      </c>
      <c r="H115" s="8">
        <v>25.434508026476131</v>
      </c>
      <c r="I115" s="8">
        <v>1.0010472041053222E-4</v>
      </c>
      <c r="J115" s="16"/>
      <c r="K115" s="16"/>
      <c r="L115" s="17"/>
      <c r="N115" s="18" t="s">
        <v>112</v>
      </c>
      <c r="O115" s="8">
        <v>1</v>
      </c>
      <c r="P115" s="8">
        <v>503868.24509803916</v>
      </c>
      <c r="Q115" s="8">
        <v>503868.24509803916</v>
      </c>
      <c r="R115" s="8">
        <v>15.829144318687151</v>
      </c>
      <c r="S115" s="8">
        <v>5.3335137506759656E-3</v>
      </c>
      <c r="T115" s="16"/>
      <c r="U115" s="16"/>
      <c r="V115" s="17"/>
      <c r="X115" s="18" t="s">
        <v>112</v>
      </c>
      <c r="Y115" s="8">
        <v>1</v>
      </c>
      <c r="Z115" s="8">
        <v>6961.8560439560242</v>
      </c>
      <c r="AA115" s="8">
        <v>6961.8560439560242</v>
      </c>
      <c r="AB115" s="8">
        <v>0.84384799108238939</v>
      </c>
      <c r="AC115" s="8">
        <v>0.38515769048772674</v>
      </c>
      <c r="AD115" s="16"/>
      <c r="AE115" s="16"/>
      <c r="AF115" s="17"/>
    </row>
    <row r="116" spans="4:32" x14ac:dyDescent="0.2">
      <c r="D116" s="18" t="s">
        <v>113</v>
      </c>
      <c r="E116" s="8">
        <v>17</v>
      </c>
      <c r="F116" s="8">
        <v>397863.67141009017</v>
      </c>
      <c r="G116" s="8">
        <v>23403.74537706413</v>
      </c>
      <c r="H116" s="8"/>
      <c r="I116" s="8"/>
      <c r="J116" s="16"/>
      <c r="K116" s="16"/>
      <c r="L116" s="17"/>
      <c r="N116" s="18" t="s">
        <v>113</v>
      </c>
      <c r="O116" s="8">
        <v>7</v>
      </c>
      <c r="P116" s="8">
        <v>222821.75490196084</v>
      </c>
      <c r="Q116" s="8">
        <v>31831.67927170869</v>
      </c>
      <c r="R116" s="8"/>
      <c r="S116" s="8"/>
      <c r="T116" s="16"/>
      <c r="U116" s="16"/>
      <c r="V116" s="17"/>
      <c r="X116" s="18" t="s">
        <v>113</v>
      </c>
      <c r="Y116" s="8">
        <v>8</v>
      </c>
      <c r="Z116" s="8">
        <v>66001.043956043985</v>
      </c>
      <c r="AA116" s="8">
        <v>8250.1304945054981</v>
      </c>
      <c r="AB116" s="8"/>
      <c r="AC116" s="8"/>
      <c r="AD116" s="16"/>
      <c r="AE116" s="16"/>
      <c r="AF116" s="17"/>
    </row>
    <row r="117" spans="4:32" ht="17" thickBot="1" x14ac:dyDescent="0.25">
      <c r="D117" s="20" t="s">
        <v>114</v>
      </c>
      <c r="E117" s="9">
        <v>18</v>
      </c>
      <c r="F117" s="9">
        <v>993126.42105263146</v>
      </c>
      <c r="G117" s="9"/>
      <c r="H117" s="9"/>
      <c r="I117" s="9"/>
      <c r="J117" s="16"/>
      <c r="K117" s="16"/>
      <c r="L117" s="17"/>
      <c r="N117" s="20" t="s">
        <v>114</v>
      </c>
      <c r="O117" s="9">
        <v>8</v>
      </c>
      <c r="P117" s="9">
        <v>726690</v>
      </c>
      <c r="Q117" s="9"/>
      <c r="R117" s="9"/>
      <c r="S117" s="9"/>
      <c r="T117" s="16"/>
      <c r="U117" s="16"/>
      <c r="V117" s="17"/>
      <c r="X117" s="20" t="s">
        <v>114</v>
      </c>
      <c r="Y117" s="9">
        <v>9</v>
      </c>
      <c r="Z117" s="9">
        <v>72962.900000000009</v>
      </c>
      <c r="AA117" s="9"/>
      <c r="AB117" s="9"/>
      <c r="AC117" s="9"/>
      <c r="AD117" s="16"/>
      <c r="AE117" s="16"/>
      <c r="AF117" s="17"/>
    </row>
    <row r="118" spans="4:32" ht="17" thickBot="1" x14ac:dyDescent="0.25">
      <c r="D118" s="15"/>
      <c r="E118" s="16"/>
      <c r="F118" s="16"/>
      <c r="G118" s="16"/>
      <c r="H118" s="16"/>
      <c r="I118" s="16"/>
      <c r="J118" s="16"/>
      <c r="K118" s="16"/>
      <c r="L118" s="17"/>
      <c r="N118" s="15"/>
      <c r="O118" s="16"/>
      <c r="P118" s="16"/>
      <c r="Q118" s="16"/>
      <c r="R118" s="16"/>
      <c r="S118" s="16"/>
      <c r="T118" s="16"/>
      <c r="U118" s="16"/>
      <c r="V118" s="17"/>
      <c r="X118" s="15"/>
      <c r="Y118" s="16"/>
      <c r="Z118" s="16"/>
      <c r="AA118" s="16"/>
      <c r="AB118" s="16"/>
      <c r="AC118" s="16"/>
      <c r="AD118" s="16"/>
      <c r="AE118" s="16"/>
      <c r="AF118" s="17"/>
    </row>
    <row r="119" spans="4:32" x14ac:dyDescent="0.2">
      <c r="D119" s="23"/>
      <c r="E119" s="10" t="s">
        <v>121</v>
      </c>
      <c r="F119" s="10" t="s">
        <v>67</v>
      </c>
      <c r="G119" s="10" t="s">
        <v>122</v>
      </c>
      <c r="H119" s="10" t="s">
        <v>123</v>
      </c>
      <c r="I119" s="10" t="s">
        <v>124</v>
      </c>
      <c r="J119" s="10" t="s">
        <v>125</v>
      </c>
      <c r="K119" s="10" t="s">
        <v>126</v>
      </c>
      <c r="L119" s="24" t="s">
        <v>127</v>
      </c>
      <c r="N119" s="23"/>
      <c r="O119" s="10" t="s">
        <v>121</v>
      </c>
      <c r="P119" s="10" t="s">
        <v>67</v>
      </c>
      <c r="Q119" s="10" t="s">
        <v>122</v>
      </c>
      <c r="R119" s="10" t="s">
        <v>123</v>
      </c>
      <c r="S119" s="10" t="s">
        <v>124</v>
      </c>
      <c r="T119" s="10" t="s">
        <v>125</v>
      </c>
      <c r="U119" s="10" t="s">
        <v>126</v>
      </c>
      <c r="V119" s="24" t="s">
        <v>127</v>
      </c>
      <c r="X119" s="23"/>
      <c r="Y119" s="10" t="s">
        <v>121</v>
      </c>
      <c r="Z119" s="10" t="s">
        <v>67</v>
      </c>
      <c r="AA119" s="10" t="s">
        <v>122</v>
      </c>
      <c r="AB119" s="10" t="s">
        <v>123</v>
      </c>
      <c r="AC119" s="10" t="s">
        <v>124</v>
      </c>
      <c r="AD119" s="10" t="s">
        <v>125</v>
      </c>
      <c r="AE119" s="10" t="s">
        <v>126</v>
      </c>
      <c r="AF119" s="24" t="s">
        <v>127</v>
      </c>
    </row>
    <row r="120" spans="4:32" x14ac:dyDescent="0.2">
      <c r="D120" s="18" t="s">
        <v>115</v>
      </c>
      <c r="E120" s="8">
        <v>-165.41655886157795</v>
      </c>
      <c r="F120" s="8">
        <v>74.435220662236773</v>
      </c>
      <c r="G120" s="8">
        <v>-2.2222888222792458</v>
      </c>
      <c r="H120" s="8">
        <v>4.0123098208667551E-2</v>
      </c>
      <c r="I120" s="8">
        <v>-322.46114695422546</v>
      </c>
      <c r="J120" s="8">
        <v>-8.3719707689304244</v>
      </c>
      <c r="K120" s="8">
        <v>-322.46114695422546</v>
      </c>
      <c r="L120" s="19">
        <v>-8.3719707689304244</v>
      </c>
      <c r="N120" s="18" t="s">
        <v>115</v>
      </c>
      <c r="O120" s="8">
        <v>-196.56209150326805</v>
      </c>
      <c r="P120" s="8">
        <v>131.93508254808211</v>
      </c>
      <c r="Q120" s="8">
        <v>-1.4898394551853442</v>
      </c>
      <c r="R120" s="8">
        <v>0.17988125489595802</v>
      </c>
      <c r="S120" s="8">
        <v>-508.538987332359</v>
      </c>
      <c r="T120" s="8">
        <v>115.4148043258229</v>
      </c>
      <c r="U120" s="8">
        <v>-508.538987332359</v>
      </c>
      <c r="V120" s="19">
        <v>115.4148043258229</v>
      </c>
      <c r="X120" s="18" t="s">
        <v>115</v>
      </c>
      <c r="Y120" s="8">
        <v>9.0494505494505262</v>
      </c>
      <c r="Z120" s="8">
        <v>72.201070236053269</v>
      </c>
      <c r="AA120" s="8">
        <v>0.12533679237529813</v>
      </c>
      <c r="AB120" s="8">
        <v>0.90334937021708861</v>
      </c>
      <c r="AC120" s="8">
        <v>-157.4465159810548</v>
      </c>
      <c r="AD120" s="8">
        <v>175.54541707995588</v>
      </c>
      <c r="AE120" s="8">
        <v>-157.4465159810548</v>
      </c>
      <c r="AF120" s="19">
        <v>175.54541707995588</v>
      </c>
    </row>
    <row r="121" spans="4:32" ht="17" thickBot="1" x14ac:dyDescent="0.25">
      <c r="D121" s="20" t="s">
        <v>15</v>
      </c>
      <c r="E121" s="9">
        <v>60.479948253557502</v>
      </c>
      <c r="F121" s="9">
        <v>11.992224223986266</v>
      </c>
      <c r="G121" s="9">
        <v>5.0432636284925723</v>
      </c>
      <c r="H121" s="9">
        <v>1.0010472041053341E-4</v>
      </c>
      <c r="I121" s="9">
        <v>35.178566772921215</v>
      </c>
      <c r="J121" s="9">
        <v>85.78132973419379</v>
      </c>
      <c r="K121" s="9">
        <v>35.178566772921215</v>
      </c>
      <c r="L121" s="21">
        <v>85.78132973419379</v>
      </c>
      <c r="N121" s="20" t="s">
        <v>15</v>
      </c>
      <c r="O121" s="9">
        <v>70.284313725490208</v>
      </c>
      <c r="P121" s="9">
        <v>17.665652746998518</v>
      </c>
      <c r="Q121" s="9">
        <v>3.9785857184038593</v>
      </c>
      <c r="R121" s="9">
        <v>5.3335137506759613E-3</v>
      </c>
      <c r="S121" s="9">
        <v>28.511682819720811</v>
      </c>
      <c r="T121" s="9">
        <v>112.0569446312596</v>
      </c>
      <c r="U121" s="9">
        <v>28.511682819720811</v>
      </c>
      <c r="V121" s="21">
        <v>112.0569446312596</v>
      </c>
      <c r="X121" s="20" t="s">
        <v>213</v>
      </c>
      <c r="Y121" s="9">
        <v>13.829670329670336</v>
      </c>
      <c r="Z121" s="9">
        <v>15.054963854564349</v>
      </c>
      <c r="AA121" s="9">
        <v>0.91861199158425544</v>
      </c>
      <c r="AB121" s="9">
        <v>0.38515769048772597</v>
      </c>
      <c r="AC121" s="9">
        <v>-20.887138574304323</v>
      </c>
      <c r="AD121" s="9">
        <v>48.546479233644995</v>
      </c>
      <c r="AE121" s="9">
        <v>-20.887138574304323</v>
      </c>
      <c r="AF121" s="21">
        <v>48.546479233644995</v>
      </c>
    </row>
    <row r="124" spans="4:32" x14ac:dyDescent="0.2">
      <c r="D124" s="42"/>
      <c r="E124" s="39"/>
      <c r="F124" s="90" t="s">
        <v>206</v>
      </c>
      <c r="G124" s="90"/>
      <c r="H124" s="90"/>
      <c r="I124" s="90" t="s">
        <v>216</v>
      </c>
      <c r="J124" s="90"/>
      <c r="K124" s="91"/>
    </row>
    <row r="125" spans="4:32" x14ac:dyDescent="0.2">
      <c r="D125" s="60" t="s">
        <v>205</v>
      </c>
      <c r="E125" s="29" t="s">
        <v>214</v>
      </c>
      <c r="F125" s="29" t="s">
        <v>155</v>
      </c>
      <c r="G125" s="29" t="s">
        <v>81</v>
      </c>
      <c r="H125" s="29" t="s">
        <v>82</v>
      </c>
      <c r="I125" s="29" t="s">
        <v>155</v>
      </c>
      <c r="J125" s="29" t="s">
        <v>81</v>
      </c>
      <c r="K125" s="35" t="s">
        <v>82</v>
      </c>
    </row>
    <row r="126" spans="4:32" x14ac:dyDescent="0.2">
      <c r="D126" s="25" t="s">
        <v>215</v>
      </c>
      <c r="E126" s="72">
        <v>19</v>
      </c>
      <c r="F126" s="63">
        <f>E38</f>
        <v>0.62873730745888046</v>
      </c>
      <c r="G126" s="63">
        <f>F38</f>
        <v>0.80772120916588763</v>
      </c>
      <c r="H126" s="63">
        <f>G38</f>
        <v>0.77419807131764629</v>
      </c>
      <c r="I126" s="64">
        <f>H81</f>
        <v>3.9330796916659198E-3</v>
      </c>
      <c r="J126" s="64">
        <f>H101</f>
        <v>2.8880831799690925E-5</v>
      </c>
      <c r="K126" s="65">
        <f>H121</f>
        <v>1.0010472041053341E-4</v>
      </c>
    </row>
    <row r="127" spans="4:32" x14ac:dyDescent="0.2">
      <c r="D127" s="25" t="s">
        <v>6</v>
      </c>
      <c r="E127" s="72">
        <v>9</v>
      </c>
      <c r="F127" s="63">
        <f>E38</f>
        <v>0.62873730745888046</v>
      </c>
      <c r="G127" s="63">
        <f>F45</f>
        <v>0.88922475992953709</v>
      </c>
      <c r="H127" s="63">
        <f>G45</f>
        <v>0.83269106110874525</v>
      </c>
      <c r="I127" s="64">
        <f>R81</f>
        <v>1.635862479090585E-2</v>
      </c>
      <c r="J127" s="64">
        <f>R101</f>
        <v>1.3346342873672451E-3</v>
      </c>
      <c r="K127" s="65">
        <f>R121</f>
        <v>5.3335137506759613E-3</v>
      </c>
    </row>
    <row r="128" spans="4:32" x14ac:dyDescent="0.2">
      <c r="D128" s="25" t="s">
        <v>43</v>
      </c>
      <c r="E128" s="72">
        <v>10</v>
      </c>
      <c r="F128" s="63">
        <f>E52</f>
        <v>0.2526153394178367</v>
      </c>
      <c r="G128" s="63">
        <f>F52</f>
        <v>0.35873875464706462</v>
      </c>
      <c r="H128" s="63">
        <f>G52</f>
        <v>0.30889542477846532</v>
      </c>
      <c r="I128" s="64">
        <f>AB81</f>
        <v>0.48133790679498933</v>
      </c>
      <c r="J128" s="64">
        <f>AB101</f>
        <v>0.30869084807025327</v>
      </c>
      <c r="K128" s="65">
        <f>AB121</f>
        <v>0.38515769048772597</v>
      </c>
    </row>
    <row r="129" spans="4:11" x14ac:dyDescent="0.2">
      <c r="D129" s="25"/>
      <c r="E129" s="16"/>
      <c r="F129" s="16"/>
      <c r="G129" s="16"/>
      <c r="H129" s="16"/>
      <c r="I129" s="16"/>
      <c r="J129" s="16"/>
      <c r="K129" s="26"/>
    </row>
    <row r="130" spans="4:11" x14ac:dyDescent="0.2">
      <c r="D130" s="25" t="s">
        <v>100</v>
      </c>
      <c r="E130" s="16">
        <v>0.05</v>
      </c>
      <c r="F130" s="85" t="s">
        <v>206</v>
      </c>
      <c r="G130" s="85"/>
      <c r="H130" s="85"/>
      <c r="I130" s="85" t="s">
        <v>216</v>
      </c>
      <c r="J130" s="85"/>
      <c r="K130" s="86"/>
    </row>
    <row r="131" spans="4:11" x14ac:dyDescent="0.2">
      <c r="D131" s="60" t="s">
        <v>205</v>
      </c>
      <c r="E131" s="29" t="s">
        <v>214</v>
      </c>
      <c r="F131" s="29" t="s">
        <v>155</v>
      </c>
      <c r="G131" s="29" t="s">
        <v>81</v>
      </c>
      <c r="H131" s="29" t="s">
        <v>82</v>
      </c>
      <c r="I131" s="29" t="s">
        <v>155</v>
      </c>
      <c r="J131" s="29" t="s">
        <v>81</v>
      </c>
      <c r="K131" s="35" t="s">
        <v>82</v>
      </c>
    </row>
    <row r="132" spans="4:11" x14ac:dyDescent="0.2">
      <c r="D132" s="25" t="s">
        <v>215</v>
      </c>
      <c r="E132" s="72">
        <f>E126</f>
        <v>19</v>
      </c>
      <c r="F132" s="63">
        <f t="shared" ref="F132:H132" si="4">F126</f>
        <v>0.62873730745888046</v>
      </c>
      <c r="G132" s="63">
        <f t="shared" si="4"/>
        <v>0.80772120916588763</v>
      </c>
      <c r="H132" s="63">
        <f t="shared" si="4"/>
        <v>0.77419807131764629</v>
      </c>
      <c r="I132" s="63" t="str">
        <f>IF(I126&lt;$E$130,"Yes","No")</f>
        <v>Yes</v>
      </c>
      <c r="J132" s="63" t="str">
        <f t="shared" ref="J132:K132" si="5">IF(J126&lt;$E$130,"Yes","No")</f>
        <v>Yes</v>
      </c>
      <c r="K132" s="73" t="str">
        <f t="shared" si="5"/>
        <v>Yes</v>
      </c>
    </row>
    <row r="133" spans="4:11" x14ac:dyDescent="0.2">
      <c r="D133" s="25" t="s">
        <v>6</v>
      </c>
      <c r="E133" s="72">
        <f t="shared" ref="E133:H134" si="6">E127</f>
        <v>9</v>
      </c>
      <c r="F133" s="63">
        <f t="shared" si="6"/>
        <v>0.62873730745888046</v>
      </c>
      <c r="G133" s="63">
        <f t="shared" si="6"/>
        <v>0.88922475992953709</v>
      </c>
      <c r="H133" s="63">
        <f t="shared" si="6"/>
        <v>0.83269106110874525</v>
      </c>
      <c r="I133" s="63" t="str">
        <f t="shared" ref="I133:K134" si="7">IF(I127&lt;$E$130,"Yes","No")</f>
        <v>Yes</v>
      </c>
      <c r="J133" s="63" t="str">
        <f t="shared" si="7"/>
        <v>Yes</v>
      </c>
      <c r="K133" s="73" t="str">
        <f t="shared" si="7"/>
        <v>Yes</v>
      </c>
    </row>
    <row r="134" spans="4:11" x14ac:dyDescent="0.2">
      <c r="D134" s="44" t="s">
        <v>43</v>
      </c>
      <c r="E134" s="74">
        <f t="shared" si="6"/>
        <v>10</v>
      </c>
      <c r="F134" s="66">
        <f t="shared" si="6"/>
        <v>0.2526153394178367</v>
      </c>
      <c r="G134" s="66">
        <f t="shared" si="6"/>
        <v>0.35873875464706462</v>
      </c>
      <c r="H134" s="66">
        <f t="shared" si="6"/>
        <v>0.30889542477846532</v>
      </c>
      <c r="I134" s="66" t="str">
        <f t="shared" si="7"/>
        <v>No</v>
      </c>
      <c r="J134" s="66" t="str">
        <f t="shared" si="7"/>
        <v>No</v>
      </c>
      <c r="K134" s="75" t="str">
        <f t="shared" si="7"/>
        <v>No</v>
      </c>
    </row>
    <row r="139" spans="4:11" x14ac:dyDescent="0.2">
      <c r="D139" s="29"/>
      <c r="E139" s="63"/>
      <c r="F139" s="63"/>
      <c r="G139" s="63"/>
    </row>
    <row r="140" spans="4:11" x14ac:dyDescent="0.2">
      <c r="D140" s="29"/>
      <c r="E140" s="63"/>
      <c r="F140" s="63"/>
      <c r="G140" s="63"/>
    </row>
    <row r="141" spans="4:11" x14ac:dyDescent="0.2">
      <c r="D141" s="29"/>
      <c r="E141" s="63"/>
      <c r="F141" s="63"/>
      <c r="G141" s="63"/>
    </row>
  </sheetData>
  <mergeCells count="25">
    <mergeCell ref="T1:Z1"/>
    <mergeCell ref="D33:H33"/>
    <mergeCell ref="D40:H40"/>
    <mergeCell ref="J30:K30"/>
    <mergeCell ref="J31:K31"/>
    <mergeCell ref="J32:K32"/>
    <mergeCell ref="J34:Q34"/>
    <mergeCell ref="J26:K26"/>
    <mergeCell ref="J27:K27"/>
    <mergeCell ref="J28:K28"/>
    <mergeCell ref="J29:K29"/>
    <mergeCell ref="D1:F1"/>
    <mergeCell ref="D26:H26"/>
    <mergeCell ref="F130:H130"/>
    <mergeCell ref="I130:K130"/>
    <mergeCell ref="F104:L104"/>
    <mergeCell ref="F84:L84"/>
    <mergeCell ref="J1:Q1"/>
    <mergeCell ref="F124:H124"/>
    <mergeCell ref="I124:K124"/>
    <mergeCell ref="D47:H47"/>
    <mergeCell ref="F64:L64"/>
    <mergeCell ref="D54:G54"/>
    <mergeCell ref="J24:O24"/>
    <mergeCell ref="P24:Q24"/>
  </mergeCells>
  <conditionalFormatting sqref="J3:J22">
    <cfRule type="expression" dxfId="30" priority="4">
      <formula>ABS(K3)&gt;ABS($L$32)</formula>
    </cfRule>
  </conditionalFormatting>
  <conditionalFormatting sqref="L3:L22">
    <cfRule type="expression" dxfId="29" priority="3">
      <formula>ABS(M3)&gt;ABS($M$32)</formula>
    </cfRule>
  </conditionalFormatting>
  <conditionalFormatting sqref="N3:N22">
    <cfRule type="expression" dxfId="28" priority="2">
      <formula>ABS(O3)&gt;ABS($N$32)</formula>
    </cfRule>
  </conditionalFormatting>
  <conditionalFormatting sqref="P3:P22">
    <cfRule type="expression" dxfId="27" priority="1">
      <formula>ABS(Q3)&gt;ABS($O$32)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opLeftCell="A157" workbookViewId="0">
      <selection activeCell="D174" sqref="D174:J178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0.83203125" customWidth="1"/>
    <col min="6" max="6" width="12" bestFit="1" customWidth="1"/>
    <col min="25" max="25" width="3.1640625" bestFit="1" customWidth="1"/>
  </cols>
  <sheetData>
    <row r="1" spans="1:33" ht="19" x14ac:dyDescent="0.25">
      <c r="D1" s="84" t="s">
        <v>130</v>
      </c>
      <c r="E1" s="84"/>
      <c r="F1" s="84"/>
      <c r="G1" s="84"/>
      <c r="H1" s="84"/>
      <c r="L1" s="89" t="s">
        <v>143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Y1" s="89" t="s">
        <v>149</v>
      </c>
      <c r="Z1" s="89"/>
      <c r="AA1" s="89"/>
      <c r="AB1" s="89"/>
      <c r="AC1" s="89"/>
      <c r="AD1" s="89"/>
      <c r="AE1" s="89"/>
      <c r="AF1" s="89"/>
      <c r="AG1" s="89"/>
    </row>
    <row r="2" spans="1:33" x14ac:dyDescent="0.2">
      <c r="A2" s="1"/>
      <c r="B2" s="1" t="s">
        <v>0</v>
      </c>
      <c r="C2" s="1" t="s">
        <v>2</v>
      </c>
      <c r="D2" s="1" t="s">
        <v>131</v>
      </c>
      <c r="E2" s="1" t="s">
        <v>132</v>
      </c>
      <c r="F2" s="1" t="s">
        <v>81</v>
      </c>
      <c r="G2" s="1" t="s">
        <v>133</v>
      </c>
      <c r="H2" s="1" t="s">
        <v>82</v>
      </c>
      <c r="I2" s="1" t="s">
        <v>15</v>
      </c>
      <c r="L2" s="1" t="s">
        <v>131</v>
      </c>
      <c r="M2" s="1" t="s">
        <v>135</v>
      </c>
      <c r="N2" s="1" t="s">
        <v>132</v>
      </c>
      <c r="O2" s="1" t="s">
        <v>136</v>
      </c>
      <c r="P2" s="1" t="s">
        <v>81</v>
      </c>
      <c r="Q2" s="1" t="s">
        <v>137</v>
      </c>
      <c r="R2" s="1" t="s">
        <v>133</v>
      </c>
      <c r="S2" s="1" t="s">
        <v>138</v>
      </c>
      <c r="T2" s="1" t="s">
        <v>82</v>
      </c>
      <c r="U2" s="1" t="s">
        <v>139</v>
      </c>
      <c r="V2" s="1" t="s">
        <v>15</v>
      </c>
      <c r="W2" s="1" t="s">
        <v>140</v>
      </c>
      <c r="Y2" s="1"/>
      <c r="Z2" s="1" t="s">
        <v>0</v>
      </c>
      <c r="AA2" s="1" t="s">
        <v>2</v>
      </c>
      <c r="AB2" s="1" t="s">
        <v>131</v>
      </c>
      <c r="AC2" s="1" t="s">
        <v>132</v>
      </c>
      <c r="AD2" s="1" t="s">
        <v>81</v>
      </c>
      <c r="AE2" s="1" t="s">
        <v>133</v>
      </c>
      <c r="AF2" s="1" t="s">
        <v>82</v>
      </c>
      <c r="AG2" s="1" t="s">
        <v>15</v>
      </c>
    </row>
    <row r="3" spans="1:33" x14ac:dyDescent="0.2">
      <c r="A3">
        <v>1</v>
      </c>
      <c r="B3" t="s">
        <v>6</v>
      </c>
      <c r="C3" t="s">
        <v>7</v>
      </c>
      <c r="D3">
        <v>935</v>
      </c>
      <c r="E3">
        <v>280</v>
      </c>
      <c r="F3">
        <v>1018</v>
      </c>
      <c r="G3">
        <v>161</v>
      </c>
      <c r="H3">
        <v>188</v>
      </c>
      <c r="I3">
        <v>7</v>
      </c>
      <c r="L3">
        <v>935</v>
      </c>
      <c r="M3">
        <f>STANDARDIZE(L3,$N$27,$N$26)</f>
        <v>-0.26145908323383127</v>
      </c>
      <c r="N3">
        <v>280</v>
      </c>
      <c r="O3">
        <f>STANDARDIZE(N3,$O$27,$O$26)</f>
        <v>-0.58660325808306957</v>
      </c>
      <c r="P3">
        <v>1018</v>
      </c>
      <c r="Q3">
        <f>STANDARDIZE(P3,$P$27,$P$26)</f>
        <v>-0.36536388848351148</v>
      </c>
      <c r="R3">
        <v>161</v>
      </c>
      <c r="S3">
        <f>STANDARDIZE(R3,$Q$27,$Q$26)</f>
        <v>-0.38951067078336454</v>
      </c>
      <c r="T3">
        <v>188</v>
      </c>
      <c r="U3">
        <f>STANDARDIZE(T3,$R$27,$R$26)</f>
        <v>-0.39006154825272921</v>
      </c>
      <c r="V3">
        <v>7</v>
      </c>
      <c r="W3">
        <f>STANDARDIZE(V3,$S$27,$S$26)</f>
        <v>0.3934767967361637</v>
      </c>
      <c r="Y3">
        <v>1</v>
      </c>
      <c r="Z3" t="s">
        <v>6</v>
      </c>
      <c r="AA3" t="s">
        <v>7</v>
      </c>
      <c r="AB3">
        <v>935</v>
      </c>
      <c r="AC3">
        <v>280</v>
      </c>
      <c r="AD3">
        <v>1018</v>
      </c>
      <c r="AE3">
        <v>161</v>
      </c>
      <c r="AF3">
        <v>188</v>
      </c>
      <c r="AG3">
        <v>7</v>
      </c>
    </row>
    <row r="4" spans="1:33" x14ac:dyDescent="0.2">
      <c r="A4">
        <v>2</v>
      </c>
      <c r="B4" t="s">
        <v>6</v>
      </c>
      <c r="C4" t="s">
        <v>23</v>
      </c>
      <c r="D4">
        <v>84</v>
      </c>
      <c r="E4">
        <v>1990</v>
      </c>
      <c r="F4">
        <v>3060</v>
      </c>
      <c r="G4">
        <v>1490</v>
      </c>
      <c r="H4">
        <v>1539</v>
      </c>
      <c r="I4">
        <v>11</v>
      </c>
      <c r="L4">
        <v>84</v>
      </c>
      <c r="M4">
        <f t="shared" ref="M4:M22" si="0">STANDARDIZE(L4,$N$27,$N$26)</f>
        <v>-0.65325637119296198</v>
      </c>
      <c r="N4">
        <v>1990</v>
      </c>
      <c r="O4">
        <f t="shared" ref="O4:O22" si="1">STANDARDIZE(N4,$O$27,$O$26)</f>
        <v>0.36190184458068059</v>
      </c>
      <c r="P4">
        <v>3060</v>
      </c>
      <c r="Q4">
        <f t="shared" ref="Q4:Q22" si="2">STANDARDIZE(P4,$P$27,$P$26)</f>
        <v>0.44655586370206946</v>
      </c>
      <c r="R4">
        <v>1490</v>
      </c>
      <c r="S4">
        <f t="shared" ref="S4:S22" si="3">STANDARDIZE(R4,$Q$27,$Q$26)</f>
        <v>1.9927244027145252</v>
      </c>
      <c r="T4">
        <v>1539</v>
      </c>
      <c r="U4">
        <f t="shared" ref="U4:U22" si="4">STANDARDIZE(T4,$R$27,$R$26)</f>
        <v>1.8833342743936778</v>
      </c>
      <c r="V4">
        <v>11</v>
      </c>
      <c r="W4">
        <f t="shared" ref="W4:W22" si="5">STANDARDIZE(V4,$S$27,$S$26)</f>
        <v>1.6526025462918876</v>
      </c>
      <c r="Y4">
        <v>2</v>
      </c>
      <c r="Z4" t="s">
        <v>6</v>
      </c>
      <c r="AA4" t="s">
        <v>23</v>
      </c>
      <c r="AB4">
        <v>84</v>
      </c>
      <c r="AC4">
        <v>1990</v>
      </c>
      <c r="AD4">
        <v>3060</v>
      </c>
      <c r="AE4">
        <v>1490</v>
      </c>
      <c r="AF4">
        <v>1539</v>
      </c>
      <c r="AG4">
        <v>11</v>
      </c>
    </row>
    <row r="5" spans="1:33" x14ac:dyDescent="0.2">
      <c r="A5">
        <v>3</v>
      </c>
      <c r="B5" t="s">
        <v>6</v>
      </c>
      <c r="C5" t="s">
        <v>25</v>
      </c>
      <c r="D5">
        <v>5690</v>
      </c>
      <c r="E5">
        <v>3880</v>
      </c>
      <c r="F5">
        <v>5484</v>
      </c>
      <c r="G5">
        <v>694</v>
      </c>
      <c r="H5">
        <v>783</v>
      </c>
      <c r="I5">
        <v>11</v>
      </c>
      <c r="L5">
        <v>5690</v>
      </c>
      <c r="M5">
        <f t="shared" si="0"/>
        <v>1.9277255281006775</v>
      </c>
      <c r="N5">
        <v>3880</v>
      </c>
      <c r="O5">
        <f t="shared" si="1"/>
        <v>1.4102495896300884</v>
      </c>
      <c r="P5">
        <v>5484</v>
      </c>
      <c r="Q5">
        <f t="shared" si="2"/>
        <v>1.4103626606158051</v>
      </c>
      <c r="R5">
        <v>694</v>
      </c>
      <c r="S5">
        <f t="shared" si="3"/>
        <v>0.56589286132677485</v>
      </c>
      <c r="T5">
        <v>783</v>
      </c>
      <c r="U5">
        <f t="shared" si="4"/>
        <v>0.61117495394905619</v>
      </c>
      <c r="V5">
        <v>11</v>
      </c>
      <c r="W5">
        <f t="shared" si="5"/>
        <v>1.6526025462918876</v>
      </c>
      <c r="Y5">
        <v>3</v>
      </c>
      <c r="Z5" t="s">
        <v>6</v>
      </c>
      <c r="AA5" t="s">
        <v>25</v>
      </c>
      <c r="AB5">
        <v>5690</v>
      </c>
      <c r="AC5">
        <v>3880</v>
      </c>
      <c r="AD5">
        <v>5484</v>
      </c>
      <c r="AE5">
        <v>694</v>
      </c>
      <c r="AF5">
        <v>783</v>
      </c>
      <c r="AG5">
        <v>11</v>
      </c>
    </row>
    <row r="6" spans="1:33" x14ac:dyDescent="0.2">
      <c r="A6">
        <v>4</v>
      </c>
      <c r="B6" t="s">
        <v>6</v>
      </c>
      <c r="C6" t="s">
        <v>27</v>
      </c>
      <c r="D6">
        <v>546</v>
      </c>
      <c r="E6">
        <v>356</v>
      </c>
      <c r="F6">
        <v>18</v>
      </c>
      <c r="G6">
        <v>53</v>
      </c>
      <c r="H6">
        <v>53</v>
      </c>
      <c r="I6">
        <v>8</v>
      </c>
      <c r="L6">
        <v>546</v>
      </c>
      <c r="M6">
        <f t="shared" si="0"/>
        <v>-0.44055326069106027</v>
      </c>
      <c r="N6">
        <v>356</v>
      </c>
      <c r="O6">
        <f t="shared" si="1"/>
        <v>-0.54444747574245844</v>
      </c>
      <c r="P6">
        <v>18</v>
      </c>
      <c r="Q6">
        <f t="shared" si="2"/>
        <v>-0.76297395321690076</v>
      </c>
      <c r="R6">
        <v>53</v>
      </c>
      <c r="S6">
        <f t="shared" si="3"/>
        <v>-0.58310087991637582</v>
      </c>
      <c r="T6">
        <v>53</v>
      </c>
      <c r="U6">
        <f t="shared" si="4"/>
        <v>-0.61723285547498297</v>
      </c>
      <c r="V6">
        <v>8</v>
      </c>
      <c r="W6">
        <f t="shared" si="5"/>
        <v>0.7082582341250947</v>
      </c>
      <c r="Y6">
        <v>4</v>
      </c>
      <c r="Z6" t="s">
        <v>6</v>
      </c>
      <c r="AA6" t="s">
        <v>27</v>
      </c>
      <c r="AB6">
        <v>546</v>
      </c>
      <c r="AC6">
        <v>356</v>
      </c>
      <c r="AD6">
        <v>18</v>
      </c>
      <c r="AE6">
        <v>53</v>
      </c>
      <c r="AF6">
        <v>53</v>
      </c>
      <c r="AG6">
        <v>8</v>
      </c>
    </row>
    <row r="7" spans="1:33" x14ac:dyDescent="0.2">
      <c r="A7">
        <v>5</v>
      </c>
      <c r="B7" t="s">
        <v>6</v>
      </c>
      <c r="C7" t="s">
        <v>29</v>
      </c>
      <c r="D7">
        <v>3650</v>
      </c>
      <c r="E7">
        <v>2525</v>
      </c>
      <c r="F7">
        <v>7139</v>
      </c>
      <c r="G7">
        <v>1880</v>
      </c>
      <c r="H7">
        <v>2110</v>
      </c>
      <c r="I7">
        <v>12</v>
      </c>
      <c r="L7">
        <v>3650</v>
      </c>
      <c r="M7">
        <f t="shared" si="0"/>
        <v>0.98851698822214995</v>
      </c>
      <c r="N7">
        <v>2525</v>
      </c>
      <c r="O7">
        <f t="shared" si="1"/>
        <v>0.65865636500471936</v>
      </c>
      <c r="P7">
        <v>7139</v>
      </c>
      <c r="Q7">
        <f t="shared" si="2"/>
        <v>2.0684073177495645</v>
      </c>
      <c r="R7">
        <v>1880</v>
      </c>
      <c r="S7">
        <f t="shared" si="3"/>
        <v>2.6918001579170663</v>
      </c>
      <c r="T7">
        <v>2110</v>
      </c>
      <c r="U7">
        <f t="shared" si="4"/>
        <v>2.8441847664226181</v>
      </c>
      <c r="V7">
        <v>12</v>
      </c>
      <c r="W7">
        <f t="shared" si="5"/>
        <v>1.9673839836808185</v>
      </c>
      <c r="Y7">
        <v>5</v>
      </c>
      <c r="Z7" t="s">
        <v>6</v>
      </c>
      <c r="AA7" t="s">
        <v>32</v>
      </c>
      <c r="AB7">
        <v>133</v>
      </c>
      <c r="AC7">
        <v>28</v>
      </c>
      <c r="AD7">
        <v>153</v>
      </c>
      <c r="AE7">
        <v>28</v>
      </c>
      <c r="AF7">
        <v>31</v>
      </c>
      <c r="AG7">
        <v>3</v>
      </c>
    </row>
    <row r="8" spans="1:33" x14ac:dyDescent="0.2">
      <c r="A8">
        <v>6</v>
      </c>
      <c r="B8" t="s">
        <v>6</v>
      </c>
      <c r="C8" t="s">
        <v>32</v>
      </c>
      <c r="D8">
        <v>133</v>
      </c>
      <c r="E8">
        <v>28</v>
      </c>
      <c r="F8">
        <v>153</v>
      </c>
      <c r="G8">
        <v>28</v>
      </c>
      <c r="H8">
        <v>31</v>
      </c>
      <c r="I8">
        <v>3</v>
      </c>
      <c r="L8">
        <v>133</v>
      </c>
      <c r="M8">
        <f t="shared" si="0"/>
        <v>-0.63069695038215423</v>
      </c>
      <c r="N8">
        <v>28</v>
      </c>
      <c r="O8">
        <f t="shared" si="1"/>
        <v>-0.72638295742299064</v>
      </c>
      <c r="P8">
        <v>153</v>
      </c>
      <c r="Q8">
        <f t="shared" si="2"/>
        <v>-0.70929659447789317</v>
      </c>
      <c r="R8">
        <v>28</v>
      </c>
      <c r="S8">
        <f t="shared" si="3"/>
        <v>-0.6279134283267952</v>
      </c>
      <c r="T8">
        <v>31</v>
      </c>
      <c r="U8">
        <f t="shared" si="4"/>
        <v>-0.654253364800091</v>
      </c>
      <c r="V8">
        <v>3</v>
      </c>
      <c r="W8">
        <f t="shared" si="5"/>
        <v>-0.86564895281956011</v>
      </c>
      <c r="Y8">
        <v>6</v>
      </c>
      <c r="Z8" t="s">
        <v>6</v>
      </c>
      <c r="AA8" t="s">
        <v>35</v>
      </c>
      <c r="AB8">
        <v>49</v>
      </c>
      <c r="AC8">
        <v>404</v>
      </c>
      <c r="AD8">
        <v>551</v>
      </c>
      <c r="AE8">
        <v>299</v>
      </c>
      <c r="AF8">
        <v>328</v>
      </c>
      <c r="AG8">
        <v>9</v>
      </c>
    </row>
    <row r="9" spans="1:33" x14ac:dyDescent="0.2">
      <c r="A9">
        <v>7</v>
      </c>
      <c r="B9" t="s">
        <v>6</v>
      </c>
      <c r="C9" t="s">
        <v>35</v>
      </c>
      <c r="D9">
        <v>49</v>
      </c>
      <c r="E9">
        <v>404</v>
      </c>
      <c r="F9">
        <v>551</v>
      </c>
      <c r="G9">
        <v>299</v>
      </c>
      <c r="H9">
        <v>328</v>
      </c>
      <c r="I9">
        <v>9</v>
      </c>
      <c r="L9">
        <v>49</v>
      </c>
      <c r="M9">
        <f t="shared" si="0"/>
        <v>-0.66937024320068184</v>
      </c>
      <c r="N9">
        <v>404</v>
      </c>
      <c r="O9">
        <f t="shared" si="1"/>
        <v>-0.51782277110628294</v>
      </c>
      <c r="P9">
        <v>551</v>
      </c>
      <c r="Q9">
        <f t="shared" si="2"/>
        <v>-0.55104778871400428</v>
      </c>
      <c r="R9">
        <v>299</v>
      </c>
      <c r="S9">
        <f t="shared" si="3"/>
        <v>-0.14214540355785002</v>
      </c>
      <c r="T9">
        <v>328</v>
      </c>
      <c r="U9">
        <f t="shared" si="4"/>
        <v>-0.15447648891113264</v>
      </c>
      <c r="V9">
        <v>9</v>
      </c>
      <c r="W9">
        <f t="shared" si="5"/>
        <v>1.0230396715140255</v>
      </c>
      <c r="Y9">
        <v>7</v>
      </c>
      <c r="Z9" t="s">
        <v>6</v>
      </c>
      <c r="AA9" t="s">
        <v>37</v>
      </c>
      <c r="AB9">
        <v>146</v>
      </c>
      <c r="AC9">
        <v>80</v>
      </c>
      <c r="AD9">
        <v>195</v>
      </c>
      <c r="AE9">
        <v>68</v>
      </c>
      <c r="AF9">
        <v>71</v>
      </c>
      <c r="AG9">
        <v>4</v>
      </c>
    </row>
    <row r="10" spans="1:33" x14ac:dyDescent="0.2">
      <c r="A10">
        <v>8</v>
      </c>
      <c r="B10" t="s">
        <v>6</v>
      </c>
      <c r="C10" t="s">
        <v>37</v>
      </c>
      <c r="D10">
        <v>146</v>
      </c>
      <c r="E10">
        <v>80</v>
      </c>
      <c r="F10">
        <v>195</v>
      </c>
      <c r="G10">
        <v>68</v>
      </c>
      <c r="H10">
        <v>71</v>
      </c>
      <c r="I10">
        <v>4</v>
      </c>
      <c r="L10">
        <v>146</v>
      </c>
      <c r="M10">
        <f t="shared" si="0"/>
        <v>-0.62471179792214404</v>
      </c>
      <c r="N10">
        <v>80</v>
      </c>
      <c r="O10">
        <f t="shared" si="1"/>
        <v>-0.69753952740046721</v>
      </c>
      <c r="P10">
        <v>195</v>
      </c>
      <c r="Q10">
        <f t="shared" si="2"/>
        <v>-0.69259697175909085</v>
      </c>
      <c r="R10">
        <v>68</v>
      </c>
      <c r="S10">
        <f t="shared" si="3"/>
        <v>-0.55621335087012425</v>
      </c>
      <c r="T10">
        <v>71</v>
      </c>
      <c r="U10">
        <f t="shared" si="4"/>
        <v>-0.58694334784534918</v>
      </c>
      <c r="V10">
        <v>4</v>
      </c>
      <c r="W10">
        <f t="shared" si="5"/>
        <v>-0.55086751543062917</v>
      </c>
      <c r="Y10">
        <v>8</v>
      </c>
      <c r="Z10" t="s">
        <v>6</v>
      </c>
      <c r="AA10" t="s">
        <v>39</v>
      </c>
      <c r="AB10">
        <v>162</v>
      </c>
      <c r="AC10">
        <v>166</v>
      </c>
      <c r="AD10">
        <v>196</v>
      </c>
      <c r="AE10">
        <v>74</v>
      </c>
      <c r="AF10">
        <v>79</v>
      </c>
      <c r="AG10">
        <v>3</v>
      </c>
    </row>
    <row r="11" spans="1:33" x14ac:dyDescent="0.2">
      <c r="A11">
        <v>9</v>
      </c>
      <c r="B11" t="s">
        <v>6</v>
      </c>
      <c r="C11" t="s">
        <v>39</v>
      </c>
      <c r="D11">
        <v>162</v>
      </c>
      <c r="E11">
        <v>166</v>
      </c>
      <c r="F11">
        <v>196</v>
      </c>
      <c r="G11">
        <v>74</v>
      </c>
      <c r="H11">
        <v>79</v>
      </c>
      <c r="I11">
        <v>3</v>
      </c>
      <c r="L11">
        <v>162</v>
      </c>
      <c r="M11">
        <f t="shared" si="0"/>
        <v>-0.61734545643290073</v>
      </c>
      <c r="N11">
        <v>166</v>
      </c>
      <c r="O11">
        <f t="shared" si="1"/>
        <v>-0.64983693159398626</v>
      </c>
      <c r="P11">
        <v>196</v>
      </c>
      <c r="Q11">
        <f t="shared" si="2"/>
        <v>-0.69219936169435747</v>
      </c>
      <c r="R11">
        <v>74</v>
      </c>
      <c r="S11">
        <f t="shared" si="3"/>
        <v>-0.54545833925162368</v>
      </c>
      <c r="T11">
        <v>79</v>
      </c>
      <c r="U11">
        <f t="shared" si="4"/>
        <v>-0.5734813444544008</v>
      </c>
      <c r="V11">
        <v>3</v>
      </c>
      <c r="W11">
        <f t="shared" si="5"/>
        <v>-0.86564895281956011</v>
      </c>
      <c r="Y11">
        <v>9</v>
      </c>
      <c r="Z11" t="s">
        <v>6</v>
      </c>
      <c r="AA11" t="s">
        <v>41</v>
      </c>
      <c r="AB11">
        <v>0</v>
      </c>
      <c r="AC11">
        <v>126</v>
      </c>
      <c r="AD11">
        <v>170</v>
      </c>
      <c r="AE11">
        <v>94</v>
      </c>
      <c r="AF11">
        <v>109</v>
      </c>
      <c r="AG11">
        <v>3</v>
      </c>
    </row>
    <row r="12" spans="1:33" x14ac:dyDescent="0.2">
      <c r="A12">
        <v>10</v>
      </c>
      <c r="B12" t="s">
        <v>6</v>
      </c>
      <c r="C12" t="s">
        <v>41</v>
      </c>
      <c r="D12">
        <v>0</v>
      </c>
      <c r="E12">
        <v>126</v>
      </c>
      <c r="F12">
        <v>170</v>
      </c>
      <c r="G12">
        <v>94</v>
      </c>
      <c r="H12">
        <v>109</v>
      </c>
      <c r="I12">
        <v>3</v>
      </c>
      <c r="L12">
        <v>0</v>
      </c>
      <c r="M12">
        <f t="shared" si="0"/>
        <v>-0.69192966401148959</v>
      </c>
      <c r="N12">
        <v>126</v>
      </c>
      <c r="O12">
        <f t="shared" si="1"/>
        <v>-0.67202418545746578</v>
      </c>
      <c r="P12">
        <v>170</v>
      </c>
      <c r="Q12">
        <f t="shared" si="2"/>
        <v>-0.70253722337742552</v>
      </c>
      <c r="R12">
        <v>94</v>
      </c>
      <c r="S12">
        <f t="shared" si="3"/>
        <v>-0.5096083005232882</v>
      </c>
      <c r="T12">
        <v>109</v>
      </c>
      <c r="U12">
        <f t="shared" si="4"/>
        <v>-0.52299883173834438</v>
      </c>
      <c r="V12">
        <v>3</v>
      </c>
      <c r="W12">
        <f t="shared" si="5"/>
        <v>-0.86564895281956011</v>
      </c>
      <c r="Y12">
        <v>10</v>
      </c>
      <c r="Z12" t="s">
        <v>43</v>
      </c>
      <c r="AA12" t="s">
        <v>46</v>
      </c>
      <c r="AB12">
        <v>1568</v>
      </c>
      <c r="AC12">
        <v>1354</v>
      </c>
      <c r="AD12">
        <v>2086</v>
      </c>
      <c r="AE12">
        <v>554</v>
      </c>
      <c r="AF12">
        <v>571</v>
      </c>
      <c r="AG12">
        <v>7</v>
      </c>
    </row>
    <row r="13" spans="1:33" x14ac:dyDescent="0.2">
      <c r="A13">
        <v>11</v>
      </c>
      <c r="B13" t="s">
        <v>43</v>
      </c>
      <c r="C13" t="s">
        <v>44</v>
      </c>
      <c r="D13">
        <v>7731</v>
      </c>
      <c r="E13">
        <v>6352</v>
      </c>
      <c r="F13">
        <v>8308</v>
      </c>
      <c r="G13">
        <v>533</v>
      </c>
      <c r="H13">
        <v>620</v>
      </c>
      <c r="I13">
        <v>3</v>
      </c>
      <c r="L13">
        <v>7731</v>
      </c>
      <c r="M13">
        <f t="shared" si="0"/>
        <v>2.8673944643222828</v>
      </c>
      <c r="N13">
        <v>6352</v>
      </c>
      <c r="O13">
        <f t="shared" si="1"/>
        <v>2.7814218783931239</v>
      </c>
      <c r="P13">
        <v>8308</v>
      </c>
      <c r="Q13">
        <f t="shared" si="2"/>
        <v>2.5332134834228968</v>
      </c>
      <c r="R13">
        <v>533</v>
      </c>
      <c r="S13">
        <f t="shared" si="3"/>
        <v>0.27730004956367454</v>
      </c>
      <c r="T13">
        <v>620</v>
      </c>
      <c r="U13">
        <f t="shared" si="4"/>
        <v>0.33688663485848308</v>
      </c>
      <c r="V13">
        <v>3</v>
      </c>
      <c r="W13">
        <f t="shared" si="5"/>
        <v>-0.86564895281956011</v>
      </c>
      <c r="Y13">
        <v>11</v>
      </c>
      <c r="Z13" t="s">
        <v>43</v>
      </c>
      <c r="AA13" t="s">
        <v>48</v>
      </c>
      <c r="AB13">
        <v>174</v>
      </c>
      <c r="AC13">
        <v>156</v>
      </c>
      <c r="AD13">
        <v>225</v>
      </c>
      <c r="AE13">
        <v>27</v>
      </c>
      <c r="AF13">
        <v>32</v>
      </c>
      <c r="AG13">
        <v>3</v>
      </c>
    </row>
    <row r="14" spans="1:33" x14ac:dyDescent="0.2">
      <c r="A14">
        <v>12</v>
      </c>
      <c r="B14" t="s">
        <v>43</v>
      </c>
      <c r="C14" t="s">
        <v>46</v>
      </c>
      <c r="D14">
        <v>1568</v>
      </c>
      <c r="E14">
        <v>1354</v>
      </c>
      <c r="F14">
        <v>2086</v>
      </c>
      <c r="G14">
        <v>554</v>
      </c>
      <c r="H14">
        <v>571</v>
      </c>
      <c r="I14">
        <v>7</v>
      </c>
      <c r="L14">
        <v>1568</v>
      </c>
      <c r="M14">
        <f t="shared" si="0"/>
        <v>2.9971801934358847E-2</v>
      </c>
      <c r="N14">
        <v>1354</v>
      </c>
      <c r="O14">
        <f t="shared" si="1"/>
        <v>9.1245081513559832E-3</v>
      </c>
      <c r="P14">
        <v>2086</v>
      </c>
      <c r="Q14">
        <f t="shared" si="2"/>
        <v>5.928366065174831E-2</v>
      </c>
      <c r="R14">
        <v>554</v>
      </c>
      <c r="S14">
        <f t="shared" si="3"/>
        <v>0.3149425902284268</v>
      </c>
      <c r="T14">
        <v>571</v>
      </c>
      <c r="U14">
        <f t="shared" si="4"/>
        <v>0.25443186408892426</v>
      </c>
      <c r="V14">
        <v>7</v>
      </c>
      <c r="W14">
        <f t="shared" si="5"/>
        <v>0.3934767967361637</v>
      </c>
      <c r="Y14">
        <v>12</v>
      </c>
      <c r="Z14" t="s">
        <v>43</v>
      </c>
      <c r="AA14" t="s">
        <v>50</v>
      </c>
      <c r="AB14">
        <v>3687</v>
      </c>
      <c r="AC14">
        <v>3059</v>
      </c>
      <c r="AD14">
        <v>3591</v>
      </c>
      <c r="AE14">
        <v>29</v>
      </c>
      <c r="AF14">
        <v>244</v>
      </c>
      <c r="AG14">
        <v>5</v>
      </c>
    </row>
    <row r="15" spans="1:33" x14ac:dyDescent="0.2">
      <c r="A15">
        <v>13</v>
      </c>
      <c r="B15" t="s">
        <v>43</v>
      </c>
      <c r="C15" t="s">
        <v>48</v>
      </c>
      <c r="D15">
        <v>174</v>
      </c>
      <c r="E15">
        <v>156</v>
      </c>
      <c r="F15">
        <v>225</v>
      </c>
      <c r="G15">
        <v>27</v>
      </c>
      <c r="H15">
        <v>32</v>
      </c>
      <c r="I15">
        <v>3</v>
      </c>
      <c r="L15">
        <v>174</v>
      </c>
      <c r="M15">
        <f t="shared" si="0"/>
        <v>-0.61182070031596814</v>
      </c>
      <c r="N15">
        <v>156</v>
      </c>
      <c r="O15">
        <f t="shared" si="1"/>
        <v>-0.65538374505985608</v>
      </c>
      <c r="P15">
        <v>225</v>
      </c>
      <c r="Q15">
        <f t="shared" si="2"/>
        <v>-0.68066866981708918</v>
      </c>
      <c r="R15">
        <v>27</v>
      </c>
      <c r="S15">
        <f t="shared" si="3"/>
        <v>-0.62970593026321198</v>
      </c>
      <c r="T15">
        <v>32</v>
      </c>
      <c r="U15">
        <f t="shared" si="4"/>
        <v>-0.65257061437622255</v>
      </c>
      <c r="V15">
        <v>3</v>
      </c>
      <c r="W15">
        <f t="shared" si="5"/>
        <v>-0.86564895281956011</v>
      </c>
      <c r="Y15">
        <v>13</v>
      </c>
      <c r="Z15" t="s">
        <v>43</v>
      </c>
      <c r="AA15" t="s">
        <v>52</v>
      </c>
      <c r="AB15">
        <v>40</v>
      </c>
      <c r="AC15">
        <v>32</v>
      </c>
      <c r="AD15">
        <v>43</v>
      </c>
      <c r="AE15">
        <v>11</v>
      </c>
      <c r="AF15">
        <v>29</v>
      </c>
      <c r="AG15">
        <v>3</v>
      </c>
    </row>
    <row r="16" spans="1:33" x14ac:dyDescent="0.2">
      <c r="A16">
        <v>14</v>
      </c>
      <c r="B16" t="s">
        <v>43</v>
      </c>
      <c r="C16" t="s">
        <v>50</v>
      </c>
      <c r="D16">
        <v>3687</v>
      </c>
      <c r="E16">
        <v>3059</v>
      </c>
      <c r="F16">
        <v>3591</v>
      </c>
      <c r="G16">
        <v>29</v>
      </c>
      <c r="H16">
        <v>244</v>
      </c>
      <c r="I16">
        <v>5</v>
      </c>
      <c r="L16">
        <v>3687</v>
      </c>
      <c r="M16">
        <f t="shared" si="0"/>
        <v>1.0055516529160253</v>
      </c>
      <c r="N16">
        <v>3059</v>
      </c>
      <c r="O16">
        <f t="shared" si="1"/>
        <v>0.9548562040821712</v>
      </c>
      <c r="P16">
        <v>3591</v>
      </c>
      <c r="Q16">
        <f t="shared" si="2"/>
        <v>0.65768680807549917</v>
      </c>
      <c r="R16">
        <v>29</v>
      </c>
      <c r="S16">
        <f t="shared" si="3"/>
        <v>-0.62612092639037842</v>
      </c>
      <c r="T16">
        <v>244</v>
      </c>
      <c r="U16">
        <f t="shared" si="4"/>
        <v>-0.29582752451609057</v>
      </c>
      <c r="V16">
        <v>5</v>
      </c>
      <c r="W16">
        <f t="shared" si="5"/>
        <v>-0.23608607804169823</v>
      </c>
      <c r="Y16">
        <v>14</v>
      </c>
      <c r="Z16" t="s">
        <v>43</v>
      </c>
      <c r="AA16" t="s">
        <v>54</v>
      </c>
      <c r="AB16">
        <v>838</v>
      </c>
      <c r="AC16">
        <v>572</v>
      </c>
      <c r="AD16">
        <v>934</v>
      </c>
      <c r="AE16">
        <v>20</v>
      </c>
      <c r="AF16">
        <v>33</v>
      </c>
      <c r="AG16">
        <v>2</v>
      </c>
    </row>
    <row r="17" spans="1:33" x14ac:dyDescent="0.2">
      <c r="A17">
        <v>15</v>
      </c>
      <c r="B17" t="s">
        <v>43</v>
      </c>
      <c r="C17" t="s">
        <v>52</v>
      </c>
      <c r="D17">
        <v>40</v>
      </c>
      <c r="E17">
        <v>32</v>
      </c>
      <c r="F17">
        <v>43</v>
      </c>
      <c r="G17">
        <v>11</v>
      </c>
      <c r="H17">
        <v>29</v>
      </c>
      <c r="I17">
        <v>3</v>
      </c>
      <c r="L17">
        <v>40</v>
      </c>
      <c r="M17">
        <f t="shared" si="0"/>
        <v>-0.6735138102883812</v>
      </c>
      <c r="N17">
        <v>32</v>
      </c>
      <c r="O17">
        <f t="shared" si="1"/>
        <v>-0.7241642320366426</v>
      </c>
      <c r="P17">
        <v>43</v>
      </c>
      <c r="Q17">
        <f t="shared" si="2"/>
        <v>-0.75303370159856597</v>
      </c>
      <c r="R17">
        <v>11</v>
      </c>
      <c r="S17">
        <f t="shared" si="3"/>
        <v>-0.65838596124588034</v>
      </c>
      <c r="T17">
        <v>29</v>
      </c>
      <c r="U17">
        <f t="shared" si="4"/>
        <v>-0.65761886564782812</v>
      </c>
      <c r="V17">
        <v>3</v>
      </c>
      <c r="W17">
        <f t="shared" si="5"/>
        <v>-0.86564895281956011</v>
      </c>
      <c r="Y17">
        <v>15</v>
      </c>
      <c r="Z17" t="s">
        <v>43</v>
      </c>
      <c r="AA17" t="s">
        <v>56</v>
      </c>
      <c r="AB17">
        <v>37</v>
      </c>
      <c r="AC17">
        <v>15</v>
      </c>
      <c r="AD17">
        <v>60</v>
      </c>
      <c r="AE17">
        <v>10</v>
      </c>
      <c r="AF17">
        <v>12</v>
      </c>
      <c r="AG17">
        <v>3</v>
      </c>
    </row>
    <row r="18" spans="1:33" x14ac:dyDescent="0.2">
      <c r="A18">
        <v>16</v>
      </c>
      <c r="B18" t="s">
        <v>43</v>
      </c>
      <c r="C18" t="s">
        <v>54</v>
      </c>
      <c r="D18">
        <v>838</v>
      </c>
      <c r="E18">
        <v>572</v>
      </c>
      <c r="F18">
        <v>934</v>
      </c>
      <c r="G18">
        <v>20</v>
      </c>
      <c r="H18">
        <v>33</v>
      </c>
      <c r="I18">
        <v>2</v>
      </c>
      <c r="L18">
        <v>838</v>
      </c>
      <c r="M18">
        <f t="shared" si="0"/>
        <v>-0.30611752851236906</v>
      </c>
      <c r="N18">
        <v>572</v>
      </c>
      <c r="O18">
        <f t="shared" si="1"/>
        <v>-0.42463630487966891</v>
      </c>
      <c r="P18">
        <v>934</v>
      </c>
      <c r="Q18">
        <f t="shared" si="2"/>
        <v>-0.39876313392111618</v>
      </c>
      <c r="R18">
        <v>20</v>
      </c>
      <c r="S18">
        <f t="shared" si="3"/>
        <v>-0.64225344381812932</v>
      </c>
      <c r="T18">
        <v>33</v>
      </c>
      <c r="U18">
        <f t="shared" si="4"/>
        <v>-0.65088786395235398</v>
      </c>
      <c r="V18">
        <v>2</v>
      </c>
      <c r="W18">
        <f t="shared" si="5"/>
        <v>-1.1804303902084912</v>
      </c>
      <c r="Y18">
        <v>16</v>
      </c>
      <c r="Z18" t="s">
        <v>43</v>
      </c>
      <c r="AA18" t="s">
        <v>58</v>
      </c>
      <c r="AB18">
        <v>1191</v>
      </c>
      <c r="AC18">
        <v>837</v>
      </c>
      <c r="AD18">
        <v>1536</v>
      </c>
      <c r="AE18">
        <v>105</v>
      </c>
      <c r="AF18">
        <v>105</v>
      </c>
      <c r="AG18">
        <v>6</v>
      </c>
    </row>
    <row r="19" spans="1:33" x14ac:dyDescent="0.2">
      <c r="A19">
        <v>17</v>
      </c>
      <c r="B19" t="s">
        <v>43</v>
      </c>
      <c r="C19" t="s">
        <v>56</v>
      </c>
      <c r="D19">
        <v>37</v>
      </c>
      <c r="E19">
        <v>15</v>
      </c>
      <c r="F19">
        <v>60</v>
      </c>
      <c r="G19">
        <v>10</v>
      </c>
      <c r="H19">
        <v>12</v>
      </c>
      <c r="I19">
        <v>3</v>
      </c>
      <c r="L19">
        <v>37</v>
      </c>
      <c r="M19">
        <f t="shared" si="0"/>
        <v>-0.67489499931761443</v>
      </c>
      <c r="N19">
        <v>15</v>
      </c>
      <c r="O19">
        <f t="shared" si="1"/>
        <v>-0.73359381492862141</v>
      </c>
      <c r="P19">
        <v>60</v>
      </c>
      <c r="Q19">
        <f t="shared" si="2"/>
        <v>-0.74627433049809844</v>
      </c>
      <c r="R19">
        <v>10</v>
      </c>
      <c r="S19">
        <f t="shared" si="3"/>
        <v>-0.660178463182297</v>
      </c>
      <c r="T19">
        <v>12</v>
      </c>
      <c r="U19">
        <f t="shared" si="4"/>
        <v>-0.68622562285359345</v>
      </c>
      <c r="V19">
        <v>3</v>
      </c>
      <c r="W19">
        <f t="shared" si="5"/>
        <v>-0.86564895281956011</v>
      </c>
      <c r="Y19">
        <v>17</v>
      </c>
      <c r="Z19" t="s">
        <v>43</v>
      </c>
      <c r="AA19" t="s">
        <v>60</v>
      </c>
      <c r="AB19">
        <v>3134</v>
      </c>
      <c r="AC19">
        <v>4371</v>
      </c>
      <c r="AD19">
        <v>3703</v>
      </c>
      <c r="AE19">
        <v>1337</v>
      </c>
      <c r="AF19">
        <v>1355</v>
      </c>
      <c r="AG19">
        <v>8</v>
      </c>
    </row>
    <row r="20" spans="1:33" x14ac:dyDescent="0.2">
      <c r="A20">
        <v>18</v>
      </c>
      <c r="B20" t="s">
        <v>43</v>
      </c>
      <c r="C20" t="s">
        <v>58</v>
      </c>
      <c r="D20">
        <v>1191</v>
      </c>
      <c r="E20">
        <v>837</v>
      </c>
      <c r="F20">
        <v>1536</v>
      </c>
      <c r="G20">
        <v>105</v>
      </c>
      <c r="H20">
        <v>105</v>
      </c>
      <c r="I20">
        <v>6</v>
      </c>
      <c r="L20">
        <v>1191</v>
      </c>
      <c r="M20">
        <f t="shared" si="0"/>
        <v>-0.14359761940593763</v>
      </c>
      <c r="N20">
        <v>837</v>
      </c>
      <c r="O20">
        <f t="shared" si="1"/>
        <v>-0.27764574803411701</v>
      </c>
      <c r="P20">
        <v>1536</v>
      </c>
      <c r="Q20">
        <f t="shared" si="2"/>
        <v>-0.15940187495161581</v>
      </c>
      <c r="R20">
        <v>105</v>
      </c>
      <c r="S20">
        <f t="shared" si="3"/>
        <v>-0.48989077922270374</v>
      </c>
      <c r="T20">
        <v>105</v>
      </c>
      <c r="U20">
        <f t="shared" si="4"/>
        <v>-0.52972983343381863</v>
      </c>
      <c r="V20">
        <v>6</v>
      </c>
      <c r="W20">
        <f t="shared" si="5"/>
        <v>7.8695359347232735E-2</v>
      </c>
      <c r="Y20">
        <v>18</v>
      </c>
      <c r="Z20" t="s">
        <v>43</v>
      </c>
      <c r="AA20" t="s">
        <v>62</v>
      </c>
      <c r="AB20">
        <v>263</v>
      </c>
      <c r="AC20">
        <v>168</v>
      </c>
      <c r="AD20">
        <v>268</v>
      </c>
      <c r="AE20">
        <v>99</v>
      </c>
      <c r="AF20">
        <v>104</v>
      </c>
      <c r="AG20">
        <v>4</v>
      </c>
    </row>
    <row r="21" spans="1:33" x14ac:dyDescent="0.2">
      <c r="A21">
        <v>19</v>
      </c>
      <c r="B21" t="s">
        <v>43</v>
      </c>
      <c r="C21" t="s">
        <v>60</v>
      </c>
      <c r="D21">
        <v>3134</v>
      </c>
      <c r="E21">
        <v>4371</v>
      </c>
      <c r="F21">
        <v>3703</v>
      </c>
      <c r="G21">
        <v>1337</v>
      </c>
      <c r="H21">
        <v>1355</v>
      </c>
      <c r="I21">
        <v>8</v>
      </c>
      <c r="L21">
        <v>3134</v>
      </c>
      <c r="M21">
        <f t="shared" si="0"/>
        <v>0.75095247519405195</v>
      </c>
      <c r="N21">
        <v>4371</v>
      </c>
      <c r="O21">
        <f t="shared" si="1"/>
        <v>1.6825981308042999</v>
      </c>
      <c r="P21">
        <v>3703</v>
      </c>
      <c r="Q21">
        <f t="shared" si="2"/>
        <v>0.70221913532563884</v>
      </c>
      <c r="R21">
        <v>1337</v>
      </c>
      <c r="S21">
        <f t="shared" si="3"/>
        <v>1.7184716064427592</v>
      </c>
      <c r="T21">
        <v>1355</v>
      </c>
      <c r="U21">
        <f t="shared" si="4"/>
        <v>1.5737081964018651</v>
      </c>
      <c r="V21">
        <v>8</v>
      </c>
      <c r="W21">
        <f t="shared" si="5"/>
        <v>0.7082582341250947</v>
      </c>
    </row>
    <row r="22" spans="1:33" x14ac:dyDescent="0.2">
      <c r="A22">
        <v>20</v>
      </c>
      <c r="B22" t="s">
        <v>43</v>
      </c>
      <c r="C22" t="s">
        <v>62</v>
      </c>
      <c r="D22">
        <v>263</v>
      </c>
      <c r="E22">
        <v>168</v>
      </c>
      <c r="F22">
        <v>268</v>
      </c>
      <c r="G22">
        <v>99</v>
      </c>
      <c r="H22">
        <v>104</v>
      </c>
      <c r="I22">
        <v>4</v>
      </c>
      <c r="L22">
        <v>263</v>
      </c>
      <c r="M22">
        <f t="shared" si="0"/>
        <v>-0.570845425782052</v>
      </c>
      <c r="N22">
        <v>168</v>
      </c>
      <c r="O22">
        <f t="shared" si="1"/>
        <v>-0.64872756890081218</v>
      </c>
      <c r="P22">
        <v>268</v>
      </c>
      <c r="Q22">
        <f t="shared" si="2"/>
        <v>-0.66357143703355337</v>
      </c>
      <c r="R22">
        <v>99</v>
      </c>
      <c r="S22">
        <f t="shared" si="3"/>
        <v>-0.50064579084120442</v>
      </c>
      <c r="T22">
        <v>104</v>
      </c>
      <c r="U22">
        <f t="shared" si="4"/>
        <v>-0.53141258385768708</v>
      </c>
      <c r="V22">
        <v>4</v>
      </c>
      <c r="W22">
        <f t="shared" si="5"/>
        <v>-0.55086751543062917</v>
      </c>
    </row>
    <row r="24" spans="1:33" x14ac:dyDescent="0.2">
      <c r="V24" s="94" t="s">
        <v>94</v>
      </c>
      <c r="W24" s="94"/>
    </row>
    <row r="25" spans="1:33" ht="17" thickBot="1" x14ac:dyDescent="0.25">
      <c r="D25" s="107" t="s">
        <v>134</v>
      </c>
      <c r="E25" s="107"/>
      <c r="F25" s="107"/>
      <c r="G25" s="107"/>
      <c r="H25" s="107"/>
      <c r="I25" s="107"/>
      <c r="J25" s="107"/>
      <c r="N25" s="1" t="s">
        <v>131</v>
      </c>
      <c r="O25" s="1" t="s">
        <v>132</v>
      </c>
      <c r="P25" s="1" t="s">
        <v>142</v>
      </c>
      <c r="Q25" s="1" t="s">
        <v>133</v>
      </c>
      <c r="R25" s="1" t="s">
        <v>82</v>
      </c>
      <c r="S25" s="1" t="s">
        <v>15</v>
      </c>
    </row>
    <row r="26" spans="1:33" x14ac:dyDescent="0.2">
      <c r="D26" s="10"/>
      <c r="E26" s="10" t="s">
        <v>131</v>
      </c>
      <c r="F26" s="10" t="s">
        <v>132</v>
      </c>
      <c r="G26" s="10" t="s">
        <v>81</v>
      </c>
      <c r="H26" s="10" t="s">
        <v>133</v>
      </c>
      <c r="I26" s="10" t="s">
        <v>82</v>
      </c>
      <c r="J26" s="10" t="s">
        <v>15</v>
      </c>
      <c r="L26" s="95" t="s">
        <v>89</v>
      </c>
      <c r="M26" s="95"/>
      <c r="N26">
        <f>M42</f>
        <v>2172.0415790340276</v>
      </c>
      <c r="O26">
        <f>O42</f>
        <v>1802.8369011381099</v>
      </c>
      <c r="P26">
        <f>Q42</f>
        <v>2515.0268785840044</v>
      </c>
      <c r="Q26">
        <f>S42</f>
        <v>557.87945311736144</v>
      </c>
      <c r="R26">
        <f>U42</f>
        <v>594.26518978438719</v>
      </c>
      <c r="S26">
        <f>W42</f>
        <v>3.1768074010172374</v>
      </c>
    </row>
    <row r="27" spans="1:33" x14ac:dyDescent="0.2">
      <c r="D27" s="8" t="s">
        <v>131</v>
      </c>
      <c r="E27" s="8">
        <v>1</v>
      </c>
      <c r="F27" s="8"/>
      <c r="G27" s="8"/>
      <c r="H27" s="8"/>
      <c r="I27" s="8"/>
      <c r="J27" s="8"/>
      <c r="L27" s="98" t="s">
        <v>66</v>
      </c>
      <c r="M27" s="98"/>
      <c r="N27">
        <f>M38</f>
        <v>1502.9</v>
      </c>
      <c r="O27">
        <f>O38</f>
        <v>1337.55</v>
      </c>
      <c r="P27">
        <f>Q38</f>
        <v>1936.9</v>
      </c>
      <c r="Q27">
        <f>S38</f>
        <v>378.3</v>
      </c>
      <c r="R27">
        <f>U38</f>
        <v>419.8</v>
      </c>
      <c r="S27">
        <f>W38</f>
        <v>5.75</v>
      </c>
    </row>
    <row r="28" spans="1:33" x14ac:dyDescent="0.2">
      <c r="D28" s="8" t="s">
        <v>132</v>
      </c>
      <c r="E28" s="8">
        <v>0.93455589186168264</v>
      </c>
      <c r="F28" s="8">
        <v>1</v>
      </c>
      <c r="G28" s="8"/>
      <c r="H28" s="8"/>
      <c r="I28" s="8"/>
      <c r="J28" s="8"/>
      <c r="L28" s="95" t="s">
        <v>90</v>
      </c>
      <c r="M28" s="95"/>
      <c r="N28">
        <f>M47</f>
        <v>0</v>
      </c>
      <c r="O28">
        <f>O47</f>
        <v>15</v>
      </c>
      <c r="P28">
        <f>Q47</f>
        <v>18</v>
      </c>
      <c r="Q28">
        <f>S47</f>
        <v>10</v>
      </c>
      <c r="R28">
        <f>U47</f>
        <v>12</v>
      </c>
      <c r="S28">
        <f>W47</f>
        <v>2</v>
      </c>
    </row>
    <row r="29" spans="1:33" x14ac:dyDescent="0.2">
      <c r="D29" s="8" t="s">
        <v>81</v>
      </c>
      <c r="E29" s="8">
        <v>0.9195216205759863</v>
      </c>
      <c r="F29" s="8">
        <v>0.9151186432464018</v>
      </c>
      <c r="G29" s="8">
        <v>1</v>
      </c>
      <c r="H29" s="8"/>
      <c r="I29" s="8"/>
      <c r="J29" s="8"/>
      <c r="L29" s="98" t="s">
        <v>91</v>
      </c>
      <c r="M29" s="98"/>
      <c r="N29">
        <f>M48</f>
        <v>7731</v>
      </c>
      <c r="O29">
        <f>O48</f>
        <v>6352</v>
      </c>
      <c r="P29">
        <f>Q48</f>
        <v>8308</v>
      </c>
      <c r="Q29">
        <f>S48</f>
        <v>1880</v>
      </c>
      <c r="R29">
        <f>U48</f>
        <v>2110</v>
      </c>
      <c r="S29">
        <f>W48</f>
        <v>12</v>
      </c>
    </row>
    <row r="30" spans="1:33" x14ac:dyDescent="0.2">
      <c r="D30" s="8" t="s">
        <v>133</v>
      </c>
      <c r="E30" s="8">
        <v>0.40153648898346445</v>
      </c>
      <c r="F30" s="8">
        <v>0.55936194356008118</v>
      </c>
      <c r="G30" s="8">
        <v>0.68879044248752352</v>
      </c>
      <c r="H30" s="8">
        <v>1</v>
      </c>
      <c r="I30" s="8"/>
      <c r="J30" s="8"/>
      <c r="L30" s="95" t="s">
        <v>74</v>
      </c>
      <c r="M30" s="95"/>
      <c r="N30">
        <f>M46</f>
        <v>7731</v>
      </c>
      <c r="O30">
        <f>O46</f>
        <v>6337</v>
      </c>
      <c r="P30">
        <f>Q46</f>
        <v>8290</v>
      </c>
      <c r="Q30">
        <f>S46</f>
        <v>1870</v>
      </c>
      <c r="R30">
        <f>U46</f>
        <v>2098</v>
      </c>
      <c r="S30">
        <f>W46</f>
        <v>10</v>
      </c>
    </row>
    <row r="31" spans="1:33" x14ac:dyDescent="0.2">
      <c r="D31" s="8" t="s">
        <v>82</v>
      </c>
      <c r="E31" s="8">
        <v>0.44599101417403769</v>
      </c>
      <c r="F31" s="8">
        <v>0.5868840770118221</v>
      </c>
      <c r="G31" s="8">
        <v>0.72876853375149087</v>
      </c>
      <c r="H31" s="8">
        <v>0.99520446765586557</v>
      </c>
      <c r="I31" s="8">
        <v>1</v>
      </c>
      <c r="J31" s="8"/>
      <c r="L31" s="96"/>
      <c r="M31" s="96"/>
    </row>
    <row r="32" spans="1:33" ht="17" thickBot="1" x14ac:dyDescent="0.25">
      <c r="D32" s="9" t="s">
        <v>15</v>
      </c>
      <c r="E32" s="9">
        <v>0.27159180702758151</v>
      </c>
      <c r="F32" s="9">
        <v>0.34019862658569988</v>
      </c>
      <c r="G32" s="9">
        <v>0.47244377995267811</v>
      </c>
      <c r="H32" s="9">
        <v>0.76349953563857276</v>
      </c>
      <c r="I32" s="9">
        <v>0.76572114055159246</v>
      </c>
      <c r="J32" s="9">
        <v>1</v>
      </c>
      <c r="L32" s="97" t="s">
        <v>92</v>
      </c>
      <c r="M32" s="97"/>
      <c r="N32" s="11">
        <v>2.68</v>
      </c>
    </row>
    <row r="33" spans="3:23" x14ac:dyDescent="0.2">
      <c r="D33" s="8"/>
      <c r="E33" s="8"/>
      <c r="F33" s="8"/>
      <c r="G33" s="8"/>
      <c r="H33" s="8"/>
      <c r="I33" s="8"/>
      <c r="J33" s="8"/>
    </row>
    <row r="34" spans="3:23" ht="17" thickBot="1" x14ac:dyDescent="0.25">
      <c r="D34" s="106" t="s">
        <v>144</v>
      </c>
      <c r="E34" s="106"/>
      <c r="F34" s="106"/>
      <c r="G34" s="106"/>
      <c r="H34" s="106"/>
      <c r="I34" s="106"/>
      <c r="J34" s="106"/>
    </row>
    <row r="35" spans="3:23" ht="17" thickBot="1" x14ac:dyDescent="0.25">
      <c r="D35" s="10"/>
      <c r="E35" s="10" t="s">
        <v>131</v>
      </c>
      <c r="F35" s="10" t="s">
        <v>132</v>
      </c>
      <c r="G35" s="10" t="s">
        <v>81</v>
      </c>
      <c r="H35" s="10" t="s">
        <v>133</v>
      </c>
      <c r="I35" s="10" t="s">
        <v>82</v>
      </c>
      <c r="J35" s="10" t="s">
        <v>15</v>
      </c>
      <c r="L35" s="107" t="s">
        <v>141</v>
      </c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</row>
    <row r="36" spans="3:23" x14ac:dyDescent="0.2">
      <c r="D36" s="8" t="s">
        <v>131</v>
      </c>
      <c r="E36" s="8">
        <v>1</v>
      </c>
      <c r="F36" s="8"/>
      <c r="G36" s="8"/>
      <c r="H36" s="8"/>
      <c r="I36" s="8"/>
      <c r="J36" s="8"/>
      <c r="L36" s="10" t="s">
        <v>131</v>
      </c>
      <c r="M36" s="10"/>
      <c r="N36" s="10" t="s">
        <v>132</v>
      </c>
      <c r="O36" s="10"/>
      <c r="P36" s="10" t="s">
        <v>81</v>
      </c>
      <c r="Q36" s="10"/>
      <c r="R36" s="10" t="s">
        <v>133</v>
      </c>
      <c r="S36" s="10"/>
      <c r="T36" s="10" t="s">
        <v>82</v>
      </c>
      <c r="U36" s="10"/>
      <c r="V36" s="10" t="s">
        <v>15</v>
      </c>
      <c r="W36" s="10"/>
    </row>
    <row r="37" spans="3:23" x14ac:dyDescent="0.2">
      <c r="D37" s="8" t="s">
        <v>132</v>
      </c>
      <c r="E37" s="8">
        <v>0.87840877152508279</v>
      </c>
      <c r="F37" s="8">
        <v>1</v>
      </c>
      <c r="G37" s="8"/>
      <c r="H37" s="8"/>
      <c r="I37" s="8"/>
      <c r="J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3:23" x14ac:dyDescent="0.2">
      <c r="D38" s="8" t="s">
        <v>81</v>
      </c>
      <c r="E38" s="8">
        <v>0.89727931607753064</v>
      </c>
      <c r="F38" s="8">
        <v>0.95117117440345089</v>
      </c>
      <c r="G38" s="8">
        <v>1</v>
      </c>
      <c r="H38" s="8"/>
      <c r="I38" s="8"/>
      <c r="J38" s="8"/>
      <c r="L38" s="8" t="s">
        <v>66</v>
      </c>
      <c r="M38" s="8">
        <v>1502.9</v>
      </c>
      <c r="N38" s="8" t="s">
        <v>66</v>
      </c>
      <c r="O38" s="8">
        <v>1337.55</v>
      </c>
      <c r="P38" s="8" t="s">
        <v>66</v>
      </c>
      <c r="Q38" s="8">
        <v>1936.9</v>
      </c>
      <c r="R38" s="8" t="s">
        <v>66</v>
      </c>
      <c r="S38" s="8">
        <v>378.3</v>
      </c>
      <c r="T38" s="8" t="s">
        <v>66</v>
      </c>
      <c r="U38" s="8">
        <v>419.8</v>
      </c>
      <c r="V38" s="8" t="s">
        <v>66</v>
      </c>
      <c r="W38" s="8">
        <v>5.75</v>
      </c>
    </row>
    <row r="39" spans="3:23" x14ac:dyDescent="0.2">
      <c r="D39" s="8" t="s">
        <v>133</v>
      </c>
      <c r="E39" s="8">
        <v>0.35299649171853176</v>
      </c>
      <c r="F39" s="8">
        <v>0.7045587754016055</v>
      </c>
      <c r="G39" s="8">
        <v>0.6783562863454391</v>
      </c>
      <c r="H39" s="8">
        <v>1</v>
      </c>
      <c r="I39" s="8"/>
      <c r="J39" s="8"/>
      <c r="L39" s="8" t="s">
        <v>67</v>
      </c>
      <c r="M39" s="8">
        <v>485.68326206760673</v>
      </c>
      <c r="N39" s="8" t="s">
        <v>67</v>
      </c>
      <c r="O39" s="8">
        <v>403.12658632898814</v>
      </c>
      <c r="P39" s="8" t="s">
        <v>67</v>
      </c>
      <c r="Q39" s="8">
        <v>562.37710657529431</v>
      </c>
      <c r="R39" s="8" t="s">
        <v>67</v>
      </c>
      <c r="S39" s="8">
        <v>124.7456380420827</v>
      </c>
      <c r="T39" s="8" t="s">
        <v>67</v>
      </c>
      <c r="U39" s="8">
        <v>132.88173610197032</v>
      </c>
      <c r="V39" s="8" t="s">
        <v>67</v>
      </c>
      <c r="W39" s="8">
        <v>0.71035573000989771</v>
      </c>
    </row>
    <row r="40" spans="3:23" x14ac:dyDescent="0.2">
      <c r="D40" s="8" t="s">
        <v>82</v>
      </c>
      <c r="E40" s="8">
        <v>0.41890468330045844</v>
      </c>
      <c r="F40" s="8">
        <v>0.75781678216606652</v>
      </c>
      <c r="G40" s="8">
        <v>0.73723432064618766</v>
      </c>
      <c r="H40" s="8">
        <v>0.99384284587080285</v>
      </c>
      <c r="I40" s="8">
        <v>1</v>
      </c>
      <c r="J40" s="8"/>
      <c r="L40" s="8" t="s">
        <v>68</v>
      </c>
      <c r="M40" s="8">
        <v>404.5</v>
      </c>
      <c r="N40" s="8" t="s">
        <v>68</v>
      </c>
      <c r="O40" s="8">
        <v>380</v>
      </c>
      <c r="P40" s="8" t="s">
        <v>68</v>
      </c>
      <c r="Q40" s="8">
        <v>742.5</v>
      </c>
      <c r="R40" s="8" t="s">
        <v>68</v>
      </c>
      <c r="S40" s="8">
        <v>96.5</v>
      </c>
      <c r="T40" s="8" t="s">
        <v>68</v>
      </c>
      <c r="U40" s="8">
        <v>107</v>
      </c>
      <c r="V40" s="8" t="s">
        <v>68</v>
      </c>
      <c r="W40" s="8">
        <v>4.5</v>
      </c>
    </row>
    <row r="41" spans="3:23" ht="17" thickBot="1" x14ac:dyDescent="0.25">
      <c r="D41" s="9" t="s">
        <v>15</v>
      </c>
      <c r="E41" s="9">
        <v>0.48188773994141287</v>
      </c>
      <c r="F41" s="9">
        <v>0.61039130207190839</v>
      </c>
      <c r="G41" s="9">
        <v>0.67503856375999827</v>
      </c>
      <c r="H41" s="9">
        <v>0.73249655748283193</v>
      </c>
      <c r="I41" s="9">
        <v>0.74773417551128651</v>
      </c>
      <c r="J41" s="9">
        <v>1</v>
      </c>
      <c r="L41" s="8" t="s">
        <v>69</v>
      </c>
      <c r="M41" s="8" t="e">
        <v>#N/A</v>
      </c>
      <c r="N41" s="8" t="s">
        <v>69</v>
      </c>
      <c r="O41" s="8" t="e">
        <v>#N/A</v>
      </c>
      <c r="P41" s="8" t="s">
        <v>69</v>
      </c>
      <c r="Q41" s="8" t="e">
        <v>#N/A</v>
      </c>
      <c r="R41" s="8" t="s">
        <v>69</v>
      </c>
      <c r="S41" s="8" t="e">
        <v>#N/A</v>
      </c>
      <c r="T41" s="8" t="s">
        <v>69</v>
      </c>
      <c r="U41" s="8" t="e">
        <v>#N/A</v>
      </c>
      <c r="V41" s="8" t="s">
        <v>69</v>
      </c>
      <c r="W41" s="8">
        <v>3</v>
      </c>
    </row>
    <row r="42" spans="3:23" x14ac:dyDescent="0.2">
      <c r="L42" s="8" t="s">
        <v>70</v>
      </c>
      <c r="M42" s="8">
        <v>2172.0415790340276</v>
      </c>
      <c r="N42" s="8" t="s">
        <v>70</v>
      </c>
      <c r="O42" s="8">
        <v>1802.8369011381099</v>
      </c>
      <c r="P42" s="8" t="s">
        <v>70</v>
      </c>
      <c r="Q42" s="8">
        <v>2515.0268785840044</v>
      </c>
      <c r="R42" s="8" t="s">
        <v>70</v>
      </c>
      <c r="S42" s="8">
        <v>557.87945311736144</v>
      </c>
      <c r="T42" s="8" t="s">
        <v>70</v>
      </c>
      <c r="U42" s="8">
        <v>594.26518978438719</v>
      </c>
      <c r="V42" s="8" t="s">
        <v>70</v>
      </c>
      <c r="W42" s="8">
        <v>3.1768074010172374</v>
      </c>
    </row>
    <row r="43" spans="3:23" ht="17" thickBot="1" x14ac:dyDescent="0.25">
      <c r="C43" s="37" t="s">
        <v>147</v>
      </c>
      <c r="D43" s="107" t="s">
        <v>146</v>
      </c>
      <c r="E43" s="107"/>
      <c r="F43" s="107"/>
      <c r="G43" s="107"/>
      <c r="H43" s="107"/>
      <c r="I43" s="107"/>
      <c r="J43" s="107"/>
      <c r="L43" s="8" t="s">
        <v>71</v>
      </c>
      <c r="M43" s="8">
        <v>4717764.6210526312</v>
      </c>
      <c r="N43" s="8" t="s">
        <v>71</v>
      </c>
      <c r="O43" s="8">
        <v>3250220.8921052632</v>
      </c>
      <c r="P43" s="8" t="s">
        <v>71</v>
      </c>
      <c r="Q43" s="8">
        <v>6325360.2000000002</v>
      </c>
      <c r="R43" s="8" t="s">
        <v>71</v>
      </c>
      <c r="S43" s="8">
        <v>311229.48421052634</v>
      </c>
      <c r="T43" s="8" t="s">
        <v>71</v>
      </c>
      <c r="U43" s="8">
        <v>353151.1157894737</v>
      </c>
      <c r="V43" s="8" t="s">
        <v>71</v>
      </c>
      <c r="W43" s="8">
        <v>10.092105263157896</v>
      </c>
    </row>
    <row r="44" spans="3:23" x14ac:dyDescent="0.2">
      <c r="D44" s="10"/>
      <c r="E44" s="10" t="s">
        <v>131</v>
      </c>
      <c r="F44" s="10" t="s">
        <v>132</v>
      </c>
      <c r="G44" s="10" t="s">
        <v>81</v>
      </c>
      <c r="H44" s="10" t="s">
        <v>133</v>
      </c>
      <c r="I44" s="10" t="s">
        <v>82</v>
      </c>
      <c r="J44" s="10" t="s">
        <v>15</v>
      </c>
      <c r="L44" s="8" t="s">
        <v>72</v>
      </c>
      <c r="M44" s="8">
        <v>2.6361200419933546</v>
      </c>
      <c r="N44" s="8" t="s">
        <v>72</v>
      </c>
      <c r="O44" s="8">
        <v>1.8786011842134593</v>
      </c>
      <c r="P44" s="8" t="s">
        <v>72</v>
      </c>
      <c r="Q44" s="8">
        <v>1.2561916120437582</v>
      </c>
      <c r="R44" s="8" t="s">
        <v>72</v>
      </c>
      <c r="S44" s="8">
        <v>2.1413138905978464</v>
      </c>
      <c r="T44" s="8" t="s">
        <v>72</v>
      </c>
      <c r="U44" s="8">
        <v>2.6660397841978174</v>
      </c>
      <c r="V44" s="8" t="s">
        <v>72</v>
      </c>
      <c r="W44" s="8">
        <v>-0.82261729504096159</v>
      </c>
    </row>
    <row r="45" spans="3:23" x14ac:dyDescent="0.2">
      <c r="D45" s="8" t="s">
        <v>131</v>
      </c>
      <c r="E45" s="8">
        <v>1</v>
      </c>
      <c r="F45" s="8"/>
      <c r="G45" s="8"/>
      <c r="H45" s="8"/>
      <c r="I45" s="8"/>
      <c r="J45" s="8"/>
      <c r="L45" s="8" t="s">
        <v>73</v>
      </c>
      <c r="M45" s="8">
        <v>1.7744176415637853</v>
      </c>
      <c r="N45" s="8" t="s">
        <v>73</v>
      </c>
      <c r="O45" s="8">
        <v>1.5824758414961642</v>
      </c>
      <c r="P45" s="8" t="s">
        <v>73</v>
      </c>
      <c r="Q45" s="8">
        <v>1.4669807311293566</v>
      </c>
      <c r="R45" s="8" t="s">
        <v>73</v>
      </c>
      <c r="S45" s="8">
        <v>1.7646280009263815</v>
      </c>
      <c r="T45" s="8" t="s">
        <v>73</v>
      </c>
      <c r="U45" s="8">
        <v>1.8286711990966469</v>
      </c>
      <c r="V45" s="8" t="s">
        <v>73</v>
      </c>
      <c r="W45" s="8">
        <v>0.70247834897529815</v>
      </c>
    </row>
    <row r="46" spans="3:23" x14ac:dyDescent="0.2">
      <c r="D46" s="8" t="s">
        <v>132</v>
      </c>
      <c r="E46" s="8">
        <v>0.86356680837664668</v>
      </c>
      <c r="F46" s="8">
        <v>1</v>
      </c>
      <c r="G46" s="8"/>
      <c r="H46" s="8"/>
      <c r="I46" s="8"/>
      <c r="J46" s="8"/>
      <c r="L46" s="8" t="s">
        <v>74</v>
      </c>
      <c r="M46" s="8">
        <v>7731</v>
      </c>
      <c r="N46" s="8" t="s">
        <v>74</v>
      </c>
      <c r="O46" s="8">
        <v>6337</v>
      </c>
      <c r="P46" s="8" t="s">
        <v>74</v>
      </c>
      <c r="Q46" s="8">
        <v>8290</v>
      </c>
      <c r="R46" s="8" t="s">
        <v>74</v>
      </c>
      <c r="S46" s="8">
        <v>1870</v>
      </c>
      <c r="T46" s="8" t="s">
        <v>74</v>
      </c>
      <c r="U46" s="8">
        <v>2098</v>
      </c>
      <c r="V46" s="8" t="s">
        <v>74</v>
      </c>
      <c r="W46" s="8">
        <v>10</v>
      </c>
    </row>
    <row r="47" spans="3:23" x14ac:dyDescent="0.2">
      <c r="D47" s="8" t="s">
        <v>81</v>
      </c>
      <c r="E47" s="8">
        <v>0.84678335754118383</v>
      </c>
      <c r="F47" s="8">
        <v>0.98778998463135614</v>
      </c>
      <c r="G47" s="8">
        <v>1</v>
      </c>
      <c r="H47" s="8"/>
      <c r="I47" s="8"/>
      <c r="J47" s="8"/>
      <c r="L47" s="8" t="s">
        <v>75</v>
      </c>
      <c r="M47" s="8">
        <v>0</v>
      </c>
      <c r="N47" s="8" t="s">
        <v>75</v>
      </c>
      <c r="O47" s="8">
        <v>15</v>
      </c>
      <c r="P47" s="8" t="s">
        <v>75</v>
      </c>
      <c r="Q47" s="8">
        <v>18</v>
      </c>
      <c r="R47" s="8" t="s">
        <v>75</v>
      </c>
      <c r="S47" s="8">
        <v>10</v>
      </c>
      <c r="T47" s="8" t="s">
        <v>75</v>
      </c>
      <c r="U47" s="8">
        <v>12</v>
      </c>
      <c r="V47" s="8" t="s">
        <v>75</v>
      </c>
      <c r="W47" s="8">
        <v>2</v>
      </c>
    </row>
    <row r="48" spans="3:23" x14ac:dyDescent="0.2">
      <c r="D48" s="8" t="s">
        <v>133</v>
      </c>
      <c r="E48" s="8">
        <v>0.24616783706108658</v>
      </c>
      <c r="F48" s="8">
        <v>0.69115780616317801</v>
      </c>
      <c r="G48" s="8">
        <v>0.71811108279818892</v>
      </c>
      <c r="H48" s="8">
        <v>1</v>
      </c>
      <c r="I48" s="8"/>
      <c r="J48" s="8"/>
      <c r="L48" s="8" t="s">
        <v>76</v>
      </c>
      <c r="M48" s="8">
        <v>7731</v>
      </c>
      <c r="N48" s="8" t="s">
        <v>76</v>
      </c>
      <c r="O48" s="8">
        <v>6352</v>
      </c>
      <c r="P48" s="8" t="s">
        <v>76</v>
      </c>
      <c r="Q48" s="8">
        <v>8308</v>
      </c>
      <c r="R48" s="8" t="s">
        <v>76</v>
      </c>
      <c r="S48" s="8">
        <v>1880</v>
      </c>
      <c r="T48" s="8" t="s">
        <v>76</v>
      </c>
      <c r="U48" s="8">
        <v>2110</v>
      </c>
      <c r="V48" s="8" t="s">
        <v>76</v>
      </c>
      <c r="W48" s="8">
        <v>12</v>
      </c>
    </row>
    <row r="49" spans="3:23" x14ac:dyDescent="0.2">
      <c r="D49" s="8" t="s">
        <v>82</v>
      </c>
      <c r="E49" s="8">
        <v>0.28342303721031148</v>
      </c>
      <c r="F49" s="8">
        <v>0.71777786473923322</v>
      </c>
      <c r="G49" s="8">
        <v>0.74490280376779583</v>
      </c>
      <c r="H49" s="8">
        <v>0.99912057007544974</v>
      </c>
      <c r="I49" s="8">
        <v>1</v>
      </c>
      <c r="J49" s="8"/>
      <c r="L49" s="8" t="s">
        <v>77</v>
      </c>
      <c r="M49" s="8">
        <v>30058</v>
      </c>
      <c r="N49" s="8" t="s">
        <v>77</v>
      </c>
      <c r="O49" s="8">
        <v>26751</v>
      </c>
      <c r="P49" s="8" t="s">
        <v>77</v>
      </c>
      <c r="Q49" s="8">
        <v>38738</v>
      </c>
      <c r="R49" s="8" t="s">
        <v>77</v>
      </c>
      <c r="S49" s="8">
        <v>7566</v>
      </c>
      <c r="T49" s="8" t="s">
        <v>77</v>
      </c>
      <c r="U49" s="8">
        <v>8396</v>
      </c>
      <c r="V49" s="8" t="s">
        <v>77</v>
      </c>
      <c r="W49" s="8">
        <v>115</v>
      </c>
    </row>
    <row r="50" spans="3:23" ht="17" thickBot="1" x14ac:dyDescent="0.25">
      <c r="D50" s="9" t="s">
        <v>15</v>
      </c>
      <c r="E50" s="9">
        <v>0.51270764872150298</v>
      </c>
      <c r="F50" s="9">
        <v>0.7475416431638664</v>
      </c>
      <c r="G50" s="9">
        <v>0.73921042063843456</v>
      </c>
      <c r="H50" s="9">
        <v>0.74069076851386251</v>
      </c>
      <c r="I50" s="9">
        <v>0.75490490447517522</v>
      </c>
      <c r="J50" s="9">
        <v>1</v>
      </c>
      <c r="L50" s="9" t="s">
        <v>78</v>
      </c>
      <c r="M50" s="9">
        <v>20</v>
      </c>
      <c r="N50" s="9" t="s">
        <v>78</v>
      </c>
      <c r="O50" s="9">
        <v>20</v>
      </c>
      <c r="P50" s="9" t="s">
        <v>78</v>
      </c>
      <c r="Q50" s="9">
        <v>20</v>
      </c>
      <c r="R50" s="9" t="s">
        <v>78</v>
      </c>
      <c r="S50" s="9">
        <v>20</v>
      </c>
      <c r="T50" s="9" t="s">
        <v>78</v>
      </c>
      <c r="U50" s="9">
        <v>20</v>
      </c>
      <c r="V50" s="9" t="s">
        <v>78</v>
      </c>
      <c r="W50" s="9">
        <v>20</v>
      </c>
    </row>
    <row r="52" spans="3:23" ht="17" thickBot="1" x14ac:dyDescent="0.25">
      <c r="C52" s="37" t="s">
        <v>147</v>
      </c>
      <c r="D52" s="107" t="s">
        <v>150</v>
      </c>
      <c r="E52" s="107"/>
      <c r="F52" s="107"/>
      <c r="G52" s="107"/>
      <c r="H52" s="107"/>
      <c r="I52" s="107"/>
      <c r="J52" s="107"/>
    </row>
    <row r="53" spans="3:23" x14ac:dyDescent="0.2">
      <c r="D53" s="10"/>
      <c r="E53" s="10" t="s">
        <v>131</v>
      </c>
      <c r="F53" s="10" t="s">
        <v>132</v>
      </c>
      <c r="G53" s="10" t="s">
        <v>81</v>
      </c>
      <c r="H53" s="10" t="s">
        <v>133</v>
      </c>
      <c r="I53" s="10" t="s">
        <v>82</v>
      </c>
      <c r="J53" s="10" t="s">
        <v>15</v>
      </c>
    </row>
    <row r="54" spans="3:23" x14ac:dyDescent="0.2">
      <c r="D54" s="8" t="s">
        <v>131</v>
      </c>
      <c r="E54" s="8">
        <v>1</v>
      </c>
      <c r="F54" s="8"/>
      <c r="G54" s="8"/>
      <c r="H54" s="8"/>
      <c r="I54" s="8"/>
      <c r="J54" s="8"/>
    </row>
    <row r="55" spans="3:23" x14ac:dyDescent="0.2">
      <c r="D55" s="8" t="s">
        <v>132</v>
      </c>
      <c r="E55" s="8">
        <v>0.943221540653574</v>
      </c>
      <c r="F55" s="8">
        <v>1</v>
      </c>
      <c r="G55" s="8"/>
      <c r="H55" s="8"/>
      <c r="I55" s="8"/>
      <c r="J55" s="8"/>
    </row>
    <row r="56" spans="3:23" x14ac:dyDescent="0.2">
      <c r="D56" s="8" t="s">
        <v>81</v>
      </c>
      <c r="E56" s="8">
        <v>0.98756674558877144</v>
      </c>
      <c r="F56" s="8">
        <v>0.95949880047213343</v>
      </c>
      <c r="G56" s="8">
        <v>1</v>
      </c>
      <c r="H56" s="8"/>
      <c r="I56" s="8"/>
      <c r="J56" s="8"/>
    </row>
    <row r="57" spans="3:23" x14ac:dyDescent="0.2">
      <c r="D57" s="8" t="s">
        <v>133</v>
      </c>
      <c r="E57" s="8">
        <v>0.55251263778567727</v>
      </c>
      <c r="F57" s="8">
        <v>0.77169934017337039</v>
      </c>
      <c r="G57" s="8">
        <v>0.65189195767369756</v>
      </c>
      <c r="H57" s="8">
        <v>1</v>
      </c>
      <c r="I57" s="8"/>
      <c r="J57" s="8"/>
    </row>
    <row r="58" spans="3:23" x14ac:dyDescent="0.2">
      <c r="D58" s="8" t="s">
        <v>82</v>
      </c>
      <c r="E58" s="8">
        <v>0.6676054761952781</v>
      </c>
      <c r="F58" s="8">
        <v>0.85554235352991193</v>
      </c>
      <c r="G58" s="8">
        <v>0.75049944067476038</v>
      </c>
      <c r="H58" s="8">
        <v>0.98798947703830464</v>
      </c>
      <c r="I58" s="8">
        <v>1</v>
      </c>
      <c r="J58" s="8"/>
    </row>
    <row r="59" spans="3:23" ht="17" thickBot="1" x14ac:dyDescent="0.25">
      <c r="D59" s="9" t="s">
        <v>15</v>
      </c>
      <c r="E59" s="9">
        <v>0.67978960231492813</v>
      </c>
      <c r="F59" s="9">
        <v>0.74801797456665831</v>
      </c>
      <c r="G59" s="9">
        <v>0.76965879422886818</v>
      </c>
      <c r="H59" s="9">
        <v>0.80731170503554184</v>
      </c>
      <c r="I59" s="9">
        <v>0.83029620665701687</v>
      </c>
      <c r="J59" s="9">
        <v>1</v>
      </c>
    </row>
    <row r="62" spans="3:23" x14ac:dyDescent="0.2">
      <c r="D62" s="93" t="s">
        <v>99</v>
      </c>
      <c r="E62" s="90"/>
      <c r="F62" s="90"/>
      <c r="G62" s="91"/>
    </row>
    <row r="63" spans="3:23" x14ac:dyDescent="0.2">
      <c r="D63" s="25" t="s">
        <v>100</v>
      </c>
      <c r="E63" s="16">
        <v>0.05</v>
      </c>
      <c r="F63" s="29" t="s">
        <v>128</v>
      </c>
      <c r="G63" s="35" t="s">
        <v>102</v>
      </c>
    </row>
    <row r="64" spans="3:23" x14ac:dyDescent="0.2">
      <c r="D64" s="101" t="s">
        <v>151</v>
      </c>
      <c r="E64" s="102"/>
      <c r="F64" s="39">
        <f>I84</f>
        <v>4.2861723015614452E-2</v>
      </c>
      <c r="G64" s="40" t="str">
        <f>IF(F64&lt;$E$63,"Yes","No")</f>
        <v>Yes</v>
      </c>
    </row>
    <row r="65" spans="4:12" x14ac:dyDescent="0.2">
      <c r="D65" s="103" t="s">
        <v>152</v>
      </c>
      <c r="E65" s="99"/>
      <c r="F65" s="16">
        <f>H111</f>
        <v>7.1382362478689503E-3</v>
      </c>
      <c r="G65" s="26" t="str">
        <f t="shared" ref="G65:G68" si="6">IF(F65&lt;$E$63,"Yes","No")</f>
        <v>Yes</v>
      </c>
    </row>
    <row r="66" spans="4:12" x14ac:dyDescent="0.2">
      <c r="D66" s="103" t="s">
        <v>129</v>
      </c>
      <c r="E66" s="99"/>
      <c r="F66" s="16">
        <f>H131</f>
        <v>2.1143793973037485E-3</v>
      </c>
      <c r="G66" s="26" t="str">
        <f t="shared" si="6"/>
        <v>Yes</v>
      </c>
    </row>
    <row r="67" spans="4:12" x14ac:dyDescent="0.2">
      <c r="D67" s="103" t="s">
        <v>153</v>
      </c>
      <c r="E67" s="99"/>
      <c r="F67" s="16">
        <f>H151</f>
        <v>5.4617509024146164E-4</v>
      </c>
      <c r="G67" s="26" t="str">
        <f t="shared" si="6"/>
        <v>Yes</v>
      </c>
    </row>
    <row r="68" spans="4:12" x14ac:dyDescent="0.2">
      <c r="D68" s="104" t="s">
        <v>104</v>
      </c>
      <c r="E68" s="105"/>
      <c r="F68" s="27">
        <f>H171</f>
        <v>3.6022190337550513E-4</v>
      </c>
      <c r="G68" s="28" t="str">
        <f t="shared" si="6"/>
        <v>Yes</v>
      </c>
    </row>
    <row r="72" spans="4:12" ht="17" thickBot="1" x14ac:dyDescent="0.25"/>
    <row r="73" spans="4:12" x14ac:dyDescent="0.2">
      <c r="D73" s="13" t="s">
        <v>105</v>
      </c>
      <c r="E73" s="14"/>
      <c r="F73" s="87" t="s">
        <v>151</v>
      </c>
      <c r="G73" s="87"/>
      <c r="H73" s="87"/>
      <c r="I73" s="87"/>
      <c r="J73" s="87"/>
      <c r="K73" s="87"/>
      <c r="L73" s="88"/>
    </row>
    <row r="74" spans="4:12" ht="17" thickBot="1" x14ac:dyDescent="0.25">
      <c r="D74" s="15"/>
      <c r="E74" s="16"/>
      <c r="F74" s="16"/>
      <c r="G74" s="16"/>
      <c r="H74" s="16"/>
      <c r="I74" s="16"/>
      <c r="J74" s="16"/>
      <c r="K74" s="16"/>
      <c r="L74" s="17"/>
    </row>
    <row r="75" spans="4:12" x14ac:dyDescent="0.2">
      <c r="D75" s="22" t="s">
        <v>106</v>
      </c>
      <c r="E75" s="12"/>
      <c r="F75" s="16"/>
      <c r="G75" s="16"/>
      <c r="H75" s="16"/>
      <c r="I75" s="16"/>
      <c r="J75" s="16"/>
      <c r="K75" s="16"/>
      <c r="L75" s="17"/>
    </row>
    <row r="76" spans="4:12" x14ac:dyDescent="0.2">
      <c r="D76" s="18" t="s">
        <v>107</v>
      </c>
      <c r="E76" s="8">
        <v>0.48188773994141332</v>
      </c>
      <c r="F76" s="16"/>
      <c r="G76" s="16"/>
      <c r="H76" s="16"/>
      <c r="I76" s="16"/>
      <c r="J76" s="16"/>
      <c r="K76" s="16"/>
      <c r="L76" s="17"/>
    </row>
    <row r="77" spans="4:12" x14ac:dyDescent="0.2">
      <c r="D77" s="18" t="s">
        <v>108</v>
      </c>
      <c r="E77" s="8">
        <v>0.23221579390584318</v>
      </c>
      <c r="F77" s="16"/>
      <c r="G77" s="16"/>
      <c r="H77" s="16"/>
      <c r="I77" s="16"/>
      <c r="J77" s="16"/>
      <c r="K77" s="16"/>
      <c r="L77" s="17"/>
    </row>
    <row r="78" spans="4:12" x14ac:dyDescent="0.2">
      <c r="D78" s="18" t="s">
        <v>109</v>
      </c>
      <c r="E78" s="8">
        <v>0.18422928102495839</v>
      </c>
      <c r="F78" s="16"/>
      <c r="G78" s="16"/>
      <c r="H78" s="16"/>
      <c r="I78" s="16"/>
      <c r="J78" s="16"/>
      <c r="K78" s="16"/>
      <c r="L78" s="17"/>
    </row>
    <row r="79" spans="4:12" x14ac:dyDescent="0.2">
      <c r="D79" s="18" t="s">
        <v>67</v>
      </c>
      <c r="E79" s="8">
        <v>1425.4174147252174</v>
      </c>
      <c r="F79" s="16"/>
      <c r="G79" s="16"/>
      <c r="H79" s="16"/>
      <c r="I79" s="16"/>
      <c r="J79" s="16"/>
      <c r="K79" s="16"/>
      <c r="L79" s="17"/>
    </row>
    <row r="80" spans="4:12" ht="17" thickBot="1" x14ac:dyDescent="0.25">
      <c r="D80" s="20" t="s">
        <v>110</v>
      </c>
      <c r="E80" s="9">
        <v>18</v>
      </c>
      <c r="F80" s="16"/>
      <c r="G80" s="16"/>
      <c r="H80" s="16"/>
      <c r="I80" s="16"/>
      <c r="J80" s="16"/>
      <c r="K80" s="16"/>
      <c r="L80" s="17"/>
    </row>
    <row r="81" spans="4:12" x14ac:dyDescent="0.2">
      <c r="D81" s="15"/>
      <c r="E81" s="16"/>
      <c r="F81" s="16"/>
      <c r="G81" s="16"/>
      <c r="H81" s="16"/>
      <c r="I81" s="16"/>
      <c r="J81" s="16"/>
      <c r="K81" s="16"/>
      <c r="L81" s="17"/>
    </row>
    <row r="82" spans="4:12" ht="17" thickBot="1" x14ac:dyDescent="0.25">
      <c r="D82" s="15" t="s">
        <v>111</v>
      </c>
      <c r="E82" s="16"/>
      <c r="F82" s="16"/>
      <c r="G82" s="16"/>
      <c r="H82" s="16"/>
      <c r="I82" s="16"/>
      <c r="J82" s="16"/>
      <c r="K82" s="16"/>
      <c r="L82" s="17"/>
    </row>
    <row r="83" spans="4:12" x14ac:dyDescent="0.2">
      <c r="D83" s="23"/>
      <c r="E83" s="10" t="s">
        <v>116</v>
      </c>
      <c r="F83" s="10" t="s">
        <v>117</v>
      </c>
      <c r="G83" s="10" t="s">
        <v>118</v>
      </c>
      <c r="H83" s="10" t="s">
        <v>119</v>
      </c>
      <c r="I83" s="10" t="s">
        <v>120</v>
      </c>
      <c r="J83" s="16"/>
      <c r="K83" s="16"/>
      <c r="L83" s="17"/>
    </row>
    <row r="84" spans="4:12" x14ac:dyDescent="0.2">
      <c r="D84" s="18" t="s">
        <v>112</v>
      </c>
      <c r="E84" s="8">
        <v>1</v>
      </c>
      <c r="F84" s="8">
        <v>9832335.3785470277</v>
      </c>
      <c r="G84" s="8">
        <v>9832335.3785470277</v>
      </c>
      <c r="H84" s="8">
        <v>4.8391887629397896</v>
      </c>
      <c r="I84" s="8">
        <v>4.2861723015614452E-2</v>
      </c>
      <c r="J84" s="16"/>
      <c r="K84" s="16"/>
      <c r="L84" s="17"/>
    </row>
    <row r="85" spans="4:12" x14ac:dyDescent="0.2">
      <c r="D85" s="18" t="s">
        <v>113</v>
      </c>
      <c r="E85" s="8">
        <v>16</v>
      </c>
      <c r="F85" s="8">
        <v>32509036.899230756</v>
      </c>
      <c r="G85" s="8">
        <v>2031814.8062019222</v>
      </c>
      <c r="H85" s="8"/>
      <c r="I85" s="8"/>
      <c r="J85" s="16"/>
      <c r="K85" s="16"/>
      <c r="L85" s="17"/>
    </row>
    <row r="86" spans="4:12" ht="17" thickBot="1" x14ac:dyDescent="0.25">
      <c r="D86" s="20" t="s">
        <v>114</v>
      </c>
      <c r="E86" s="9">
        <v>17</v>
      </c>
      <c r="F86" s="9">
        <v>42341372.277777784</v>
      </c>
      <c r="G86" s="9"/>
      <c r="H86" s="9"/>
      <c r="I86" s="9"/>
      <c r="J86" s="16"/>
      <c r="K86" s="16"/>
      <c r="L86" s="17"/>
    </row>
    <row r="87" spans="4:12" ht="17" thickBot="1" x14ac:dyDescent="0.25">
      <c r="D87" s="15"/>
      <c r="E87" s="16"/>
      <c r="F87" s="16"/>
      <c r="G87" s="16"/>
      <c r="H87" s="16"/>
      <c r="I87" s="16"/>
      <c r="J87" s="16"/>
      <c r="K87" s="16"/>
      <c r="L87" s="17"/>
    </row>
    <row r="88" spans="4:12" x14ac:dyDescent="0.2">
      <c r="D88" s="23"/>
      <c r="E88" s="10" t="s">
        <v>121</v>
      </c>
      <c r="F88" s="10" t="s">
        <v>67</v>
      </c>
      <c r="G88" s="10" t="s">
        <v>122</v>
      </c>
      <c r="H88" s="10" t="s">
        <v>123</v>
      </c>
      <c r="I88" s="10" t="s">
        <v>124</v>
      </c>
      <c r="J88" s="10" t="s">
        <v>125</v>
      </c>
      <c r="K88" s="10" t="s">
        <v>126</v>
      </c>
      <c r="L88" s="24" t="s">
        <v>127</v>
      </c>
    </row>
    <row r="89" spans="4:12" x14ac:dyDescent="0.2">
      <c r="D89" s="18" t="s">
        <v>115</v>
      </c>
      <c r="E89" s="8">
        <v>-411.84615384615404</v>
      </c>
      <c r="F89" s="8">
        <v>739.61277923533055</v>
      </c>
      <c r="G89" s="8">
        <v>-0.55684023506456004</v>
      </c>
      <c r="H89" s="8">
        <v>0.58534207422583751</v>
      </c>
      <c r="I89" s="8">
        <v>-1979.7552039188915</v>
      </c>
      <c r="J89" s="8">
        <v>1156.0628962265835</v>
      </c>
      <c r="K89" s="8">
        <v>-1979.7552039188915</v>
      </c>
      <c r="L89" s="19">
        <v>1156.0628962265835</v>
      </c>
    </row>
    <row r="90" spans="4:12" ht="17" thickBot="1" x14ac:dyDescent="0.25">
      <c r="D90" s="20" t="s">
        <v>15</v>
      </c>
      <c r="E90" s="9">
        <v>260.90230769230772</v>
      </c>
      <c r="F90" s="9">
        <v>118.60189794764052</v>
      </c>
      <c r="G90" s="9">
        <v>2.1998156202145172</v>
      </c>
      <c r="H90" s="9">
        <v>4.2861723015614604E-2</v>
      </c>
      <c r="I90" s="9">
        <v>9.4775157354060866</v>
      </c>
      <c r="J90" s="9">
        <v>512.32709964920934</v>
      </c>
      <c r="K90" s="9">
        <v>9.4775157354060866</v>
      </c>
      <c r="L90" s="21">
        <v>512.32709964920934</v>
      </c>
    </row>
    <row r="93" spans="4:12" ht="17" thickBot="1" x14ac:dyDescent="0.25"/>
    <row r="94" spans="4:12" x14ac:dyDescent="0.2">
      <c r="D94" s="13" t="s">
        <v>105</v>
      </c>
      <c r="E94" s="14"/>
      <c r="F94" s="87" t="s">
        <v>152</v>
      </c>
      <c r="G94" s="87"/>
      <c r="H94" s="87"/>
      <c r="I94" s="87"/>
      <c r="J94" s="87"/>
      <c r="K94" s="87"/>
      <c r="L94" s="88"/>
    </row>
    <row r="95" spans="4:12" ht="17" thickBot="1" x14ac:dyDescent="0.25">
      <c r="D95" s="15"/>
      <c r="E95" s="16"/>
      <c r="F95" s="16"/>
      <c r="G95" s="16"/>
      <c r="H95" s="16"/>
      <c r="I95" s="16"/>
      <c r="J95" s="16"/>
      <c r="K95" s="16"/>
      <c r="L95" s="17"/>
    </row>
    <row r="96" spans="4:12" x14ac:dyDescent="0.2">
      <c r="D96" s="22" t="s">
        <v>106</v>
      </c>
      <c r="E96" s="12"/>
      <c r="F96" s="16"/>
      <c r="G96" s="16"/>
      <c r="H96" s="16"/>
      <c r="I96" s="16"/>
      <c r="J96" s="16"/>
      <c r="K96" s="16"/>
      <c r="L96" s="17"/>
    </row>
    <row r="97" spans="4:12" x14ac:dyDescent="0.2">
      <c r="D97" s="18" t="s">
        <v>107</v>
      </c>
      <c r="E97" s="8">
        <v>0.61039130207190828</v>
      </c>
      <c r="F97" s="16"/>
      <c r="G97" s="16"/>
      <c r="H97" s="16"/>
      <c r="I97" s="16"/>
      <c r="J97" s="16"/>
      <c r="K97" s="16"/>
      <c r="L97" s="17"/>
    </row>
    <row r="98" spans="4:12" x14ac:dyDescent="0.2">
      <c r="D98" s="18" t="s">
        <v>108</v>
      </c>
      <c r="E98" s="8">
        <v>0.37257754164503959</v>
      </c>
      <c r="F98" s="16"/>
      <c r="G98" s="16"/>
      <c r="H98" s="16"/>
      <c r="I98" s="16"/>
      <c r="J98" s="16"/>
      <c r="K98" s="16"/>
      <c r="L98" s="17"/>
    </row>
    <row r="99" spans="4:12" x14ac:dyDescent="0.2">
      <c r="D99" s="18" t="s">
        <v>109</v>
      </c>
      <c r="E99" s="8">
        <v>0.33336363799785457</v>
      </c>
      <c r="F99" s="16"/>
      <c r="G99" s="16"/>
      <c r="H99" s="16"/>
      <c r="I99" s="16"/>
      <c r="J99" s="16"/>
      <c r="K99" s="16"/>
      <c r="L99" s="17"/>
    </row>
    <row r="100" spans="4:12" x14ac:dyDescent="0.2">
      <c r="D100" s="18" t="s">
        <v>67</v>
      </c>
      <c r="E100" s="8">
        <v>1138.6452747588989</v>
      </c>
      <c r="F100" s="16"/>
      <c r="G100" s="16"/>
      <c r="H100" s="16"/>
      <c r="I100" s="16"/>
      <c r="J100" s="16"/>
      <c r="K100" s="16"/>
      <c r="L100" s="17"/>
    </row>
    <row r="101" spans="4:12" ht="17" thickBot="1" x14ac:dyDescent="0.25">
      <c r="D101" s="20" t="s">
        <v>110</v>
      </c>
      <c r="E101" s="9">
        <v>18</v>
      </c>
      <c r="F101" s="16"/>
      <c r="G101" s="16"/>
      <c r="H101" s="16"/>
      <c r="I101" s="16"/>
      <c r="J101" s="16"/>
      <c r="K101" s="16"/>
      <c r="L101" s="17"/>
    </row>
    <row r="102" spans="4:12" x14ac:dyDescent="0.2">
      <c r="D102" s="15"/>
      <c r="E102" s="16"/>
      <c r="F102" s="16"/>
      <c r="G102" s="16"/>
      <c r="H102" s="16"/>
      <c r="I102" s="16"/>
      <c r="J102" s="16"/>
      <c r="K102" s="16"/>
      <c r="L102" s="17"/>
    </row>
    <row r="103" spans="4:12" ht="17" thickBot="1" x14ac:dyDescent="0.25">
      <c r="D103" s="15" t="s">
        <v>111</v>
      </c>
      <c r="E103" s="16"/>
      <c r="F103" s="16"/>
      <c r="G103" s="16"/>
      <c r="H103" s="16"/>
      <c r="I103" s="16"/>
      <c r="J103" s="16"/>
      <c r="K103" s="16"/>
      <c r="L103" s="17"/>
    </row>
    <row r="104" spans="4:12" x14ac:dyDescent="0.2">
      <c r="D104" s="23"/>
      <c r="E104" s="10" t="s">
        <v>116</v>
      </c>
      <c r="F104" s="10" t="s">
        <v>117</v>
      </c>
      <c r="G104" s="10" t="s">
        <v>118</v>
      </c>
      <c r="H104" s="10" t="s">
        <v>119</v>
      </c>
      <c r="I104" s="10" t="s">
        <v>120</v>
      </c>
      <c r="J104" s="16"/>
      <c r="K104" s="16"/>
      <c r="L104" s="17"/>
    </row>
    <row r="105" spans="4:12" x14ac:dyDescent="0.2">
      <c r="D105" s="18" t="s">
        <v>112</v>
      </c>
      <c r="E105" s="8">
        <v>1</v>
      </c>
      <c r="F105" s="8">
        <v>12318377.012307703</v>
      </c>
      <c r="G105" s="8">
        <v>12318377.012307703</v>
      </c>
      <c r="H105" s="8">
        <v>9.5011592061119661</v>
      </c>
      <c r="I105" s="8">
        <v>7.1382362478689598E-3</v>
      </c>
      <c r="J105" s="16"/>
      <c r="K105" s="16"/>
      <c r="L105" s="17"/>
    </row>
    <row r="106" spans="4:12" x14ac:dyDescent="0.2">
      <c r="D106" s="18" t="s">
        <v>113</v>
      </c>
      <c r="E106" s="8">
        <v>16</v>
      </c>
      <c r="F106" s="8">
        <v>20744208.987692297</v>
      </c>
      <c r="G106" s="8">
        <v>1296513.0617307685</v>
      </c>
      <c r="H106" s="8"/>
      <c r="I106" s="8"/>
      <c r="J106" s="16"/>
      <c r="K106" s="16"/>
      <c r="L106" s="17"/>
    </row>
    <row r="107" spans="4:12" ht="17" thickBot="1" x14ac:dyDescent="0.25">
      <c r="D107" s="20" t="s">
        <v>114</v>
      </c>
      <c r="E107" s="9">
        <v>17</v>
      </c>
      <c r="F107" s="9">
        <v>33062586</v>
      </c>
      <c r="G107" s="9"/>
      <c r="H107" s="9"/>
      <c r="I107" s="9"/>
      <c r="J107" s="16"/>
      <c r="K107" s="16"/>
      <c r="L107" s="17"/>
    </row>
    <row r="108" spans="4:12" ht="17" thickBot="1" x14ac:dyDescent="0.25">
      <c r="D108" s="15"/>
      <c r="E108" s="16"/>
      <c r="F108" s="16"/>
      <c r="G108" s="16"/>
      <c r="H108" s="16"/>
      <c r="I108" s="16"/>
      <c r="J108" s="16"/>
      <c r="K108" s="16"/>
      <c r="L108" s="17"/>
    </row>
    <row r="109" spans="4:12" x14ac:dyDescent="0.2">
      <c r="D109" s="23"/>
      <c r="E109" s="10" t="s">
        <v>121</v>
      </c>
      <c r="F109" s="10" t="s">
        <v>67</v>
      </c>
      <c r="G109" s="10" t="s">
        <v>122</v>
      </c>
      <c r="H109" s="10" t="s">
        <v>123</v>
      </c>
      <c r="I109" s="10" t="s">
        <v>124</v>
      </c>
      <c r="J109" s="10" t="s">
        <v>125</v>
      </c>
      <c r="K109" s="10" t="s">
        <v>126</v>
      </c>
      <c r="L109" s="24" t="s">
        <v>127</v>
      </c>
    </row>
    <row r="110" spans="4:12" x14ac:dyDescent="0.2">
      <c r="D110" s="18" t="s">
        <v>115</v>
      </c>
      <c r="E110" s="8">
        <v>-629.38461538461615</v>
      </c>
      <c r="F110" s="8">
        <v>590.81402228409797</v>
      </c>
      <c r="G110" s="8">
        <v>-1.0652838146112436</v>
      </c>
      <c r="H110" s="8">
        <v>0.3025601171575884</v>
      </c>
      <c r="I110" s="8">
        <v>-1881.8543920789002</v>
      </c>
      <c r="J110" s="8">
        <v>623.08516130966791</v>
      </c>
      <c r="K110" s="8">
        <v>-1881.8543920789002</v>
      </c>
      <c r="L110" s="19">
        <v>623.08516130966791</v>
      </c>
    </row>
    <row r="111" spans="4:12" ht="17" thickBot="1" x14ac:dyDescent="0.25">
      <c r="D111" s="20" t="s">
        <v>15</v>
      </c>
      <c r="E111" s="9">
        <v>292.02923076923094</v>
      </c>
      <c r="F111" s="9">
        <v>94.741013600953679</v>
      </c>
      <c r="G111" s="9">
        <v>3.0823950438112191</v>
      </c>
      <c r="H111" s="9">
        <v>7.1382362478689503E-3</v>
      </c>
      <c r="I111" s="9">
        <v>91.187253982976245</v>
      </c>
      <c r="J111" s="9">
        <v>492.87120755548563</v>
      </c>
      <c r="K111" s="9">
        <v>91.187253982976245</v>
      </c>
      <c r="L111" s="21">
        <v>492.87120755548563</v>
      </c>
    </row>
    <row r="113" spans="4:12" ht="17" thickBot="1" x14ac:dyDescent="0.25"/>
    <row r="114" spans="4:12" x14ac:dyDescent="0.2">
      <c r="D114" s="13" t="s">
        <v>105</v>
      </c>
      <c r="E114" s="14"/>
      <c r="F114" s="87" t="s">
        <v>129</v>
      </c>
      <c r="G114" s="87"/>
      <c r="H114" s="87"/>
      <c r="I114" s="87"/>
      <c r="J114" s="87"/>
      <c r="K114" s="87"/>
      <c r="L114" s="88"/>
    </row>
    <row r="115" spans="4:12" ht="17" thickBot="1" x14ac:dyDescent="0.25">
      <c r="D115" s="15"/>
      <c r="E115" s="16"/>
      <c r="F115" s="16"/>
      <c r="G115" s="16"/>
      <c r="H115" s="16"/>
      <c r="I115" s="16"/>
      <c r="J115" s="16"/>
      <c r="K115" s="16"/>
      <c r="L115" s="17"/>
    </row>
    <row r="116" spans="4:12" x14ac:dyDescent="0.2">
      <c r="D116" s="22" t="s">
        <v>106</v>
      </c>
      <c r="E116" s="12"/>
      <c r="F116" s="16"/>
      <c r="G116" s="16"/>
      <c r="H116" s="16"/>
      <c r="I116" s="16"/>
      <c r="J116" s="16"/>
      <c r="K116" s="16"/>
      <c r="L116" s="17"/>
    </row>
    <row r="117" spans="4:12" x14ac:dyDescent="0.2">
      <c r="D117" s="18" t="s">
        <v>107</v>
      </c>
      <c r="E117" s="8">
        <v>0.67503856375999827</v>
      </c>
      <c r="F117" s="16"/>
      <c r="G117" s="16"/>
      <c r="H117" s="16"/>
      <c r="I117" s="16"/>
      <c r="J117" s="16"/>
      <c r="K117" s="16"/>
      <c r="L117" s="17"/>
    </row>
    <row r="118" spans="4:12" x14ac:dyDescent="0.2">
      <c r="D118" s="18" t="s">
        <v>108</v>
      </c>
      <c r="E118" s="8">
        <v>0.45567706256316132</v>
      </c>
      <c r="F118" s="16"/>
      <c r="G118" s="16"/>
      <c r="H118" s="16"/>
      <c r="I118" s="16"/>
      <c r="J118" s="16"/>
      <c r="K118" s="16"/>
      <c r="L118" s="17"/>
    </row>
    <row r="119" spans="4:12" x14ac:dyDescent="0.2">
      <c r="D119" s="18" t="s">
        <v>109</v>
      </c>
      <c r="E119" s="8">
        <v>0.42165687897335891</v>
      </c>
      <c r="F119" s="16"/>
      <c r="G119" s="16"/>
      <c r="H119" s="16"/>
      <c r="I119" s="16"/>
      <c r="J119" s="16"/>
      <c r="K119" s="16"/>
      <c r="L119" s="17"/>
    </row>
    <row r="120" spans="4:12" x14ac:dyDescent="0.2">
      <c r="D120" s="18" t="s">
        <v>67</v>
      </c>
      <c r="E120" s="8">
        <v>1238.5084135494164</v>
      </c>
      <c r="F120" s="16"/>
      <c r="G120" s="16"/>
      <c r="H120" s="16"/>
      <c r="I120" s="16"/>
      <c r="J120" s="16"/>
      <c r="K120" s="16"/>
      <c r="L120" s="17"/>
    </row>
    <row r="121" spans="4:12" ht="17" thickBot="1" x14ac:dyDescent="0.25">
      <c r="D121" s="20" t="s">
        <v>110</v>
      </c>
      <c r="E121" s="9">
        <v>18</v>
      </c>
      <c r="F121" s="16"/>
      <c r="G121" s="16"/>
      <c r="H121" s="16"/>
      <c r="I121" s="16"/>
      <c r="J121" s="16"/>
      <c r="K121" s="16"/>
      <c r="L121" s="17"/>
    </row>
    <row r="122" spans="4:12" x14ac:dyDescent="0.2">
      <c r="D122" s="15"/>
      <c r="E122" s="16"/>
      <c r="F122" s="16"/>
      <c r="G122" s="16"/>
      <c r="H122" s="16"/>
      <c r="I122" s="16"/>
      <c r="J122" s="16"/>
      <c r="K122" s="16"/>
      <c r="L122" s="17"/>
    </row>
    <row r="123" spans="4:12" ht="17" thickBot="1" x14ac:dyDescent="0.25">
      <c r="D123" s="15" t="s">
        <v>111</v>
      </c>
      <c r="E123" s="16"/>
      <c r="F123" s="16"/>
      <c r="G123" s="16"/>
      <c r="H123" s="16"/>
      <c r="I123" s="16"/>
      <c r="J123" s="16"/>
      <c r="K123" s="16"/>
      <c r="L123" s="17"/>
    </row>
    <row r="124" spans="4:12" x14ac:dyDescent="0.2">
      <c r="D124" s="23"/>
      <c r="E124" s="10" t="s">
        <v>116</v>
      </c>
      <c r="F124" s="10" t="s">
        <v>117</v>
      </c>
      <c r="G124" s="10" t="s">
        <v>118</v>
      </c>
      <c r="H124" s="10" t="s">
        <v>119</v>
      </c>
      <c r="I124" s="10" t="s">
        <v>120</v>
      </c>
      <c r="J124" s="16"/>
      <c r="K124" s="16"/>
      <c r="L124" s="17"/>
    </row>
    <row r="125" spans="4:12" x14ac:dyDescent="0.2">
      <c r="D125" s="18" t="s">
        <v>112</v>
      </c>
      <c r="E125" s="8">
        <v>1</v>
      </c>
      <c r="F125" s="8">
        <v>20545581.497521363</v>
      </c>
      <c r="G125" s="8">
        <v>20545581.497521363</v>
      </c>
      <c r="H125" s="8">
        <v>13.394315211742448</v>
      </c>
      <c r="I125" s="8">
        <v>2.114379397303752E-3</v>
      </c>
      <c r="J125" s="16"/>
      <c r="K125" s="16"/>
      <c r="L125" s="17"/>
    </row>
    <row r="126" spans="4:12" x14ac:dyDescent="0.2">
      <c r="D126" s="18" t="s">
        <v>113</v>
      </c>
      <c r="E126" s="8">
        <v>16</v>
      </c>
      <c r="F126" s="8">
        <v>24542449.446923077</v>
      </c>
      <c r="G126" s="8">
        <v>1533903.0904326923</v>
      </c>
      <c r="H126" s="8"/>
      <c r="I126" s="8"/>
      <c r="J126" s="16"/>
      <c r="K126" s="16"/>
      <c r="L126" s="17"/>
    </row>
    <row r="127" spans="4:12" ht="17" thickBot="1" x14ac:dyDescent="0.25">
      <c r="D127" s="20" t="s">
        <v>114</v>
      </c>
      <c r="E127" s="9">
        <v>17</v>
      </c>
      <c r="F127" s="9">
        <v>45088030.94444444</v>
      </c>
      <c r="G127" s="9"/>
      <c r="H127" s="9"/>
      <c r="I127" s="9"/>
      <c r="J127" s="16"/>
      <c r="K127" s="16"/>
      <c r="L127" s="17"/>
    </row>
    <row r="128" spans="4:12" ht="17" thickBot="1" x14ac:dyDescent="0.25">
      <c r="D128" s="15"/>
      <c r="E128" s="16"/>
      <c r="F128" s="16"/>
      <c r="G128" s="16"/>
      <c r="H128" s="16"/>
      <c r="I128" s="16"/>
      <c r="J128" s="16"/>
      <c r="K128" s="16"/>
      <c r="L128" s="17"/>
    </row>
    <row r="129" spans="4:12" x14ac:dyDescent="0.2">
      <c r="D129" s="23"/>
      <c r="E129" s="10" t="s">
        <v>121</v>
      </c>
      <c r="F129" s="10" t="s">
        <v>67</v>
      </c>
      <c r="G129" s="10" t="s">
        <v>122</v>
      </c>
      <c r="H129" s="10" t="s">
        <v>123</v>
      </c>
      <c r="I129" s="10" t="s">
        <v>124</v>
      </c>
      <c r="J129" s="10" t="s">
        <v>125</v>
      </c>
      <c r="K129" s="10" t="s">
        <v>126</v>
      </c>
      <c r="L129" s="24" t="s">
        <v>127</v>
      </c>
    </row>
    <row r="130" spans="4:12" x14ac:dyDescent="0.2">
      <c r="D130" s="18" t="s">
        <v>115</v>
      </c>
      <c r="E130" s="8">
        <v>-801.30769230769238</v>
      </c>
      <c r="F130" s="8">
        <v>642.63046065577055</v>
      </c>
      <c r="G130" s="8">
        <v>-1.2469183167725975</v>
      </c>
      <c r="H130" s="8">
        <v>0.23037280495782483</v>
      </c>
      <c r="I130" s="8">
        <v>-2163.6234112928569</v>
      </c>
      <c r="J130" s="8">
        <v>561.00802667747189</v>
      </c>
      <c r="K130" s="8">
        <v>-2163.6234112928569</v>
      </c>
      <c r="L130" s="19">
        <v>561.00802667747189</v>
      </c>
    </row>
    <row r="131" spans="4:12" ht="17" thickBot="1" x14ac:dyDescent="0.25">
      <c r="D131" s="20" t="s">
        <v>15</v>
      </c>
      <c r="E131" s="9">
        <v>377.14538461538461</v>
      </c>
      <c r="F131" s="9">
        <v>103.05012900336878</v>
      </c>
      <c r="G131" s="9">
        <v>3.6598244782697504</v>
      </c>
      <c r="H131" s="9">
        <v>2.1143793973037485E-3</v>
      </c>
      <c r="I131" s="9">
        <v>158.68887005570917</v>
      </c>
      <c r="J131" s="9">
        <v>595.60189917506</v>
      </c>
      <c r="K131" s="9">
        <v>158.68887005570917</v>
      </c>
      <c r="L131" s="21">
        <v>595.60189917506</v>
      </c>
    </row>
    <row r="133" spans="4:12" ht="17" thickBot="1" x14ac:dyDescent="0.25"/>
    <row r="134" spans="4:12" x14ac:dyDescent="0.2">
      <c r="D134" s="13" t="s">
        <v>105</v>
      </c>
      <c r="E134" s="14"/>
      <c r="F134" s="87" t="s">
        <v>153</v>
      </c>
      <c r="G134" s="87"/>
      <c r="H134" s="87"/>
      <c r="I134" s="87"/>
      <c r="J134" s="87"/>
      <c r="K134" s="87"/>
      <c r="L134" s="88"/>
    </row>
    <row r="135" spans="4:12" ht="17" thickBot="1" x14ac:dyDescent="0.25">
      <c r="D135" s="15"/>
      <c r="E135" s="16"/>
      <c r="F135" s="16"/>
      <c r="G135" s="16"/>
      <c r="H135" s="16"/>
      <c r="I135" s="16"/>
      <c r="J135" s="16"/>
      <c r="K135" s="16"/>
      <c r="L135" s="17"/>
    </row>
    <row r="136" spans="4:12" x14ac:dyDescent="0.2">
      <c r="D136" s="22" t="s">
        <v>106</v>
      </c>
      <c r="E136" s="12"/>
      <c r="F136" s="16"/>
      <c r="G136" s="16"/>
      <c r="H136" s="16"/>
      <c r="I136" s="16"/>
      <c r="J136" s="16"/>
      <c r="K136" s="16"/>
      <c r="L136" s="17"/>
    </row>
    <row r="137" spans="4:12" x14ac:dyDescent="0.2">
      <c r="D137" s="18" t="s">
        <v>107</v>
      </c>
      <c r="E137" s="8">
        <v>0.73249655748283182</v>
      </c>
      <c r="F137" s="16"/>
      <c r="G137" s="16"/>
      <c r="H137" s="16"/>
      <c r="I137" s="16"/>
      <c r="J137" s="16"/>
      <c r="K137" s="16"/>
      <c r="L137" s="17"/>
    </row>
    <row r="138" spans="4:12" x14ac:dyDescent="0.2">
      <c r="D138" s="18" t="s">
        <v>108</v>
      </c>
      <c r="E138" s="8">
        <v>0.53655120672419954</v>
      </c>
      <c r="F138" s="16"/>
      <c r="G138" s="16"/>
      <c r="H138" s="16"/>
      <c r="I138" s="16"/>
      <c r="J138" s="16"/>
      <c r="K138" s="16"/>
      <c r="L138" s="17"/>
    </row>
    <row r="139" spans="4:12" x14ac:dyDescent="0.2">
      <c r="D139" s="18" t="s">
        <v>109</v>
      </c>
      <c r="E139" s="8">
        <v>0.50758565714446202</v>
      </c>
      <c r="F139" s="16"/>
      <c r="G139" s="16"/>
      <c r="H139" s="16"/>
      <c r="I139" s="16"/>
      <c r="J139" s="16"/>
      <c r="K139" s="16"/>
      <c r="L139" s="17"/>
    </row>
    <row r="140" spans="4:12" x14ac:dyDescent="0.2">
      <c r="D140" s="18" t="s">
        <v>67</v>
      </c>
      <c r="E140" s="8">
        <v>317.57697620782858</v>
      </c>
      <c r="F140" s="16"/>
      <c r="G140" s="16"/>
      <c r="H140" s="16"/>
      <c r="I140" s="16"/>
      <c r="J140" s="16"/>
      <c r="K140" s="16"/>
      <c r="L140" s="17"/>
    </row>
    <row r="141" spans="4:12" ht="17" thickBot="1" x14ac:dyDescent="0.25">
      <c r="D141" s="20" t="s">
        <v>110</v>
      </c>
      <c r="E141" s="9">
        <v>18</v>
      </c>
      <c r="F141" s="16"/>
      <c r="G141" s="16"/>
      <c r="H141" s="16"/>
      <c r="I141" s="16"/>
      <c r="J141" s="16"/>
      <c r="K141" s="16"/>
      <c r="L141" s="17"/>
    </row>
    <row r="142" spans="4:12" x14ac:dyDescent="0.2">
      <c r="D142" s="15"/>
      <c r="E142" s="16"/>
      <c r="F142" s="16"/>
      <c r="G142" s="16"/>
      <c r="H142" s="16"/>
      <c r="I142" s="16"/>
      <c r="J142" s="16"/>
      <c r="K142" s="16"/>
      <c r="L142" s="17"/>
    </row>
    <row r="143" spans="4:12" ht="17" thickBot="1" x14ac:dyDescent="0.25">
      <c r="D143" s="15" t="s">
        <v>111</v>
      </c>
      <c r="E143" s="16"/>
      <c r="F143" s="16"/>
      <c r="G143" s="16"/>
      <c r="H143" s="16"/>
      <c r="I143" s="16"/>
      <c r="J143" s="16"/>
      <c r="K143" s="16"/>
      <c r="L143" s="17"/>
    </row>
    <row r="144" spans="4:12" x14ac:dyDescent="0.2">
      <c r="D144" s="23"/>
      <c r="E144" s="10" t="s">
        <v>116</v>
      </c>
      <c r="F144" s="10" t="s">
        <v>117</v>
      </c>
      <c r="G144" s="10" t="s">
        <v>118</v>
      </c>
      <c r="H144" s="10" t="s">
        <v>119</v>
      </c>
      <c r="I144" s="10" t="s">
        <v>120</v>
      </c>
      <c r="J144" s="16"/>
      <c r="K144" s="16"/>
      <c r="L144" s="17"/>
    </row>
    <row r="145" spans="4:32" x14ac:dyDescent="0.2">
      <c r="D145" s="18" t="s">
        <v>112</v>
      </c>
      <c r="E145" s="8">
        <v>1</v>
      </c>
      <c r="F145" s="8">
        <v>1868217.4380341878</v>
      </c>
      <c r="G145" s="8">
        <v>1868217.4380341878</v>
      </c>
      <c r="H145" s="8">
        <v>18.523770979976053</v>
      </c>
      <c r="I145" s="8">
        <v>5.4617509024146164E-4</v>
      </c>
      <c r="J145" s="16"/>
      <c r="K145" s="16"/>
      <c r="L145" s="17"/>
    </row>
    <row r="146" spans="4:32" x14ac:dyDescent="0.2">
      <c r="D146" s="18" t="s">
        <v>113</v>
      </c>
      <c r="E146" s="8">
        <v>16</v>
      </c>
      <c r="F146" s="8">
        <v>1613682.1730769232</v>
      </c>
      <c r="G146" s="8">
        <v>100855.1358173077</v>
      </c>
      <c r="H146" s="8"/>
      <c r="I146" s="8"/>
      <c r="J146" s="16"/>
      <c r="K146" s="16"/>
      <c r="L146" s="17"/>
    </row>
    <row r="147" spans="4:32" ht="17" thickBot="1" x14ac:dyDescent="0.25">
      <c r="D147" s="20" t="s">
        <v>114</v>
      </c>
      <c r="E147" s="9">
        <v>17</v>
      </c>
      <c r="F147" s="9">
        <v>3481899.611111111</v>
      </c>
      <c r="G147" s="9"/>
      <c r="H147" s="9"/>
      <c r="I147" s="9"/>
      <c r="J147" s="16"/>
      <c r="K147" s="16"/>
      <c r="L147" s="17"/>
    </row>
    <row r="148" spans="4:32" ht="17" thickBot="1" x14ac:dyDescent="0.25">
      <c r="D148" s="15"/>
      <c r="E148" s="16"/>
      <c r="F148" s="16"/>
      <c r="G148" s="16"/>
      <c r="H148" s="16"/>
      <c r="I148" s="16"/>
      <c r="J148" s="16"/>
      <c r="K148" s="16"/>
      <c r="L148" s="17"/>
    </row>
    <row r="149" spans="4:32" x14ac:dyDescent="0.2">
      <c r="D149" s="23"/>
      <c r="E149" s="10" t="s">
        <v>121</v>
      </c>
      <c r="F149" s="10" t="s">
        <v>67</v>
      </c>
      <c r="G149" s="10" t="s">
        <v>122</v>
      </c>
      <c r="H149" s="10" t="s">
        <v>123</v>
      </c>
      <c r="I149" s="10" t="s">
        <v>124</v>
      </c>
      <c r="J149" s="10" t="s">
        <v>125</v>
      </c>
      <c r="K149" s="10" t="s">
        <v>126</v>
      </c>
      <c r="L149" s="24" t="s">
        <v>127</v>
      </c>
    </row>
    <row r="150" spans="4:32" x14ac:dyDescent="0.2">
      <c r="D150" s="18" t="s">
        <v>115</v>
      </c>
      <c r="E150" s="8">
        <v>-345.53846153846149</v>
      </c>
      <c r="F150" s="8">
        <v>164.7826016209462</v>
      </c>
      <c r="G150" s="8">
        <v>-2.0969353447478198</v>
      </c>
      <c r="H150" s="8">
        <v>5.224540252215254E-2</v>
      </c>
      <c r="I150" s="8">
        <v>-694.86197193417024</v>
      </c>
      <c r="J150" s="8">
        <v>3.7850488572473182</v>
      </c>
      <c r="K150" s="8">
        <v>-694.86197193417024</v>
      </c>
      <c r="L150" s="19">
        <v>3.7850488572473182</v>
      </c>
    </row>
    <row r="151" spans="4:32" ht="17" thickBot="1" x14ac:dyDescent="0.25">
      <c r="D151" s="20" t="s">
        <v>15</v>
      </c>
      <c r="E151" s="9">
        <v>113.72692307692307</v>
      </c>
      <c r="F151" s="9">
        <v>26.424001652864614</v>
      </c>
      <c r="G151" s="9">
        <v>4.3039250667241005</v>
      </c>
      <c r="H151" s="9">
        <v>5.4617509024146164E-4</v>
      </c>
      <c r="I151" s="9">
        <v>57.710541946384176</v>
      </c>
      <c r="J151" s="9">
        <v>169.74330420746196</v>
      </c>
      <c r="K151" s="9">
        <v>57.710541946384176</v>
      </c>
      <c r="L151" s="21">
        <v>169.74330420746196</v>
      </c>
    </row>
    <row r="153" spans="4:32" ht="17" thickBot="1" x14ac:dyDescent="0.25"/>
    <row r="154" spans="4:32" x14ac:dyDescent="0.2">
      <c r="D154" s="13" t="s">
        <v>105</v>
      </c>
      <c r="E154" s="14"/>
      <c r="F154" s="87" t="s">
        <v>104</v>
      </c>
      <c r="G154" s="87"/>
      <c r="H154" s="87"/>
      <c r="I154" s="87"/>
      <c r="J154" s="87"/>
      <c r="K154" s="87"/>
      <c r="L154" s="88"/>
      <c r="N154" s="13" t="s">
        <v>105</v>
      </c>
      <c r="O154" s="14"/>
      <c r="P154" s="14" t="s">
        <v>219</v>
      </c>
      <c r="Q154" s="14"/>
      <c r="R154" s="14"/>
      <c r="S154" s="14"/>
      <c r="T154" s="14"/>
      <c r="U154" s="14"/>
      <c r="V154" s="36"/>
      <c r="X154" s="42" t="s">
        <v>105</v>
      </c>
      <c r="Y154" s="39"/>
      <c r="Z154" s="39"/>
      <c r="AA154" s="39"/>
      <c r="AB154" s="39"/>
      <c r="AC154" s="39"/>
      <c r="AD154" s="39"/>
      <c r="AE154" s="39"/>
      <c r="AF154" s="40"/>
    </row>
    <row r="155" spans="4:32" ht="17" thickBot="1" x14ac:dyDescent="0.25">
      <c r="D155" s="15"/>
      <c r="E155" s="16"/>
      <c r="F155" s="16"/>
      <c r="G155" s="16"/>
      <c r="H155" s="16"/>
      <c r="I155" s="16"/>
      <c r="J155" s="16"/>
      <c r="K155" s="16"/>
      <c r="L155" s="17"/>
      <c r="N155" s="15"/>
      <c r="O155" s="16"/>
      <c r="P155" s="16"/>
      <c r="Q155" s="16"/>
      <c r="R155" s="16"/>
      <c r="S155" s="16"/>
      <c r="T155" s="16"/>
      <c r="U155" s="16"/>
      <c r="V155" s="17"/>
      <c r="X155" s="25"/>
      <c r="Y155" s="16"/>
      <c r="Z155" s="16"/>
      <c r="AA155" s="16"/>
      <c r="AB155" s="16"/>
      <c r="AC155" s="16"/>
      <c r="AD155" s="16"/>
      <c r="AE155" s="16"/>
      <c r="AF155" s="26"/>
    </row>
    <row r="156" spans="4:32" x14ac:dyDescent="0.2">
      <c r="D156" s="22" t="s">
        <v>106</v>
      </c>
      <c r="E156" s="12"/>
      <c r="F156" s="16"/>
      <c r="G156" s="16"/>
      <c r="H156" s="16"/>
      <c r="I156" s="16"/>
      <c r="J156" s="16"/>
      <c r="K156" s="16"/>
      <c r="L156" s="17"/>
      <c r="N156" s="22" t="s">
        <v>106</v>
      </c>
      <c r="O156" s="12"/>
      <c r="P156" s="16"/>
      <c r="Q156" s="16"/>
      <c r="R156" s="16"/>
      <c r="S156" s="16"/>
      <c r="T156" s="16"/>
      <c r="U156" s="16"/>
      <c r="V156" s="17"/>
      <c r="X156" s="47" t="s">
        <v>106</v>
      </c>
      <c r="Y156" s="12"/>
      <c r="Z156" s="16"/>
      <c r="AA156" s="16"/>
      <c r="AB156" s="16"/>
      <c r="AC156" s="16"/>
      <c r="AD156" s="16"/>
      <c r="AE156" s="16"/>
      <c r="AF156" s="26"/>
    </row>
    <row r="157" spans="4:32" x14ac:dyDescent="0.2">
      <c r="D157" s="18" t="s">
        <v>107</v>
      </c>
      <c r="E157" s="8">
        <v>0.74773417551128685</v>
      </c>
      <c r="F157" s="16"/>
      <c r="G157" s="16"/>
      <c r="H157" s="16"/>
      <c r="I157" s="16"/>
      <c r="J157" s="16"/>
      <c r="K157" s="16"/>
      <c r="L157" s="17"/>
      <c r="N157" s="18" t="s">
        <v>107</v>
      </c>
      <c r="O157" s="8">
        <v>0.75490490447517489</v>
      </c>
      <c r="P157" s="16"/>
      <c r="Q157" s="16"/>
      <c r="R157" s="16"/>
      <c r="S157" s="16"/>
      <c r="T157" s="16"/>
      <c r="U157" s="16"/>
      <c r="V157" s="17"/>
      <c r="X157" s="48" t="s">
        <v>107</v>
      </c>
      <c r="Y157" s="8">
        <v>0.83029620665701676</v>
      </c>
      <c r="Z157" s="16"/>
      <c r="AA157" s="16"/>
      <c r="AB157" s="16"/>
      <c r="AC157" s="16"/>
      <c r="AD157" s="16"/>
      <c r="AE157" s="16"/>
      <c r="AF157" s="26"/>
    </row>
    <row r="158" spans="4:32" x14ac:dyDescent="0.2">
      <c r="D158" s="18" t="s">
        <v>108</v>
      </c>
      <c r="E158" s="8">
        <v>0.55910639722754385</v>
      </c>
      <c r="F158" s="16"/>
      <c r="G158" s="16"/>
      <c r="H158" s="16"/>
      <c r="I158" s="16"/>
      <c r="J158" s="16"/>
      <c r="K158" s="16"/>
      <c r="L158" s="17"/>
      <c r="N158" s="18" t="s">
        <v>108</v>
      </c>
      <c r="O158" s="8">
        <v>0.56988141480067289</v>
      </c>
      <c r="P158" s="16"/>
      <c r="Q158" s="16"/>
      <c r="R158" s="16"/>
      <c r="S158" s="16"/>
      <c r="T158" s="16"/>
      <c r="U158" s="16"/>
      <c r="V158" s="17"/>
      <c r="X158" s="48" t="s">
        <v>108</v>
      </c>
      <c r="Y158" s="8">
        <v>0.68939179078903146</v>
      </c>
      <c r="Z158" s="16"/>
      <c r="AA158" s="16"/>
      <c r="AB158" s="16"/>
      <c r="AC158" s="16"/>
      <c r="AD158" s="16"/>
      <c r="AE158" s="16"/>
      <c r="AF158" s="26"/>
    </row>
    <row r="159" spans="4:32" x14ac:dyDescent="0.2">
      <c r="D159" s="18" t="s">
        <v>109</v>
      </c>
      <c r="E159" s="8">
        <v>0.5315505470542653</v>
      </c>
      <c r="F159" s="16"/>
      <c r="G159" s="16"/>
      <c r="H159" s="16"/>
      <c r="I159" s="16"/>
      <c r="J159" s="16"/>
      <c r="K159" s="16"/>
      <c r="L159" s="17"/>
      <c r="N159" s="18" t="s">
        <v>109</v>
      </c>
      <c r="O159" s="8">
        <v>0.50843590262934046</v>
      </c>
      <c r="P159" s="16"/>
      <c r="Q159" s="16"/>
      <c r="R159" s="16"/>
      <c r="S159" s="16"/>
      <c r="T159" s="16"/>
      <c r="U159" s="16"/>
      <c r="V159" s="17"/>
      <c r="X159" s="48" t="s">
        <v>109</v>
      </c>
      <c r="Y159" s="8">
        <v>0.64501918947317882</v>
      </c>
      <c r="Z159" s="16"/>
      <c r="AA159" s="16"/>
      <c r="AB159" s="16"/>
      <c r="AC159" s="16"/>
      <c r="AD159" s="16"/>
      <c r="AE159" s="16"/>
      <c r="AF159" s="26"/>
    </row>
    <row r="160" spans="4:32" x14ac:dyDescent="0.2">
      <c r="D160" s="18" t="s">
        <v>67</v>
      </c>
      <c r="E160" s="8">
        <v>315.59483511604407</v>
      </c>
      <c r="F160" s="16"/>
      <c r="G160" s="16"/>
      <c r="H160" s="16"/>
      <c r="I160" s="16"/>
      <c r="J160" s="16"/>
      <c r="K160" s="16"/>
      <c r="L160" s="17"/>
      <c r="N160" s="18" t="s">
        <v>67</v>
      </c>
      <c r="O160" s="8">
        <v>352.93079192646996</v>
      </c>
      <c r="P160" s="16"/>
      <c r="Q160" s="16"/>
      <c r="R160" s="16"/>
      <c r="S160" s="16"/>
      <c r="T160" s="16"/>
      <c r="U160" s="16"/>
      <c r="V160" s="17"/>
      <c r="X160" s="48" t="s">
        <v>67</v>
      </c>
      <c r="Y160" s="8">
        <v>263.13347188446778</v>
      </c>
      <c r="Z160" s="16"/>
      <c r="AA160" s="16"/>
      <c r="AB160" s="16"/>
      <c r="AC160" s="16"/>
      <c r="AD160" s="16"/>
      <c r="AE160" s="16"/>
      <c r="AF160" s="26"/>
    </row>
    <row r="161" spans="4:32" ht="17" thickBot="1" x14ac:dyDescent="0.25">
      <c r="D161" s="20" t="s">
        <v>110</v>
      </c>
      <c r="E161" s="9">
        <v>18</v>
      </c>
      <c r="F161" s="16"/>
      <c r="G161" s="16"/>
      <c r="H161" s="16"/>
      <c r="I161" s="16"/>
      <c r="J161" s="16"/>
      <c r="K161" s="16"/>
      <c r="L161" s="17"/>
      <c r="N161" s="20" t="s">
        <v>110</v>
      </c>
      <c r="O161" s="9">
        <v>9</v>
      </c>
      <c r="P161" s="16"/>
      <c r="Q161" s="16"/>
      <c r="R161" s="16"/>
      <c r="S161" s="16"/>
      <c r="T161" s="16"/>
      <c r="U161" s="16"/>
      <c r="V161" s="17"/>
      <c r="X161" s="49" t="s">
        <v>110</v>
      </c>
      <c r="Y161" s="9">
        <v>9</v>
      </c>
      <c r="Z161" s="16"/>
      <c r="AA161" s="16"/>
      <c r="AB161" s="16"/>
      <c r="AC161" s="16"/>
      <c r="AD161" s="16"/>
      <c r="AE161" s="16"/>
      <c r="AF161" s="26"/>
    </row>
    <row r="162" spans="4:32" x14ac:dyDescent="0.2">
      <c r="D162" s="15"/>
      <c r="E162" s="16"/>
      <c r="F162" s="16"/>
      <c r="G162" s="16"/>
      <c r="H162" s="16"/>
      <c r="I162" s="16"/>
      <c r="J162" s="16"/>
      <c r="K162" s="16"/>
      <c r="L162" s="17"/>
      <c r="N162" s="15"/>
      <c r="O162" s="16"/>
      <c r="P162" s="16"/>
      <c r="Q162" s="16"/>
      <c r="R162" s="16"/>
      <c r="S162" s="16"/>
      <c r="T162" s="16"/>
      <c r="U162" s="16"/>
      <c r="V162" s="17"/>
      <c r="X162" s="25"/>
      <c r="Y162" s="16"/>
      <c r="Z162" s="16"/>
      <c r="AA162" s="16"/>
      <c r="AB162" s="16"/>
      <c r="AC162" s="16"/>
      <c r="AD162" s="16"/>
      <c r="AE162" s="16"/>
      <c r="AF162" s="26"/>
    </row>
    <row r="163" spans="4:32" ht="17" thickBot="1" x14ac:dyDescent="0.25">
      <c r="D163" s="15" t="s">
        <v>111</v>
      </c>
      <c r="E163" s="16"/>
      <c r="F163" s="16"/>
      <c r="G163" s="16"/>
      <c r="H163" s="16"/>
      <c r="I163" s="16"/>
      <c r="J163" s="16"/>
      <c r="K163" s="16"/>
      <c r="L163" s="17"/>
      <c r="N163" s="15" t="s">
        <v>111</v>
      </c>
      <c r="O163" s="16"/>
      <c r="P163" s="16"/>
      <c r="Q163" s="16"/>
      <c r="R163" s="16"/>
      <c r="S163" s="16"/>
      <c r="T163" s="16"/>
      <c r="U163" s="16"/>
      <c r="V163" s="17"/>
      <c r="X163" s="25" t="s">
        <v>111</v>
      </c>
      <c r="Y163" s="16"/>
      <c r="Z163" s="16"/>
      <c r="AA163" s="16"/>
      <c r="AB163" s="16"/>
      <c r="AC163" s="16"/>
      <c r="AD163" s="16"/>
      <c r="AE163" s="16"/>
      <c r="AF163" s="26"/>
    </row>
    <row r="164" spans="4:32" x14ac:dyDescent="0.2">
      <c r="D164" s="23"/>
      <c r="E164" s="10" t="s">
        <v>116</v>
      </c>
      <c r="F164" s="10" t="s">
        <v>117</v>
      </c>
      <c r="G164" s="10" t="s">
        <v>118</v>
      </c>
      <c r="H164" s="10" t="s">
        <v>119</v>
      </c>
      <c r="I164" s="10" t="s">
        <v>120</v>
      </c>
      <c r="J164" s="16"/>
      <c r="K164" s="16"/>
      <c r="L164" s="17"/>
      <c r="N164" s="23"/>
      <c r="O164" s="10" t="s">
        <v>116</v>
      </c>
      <c r="P164" s="10" t="s">
        <v>117</v>
      </c>
      <c r="Q164" s="10" t="s">
        <v>118</v>
      </c>
      <c r="R164" s="10" t="s">
        <v>119</v>
      </c>
      <c r="S164" s="10" t="s">
        <v>120</v>
      </c>
      <c r="T164" s="16"/>
      <c r="U164" s="16"/>
      <c r="V164" s="17"/>
      <c r="X164" s="50"/>
      <c r="Y164" s="10" t="s">
        <v>116</v>
      </c>
      <c r="Z164" s="10" t="s">
        <v>117</v>
      </c>
      <c r="AA164" s="10" t="s">
        <v>118</v>
      </c>
      <c r="AB164" s="10" t="s">
        <v>119</v>
      </c>
      <c r="AC164" s="10" t="s">
        <v>120</v>
      </c>
      <c r="AD164" s="16"/>
      <c r="AE164" s="16"/>
      <c r="AF164" s="26"/>
    </row>
    <row r="165" spans="4:32" x14ac:dyDescent="0.2">
      <c r="D165" s="18" t="s">
        <v>112</v>
      </c>
      <c r="E165" s="8">
        <v>1</v>
      </c>
      <c r="F165" s="8">
        <v>2020879.5118803435</v>
      </c>
      <c r="G165" s="8">
        <v>2020879.5118803435</v>
      </c>
      <c r="H165" s="8">
        <v>20.289934576931373</v>
      </c>
      <c r="I165" s="8">
        <v>3.602219033755028E-4</v>
      </c>
      <c r="J165" s="16"/>
      <c r="K165" s="16"/>
      <c r="L165" s="17"/>
      <c r="N165" s="18" t="s">
        <v>112</v>
      </c>
      <c r="O165" s="8">
        <v>1</v>
      </c>
      <c r="P165" s="8">
        <v>1155243.2149933057</v>
      </c>
      <c r="Q165" s="8">
        <v>1155243.2149933057</v>
      </c>
      <c r="R165" s="8">
        <v>9.274581570931268</v>
      </c>
      <c r="S165" s="8">
        <v>1.8703507915261441E-2</v>
      </c>
      <c r="T165" s="16"/>
      <c r="U165" s="16"/>
      <c r="V165" s="17"/>
      <c r="X165" s="48" t="s">
        <v>112</v>
      </c>
      <c r="Y165" s="8">
        <v>1</v>
      </c>
      <c r="Z165" s="8">
        <v>1075730.3207070706</v>
      </c>
      <c r="AA165" s="8">
        <v>1075730.3207070706</v>
      </c>
      <c r="AB165" s="8">
        <v>15.53642947101093</v>
      </c>
      <c r="AC165" s="8">
        <v>5.5916643635754775E-3</v>
      </c>
      <c r="AD165" s="16"/>
      <c r="AE165" s="16"/>
      <c r="AF165" s="26"/>
    </row>
    <row r="166" spans="4:32" x14ac:dyDescent="0.2">
      <c r="D166" s="18" t="s">
        <v>113</v>
      </c>
      <c r="E166" s="8">
        <v>16</v>
      </c>
      <c r="F166" s="8">
        <v>1593601.5992307684</v>
      </c>
      <c r="G166" s="8">
        <v>99600.099951923024</v>
      </c>
      <c r="H166" s="8"/>
      <c r="I166" s="8"/>
      <c r="J166" s="16"/>
      <c r="K166" s="16"/>
      <c r="L166" s="17"/>
      <c r="N166" s="18" t="s">
        <v>113</v>
      </c>
      <c r="O166" s="8">
        <v>7</v>
      </c>
      <c r="P166" s="8">
        <v>871921.00722891674</v>
      </c>
      <c r="Q166" s="8">
        <v>124560.14388984525</v>
      </c>
      <c r="R166" s="8"/>
      <c r="S166" s="8"/>
      <c r="T166" s="16"/>
      <c r="U166" s="16"/>
      <c r="V166" s="17"/>
      <c r="X166" s="48" t="s">
        <v>113</v>
      </c>
      <c r="Y166" s="8">
        <v>7</v>
      </c>
      <c r="Z166" s="8">
        <v>484674.56818181806</v>
      </c>
      <c r="AA166" s="8">
        <v>69239.224025974007</v>
      </c>
      <c r="AB166" s="8"/>
      <c r="AC166" s="8"/>
      <c r="AD166" s="16"/>
      <c r="AE166" s="16"/>
      <c r="AF166" s="26"/>
    </row>
    <row r="167" spans="4:32" ht="17" thickBot="1" x14ac:dyDescent="0.25">
      <c r="D167" s="20" t="s">
        <v>114</v>
      </c>
      <c r="E167" s="9">
        <v>17</v>
      </c>
      <c r="F167" s="9">
        <v>3614481.1111111119</v>
      </c>
      <c r="G167" s="9"/>
      <c r="H167" s="9"/>
      <c r="I167" s="9"/>
      <c r="J167" s="16"/>
      <c r="K167" s="16"/>
      <c r="L167" s="17"/>
      <c r="N167" s="20" t="s">
        <v>114</v>
      </c>
      <c r="O167" s="9">
        <v>8</v>
      </c>
      <c r="P167" s="9">
        <v>2027164.2222222225</v>
      </c>
      <c r="Q167" s="9"/>
      <c r="R167" s="9"/>
      <c r="S167" s="9"/>
      <c r="T167" s="16"/>
      <c r="U167" s="16"/>
      <c r="V167" s="17"/>
      <c r="X167" s="49" t="s">
        <v>114</v>
      </c>
      <c r="Y167" s="9">
        <v>8</v>
      </c>
      <c r="Z167" s="9">
        <v>1560404.8888888888</v>
      </c>
      <c r="AA167" s="9"/>
      <c r="AB167" s="9"/>
      <c r="AC167" s="9"/>
      <c r="AD167" s="16"/>
      <c r="AE167" s="16"/>
      <c r="AF167" s="26"/>
    </row>
    <row r="168" spans="4:32" ht="17" thickBot="1" x14ac:dyDescent="0.25">
      <c r="D168" s="15"/>
      <c r="E168" s="16"/>
      <c r="F168" s="16"/>
      <c r="G168" s="16"/>
      <c r="H168" s="16"/>
      <c r="I168" s="16"/>
      <c r="J168" s="16"/>
      <c r="K168" s="16"/>
      <c r="L168" s="17"/>
      <c r="N168" s="15"/>
      <c r="O168" s="16"/>
      <c r="P168" s="16"/>
      <c r="Q168" s="16"/>
      <c r="R168" s="16"/>
      <c r="S168" s="16"/>
      <c r="T168" s="16"/>
      <c r="U168" s="16"/>
      <c r="V168" s="17"/>
      <c r="X168" s="25"/>
      <c r="Y168" s="16"/>
      <c r="Z168" s="16"/>
      <c r="AA168" s="16"/>
      <c r="AB168" s="16"/>
      <c r="AC168" s="16"/>
      <c r="AD168" s="16"/>
      <c r="AE168" s="16"/>
      <c r="AF168" s="26"/>
    </row>
    <row r="169" spans="4:32" x14ac:dyDescent="0.2">
      <c r="D169" s="23"/>
      <c r="E169" s="10" t="s">
        <v>121</v>
      </c>
      <c r="F169" s="10" t="s">
        <v>67</v>
      </c>
      <c r="G169" s="10" t="s">
        <v>122</v>
      </c>
      <c r="H169" s="10" t="s">
        <v>123</v>
      </c>
      <c r="I169" s="10" t="s">
        <v>124</v>
      </c>
      <c r="J169" s="10" t="s">
        <v>125</v>
      </c>
      <c r="K169" s="10" t="s">
        <v>126</v>
      </c>
      <c r="L169" s="24" t="s">
        <v>127</v>
      </c>
      <c r="N169" s="23"/>
      <c r="O169" s="10" t="s">
        <v>121</v>
      </c>
      <c r="P169" s="10" t="s">
        <v>67</v>
      </c>
      <c r="Q169" s="10" t="s">
        <v>122</v>
      </c>
      <c r="R169" s="10" t="s">
        <v>123</v>
      </c>
      <c r="S169" s="10" t="s">
        <v>124</v>
      </c>
      <c r="T169" s="10" t="s">
        <v>125</v>
      </c>
      <c r="U169" s="10" t="s">
        <v>126</v>
      </c>
      <c r="V169" s="24" t="s">
        <v>127</v>
      </c>
      <c r="X169" s="50"/>
      <c r="Y169" s="10" t="s">
        <v>121</v>
      </c>
      <c r="Z169" s="10" t="s">
        <v>67</v>
      </c>
      <c r="AA169" s="10" t="s">
        <v>122</v>
      </c>
      <c r="AB169" s="10" t="s">
        <v>123</v>
      </c>
      <c r="AC169" s="10" t="s">
        <v>124</v>
      </c>
      <c r="AD169" s="10" t="s">
        <v>125</v>
      </c>
      <c r="AE169" s="10" t="s">
        <v>126</v>
      </c>
      <c r="AF169" s="51" t="s">
        <v>127</v>
      </c>
    </row>
    <row r="170" spans="4:32" x14ac:dyDescent="0.2">
      <c r="D170" s="18" t="s">
        <v>115</v>
      </c>
      <c r="E170" s="8">
        <v>-342.34615384615364</v>
      </c>
      <c r="F170" s="8">
        <v>163.75411911007836</v>
      </c>
      <c r="G170" s="8">
        <v>-2.0906109458902993</v>
      </c>
      <c r="H170" s="8">
        <v>5.2879652166330303E-2</v>
      </c>
      <c r="I170" s="8">
        <v>-689.48937871691737</v>
      </c>
      <c r="J170" s="8">
        <v>4.7970710246100907</v>
      </c>
      <c r="K170" s="8">
        <v>-689.48937871691737</v>
      </c>
      <c r="L170" s="19">
        <v>4.7970710246100907</v>
      </c>
      <c r="N170" s="18" t="s">
        <v>115</v>
      </c>
      <c r="O170" s="8">
        <v>-380.27228915662715</v>
      </c>
      <c r="P170" s="8">
        <v>268.11324015435594</v>
      </c>
      <c r="Q170" s="8">
        <v>-1.4183271551143835</v>
      </c>
      <c r="R170" s="8">
        <v>0.1990439579713178</v>
      </c>
      <c r="S170" s="8">
        <v>-1014.2593589987376</v>
      </c>
      <c r="T170" s="8">
        <v>253.71478068548333</v>
      </c>
      <c r="U170" s="8">
        <v>-1014.2593589987376</v>
      </c>
      <c r="V170" s="19">
        <v>253.71478068548333</v>
      </c>
      <c r="X170" s="48" t="s">
        <v>115</v>
      </c>
      <c r="Y170" s="8">
        <v>-531.5681818181821</v>
      </c>
      <c r="Z170" s="8">
        <v>222.89322839734373</v>
      </c>
      <c r="AA170" s="8">
        <v>-2.3848556801850194</v>
      </c>
      <c r="AB170" s="8">
        <v>4.8534413098275747E-2</v>
      </c>
      <c r="AC170" s="8">
        <v>-1058.6269152023506</v>
      </c>
      <c r="AD170" s="8">
        <v>-4.5094484340135068</v>
      </c>
      <c r="AE170" s="8">
        <v>-1058.6269152023506</v>
      </c>
      <c r="AF170" s="52">
        <v>-4.5094484340135068</v>
      </c>
    </row>
    <row r="171" spans="4:32" ht="17" thickBot="1" x14ac:dyDescent="0.25">
      <c r="D171" s="20" t="s">
        <v>15</v>
      </c>
      <c r="E171" s="9">
        <v>118.28230769230765</v>
      </c>
      <c r="F171" s="9">
        <v>26.259077544980769</v>
      </c>
      <c r="G171" s="9">
        <v>4.5044349897552456</v>
      </c>
      <c r="H171" s="9">
        <v>3.6022190337550513E-4</v>
      </c>
      <c r="I171" s="9">
        <v>62.615550052041058</v>
      </c>
      <c r="J171" s="9">
        <v>173.94906533257426</v>
      </c>
      <c r="K171" s="9">
        <v>62.615550052041058</v>
      </c>
      <c r="L171" s="21">
        <v>173.94906533257426</v>
      </c>
      <c r="N171" s="20" t="s">
        <v>15</v>
      </c>
      <c r="O171" s="9">
        <v>111.92289156626516</v>
      </c>
      <c r="P171" s="9">
        <v>36.751219879902941</v>
      </c>
      <c r="Q171" s="9">
        <v>3.0454197692487792</v>
      </c>
      <c r="R171" s="9">
        <v>1.8703507915261354E-2</v>
      </c>
      <c r="S171" s="9">
        <v>25.020065762627794</v>
      </c>
      <c r="T171" s="9">
        <v>198.82571736990252</v>
      </c>
      <c r="U171" s="9">
        <v>25.020065762627794</v>
      </c>
      <c r="V171" s="21">
        <v>198.82571736990252</v>
      </c>
      <c r="X171" s="49" t="s">
        <v>213</v>
      </c>
      <c r="Y171" s="9">
        <v>177.29545454545462</v>
      </c>
      <c r="Z171" s="9">
        <v>44.980263212669826</v>
      </c>
      <c r="AA171" s="9">
        <v>3.9416277692104496</v>
      </c>
      <c r="AB171" s="9">
        <v>5.5916643635754567E-3</v>
      </c>
      <c r="AC171" s="9">
        <v>70.934033309748756</v>
      </c>
      <c r="AD171" s="9">
        <v>283.65687578116047</v>
      </c>
      <c r="AE171" s="9">
        <v>70.934033309748756</v>
      </c>
      <c r="AF171" s="53">
        <v>283.65687578116047</v>
      </c>
    </row>
    <row r="172" spans="4:32" x14ac:dyDescent="0.2">
      <c r="X172" s="25"/>
      <c r="Y172" s="16"/>
      <c r="Z172" s="16"/>
      <c r="AA172" s="16"/>
      <c r="AB172" s="16"/>
      <c r="AC172" s="16"/>
      <c r="AD172" s="16"/>
      <c r="AE172" s="16"/>
      <c r="AF172" s="26"/>
    </row>
    <row r="173" spans="4:32" x14ac:dyDescent="0.2">
      <c r="X173" s="25"/>
      <c r="Y173" s="16"/>
      <c r="Z173" s="16"/>
      <c r="AA173" s="16"/>
      <c r="AB173" s="16"/>
      <c r="AC173" s="16"/>
      <c r="AD173" s="16"/>
      <c r="AE173" s="16"/>
      <c r="AF173" s="26"/>
    </row>
    <row r="174" spans="4:32" x14ac:dyDescent="0.2">
      <c r="D174" s="42"/>
      <c r="E174" s="39"/>
      <c r="F174" s="90" t="s">
        <v>206</v>
      </c>
      <c r="G174" s="90"/>
      <c r="H174" s="90"/>
      <c r="I174" s="90"/>
      <c r="J174" s="91"/>
      <c r="X174" s="44"/>
      <c r="Y174" s="27"/>
      <c r="Z174" s="27"/>
      <c r="AA174" s="27"/>
      <c r="AB174" s="27"/>
      <c r="AC174" s="27"/>
      <c r="AD174" s="27"/>
      <c r="AE174" s="27"/>
      <c r="AF174" s="28"/>
    </row>
    <row r="175" spans="4:32" x14ac:dyDescent="0.2">
      <c r="D175" s="60" t="s">
        <v>205</v>
      </c>
      <c r="E175" s="29" t="s">
        <v>214</v>
      </c>
      <c r="F175" s="29" t="s">
        <v>131</v>
      </c>
      <c r="G175" s="29" t="s">
        <v>132</v>
      </c>
      <c r="H175" s="29" t="s">
        <v>81</v>
      </c>
      <c r="I175" s="29" t="s">
        <v>133</v>
      </c>
      <c r="J175" s="35" t="s">
        <v>82</v>
      </c>
    </row>
    <row r="176" spans="4:32" x14ac:dyDescent="0.2">
      <c r="D176" s="25" t="s">
        <v>215</v>
      </c>
      <c r="E176" s="16">
        <v>18</v>
      </c>
      <c r="F176" s="63">
        <f>E50</f>
        <v>0.51270764872150298</v>
      </c>
      <c r="G176" s="63">
        <f>F41</f>
        <v>0.61039130207190839</v>
      </c>
      <c r="H176" s="63">
        <f>G41</f>
        <v>0.67503856375999827</v>
      </c>
      <c r="I176" s="63">
        <f>H41</f>
        <v>0.73249655748283193</v>
      </c>
      <c r="J176" s="73">
        <f>I41</f>
        <v>0.74773417551128651</v>
      </c>
    </row>
    <row r="177" spans="4:10" x14ac:dyDescent="0.2">
      <c r="D177" s="25" t="s">
        <v>6</v>
      </c>
      <c r="E177" s="16">
        <v>9</v>
      </c>
      <c r="F177" s="63">
        <f>E50</f>
        <v>0.51270764872150298</v>
      </c>
      <c r="G177" s="63">
        <f>F50</f>
        <v>0.7475416431638664</v>
      </c>
      <c r="H177" s="63">
        <f>G50</f>
        <v>0.73921042063843456</v>
      </c>
      <c r="I177" s="63">
        <f>H50</f>
        <v>0.74069076851386251</v>
      </c>
      <c r="J177" s="73">
        <f>I50</f>
        <v>0.75490490447517522</v>
      </c>
    </row>
    <row r="178" spans="4:10" x14ac:dyDescent="0.2">
      <c r="D178" s="25" t="s">
        <v>43</v>
      </c>
      <c r="E178" s="16">
        <v>9</v>
      </c>
      <c r="F178" s="63">
        <f>E59</f>
        <v>0.67978960231492813</v>
      </c>
      <c r="G178" s="63">
        <f>F59</f>
        <v>0.74801797456665831</v>
      </c>
      <c r="H178" s="63">
        <f>G59</f>
        <v>0.76965879422886818</v>
      </c>
      <c r="I178" s="63">
        <f>H59</f>
        <v>0.80731170503554184</v>
      </c>
      <c r="J178" s="73">
        <f>I59</f>
        <v>0.83029620665701687</v>
      </c>
    </row>
    <row r="179" spans="4:10" x14ac:dyDescent="0.2">
      <c r="D179" s="25"/>
      <c r="E179" s="16"/>
      <c r="F179" s="16"/>
      <c r="G179" s="16"/>
      <c r="H179" s="16"/>
      <c r="I179" s="16"/>
      <c r="J179" s="26"/>
    </row>
    <row r="180" spans="4:10" x14ac:dyDescent="0.2">
      <c r="D180" s="25"/>
      <c r="E180" s="16"/>
      <c r="F180" s="16"/>
      <c r="G180" s="16"/>
      <c r="H180" s="16"/>
      <c r="I180" s="16"/>
      <c r="J180" s="26"/>
    </row>
    <row r="181" spans="4:10" x14ac:dyDescent="0.2">
      <c r="D181" s="25"/>
      <c r="E181" s="16"/>
      <c r="F181" s="16"/>
      <c r="G181" s="16"/>
      <c r="H181" s="16" t="s">
        <v>205</v>
      </c>
      <c r="I181" s="99" t="s">
        <v>224</v>
      </c>
      <c r="J181" s="100"/>
    </row>
    <row r="182" spans="4:10" x14ac:dyDescent="0.2">
      <c r="D182" s="25"/>
      <c r="E182" s="16"/>
      <c r="F182" s="16"/>
      <c r="G182" s="16"/>
      <c r="H182" s="16" t="s">
        <v>215</v>
      </c>
      <c r="I182" s="16"/>
      <c r="J182" s="65">
        <f>H171</f>
        <v>3.6022190337550513E-4</v>
      </c>
    </row>
    <row r="183" spans="4:10" x14ac:dyDescent="0.2">
      <c r="D183" s="25"/>
      <c r="E183" s="16"/>
      <c r="F183" s="16"/>
      <c r="G183" s="16"/>
      <c r="H183" s="16" t="s">
        <v>6</v>
      </c>
      <c r="I183" s="16"/>
      <c r="J183" s="65">
        <f>R171</f>
        <v>1.8703507915261354E-2</v>
      </c>
    </row>
    <row r="184" spans="4:10" x14ac:dyDescent="0.2">
      <c r="D184" s="44"/>
      <c r="E184" s="27"/>
      <c r="F184" s="27"/>
      <c r="G184" s="27"/>
      <c r="H184" s="27" t="s">
        <v>43</v>
      </c>
      <c r="I184" s="27"/>
      <c r="J184" s="67">
        <f>AB171</f>
        <v>5.5916643635754567E-3</v>
      </c>
    </row>
  </sheetData>
  <mergeCells count="29">
    <mergeCell ref="L32:M32"/>
    <mergeCell ref="D68:E68"/>
    <mergeCell ref="V24:W24"/>
    <mergeCell ref="L1:W1"/>
    <mergeCell ref="Y1:AG1"/>
    <mergeCell ref="D34:J34"/>
    <mergeCell ref="D43:J43"/>
    <mergeCell ref="D52:J52"/>
    <mergeCell ref="D1:H1"/>
    <mergeCell ref="D25:J25"/>
    <mergeCell ref="L35:W35"/>
    <mergeCell ref="L26:M26"/>
    <mergeCell ref="L27:M27"/>
    <mergeCell ref="L28:M28"/>
    <mergeCell ref="L29:M29"/>
    <mergeCell ref="L30:M30"/>
    <mergeCell ref="L31:M31"/>
    <mergeCell ref="D62:G62"/>
    <mergeCell ref="D64:E64"/>
    <mergeCell ref="D65:E65"/>
    <mergeCell ref="D66:E66"/>
    <mergeCell ref="D67:E67"/>
    <mergeCell ref="I181:J181"/>
    <mergeCell ref="F174:J174"/>
    <mergeCell ref="F73:L73"/>
    <mergeCell ref="F94:L94"/>
    <mergeCell ref="F114:L114"/>
    <mergeCell ref="F134:L134"/>
    <mergeCell ref="F154:L154"/>
  </mergeCells>
  <conditionalFormatting sqref="L3:L22">
    <cfRule type="expression" dxfId="26" priority="6">
      <formula>ABS(M3)&gt;ABS($N$32)</formula>
    </cfRule>
  </conditionalFormatting>
  <conditionalFormatting sqref="N3:N22">
    <cfRule type="expression" dxfId="25" priority="5">
      <formula>ABS(O3)&gt;ABS($N$32)</formula>
    </cfRule>
  </conditionalFormatting>
  <conditionalFormatting sqref="P3:P22">
    <cfRule type="expression" dxfId="24" priority="4">
      <formula>ABS(Q3)&gt;ABS($N$32)</formula>
    </cfRule>
  </conditionalFormatting>
  <conditionalFormatting sqref="R3:R22">
    <cfRule type="expression" dxfId="23" priority="3">
      <formula>ABS(S3)&gt;ABS($N$32)</formula>
    </cfRule>
  </conditionalFormatting>
  <conditionalFormatting sqref="T3:T22">
    <cfRule type="expression" dxfId="22" priority="2">
      <formula>ABS(U3)&gt;ABS($N$32)</formula>
    </cfRule>
  </conditionalFormatting>
  <conditionalFormatting sqref="V3:V22">
    <cfRule type="expression" dxfId="21" priority="1">
      <formula>ABS(W3)&gt;ABS($N$32)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opLeftCell="A136" workbookViewId="0">
      <selection activeCell="D149" sqref="D149:I153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1" customWidth="1"/>
    <col min="22" max="22" width="3.1640625" bestFit="1" customWidth="1"/>
  </cols>
  <sheetData>
    <row r="1" spans="1:29" ht="19" x14ac:dyDescent="0.25">
      <c r="D1" s="84" t="s">
        <v>154</v>
      </c>
      <c r="E1" s="84"/>
      <c r="F1" s="84"/>
      <c r="G1" s="84"/>
      <c r="K1" s="89" t="s">
        <v>93</v>
      </c>
      <c r="L1" s="89"/>
      <c r="M1" s="89"/>
      <c r="N1" s="89"/>
      <c r="O1" s="89"/>
      <c r="P1" s="89"/>
      <c r="Q1" s="89"/>
      <c r="R1" s="89"/>
      <c r="S1" s="89"/>
      <c r="T1" s="89"/>
      <c r="V1" s="89" t="s">
        <v>149</v>
      </c>
      <c r="W1" s="89"/>
      <c r="X1" s="89"/>
      <c r="Y1" s="89"/>
      <c r="Z1" s="89"/>
      <c r="AA1" s="89"/>
      <c r="AB1" s="89"/>
      <c r="AC1" s="89"/>
    </row>
    <row r="2" spans="1:29" x14ac:dyDescent="0.2">
      <c r="A2" s="1"/>
      <c r="B2" s="1" t="s">
        <v>0</v>
      </c>
      <c r="C2" s="1" t="s">
        <v>2</v>
      </c>
      <c r="D2" s="1" t="s">
        <v>155</v>
      </c>
      <c r="E2" s="41" t="s">
        <v>156</v>
      </c>
      <c r="F2" s="41" t="s">
        <v>157</v>
      </c>
      <c r="G2" s="41" t="s">
        <v>158</v>
      </c>
      <c r="H2" s="1" t="s">
        <v>15</v>
      </c>
      <c r="K2" s="1" t="s">
        <v>155</v>
      </c>
      <c r="L2" s="1" t="s">
        <v>160</v>
      </c>
      <c r="M2" s="41" t="s">
        <v>156</v>
      </c>
      <c r="N2" s="41" t="s">
        <v>161</v>
      </c>
      <c r="O2" s="41" t="s">
        <v>157</v>
      </c>
      <c r="P2" s="41" t="s">
        <v>161</v>
      </c>
      <c r="Q2" s="41" t="s">
        <v>158</v>
      </c>
      <c r="R2" s="41" t="s">
        <v>162</v>
      </c>
      <c r="S2" s="1" t="s">
        <v>15</v>
      </c>
      <c r="T2" s="1" t="s">
        <v>163</v>
      </c>
      <c r="V2" s="1"/>
      <c r="W2" s="1" t="s">
        <v>0</v>
      </c>
      <c r="X2" s="1" t="s">
        <v>2</v>
      </c>
      <c r="Y2" s="1" t="s">
        <v>155</v>
      </c>
      <c r="Z2" s="41" t="s">
        <v>156</v>
      </c>
      <c r="AA2" s="41" t="s">
        <v>157</v>
      </c>
      <c r="AB2" s="41" t="s">
        <v>158</v>
      </c>
      <c r="AC2" s="1" t="s">
        <v>15</v>
      </c>
    </row>
    <row r="3" spans="1:29" x14ac:dyDescent="0.2">
      <c r="A3">
        <v>1</v>
      </c>
      <c r="B3" t="s">
        <v>6</v>
      </c>
      <c r="C3" t="s">
        <v>7</v>
      </c>
      <c r="D3">
        <v>15</v>
      </c>
      <c r="E3">
        <v>16</v>
      </c>
      <c r="F3">
        <v>1</v>
      </c>
      <c r="G3">
        <v>0</v>
      </c>
      <c r="H3">
        <v>7</v>
      </c>
      <c r="K3">
        <v>15</v>
      </c>
      <c r="L3">
        <f>STANDARDIZE(K3,$M$26,$M$25)</f>
        <v>-8.1595770918960947E-2</v>
      </c>
      <c r="M3">
        <v>16</v>
      </c>
      <c r="N3">
        <f>STANDARDIZE(M3,$N$26,$N$25)</f>
        <v>-0.21154918797901931</v>
      </c>
      <c r="O3">
        <v>1</v>
      </c>
      <c r="P3">
        <f>STANDARDIZE(O3,$O$26,$O$25)</f>
        <v>-0.39445739118557005</v>
      </c>
      <c r="Q3">
        <v>0</v>
      </c>
      <c r="R3">
        <f>STANDARDIZE(Q3,$P$26,$P$25)</f>
        <v>-0.37470047718959021</v>
      </c>
      <c r="S3">
        <v>7</v>
      </c>
      <c r="T3">
        <f>STANDARDIZE(S3,$Q$26,$Q$25)</f>
        <v>0.3934767967361637</v>
      </c>
      <c r="V3">
        <v>1</v>
      </c>
      <c r="W3" t="s">
        <v>6</v>
      </c>
      <c r="X3" t="s">
        <v>7</v>
      </c>
      <c r="Y3">
        <v>15</v>
      </c>
      <c r="Z3">
        <v>16</v>
      </c>
      <c r="AA3">
        <v>1</v>
      </c>
      <c r="AB3">
        <v>0</v>
      </c>
      <c r="AC3">
        <v>7</v>
      </c>
    </row>
    <row r="4" spans="1:29" x14ac:dyDescent="0.2">
      <c r="A4">
        <v>2</v>
      </c>
      <c r="B4" t="s">
        <v>6</v>
      </c>
      <c r="C4" t="s">
        <v>23</v>
      </c>
      <c r="D4">
        <v>26</v>
      </c>
      <c r="E4">
        <v>34</v>
      </c>
      <c r="F4">
        <v>2</v>
      </c>
      <c r="G4">
        <v>1</v>
      </c>
      <c r="H4">
        <v>11</v>
      </c>
      <c r="K4">
        <v>26</v>
      </c>
      <c r="L4">
        <f t="shared" ref="L4:L22" si="0">STANDARDIZE(K4,$M$26,$M$25)</f>
        <v>0.35623519498765865</v>
      </c>
      <c r="M4">
        <v>34</v>
      </c>
      <c r="N4">
        <f t="shared" ref="N4:N22" si="1">STANDARDIZE(M4,$N$26,$N$25)</f>
        <v>0.11957128016205439</v>
      </c>
      <c r="O4">
        <v>2</v>
      </c>
      <c r="P4">
        <f t="shared" ref="P4:P22" si="2">STANDARDIZE(O4,$O$26,$O$25)</f>
        <v>-0.34693240429574235</v>
      </c>
      <c r="Q4">
        <v>1</v>
      </c>
      <c r="R4">
        <f t="shared" ref="R4:R22" si="3">STANDARDIZE(Q4,$P$26,$P$25)</f>
        <v>-0.28756083133154597</v>
      </c>
      <c r="S4">
        <v>11</v>
      </c>
      <c r="T4">
        <f t="shared" ref="T4:T22" si="4">STANDARDIZE(S4,$Q$26,$Q$25)</f>
        <v>1.6526025462918876</v>
      </c>
      <c r="V4">
        <v>2</v>
      </c>
      <c r="W4" t="s">
        <v>6</v>
      </c>
      <c r="X4" t="s">
        <v>23</v>
      </c>
      <c r="Y4">
        <v>26</v>
      </c>
      <c r="Z4">
        <v>34</v>
      </c>
      <c r="AA4">
        <v>2</v>
      </c>
      <c r="AB4">
        <v>1</v>
      </c>
      <c r="AC4">
        <v>11</v>
      </c>
    </row>
    <row r="5" spans="1:29" x14ac:dyDescent="0.2">
      <c r="A5">
        <v>3</v>
      </c>
      <c r="B5" t="s">
        <v>6</v>
      </c>
      <c r="C5" t="s">
        <v>25</v>
      </c>
      <c r="D5">
        <v>86</v>
      </c>
      <c r="E5">
        <v>217</v>
      </c>
      <c r="F5">
        <v>72</v>
      </c>
      <c r="G5">
        <v>44</v>
      </c>
      <c r="H5">
        <v>11</v>
      </c>
      <c r="K5">
        <v>86</v>
      </c>
      <c r="L5">
        <f t="shared" si="0"/>
        <v>2.7444040999328565</v>
      </c>
      <c r="M5">
        <v>217</v>
      </c>
      <c r="N5">
        <f t="shared" si="1"/>
        <v>3.4859627062629701</v>
      </c>
      <c r="O5">
        <v>72</v>
      </c>
      <c r="P5">
        <f t="shared" si="2"/>
        <v>2.9798166779921975</v>
      </c>
      <c r="Q5">
        <v>44</v>
      </c>
      <c r="R5">
        <f t="shared" si="3"/>
        <v>3.4594439405643569</v>
      </c>
      <c r="S5">
        <v>11</v>
      </c>
      <c r="T5">
        <f t="shared" si="4"/>
        <v>1.6526025462918876</v>
      </c>
      <c r="V5">
        <v>3</v>
      </c>
      <c r="W5" t="s">
        <v>6</v>
      </c>
      <c r="X5" t="s">
        <v>27</v>
      </c>
      <c r="Y5">
        <v>2</v>
      </c>
      <c r="Z5">
        <v>4</v>
      </c>
      <c r="AA5">
        <v>1</v>
      </c>
      <c r="AB5">
        <v>0</v>
      </c>
      <c r="AC5">
        <v>8</v>
      </c>
    </row>
    <row r="6" spans="1:29" x14ac:dyDescent="0.2">
      <c r="A6">
        <v>4</v>
      </c>
      <c r="B6" t="s">
        <v>6</v>
      </c>
      <c r="C6" t="s">
        <v>27</v>
      </c>
      <c r="D6">
        <v>2</v>
      </c>
      <c r="E6">
        <v>4</v>
      </c>
      <c r="F6">
        <v>1</v>
      </c>
      <c r="G6">
        <v>0</v>
      </c>
      <c r="H6">
        <v>8</v>
      </c>
      <c r="K6">
        <v>2</v>
      </c>
      <c r="L6">
        <f t="shared" si="0"/>
        <v>-0.59903236699042051</v>
      </c>
      <c r="M6">
        <v>4</v>
      </c>
      <c r="N6">
        <f t="shared" si="1"/>
        <v>-0.43229616673973509</v>
      </c>
      <c r="O6">
        <v>1</v>
      </c>
      <c r="P6">
        <f t="shared" si="2"/>
        <v>-0.39445739118557005</v>
      </c>
      <c r="Q6">
        <v>0</v>
      </c>
      <c r="R6">
        <f t="shared" si="3"/>
        <v>-0.37470047718959021</v>
      </c>
      <c r="S6">
        <v>8</v>
      </c>
      <c r="T6">
        <f t="shared" si="4"/>
        <v>0.7082582341250947</v>
      </c>
      <c r="V6">
        <v>4</v>
      </c>
      <c r="W6" t="s">
        <v>6</v>
      </c>
      <c r="X6" t="s">
        <v>29</v>
      </c>
      <c r="Y6">
        <v>33</v>
      </c>
      <c r="Z6">
        <v>44</v>
      </c>
      <c r="AA6">
        <v>15</v>
      </c>
      <c r="AB6">
        <v>3</v>
      </c>
      <c r="AC6">
        <v>12</v>
      </c>
    </row>
    <row r="7" spans="1:29" x14ac:dyDescent="0.2">
      <c r="A7">
        <v>5</v>
      </c>
      <c r="B7" t="s">
        <v>6</v>
      </c>
      <c r="C7" t="s">
        <v>29</v>
      </c>
      <c r="D7">
        <v>33</v>
      </c>
      <c r="E7">
        <v>44</v>
      </c>
      <c r="F7">
        <v>15</v>
      </c>
      <c r="G7">
        <v>3</v>
      </c>
      <c r="H7">
        <v>12</v>
      </c>
      <c r="K7">
        <v>33</v>
      </c>
      <c r="L7">
        <f t="shared" si="0"/>
        <v>0.63485490056459837</v>
      </c>
      <c r="M7">
        <v>44</v>
      </c>
      <c r="N7">
        <f t="shared" si="1"/>
        <v>0.30352709579598419</v>
      </c>
      <c r="O7">
        <v>15</v>
      </c>
      <c r="P7">
        <f t="shared" si="2"/>
        <v>0.2708924252720179</v>
      </c>
      <c r="Q7">
        <v>3</v>
      </c>
      <c r="R7">
        <f t="shared" si="3"/>
        <v>-0.1132815396154575</v>
      </c>
      <c r="S7">
        <v>12</v>
      </c>
      <c r="T7">
        <f t="shared" si="4"/>
        <v>1.9673839836808185</v>
      </c>
      <c r="V7">
        <v>5</v>
      </c>
      <c r="W7" t="s">
        <v>6</v>
      </c>
      <c r="X7" t="s">
        <v>32</v>
      </c>
      <c r="Y7">
        <v>2</v>
      </c>
      <c r="Z7">
        <v>0</v>
      </c>
      <c r="AA7">
        <v>0</v>
      </c>
      <c r="AB7">
        <v>0</v>
      </c>
      <c r="AC7">
        <v>3</v>
      </c>
    </row>
    <row r="8" spans="1:29" x14ac:dyDescent="0.2">
      <c r="A8">
        <v>6</v>
      </c>
      <c r="B8" t="s">
        <v>6</v>
      </c>
      <c r="C8" t="s">
        <v>32</v>
      </c>
      <c r="D8">
        <v>2</v>
      </c>
      <c r="E8">
        <v>0</v>
      </c>
      <c r="F8">
        <v>0</v>
      </c>
      <c r="G8">
        <v>0</v>
      </c>
      <c r="H8">
        <v>3</v>
      </c>
      <c r="K8">
        <v>2</v>
      </c>
      <c r="L8">
        <f t="shared" si="0"/>
        <v>-0.59903236699042051</v>
      </c>
      <c r="M8">
        <v>0</v>
      </c>
      <c r="N8">
        <f t="shared" si="1"/>
        <v>-0.50587849299330701</v>
      </c>
      <c r="O8">
        <v>0</v>
      </c>
      <c r="P8">
        <f t="shared" si="2"/>
        <v>-0.44198237807539775</v>
      </c>
      <c r="Q8">
        <v>0</v>
      </c>
      <c r="R8">
        <f t="shared" si="3"/>
        <v>-0.37470047718959021</v>
      </c>
      <c r="S8">
        <v>3</v>
      </c>
      <c r="T8">
        <f t="shared" si="4"/>
        <v>-0.86564895281956011</v>
      </c>
      <c r="V8">
        <v>6</v>
      </c>
      <c r="W8" t="s">
        <v>6</v>
      </c>
      <c r="X8" t="s">
        <v>35</v>
      </c>
      <c r="Y8">
        <v>5</v>
      </c>
      <c r="Z8">
        <v>3</v>
      </c>
      <c r="AA8">
        <v>0</v>
      </c>
      <c r="AB8">
        <v>0</v>
      </c>
      <c r="AC8">
        <v>9</v>
      </c>
    </row>
    <row r="9" spans="1:29" x14ac:dyDescent="0.2">
      <c r="A9">
        <v>7</v>
      </c>
      <c r="B9" t="s">
        <v>6</v>
      </c>
      <c r="C9" t="s">
        <v>35</v>
      </c>
      <c r="D9">
        <v>5</v>
      </c>
      <c r="E9">
        <v>3</v>
      </c>
      <c r="F9">
        <v>0</v>
      </c>
      <c r="G9">
        <v>0</v>
      </c>
      <c r="H9">
        <v>9</v>
      </c>
      <c r="K9">
        <v>5</v>
      </c>
      <c r="L9">
        <f t="shared" si="0"/>
        <v>-0.4796239217431606</v>
      </c>
      <c r="M9">
        <v>3</v>
      </c>
      <c r="N9">
        <f t="shared" si="1"/>
        <v>-0.45069174830312808</v>
      </c>
      <c r="O9">
        <v>0</v>
      </c>
      <c r="P9">
        <f t="shared" si="2"/>
        <v>-0.44198237807539775</v>
      </c>
      <c r="Q9">
        <v>0</v>
      </c>
      <c r="R9">
        <f t="shared" si="3"/>
        <v>-0.37470047718959021</v>
      </c>
      <c r="S9">
        <v>9</v>
      </c>
      <c r="T9">
        <f t="shared" si="4"/>
        <v>1.0230396715140255</v>
      </c>
      <c r="V9">
        <v>7</v>
      </c>
      <c r="W9" t="s">
        <v>6</v>
      </c>
      <c r="X9" t="s">
        <v>37</v>
      </c>
      <c r="Y9">
        <v>1</v>
      </c>
      <c r="Z9">
        <v>0</v>
      </c>
      <c r="AA9">
        <v>0</v>
      </c>
      <c r="AB9">
        <v>0</v>
      </c>
      <c r="AC9">
        <v>4</v>
      </c>
    </row>
    <row r="10" spans="1:29" x14ac:dyDescent="0.2">
      <c r="A10">
        <v>8</v>
      </c>
      <c r="B10" t="s">
        <v>6</v>
      </c>
      <c r="C10" t="s">
        <v>37</v>
      </c>
      <c r="D10">
        <v>1</v>
      </c>
      <c r="E10">
        <v>0</v>
      </c>
      <c r="F10">
        <v>0</v>
      </c>
      <c r="G10">
        <v>0</v>
      </c>
      <c r="H10">
        <v>4</v>
      </c>
      <c r="K10">
        <v>1</v>
      </c>
      <c r="L10">
        <f t="shared" si="0"/>
        <v>-0.6388351820728404</v>
      </c>
      <c r="M10">
        <v>0</v>
      </c>
      <c r="N10">
        <f t="shared" si="1"/>
        <v>-0.50587849299330701</v>
      </c>
      <c r="O10">
        <v>0</v>
      </c>
      <c r="P10">
        <f t="shared" si="2"/>
        <v>-0.44198237807539775</v>
      </c>
      <c r="Q10">
        <v>0</v>
      </c>
      <c r="R10">
        <f t="shared" si="3"/>
        <v>-0.37470047718959021</v>
      </c>
      <c r="S10">
        <v>4</v>
      </c>
      <c r="T10">
        <f t="shared" si="4"/>
        <v>-0.55086751543062917</v>
      </c>
      <c r="V10">
        <v>8</v>
      </c>
      <c r="W10" t="s">
        <v>6</v>
      </c>
      <c r="X10" t="s">
        <v>39</v>
      </c>
      <c r="Y10">
        <v>0</v>
      </c>
      <c r="Z10">
        <v>0</v>
      </c>
      <c r="AA10">
        <v>0</v>
      </c>
      <c r="AB10">
        <v>0</v>
      </c>
      <c r="AC10">
        <v>3</v>
      </c>
    </row>
    <row r="11" spans="1:29" x14ac:dyDescent="0.2">
      <c r="A11">
        <v>9</v>
      </c>
      <c r="B11" t="s">
        <v>6</v>
      </c>
      <c r="C11" t="s">
        <v>39</v>
      </c>
      <c r="D11">
        <v>0</v>
      </c>
      <c r="E11">
        <v>0</v>
      </c>
      <c r="F11">
        <v>0</v>
      </c>
      <c r="G11">
        <v>0</v>
      </c>
      <c r="H11">
        <v>3</v>
      </c>
      <c r="K11">
        <v>0</v>
      </c>
      <c r="L11">
        <f t="shared" si="0"/>
        <v>-0.67863799715526041</v>
      </c>
      <c r="M11">
        <v>0</v>
      </c>
      <c r="N11">
        <f t="shared" si="1"/>
        <v>-0.50587849299330701</v>
      </c>
      <c r="O11">
        <v>0</v>
      </c>
      <c r="P11">
        <f t="shared" si="2"/>
        <v>-0.44198237807539775</v>
      </c>
      <c r="Q11">
        <v>0</v>
      </c>
      <c r="R11">
        <f t="shared" si="3"/>
        <v>-0.37470047718959021</v>
      </c>
      <c r="S11">
        <v>3</v>
      </c>
      <c r="T11">
        <f t="shared" si="4"/>
        <v>-0.86564895281956011</v>
      </c>
      <c r="V11">
        <v>9</v>
      </c>
      <c r="W11" t="s">
        <v>6</v>
      </c>
      <c r="X11" t="s">
        <v>41</v>
      </c>
      <c r="Y11">
        <v>1</v>
      </c>
      <c r="Z11">
        <v>3</v>
      </c>
      <c r="AA11">
        <v>1</v>
      </c>
      <c r="AB11">
        <v>0</v>
      </c>
      <c r="AC11">
        <v>3</v>
      </c>
    </row>
    <row r="12" spans="1:29" x14ac:dyDescent="0.2">
      <c r="A12">
        <v>10</v>
      </c>
      <c r="B12" t="s">
        <v>6</v>
      </c>
      <c r="C12" t="s">
        <v>41</v>
      </c>
      <c r="D12">
        <v>1</v>
      </c>
      <c r="E12">
        <v>3</v>
      </c>
      <c r="F12">
        <v>1</v>
      </c>
      <c r="G12">
        <v>0</v>
      </c>
      <c r="H12">
        <v>3</v>
      </c>
      <c r="K12">
        <v>1</v>
      </c>
      <c r="L12">
        <f t="shared" si="0"/>
        <v>-0.6388351820728404</v>
      </c>
      <c r="M12">
        <v>3</v>
      </c>
      <c r="N12">
        <f t="shared" si="1"/>
        <v>-0.45069174830312808</v>
      </c>
      <c r="O12">
        <v>1</v>
      </c>
      <c r="P12">
        <f t="shared" si="2"/>
        <v>-0.39445739118557005</v>
      </c>
      <c r="Q12">
        <v>0</v>
      </c>
      <c r="R12">
        <f t="shared" si="3"/>
        <v>-0.37470047718959021</v>
      </c>
      <c r="S12">
        <v>3</v>
      </c>
      <c r="T12">
        <f t="shared" si="4"/>
        <v>-0.86564895281956011</v>
      </c>
      <c r="V12">
        <v>10</v>
      </c>
      <c r="W12" t="s">
        <v>43</v>
      </c>
      <c r="X12" t="s">
        <v>46</v>
      </c>
      <c r="Y12">
        <v>12</v>
      </c>
      <c r="Z12">
        <v>11</v>
      </c>
      <c r="AA12">
        <v>6</v>
      </c>
      <c r="AB12">
        <v>4</v>
      </c>
      <c r="AC12">
        <v>7</v>
      </c>
    </row>
    <row r="13" spans="1:29" x14ac:dyDescent="0.2">
      <c r="A13">
        <v>11</v>
      </c>
      <c r="B13" t="s">
        <v>43</v>
      </c>
      <c r="C13" t="s">
        <v>44</v>
      </c>
      <c r="D13">
        <v>73</v>
      </c>
      <c r="E13">
        <v>134</v>
      </c>
      <c r="F13">
        <v>66</v>
      </c>
      <c r="G13">
        <v>30</v>
      </c>
      <c r="H13">
        <v>3</v>
      </c>
      <c r="K13">
        <v>73</v>
      </c>
      <c r="L13">
        <f t="shared" si="0"/>
        <v>2.2269675038613972</v>
      </c>
      <c r="M13">
        <v>134</v>
      </c>
      <c r="N13">
        <f t="shared" si="1"/>
        <v>1.9591294365013527</v>
      </c>
      <c r="O13">
        <v>66</v>
      </c>
      <c r="P13">
        <f t="shared" si="2"/>
        <v>2.6946667566532314</v>
      </c>
      <c r="Q13">
        <v>30</v>
      </c>
      <c r="R13">
        <f t="shared" si="3"/>
        <v>2.2394888985517372</v>
      </c>
      <c r="S13">
        <v>3</v>
      </c>
      <c r="T13">
        <f t="shared" si="4"/>
        <v>-0.86564895281956011</v>
      </c>
      <c r="V13">
        <v>11</v>
      </c>
      <c r="W13" t="s">
        <v>43</v>
      </c>
      <c r="X13" t="s">
        <v>48</v>
      </c>
      <c r="Y13">
        <v>2</v>
      </c>
      <c r="Z13">
        <v>0</v>
      </c>
      <c r="AA13">
        <v>0</v>
      </c>
      <c r="AB13">
        <v>0</v>
      </c>
      <c r="AC13">
        <v>3</v>
      </c>
    </row>
    <row r="14" spans="1:29" x14ac:dyDescent="0.2">
      <c r="A14">
        <v>12</v>
      </c>
      <c r="B14" t="s">
        <v>43</v>
      </c>
      <c r="C14" t="s">
        <v>46</v>
      </c>
      <c r="D14">
        <v>12</v>
      </c>
      <c r="E14">
        <v>11</v>
      </c>
      <c r="F14">
        <v>6</v>
      </c>
      <c r="G14">
        <v>4</v>
      </c>
      <c r="H14">
        <v>7</v>
      </c>
      <c r="K14">
        <v>12</v>
      </c>
      <c r="L14">
        <f t="shared" si="0"/>
        <v>-0.20100421616622086</v>
      </c>
      <c r="M14">
        <v>11</v>
      </c>
      <c r="N14">
        <f t="shared" si="1"/>
        <v>-0.30352709579598419</v>
      </c>
      <c r="O14">
        <v>6</v>
      </c>
      <c r="P14">
        <f t="shared" si="2"/>
        <v>-0.15683245673643148</v>
      </c>
      <c r="Q14">
        <v>4</v>
      </c>
      <c r="R14">
        <f t="shared" si="3"/>
        <v>-2.6141893757413256E-2</v>
      </c>
      <c r="S14">
        <v>7</v>
      </c>
      <c r="T14">
        <f t="shared" si="4"/>
        <v>0.3934767967361637</v>
      </c>
      <c r="V14">
        <v>12</v>
      </c>
      <c r="W14" t="s">
        <v>43</v>
      </c>
      <c r="X14" t="s">
        <v>50</v>
      </c>
      <c r="Y14">
        <v>50</v>
      </c>
      <c r="Z14">
        <v>47</v>
      </c>
      <c r="AA14">
        <v>18</v>
      </c>
      <c r="AB14">
        <v>3</v>
      </c>
      <c r="AC14">
        <v>5</v>
      </c>
    </row>
    <row r="15" spans="1:29" x14ac:dyDescent="0.2">
      <c r="A15">
        <v>13</v>
      </c>
      <c r="B15" t="s">
        <v>43</v>
      </c>
      <c r="C15" t="s">
        <v>48</v>
      </c>
      <c r="D15">
        <v>2</v>
      </c>
      <c r="E15">
        <v>0</v>
      </c>
      <c r="F15">
        <v>0</v>
      </c>
      <c r="G15">
        <v>0</v>
      </c>
      <c r="H15">
        <v>3</v>
      </c>
      <c r="K15">
        <v>2</v>
      </c>
      <c r="L15">
        <f t="shared" si="0"/>
        <v>-0.59903236699042051</v>
      </c>
      <c r="M15">
        <v>0</v>
      </c>
      <c r="N15">
        <f t="shared" si="1"/>
        <v>-0.50587849299330701</v>
      </c>
      <c r="O15">
        <v>0</v>
      </c>
      <c r="P15">
        <f t="shared" si="2"/>
        <v>-0.44198237807539775</v>
      </c>
      <c r="Q15">
        <v>0</v>
      </c>
      <c r="R15">
        <f t="shared" si="3"/>
        <v>-0.37470047718959021</v>
      </c>
      <c r="S15">
        <v>3</v>
      </c>
      <c r="T15">
        <f t="shared" si="4"/>
        <v>-0.86564895281956011</v>
      </c>
      <c r="V15">
        <v>13</v>
      </c>
      <c r="W15" t="s">
        <v>43</v>
      </c>
      <c r="X15" t="s">
        <v>52</v>
      </c>
      <c r="Y15">
        <v>0</v>
      </c>
      <c r="Z15">
        <v>0</v>
      </c>
      <c r="AA15">
        <v>0</v>
      </c>
      <c r="AB15">
        <v>0</v>
      </c>
      <c r="AC15">
        <v>3</v>
      </c>
    </row>
    <row r="16" spans="1:29" x14ac:dyDescent="0.2">
      <c r="A16">
        <v>14</v>
      </c>
      <c r="B16" t="s">
        <v>43</v>
      </c>
      <c r="C16" t="s">
        <v>50</v>
      </c>
      <c r="D16">
        <v>50</v>
      </c>
      <c r="E16">
        <v>47</v>
      </c>
      <c r="F16">
        <v>18</v>
      </c>
      <c r="G16">
        <v>3</v>
      </c>
      <c r="H16">
        <v>5</v>
      </c>
      <c r="K16">
        <v>50</v>
      </c>
      <c r="L16">
        <f t="shared" si="0"/>
        <v>1.3115027569657378</v>
      </c>
      <c r="M16">
        <v>47</v>
      </c>
      <c r="N16">
        <f t="shared" si="1"/>
        <v>0.35871384048616317</v>
      </c>
      <c r="O16">
        <v>18</v>
      </c>
      <c r="P16">
        <f t="shared" si="2"/>
        <v>0.41346738594150106</v>
      </c>
      <c r="Q16">
        <v>3</v>
      </c>
      <c r="R16">
        <f t="shared" si="3"/>
        <v>-0.1132815396154575</v>
      </c>
      <c r="S16">
        <v>5</v>
      </c>
      <c r="T16">
        <f t="shared" si="4"/>
        <v>-0.23608607804169823</v>
      </c>
      <c r="V16">
        <v>14</v>
      </c>
      <c r="W16" t="s">
        <v>43</v>
      </c>
      <c r="X16" t="s">
        <v>54</v>
      </c>
      <c r="Y16">
        <v>4</v>
      </c>
      <c r="Z16">
        <v>8</v>
      </c>
      <c r="AA16">
        <v>1</v>
      </c>
      <c r="AB16">
        <v>0</v>
      </c>
      <c r="AC16">
        <v>2</v>
      </c>
    </row>
    <row r="17" spans="1:29" x14ac:dyDescent="0.2">
      <c r="A17">
        <v>15</v>
      </c>
      <c r="B17" t="s">
        <v>43</v>
      </c>
      <c r="C17" t="s">
        <v>52</v>
      </c>
      <c r="D17">
        <v>0</v>
      </c>
      <c r="E17">
        <v>0</v>
      </c>
      <c r="F17">
        <v>0</v>
      </c>
      <c r="G17">
        <v>0</v>
      </c>
      <c r="H17">
        <v>3</v>
      </c>
      <c r="K17">
        <v>0</v>
      </c>
      <c r="L17">
        <f t="shared" si="0"/>
        <v>-0.67863799715526041</v>
      </c>
      <c r="M17">
        <v>0</v>
      </c>
      <c r="N17">
        <f t="shared" si="1"/>
        <v>-0.50587849299330701</v>
      </c>
      <c r="O17">
        <v>0</v>
      </c>
      <c r="P17">
        <f t="shared" si="2"/>
        <v>-0.44198237807539775</v>
      </c>
      <c r="Q17">
        <v>0</v>
      </c>
      <c r="R17">
        <f t="shared" si="3"/>
        <v>-0.37470047718959021</v>
      </c>
      <c r="S17">
        <v>3</v>
      </c>
      <c r="T17">
        <f t="shared" si="4"/>
        <v>-0.86564895281956011</v>
      </c>
      <c r="V17">
        <v>15</v>
      </c>
      <c r="W17" t="s">
        <v>43</v>
      </c>
      <c r="X17" t="s">
        <v>56</v>
      </c>
      <c r="Y17">
        <v>0</v>
      </c>
      <c r="Z17">
        <v>1</v>
      </c>
      <c r="AA17">
        <v>0</v>
      </c>
      <c r="AB17">
        <v>0</v>
      </c>
      <c r="AC17">
        <v>3</v>
      </c>
    </row>
    <row r="18" spans="1:29" x14ac:dyDescent="0.2">
      <c r="A18">
        <v>16</v>
      </c>
      <c r="B18" t="s">
        <v>43</v>
      </c>
      <c r="C18" t="s">
        <v>54</v>
      </c>
      <c r="D18">
        <v>4</v>
      </c>
      <c r="E18">
        <v>8</v>
      </c>
      <c r="F18">
        <v>1</v>
      </c>
      <c r="G18">
        <v>0</v>
      </c>
      <c r="H18">
        <v>2</v>
      </c>
      <c r="K18">
        <v>4</v>
      </c>
      <c r="L18">
        <f t="shared" si="0"/>
        <v>-0.5194267368255806</v>
      </c>
      <c r="M18">
        <v>8</v>
      </c>
      <c r="N18">
        <f t="shared" si="1"/>
        <v>-0.35871384048616317</v>
      </c>
      <c r="O18">
        <v>1</v>
      </c>
      <c r="P18">
        <f t="shared" si="2"/>
        <v>-0.39445739118557005</v>
      </c>
      <c r="Q18">
        <v>0</v>
      </c>
      <c r="R18">
        <f t="shared" si="3"/>
        <v>-0.37470047718959021</v>
      </c>
      <c r="S18">
        <v>2</v>
      </c>
      <c r="T18">
        <f t="shared" si="4"/>
        <v>-1.1804303902084912</v>
      </c>
      <c r="V18">
        <v>16</v>
      </c>
      <c r="W18" t="s">
        <v>43</v>
      </c>
      <c r="X18" t="s">
        <v>58</v>
      </c>
      <c r="Y18">
        <v>17</v>
      </c>
      <c r="Z18">
        <v>20</v>
      </c>
      <c r="AA18">
        <v>3</v>
      </c>
      <c r="AB18">
        <v>1</v>
      </c>
      <c r="AC18">
        <v>6</v>
      </c>
    </row>
    <row r="19" spans="1:29" x14ac:dyDescent="0.2">
      <c r="A19">
        <v>17</v>
      </c>
      <c r="B19" t="s">
        <v>43</v>
      </c>
      <c r="C19" t="s">
        <v>56</v>
      </c>
      <c r="D19">
        <v>0</v>
      </c>
      <c r="E19">
        <v>1</v>
      </c>
      <c r="F19">
        <v>0</v>
      </c>
      <c r="G19">
        <v>0</v>
      </c>
      <c r="H19">
        <v>3</v>
      </c>
      <c r="K19">
        <v>0</v>
      </c>
      <c r="L19">
        <f t="shared" si="0"/>
        <v>-0.67863799715526041</v>
      </c>
      <c r="M19">
        <v>1</v>
      </c>
      <c r="N19">
        <f t="shared" si="1"/>
        <v>-0.48748291142991401</v>
      </c>
      <c r="O19">
        <v>0</v>
      </c>
      <c r="P19">
        <f t="shared" si="2"/>
        <v>-0.44198237807539775</v>
      </c>
      <c r="Q19">
        <v>0</v>
      </c>
      <c r="R19">
        <f t="shared" si="3"/>
        <v>-0.37470047718959021</v>
      </c>
      <c r="S19">
        <v>3</v>
      </c>
      <c r="T19">
        <f t="shared" si="4"/>
        <v>-0.86564895281956011</v>
      </c>
      <c r="V19">
        <v>17</v>
      </c>
      <c r="W19" t="s">
        <v>43</v>
      </c>
      <c r="X19" t="s">
        <v>60</v>
      </c>
      <c r="Y19">
        <v>10</v>
      </c>
      <c r="Z19">
        <v>7</v>
      </c>
      <c r="AA19">
        <v>0</v>
      </c>
      <c r="AB19">
        <v>0</v>
      </c>
      <c r="AC19">
        <v>8</v>
      </c>
    </row>
    <row r="20" spans="1:29" x14ac:dyDescent="0.2">
      <c r="A20">
        <v>18</v>
      </c>
      <c r="B20" t="s">
        <v>43</v>
      </c>
      <c r="C20" t="s">
        <v>58</v>
      </c>
      <c r="D20">
        <v>17</v>
      </c>
      <c r="E20">
        <v>20</v>
      </c>
      <c r="F20">
        <v>3</v>
      </c>
      <c r="G20">
        <v>1</v>
      </c>
      <c r="H20">
        <v>6</v>
      </c>
      <c r="K20">
        <v>17</v>
      </c>
      <c r="L20">
        <f t="shared" si="0"/>
        <v>-1.9901407541210265E-3</v>
      </c>
      <c r="M20">
        <v>20</v>
      </c>
      <c r="N20">
        <f t="shared" si="1"/>
        <v>-0.13796686172544737</v>
      </c>
      <c r="O20">
        <v>3</v>
      </c>
      <c r="P20">
        <f t="shared" si="2"/>
        <v>-0.29940741740591464</v>
      </c>
      <c r="Q20">
        <v>1</v>
      </c>
      <c r="R20">
        <f t="shared" si="3"/>
        <v>-0.28756083133154597</v>
      </c>
      <c r="S20">
        <v>6</v>
      </c>
      <c r="T20">
        <f t="shared" si="4"/>
        <v>7.8695359347232735E-2</v>
      </c>
      <c r="V20">
        <v>18</v>
      </c>
      <c r="W20" t="s">
        <v>43</v>
      </c>
      <c r="X20" t="s">
        <v>62</v>
      </c>
      <c r="Y20">
        <v>2</v>
      </c>
      <c r="Z20">
        <v>1</v>
      </c>
      <c r="AA20">
        <v>0</v>
      </c>
      <c r="AB20">
        <v>0</v>
      </c>
      <c r="AC20">
        <v>4</v>
      </c>
    </row>
    <row r="21" spans="1:29" x14ac:dyDescent="0.2">
      <c r="A21">
        <v>19</v>
      </c>
      <c r="B21" t="s">
        <v>43</v>
      </c>
      <c r="C21" t="s">
        <v>60</v>
      </c>
      <c r="D21">
        <v>10</v>
      </c>
      <c r="E21">
        <v>7</v>
      </c>
      <c r="F21">
        <v>0</v>
      </c>
      <c r="G21">
        <v>0</v>
      </c>
      <c r="H21">
        <v>8</v>
      </c>
      <c r="K21">
        <v>10</v>
      </c>
      <c r="L21">
        <f t="shared" si="0"/>
        <v>-0.28060984633106079</v>
      </c>
      <c r="M21">
        <v>7</v>
      </c>
      <c r="N21">
        <f t="shared" si="1"/>
        <v>-0.37710942204955616</v>
      </c>
      <c r="O21">
        <v>0</v>
      </c>
      <c r="P21">
        <f t="shared" si="2"/>
        <v>-0.44198237807539775</v>
      </c>
      <c r="Q21">
        <v>0</v>
      </c>
      <c r="R21">
        <f t="shared" si="3"/>
        <v>-0.37470047718959021</v>
      </c>
      <c r="S21">
        <v>8</v>
      </c>
      <c r="T21">
        <f t="shared" si="4"/>
        <v>0.7082582341250947</v>
      </c>
    </row>
    <row r="22" spans="1:29" x14ac:dyDescent="0.2">
      <c r="A22">
        <v>20</v>
      </c>
      <c r="B22" t="s">
        <v>43</v>
      </c>
      <c r="C22" t="s">
        <v>62</v>
      </c>
      <c r="D22">
        <v>2</v>
      </c>
      <c r="E22">
        <v>1</v>
      </c>
      <c r="F22">
        <v>0</v>
      </c>
      <c r="G22">
        <v>0</v>
      </c>
      <c r="H22">
        <v>4</v>
      </c>
      <c r="K22">
        <v>2</v>
      </c>
      <c r="L22">
        <f t="shared" si="0"/>
        <v>-0.59903236699042051</v>
      </c>
      <c r="M22">
        <v>1</v>
      </c>
      <c r="N22">
        <f t="shared" si="1"/>
        <v>-0.48748291142991401</v>
      </c>
      <c r="O22">
        <v>0</v>
      </c>
      <c r="P22">
        <f t="shared" si="2"/>
        <v>-0.44198237807539775</v>
      </c>
      <c r="Q22">
        <v>0</v>
      </c>
      <c r="R22">
        <f t="shared" si="3"/>
        <v>-0.37470047718959021</v>
      </c>
      <c r="S22">
        <v>4</v>
      </c>
      <c r="T22">
        <f t="shared" si="4"/>
        <v>-0.55086751543062917</v>
      </c>
    </row>
    <row r="23" spans="1:29" x14ac:dyDescent="0.2">
      <c r="S23" s="94" t="s">
        <v>94</v>
      </c>
      <c r="T23" s="94"/>
    </row>
    <row r="24" spans="1:29" ht="17" thickBot="1" x14ac:dyDescent="0.25">
      <c r="D24" s="107" t="s">
        <v>134</v>
      </c>
      <c r="E24" s="107"/>
      <c r="F24" s="107"/>
      <c r="G24" s="107"/>
      <c r="H24" s="107"/>
      <c r="I24" s="107"/>
      <c r="M24" s="1" t="s">
        <v>80</v>
      </c>
      <c r="N24" s="41" t="s">
        <v>159</v>
      </c>
      <c r="O24" s="41" t="s">
        <v>157</v>
      </c>
      <c r="P24" s="41" t="s">
        <v>158</v>
      </c>
      <c r="Q24" s="1" t="s">
        <v>15</v>
      </c>
    </row>
    <row r="25" spans="1:29" x14ac:dyDescent="0.2">
      <c r="D25" s="10"/>
      <c r="E25" s="10" t="s">
        <v>155</v>
      </c>
      <c r="F25" s="10" t="s">
        <v>156</v>
      </c>
      <c r="G25" s="10" t="s">
        <v>157</v>
      </c>
      <c r="H25" s="10" t="s">
        <v>158</v>
      </c>
      <c r="I25" s="10" t="s">
        <v>15</v>
      </c>
      <c r="K25" s="95" t="s">
        <v>89</v>
      </c>
      <c r="L25" s="95"/>
      <c r="M25">
        <f>L40</f>
        <v>25.123851112774137</v>
      </c>
      <c r="N25">
        <f>N40</f>
        <v>54.360879896832927</v>
      </c>
      <c r="O25">
        <f>P40</f>
        <v>21.041562879716246</v>
      </c>
      <c r="P25">
        <f>R40</f>
        <v>11.475832729789383</v>
      </c>
      <c r="Q25">
        <f>T40</f>
        <v>3.1768074010172374</v>
      </c>
    </row>
    <row r="26" spans="1:29" x14ac:dyDescent="0.2">
      <c r="D26" s="8" t="s">
        <v>155</v>
      </c>
      <c r="E26" s="8">
        <v>1</v>
      </c>
      <c r="F26" s="8"/>
      <c r="G26" s="8"/>
      <c r="H26" s="8"/>
      <c r="I26" s="8"/>
      <c r="K26" s="98" t="s">
        <v>66</v>
      </c>
      <c r="L26" s="98"/>
      <c r="M26">
        <f>L36</f>
        <v>17.05</v>
      </c>
      <c r="N26">
        <f>N36</f>
        <v>27.5</v>
      </c>
      <c r="O26">
        <f>P36</f>
        <v>9.3000000000000007</v>
      </c>
      <c r="P26">
        <f>R36</f>
        <v>4.3</v>
      </c>
      <c r="Q26">
        <f>T36</f>
        <v>5.75</v>
      </c>
    </row>
    <row r="27" spans="1:29" x14ac:dyDescent="0.2">
      <c r="D27" s="8" t="s">
        <v>156</v>
      </c>
      <c r="E27" s="8">
        <v>0.94778909644157616</v>
      </c>
      <c r="F27" s="8">
        <v>1</v>
      </c>
      <c r="G27" s="8"/>
      <c r="H27" s="8"/>
      <c r="I27" s="8"/>
      <c r="K27" s="95" t="s">
        <v>90</v>
      </c>
      <c r="L27" s="95"/>
      <c r="M27">
        <f>L45</f>
        <v>0</v>
      </c>
      <c r="N27">
        <f>N45</f>
        <v>0</v>
      </c>
      <c r="O27">
        <f>P45</f>
        <v>0</v>
      </c>
      <c r="P27">
        <f>R45</f>
        <v>0</v>
      </c>
      <c r="Q27">
        <f>T45</f>
        <v>2</v>
      </c>
    </row>
    <row r="28" spans="1:29" x14ac:dyDescent="0.2">
      <c r="D28" s="8" t="s">
        <v>157</v>
      </c>
      <c r="E28" s="8">
        <v>0.93891466728710027</v>
      </c>
      <c r="F28" s="8">
        <v>0.97014116874485123</v>
      </c>
      <c r="G28" s="8">
        <v>1</v>
      </c>
      <c r="H28" s="8"/>
      <c r="I28" s="8"/>
      <c r="K28" s="98" t="s">
        <v>91</v>
      </c>
      <c r="L28" s="98"/>
      <c r="M28">
        <f>L46</f>
        <v>86</v>
      </c>
      <c r="N28">
        <f>N46</f>
        <v>217</v>
      </c>
      <c r="O28">
        <f>P46</f>
        <v>72</v>
      </c>
      <c r="P28">
        <f>R46</f>
        <v>44</v>
      </c>
      <c r="Q28">
        <f>T46</f>
        <v>12</v>
      </c>
    </row>
    <row r="29" spans="1:29" x14ac:dyDescent="0.2">
      <c r="D29" s="8" t="s">
        <v>158</v>
      </c>
      <c r="E29" s="8">
        <v>0.88493569701195773</v>
      </c>
      <c r="F29" s="8">
        <v>0.97647064064709477</v>
      </c>
      <c r="G29" s="8">
        <v>0.97564916741593177</v>
      </c>
      <c r="H29" s="8">
        <v>1</v>
      </c>
      <c r="I29" s="8"/>
      <c r="K29" s="95" t="s">
        <v>74</v>
      </c>
      <c r="L29" s="95"/>
      <c r="M29">
        <f>L44</f>
        <v>86</v>
      </c>
      <c r="N29">
        <f>N44</f>
        <v>217</v>
      </c>
      <c r="O29">
        <f>P44</f>
        <v>72</v>
      </c>
      <c r="P29">
        <f>R44</f>
        <v>44</v>
      </c>
      <c r="Q29">
        <f>T44</f>
        <v>10</v>
      </c>
    </row>
    <row r="30" spans="1:29" ht="17" thickBot="1" x14ac:dyDescent="0.25">
      <c r="D30" s="9" t="s">
        <v>15</v>
      </c>
      <c r="E30" s="9">
        <v>0.3978016981646969</v>
      </c>
      <c r="F30" s="9">
        <v>0.37166429398293321</v>
      </c>
      <c r="G30" s="9">
        <v>0.23030501199384174</v>
      </c>
      <c r="H30" s="9">
        <v>0.25336605223268177</v>
      </c>
      <c r="I30" s="9">
        <v>1</v>
      </c>
      <c r="K30" s="96"/>
      <c r="L30" s="96"/>
    </row>
    <row r="31" spans="1:29" x14ac:dyDescent="0.2">
      <c r="K31" s="97" t="s">
        <v>92</v>
      </c>
      <c r="L31" s="97"/>
      <c r="M31" s="11">
        <v>2.68</v>
      </c>
    </row>
    <row r="32" spans="1:29" ht="17" thickBot="1" x14ac:dyDescent="0.25">
      <c r="D32" s="107" t="s">
        <v>164</v>
      </c>
      <c r="E32" s="107"/>
      <c r="F32" s="107"/>
      <c r="G32" s="107"/>
      <c r="H32" s="107"/>
      <c r="I32" s="107"/>
    </row>
    <row r="33" spans="4:20" ht="17" thickBot="1" x14ac:dyDescent="0.25">
      <c r="D33" s="10"/>
      <c r="E33" s="10" t="s">
        <v>155</v>
      </c>
      <c r="F33" s="10" t="s">
        <v>156</v>
      </c>
      <c r="G33" s="10" t="s">
        <v>157</v>
      </c>
      <c r="H33" s="10" t="s">
        <v>158</v>
      </c>
      <c r="I33" s="10" t="s">
        <v>15</v>
      </c>
      <c r="K33" s="107" t="s">
        <v>141</v>
      </c>
      <c r="L33" s="107"/>
      <c r="M33" s="107"/>
      <c r="N33" s="107"/>
      <c r="O33" s="107"/>
      <c r="P33" s="107"/>
      <c r="Q33" s="107"/>
      <c r="R33" s="107"/>
      <c r="S33" s="107"/>
      <c r="T33" s="107"/>
    </row>
    <row r="34" spans="4:20" x14ac:dyDescent="0.2">
      <c r="D34" s="8" t="s">
        <v>155</v>
      </c>
      <c r="E34" s="8">
        <v>1</v>
      </c>
      <c r="F34" s="8"/>
      <c r="G34" s="8"/>
      <c r="H34" s="8"/>
      <c r="I34" s="8"/>
      <c r="K34" s="10" t="s">
        <v>155</v>
      </c>
      <c r="L34" s="10"/>
      <c r="M34" s="10" t="s">
        <v>156</v>
      </c>
      <c r="N34" s="10"/>
      <c r="O34" s="10" t="s">
        <v>157</v>
      </c>
      <c r="P34" s="10"/>
      <c r="Q34" s="10" t="s">
        <v>158</v>
      </c>
      <c r="R34" s="10"/>
      <c r="S34" s="10" t="s">
        <v>15</v>
      </c>
      <c r="T34" s="10"/>
    </row>
    <row r="35" spans="4:20" x14ac:dyDescent="0.2">
      <c r="D35" s="8" t="s">
        <v>156</v>
      </c>
      <c r="E35" s="8">
        <v>0.97309603347919305</v>
      </c>
      <c r="F35" s="8">
        <v>1</v>
      </c>
      <c r="G35" s="8"/>
      <c r="H35" s="8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4:20" x14ac:dyDescent="0.2">
      <c r="D36" s="8" t="s">
        <v>157</v>
      </c>
      <c r="E36" s="8">
        <v>0.89276270153592396</v>
      </c>
      <c r="F36" s="8">
        <v>0.86881013151925535</v>
      </c>
      <c r="G36" s="8">
        <v>1</v>
      </c>
      <c r="H36" s="8"/>
      <c r="I36" s="8"/>
      <c r="K36" s="8" t="s">
        <v>66</v>
      </c>
      <c r="L36" s="8">
        <v>17.05</v>
      </c>
      <c r="M36" s="8" t="s">
        <v>66</v>
      </c>
      <c r="N36" s="8">
        <v>27.5</v>
      </c>
      <c r="O36" s="8" t="s">
        <v>66</v>
      </c>
      <c r="P36" s="8">
        <v>9.3000000000000007</v>
      </c>
      <c r="Q36" s="8" t="s">
        <v>66</v>
      </c>
      <c r="R36" s="8">
        <v>4.3</v>
      </c>
      <c r="S36" s="8" t="s">
        <v>66</v>
      </c>
      <c r="T36" s="8">
        <v>5.75</v>
      </c>
    </row>
    <row r="37" spans="4:20" x14ac:dyDescent="0.2">
      <c r="D37" s="8" t="s">
        <v>158</v>
      </c>
      <c r="E37" s="8">
        <v>0.72579161837601103</v>
      </c>
      <c r="F37" s="8">
        <v>0.70977051212316589</v>
      </c>
      <c r="G37" s="8">
        <v>0.83330319415057763</v>
      </c>
      <c r="H37" s="8">
        <v>1</v>
      </c>
      <c r="I37" s="8"/>
      <c r="K37" s="8" t="s">
        <v>67</v>
      </c>
      <c r="L37" s="8">
        <v>5.6178638944746702</v>
      </c>
      <c r="M37" s="8" t="s">
        <v>67</v>
      </c>
      <c r="N37" s="8">
        <v>12.155462276602018</v>
      </c>
      <c r="O37" s="8" t="s">
        <v>67</v>
      </c>
      <c r="P37" s="8">
        <v>4.7050364951881756</v>
      </c>
      <c r="Q37" s="8" t="s">
        <v>67</v>
      </c>
      <c r="R37" s="8">
        <v>2.5660742082226036</v>
      </c>
      <c r="S37" s="8" t="s">
        <v>67</v>
      </c>
      <c r="T37" s="8">
        <v>0.71035573000989771</v>
      </c>
    </row>
    <row r="38" spans="4:20" ht="17" thickBot="1" x14ac:dyDescent="0.25">
      <c r="D38" s="9" t="s">
        <v>15</v>
      </c>
      <c r="E38" s="9">
        <v>0.53075754137089182</v>
      </c>
      <c r="F38" s="9">
        <v>0.6005168405433271</v>
      </c>
      <c r="G38" s="9">
        <v>0.37721736532372813</v>
      </c>
      <c r="H38" s="9">
        <v>0.43336074314085843</v>
      </c>
      <c r="I38" s="9">
        <v>1</v>
      </c>
      <c r="K38" s="8" t="s">
        <v>68</v>
      </c>
      <c r="L38" s="8">
        <v>4.5</v>
      </c>
      <c r="M38" s="8" t="s">
        <v>68</v>
      </c>
      <c r="N38" s="8">
        <v>5.5</v>
      </c>
      <c r="O38" s="8" t="s">
        <v>68</v>
      </c>
      <c r="P38" s="8">
        <v>1</v>
      </c>
      <c r="Q38" s="8" t="s">
        <v>68</v>
      </c>
      <c r="R38" s="8">
        <v>0</v>
      </c>
      <c r="S38" s="8" t="s">
        <v>68</v>
      </c>
      <c r="T38" s="8">
        <v>4.5</v>
      </c>
    </row>
    <row r="39" spans="4:20" x14ac:dyDescent="0.2">
      <c r="K39" s="8" t="s">
        <v>69</v>
      </c>
      <c r="L39" s="8">
        <v>2</v>
      </c>
      <c r="M39" s="8" t="s">
        <v>69</v>
      </c>
      <c r="N39" s="8">
        <v>0</v>
      </c>
      <c r="O39" s="8" t="s">
        <v>69</v>
      </c>
      <c r="P39" s="8">
        <v>0</v>
      </c>
      <c r="Q39" s="8" t="s">
        <v>69</v>
      </c>
      <c r="R39" s="8">
        <v>0</v>
      </c>
      <c r="S39" s="8" t="s">
        <v>69</v>
      </c>
      <c r="T39" s="8">
        <v>3</v>
      </c>
    </row>
    <row r="40" spans="4:20" ht="17" thickBot="1" x14ac:dyDescent="0.25">
      <c r="D40" s="107" t="s">
        <v>165</v>
      </c>
      <c r="E40" s="107"/>
      <c r="F40" s="107"/>
      <c r="G40" s="107"/>
      <c r="H40" s="107"/>
      <c r="I40" s="107"/>
      <c r="K40" s="8" t="s">
        <v>70</v>
      </c>
      <c r="L40" s="8">
        <v>25.123851112774137</v>
      </c>
      <c r="M40" s="8" t="s">
        <v>70</v>
      </c>
      <c r="N40" s="8">
        <v>54.360879896832927</v>
      </c>
      <c r="O40" s="8" t="s">
        <v>70</v>
      </c>
      <c r="P40" s="8">
        <v>21.041562879716246</v>
      </c>
      <c r="Q40" s="8" t="s">
        <v>70</v>
      </c>
      <c r="R40" s="8">
        <v>11.475832729789383</v>
      </c>
      <c r="S40" s="8" t="s">
        <v>70</v>
      </c>
      <c r="T40" s="8">
        <v>3.1768074010172374</v>
      </c>
    </row>
    <row r="41" spans="4:20" x14ac:dyDescent="0.2">
      <c r="D41" s="10"/>
      <c r="E41" s="10" t="s">
        <v>155</v>
      </c>
      <c r="F41" s="10" t="s">
        <v>156</v>
      </c>
      <c r="G41" s="10" t="s">
        <v>157</v>
      </c>
      <c r="H41" s="10" t="s">
        <v>158</v>
      </c>
      <c r="I41" s="10" t="s">
        <v>15</v>
      </c>
      <c r="K41" s="8" t="s">
        <v>71</v>
      </c>
      <c r="L41" s="8">
        <v>631.20789473684215</v>
      </c>
      <c r="M41" s="8" t="s">
        <v>71</v>
      </c>
      <c r="N41" s="8">
        <v>2955.1052631578946</v>
      </c>
      <c r="O41" s="8" t="s">
        <v>71</v>
      </c>
      <c r="P41" s="8">
        <v>442.74736842105267</v>
      </c>
      <c r="Q41" s="8" t="s">
        <v>71</v>
      </c>
      <c r="R41" s="8">
        <v>131.69473684210524</v>
      </c>
      <c r="S41" s="8" t="s">
        <v>71</v>
      </c>
      <c r="T41" s="8">
        <v>10.092105263157896</v>
      </c>
    </row>
    <row r="42" spans="4:20" x14ac:dyDescent="0.2">
      <c r="D42" s="8" t="s">
        <v>155</v>
      </c>
      <c r="E42" s="8">
        <v>1</v>
      </c>
      <c r="F42" s="8"/>
      <c r="G42" s="8"/>
      <c r="H42" s="8"/>
      <c r="I42" s="8"/>
      <c r="K42" s="8" t="s">
        <v>72</v>
      </c>
      <c r="L42" s="8">
        <v>2.6790070977365108</v>
      </c>
      <c r="M42" s="8" t="s">
        <v>72</v>
      </c>
      <c r="N42" s="8">
        <v>8.2381192567460353</v>
      </c>
      <c r="O42" s="8" t="s">
        <v>72</v>
      </c>
      <c r="P42" s="8">
        <v>6.0011251522962574</v>
      </c>
      <c r="Q42" s="8" t="s">
        <v>72</v>
      </c>
      <c r="R42" s="8">
        <v>8.6440135514019278</v>
      </c>
      <c r="S42" s="8" t="s">
        <v>72</v>
      </c>
      <c r="T42" s="8">
        <v>-0.82261729504096159</v>
      </c>
    </row>
    <row r="43" spans="4:20" x14ac:dyDescent="0.2">
      <c r="D43" s="8" t="s">
        <v>156</v>
      </c>
      <c r="E43" s="8">
        <v>0.99227024310786649</v>
      </c>
      <c r="F43" s="8">
        <v>1</v>
      </c>
      <c r="G43" s="8"/>
      <c r="H43" s="8"/>
      <c r="I43" s="8"/>
      <c r="K43" s="8" t="s">
        <v>73</v>
      </c>
      <c r="L43" s="8">
        <v>1.8521256127966621</v>
      </c>
      <c r="M43" s="8" t="s">
        <v>73</v>
      </c>
      <c r="N43" s="8">
        <v>2.8464219510485651</v>
      </c>
      <c r="O43" s="8" t="s">
        <v>73</v>
      </c>
      <c r="P43" s="8">
        <v>2.6327975722233408</v>
      </c>
      <c r="Q43" s="8" t="s">
        <v>73</v>
      </c>
      <c r="R43" s="8">
        <v>3.0350358128872004</v>
      </c>
      <c r="S43" s="8" t="s">
        <v>73</v>
      </c>
      <c r="T43" s="8">
        <v>0.70247834897529815</v>
      </c>
    </row>
    <row r="44" spans="4:20" x14ac:dyDescent="0.2">
      <c r="D44" s="8" t="s">
        <v>157</v>
      </c>
      <c r="E44" s="8">
        <v>0.78555411744495773</v>
      </c>
      <c r="F44" s="8">
        <v>0.8130086913098874</v>
      </c>
      <c r="G44" s="8">
        <v>1</v>
      </c>
      <c r="H44" s="8"/>
      <c r="I44" s="8"/>
      <c r="K44" s="8" t="s">
        <v>74</v>
      </c>
      <c r="L44" s="8">
        <v>86</v>
      </c>
      <c r="M44" s="8" t="s">
        <v>74</v>
      </c>
      <c r="N44" s="8">
        <v>217</v>
      </c>
      <c r="O44" s="8" t="s">
        <v>74</v>
      </c>
      <c r="P44" s="8">
        <v>72</v>
      </c>
      <c r="Q44" s="8" t="s">
        <v>74</v>
      </c>
      <c r="R44" s="8">
        <v>44</v>
      </c>
      <c r="S44" s="8" t="s">
        <v>74</v>
      </c>
      <c r="T44" s="8">
        <v>10</v>
      </c>
    </row>
    <row r="45" spans="4:20" x14ac:dyDescent="0.2">
      <c r="D45" s="8" t="s">
        <v>158</v>
      </c>
      <c r="E45" s="8">
        <v>0.87007653084839021</v>
      </c>
      <c r="F45" s="8">
        <v>0.89460488496641954</v>
      </c>
      <c r="G45" s="8">
        <v>0.97049217717941427</v>
      </c>
      <c r="H45" s="8">
        <v>1</v>
      </c>
      <c r="I45" s="8"/>
      <c r="K45" s="8" t="s">
        <v>75</v>
      </c>
      <c r="L45" s="8">
        <v>0</v>
      </c>
      <c r="M45" s="8" t="s">
        <v>75</v>
      </c>
      <c r="N45" s="8">
        <v>0</v>
      </c>
      <c r="O45" s="8" t="s">
        <v>75</v>
      </c>
      <c r="P45" s="8">
        <v>0</v>
      </c>
      <c r="Q45" s="8" t="s">
        <v>75</v>
      </c>
      <c r="R45" s="8">
        <v>0</v>
      </c>
      <c r="S45" s="8" t="s">
        <v>75</v>
      </c>
      <c r="T45" s="8">
        <v>2</v>
      </c>
    </row>
    <row r="46" spans="4:20" ht="17" thickBot="1" x14ac:dyDescent="0.25">
      <c r="D46" s="9" t="s">
        <v>15</v>
      </c>
      <c r="E46" s="9">
        <v>0.83361260917448232</v>
      </c>
      <c r="F46" s="9">
        <v>0.82418902830948526</v>
      </c>
      <c r="G46" s="9">
        <v>0.62659516721543129</v>
      </c>
      <c r="H46" s="9">
        <v>0.70212411466209945</v>
      </c>
      <c r="I46" s="9">
        <v>1</v>
      </c>
      <c r="K46" s="8" t="s">
        <v>76</v>
      </c>
      <c r="L46" s="8">
        <v>86</v>
      </c>
      <c r="M46" s="8" t="s">
        <v>76</v>
      </c>
      <c r="N46" s="8">
        <v>217</v>
      </c>
      <c r="O46" s="8" t="s">
        <v>76</v>
      </c>
      <c r="P46" s="8">
        <v>72</v>
      </c>
      <c r="Q46" s="8" t="s">
        <v>76</v>
      </c>
      <c r="R46" s="8">
        <v>44</v>
      </c>
      <c r="S46" s="8" t="s">
        <v>76</v>
      </c>
      <c r="T46" s="8">
        <v>12</v>
      </c>
    </row>
    <row r="47" spans="4:20" x14ac:dyDescent="0.2">
      <c r="K47" s="8" t="s">
        <v>77</v>
      </c>
      <c r="L47" s="8">
        <v>341</v>
      </c>
      <c r="M47" s="8" t="s">
        <v>77</v>
      </c>
      <c r="N47" s="8">
        <v>550</v>
      </c>
      <c r="O47" s="8" t="s">
        <v>77</v>
      </c>
      <c r="P47" s="8">
        <v>186</v>
      </c>
      <c r="Q47" s="8" t="s">
        <v>77</v>
      </c>
      <c r="R47" s="8">
        <v>86</v>
      </c>
      <c r="S47" s="8" t="s">
        <v>77</v>
      </c>
      <c r="T47" s="8">
        <v>115</v>
      </c>
    </row>
    <row r="48" spans="4:20" ht="17" thickBot="1" x14ac:dyDescent="0.25">
      <c r="D48" s="107" t="s">
        <v>150</v>
      </c>
      <c r="E48" s="107"/>
      <c r="F48" s="107"/>
      <c r="G48" s="107"/>
      <c r="H48" s="107"/>
      <c r="I48" s="107"/>
      <c r="K48" s="9" t="s">
        <v>78</v>
      </c>
      <c r="L48" s="9">
        <v>20</v>
      </c>
      <c r="M48" s="9" t="s">
        <v>78</v>
      </c>
      <c r="N48" s="9">
        <v>20</v>
      </c>
      <c r="O48" s="9" t="s">
        <v>78</v>
      </c>
      <c r="P48" s="9">
        <v>20</v>
      </c>
      <c r="Q48" s="9" t="s">
        <v>78</v>
      </c>
      <c r="R48" s="9">
        <v>20</v>
      </c>
      <c r="S48" s="9" t="s">
        <v>78</v>
      </c>
      <c r="T48" s="9">
        <v>20</v>
      </c>
    </row>
    <row r="49" spans="4:12" x14ac:dyDescent="0.2">
      <c r="D49" s="10"/>
      <c r="E49" s="10" t="s">
        <v>155</v>
      </c>
      <c r="F49" s="10" t="s">
        <v>156</v>
      </c>
      <c r="G49" s="10" t="s">
        <v>157</v>
      </c>
      <c r="H49" s="10" t="s">
        <v>158</v>
      </c>
      <c r="I49" s="10" t="s">
        <v>15</v>
      </c>
    </row>
    <row r="50" spans="4:12" x14ac:dyDescent="0.2">
      <c r="D50" s="8" t="s">
        <v>155</v>
      </c>
      <c r="E50" s="8">
        <v>1</v>
      </c>
      <c r="F50" s="8"/>
      <c r="G50" s="8"/>
      <c r="H50" s="8"/>
      <c r="I50" s="8"/>
    </row>
    <row r="51" spans="4:12" x14ac:dyDescent="0.2">
      <c r="D51" s="8" t="s">
        <v>156</v>
      </c>
      <c r="E51" s="8">
        <v>0.98809535648897895</v>
      </c>
      <c r="F51" s="8">
        <v>1</v>
      </c>
      <c r="G51" s="8"/>
      <c r="H51" s="8"/>
      <c r="I51" s="8"/>
    </row>
    <row r="52" spans="4:12" x14ac:dyDescent="0.2">
      <c r="D52" s="8" t="s">
        <v>157</v>
      </c>
      <c r="E52" s="8">
        <v>0.96138455902296494</v>
      </c>
      <c r="F52" s="8">
        <v>0.94811113993939544</v>
      </c>
      <c r="G52" s="8">
        <v>1</v>
      </c>
      <c r="H52" s="8"/>
      <c r="I52" s="8"/>
    </row>
    <row r="53" spans="4:12" x14ac:dyDescent="0.2">
      <c r="D53" s="8" t="s">
        <v>158</v>
      </c>
      <c r="E53" s="8">
        <v>0.66065040384215312</v>
      </c>
      <c r="F53" s="8">
        <v>0.64626853876419621</v>
      </c>
      <c r="G53" s="8">
        <v>0.76760486355982349</v>
      </c>
      <c r="H53" s="8">
        <v>1</v>
      </c>
      <c r="I53" s="8"/>
    </row>
    <row r="54" spans="4:12" ht="17" thickBot="1" x14ac:dyDescent="0.25">
      <c r="D54" s="9" t="s">
        <v>15</v>
      </c>
      <c r="E54" s="9">
        <v>0.3663139676463873</v>
      </c>
      <c r="F54" s="9">
        <v>0.31153370334497449</v>
      </c>
      <c r="G54" s="9">
        <v>0.24843805636159352</v>
      </c>
      <c r="H54" s="9">
        <v>0.49383131323174462</v>
      </c>
      <c r="I54" s="9">
        <v>1</v>
      </c>
    </row>
    <row r="57" spans="4:12" x14ac:dyDescent="0.2">
      <c r="D57" s="93" t="s">
        <v>99</v>
      </c>
      <c r="E57" s="90"/>
      <c r="F57" s="90"/>
      <c r="G57" s="91"/>
    </row>
    <row r="58" spans="4:12" x14ac:dyDescent="0.2">
      <c r="D58" s="44" t="s">
        <v>100</v>
      </c>
      <c r="E58" s="27">
        <v>0.05</v>
      </c>
      <c r="F58" s="45" t="s">
        <v>128</v>
      </c>
      <c r="G58" s="46" t="s">
        <v>102</v>
      </c>
    </row>
    <row r="59" spans="4:12" x14ac:dyDescent="0.2">
      <c r="D59" s="103" t="s">
        <v>101</v>
      </c>
      <c r="E59" s="99"/>
      <c r="F59" s="16">
        <f>H82</f>
        <v>2.3438143969146653E-2</v>
      </c>
      <c r="G59" s="26" t="str">
        <f>IF(M153&lt;$E$58,"Yes", "No")</f>
        <v>No</v>
      </c>
      <c r="L59" s="37"/>
    </row>
    <row r="60" spans="4:12" x14ac:dyDescent="0.2">
      <c r="D60" s="109" t="s">
        <v>166</v>
      </c>
      <c r="E60" s="99"/>
      <c r="F60" s="16">
        <f>H102</f>
        <v>8.4083187776350654E-3</v>
      </c>
      <c r="G60" s="26" t="str">
        <f t="shared" ref="G60:G62" si="5">IF(F60&lt;$E$58,"Yes", "No")</f>
        <v>Yes</v>
      </c>
    </row>
    <row r="61" spans="4:12" x14ac:dyDescent="0.2">
      <c r="D61" s="109" t="s">
        <v>167</v>
      </c>
      <c r="E61" s="99"/>
      <c r="F61" s="16">
        <f>H122</f>
        <v>0.1227913649462508</v>
      </c>
      <c r="G61" s="26" t="str">
        <f>IF(F61&lt;$E$58,"Yes", "No")</f>
        <v>No</v>
      </c>
    </row>
    <row r="62" spans="4:12" x14ac:dyDescent="0.2">
      <c r="D62" s="110" t="s">
        <v>168</v>
      </c>
      <c r="E62" s="105"/>
      <c r="F62" s="27">
        <f>H142</f>
        <v>7.2405194451458085E-2</v>
      </c>
      <c r="G62" s="28" t="str">
        <f t="shared" si="5"/>
        <v>No</v>
      </c>
    </row>
    <row r="64" spans="4:12" ht="17" thickBot="1" x14ac:dyDescent="0.25"/>
    <row r="65" spans="4:22" x14ac:dyDescent="0.2">
      <c r="D65" s="13" t="s">
        <v>105</v>
      </c>
      <c r="E65" s="14"/>
      <c r="F65" s="108" t="s">
        <v>232</v>
      </c>
      <c r="G65" s="87"/>
      <c r="H65" s="87"/>
      <c r="I65" s="87"/>
      <c r="J65" s="87"/>
      <c r="K65" s="87"/>
      <c r="L65" s="88"/>
      <c r="N65" s="13" t="s">
        <v>105</v>
      </c>
      <c r="O65" s="14"/>
      <c r="P65" s="87" t="s">
        <v>234</v>
      </c>
      <c r="Q65" s="87"/>
      <c r="R65" s="87"/>
      <c r="S65" s="87"/>
      <c r="T65" s="87"/>
      <c r="U65" s="87"/>
      <c r="V65" s="88"/>
    </row>
    <row r="66" spans="4:22" ht="17" thickBot="1" x14ac:dyDescent="0.25">
      <c r="D66" s="15"/>
      <c r="E66" s="16"/>
      <c r="F66" s="16"/>
      <c r="G66" s="16"/>
      <c r="H66" s="16"/>
      <c r="I66" s="16"/>
      <c r="J66" s="16"/>
      <c r="K66" s="16"/>
      <c r="L66" s="17"/>
      <c r="N66" s="15"/>
      <c r="O66" s="16"/>
      <c r="P66" s="16"/>
      <c r="Q66" s="16"/>
      <c r="R66" s="16"/>
      <c r="S66" s="16"/>
      <c r="T66" s="16"/>
      <c r="U66" s="16"/>
      <c r="V66" s="17"/>
    </row>
    <row r="67" spans="4:22" x14ac:dyDescent="0.2">
      <c r="D67" s="22" t="s">
        <v>106</v>
      </c>
      <c r="E67" s="12"/>
      <c r="F67" s="16"/>
      <c r="G67" s="16"/>
      <c r="H67" s="16"/>
      <c r="I67" s="16"/>
      <c r="J67" s="16"/>
      <c r="K67" s="16"/>
      <c r="L67" s="17"/>
      <c r="N67" s="22" t="s">
        <v>106</v>
      </c>
      <c r="O67" s="12"/>
      <c r="P67" s="16"/>
      <c r="Q67" s="16"/>
      <c r="R67" s="16"/>
      <c r="S67" s="16"/>
      <c r="T67" s="16"/>
      <c r="U67" s="16"/>
      <c r="V67" s="17"/>
    </row>
    <row r="68" spans="4:22" x14ac:dyDescent="0.2">
      <c r="D68" s="18" t="s">
        <v>107</v>
      </c>
      <c r="E68" s="8">
        <v>0.53075754137089193</v>
      </c>
      <c r="F68" s="16"/>
      <c r="G68" s="16"/>
      <c r="H68" s="16"/>
      <c r="I68" s="16"/>
      <c r="J68" s="16"/>
      <c r="K68" s="16"/>
      <c r="L68" s="17"/>
      <c r="N68" s="18" t="s">
        <v>107</v>
      </c>
      <c r="O68" s="8">
        <v>0.8336126091744821</v>
      </c>
      <c r="P68" s="16"/>
      <c r="Q68" s="16"/>
      <c r="R68" s="16"/>
      <c r="S68" s="16"/>
      <c r="T68" s="16"/>
      <c r="U68" s="16"/>
      <c r="V68" s="17"/>
    </row>
    <row r="69" spans="4:22" x14ac:dyDescent="0.2">
      <c r="D69" s="18" t="s">
        <v>108</v>
      </c>
      <c r="E69" s="8">
        <v>0.28170356772207411</v>
      </c>
      <c r="F69" s="16"/>
      <c r="G69" s="16"/>
      <c r="H69" s="16"/>
      <c r="I69" s="16"/>
      <c r="J69" s="16"/>
      <c r="K69" s="16"/>
      <c r="L69" s="17"/>
      <c r="N69" s="18" t="s">
        <v>108</v>
      </c>
      <c r="O69" s="8">
        <v>0.69490998217468791</v>
      </c>
      <c r="P69" s="16"/>
      <c r="Q69" s="16"/>
      <c r="R69" s="16"/>
      <c r="S69" s="16"/>
      <c r="T69" s="16"/>
      <c r="U69" s="16"/>
      <c r="V69" s="17"/>
    </row>
    <row r="70" spans="4:22" x14ac:dyDescent="0.2">
      <c r="D70" s="18" t="s">
        <v>109</v>
      </c>
      <c r="E70" s="8">
        <v>0.23681004070470374</v>
      </c>
      <c r="F70" s="16"/>
      <c r="G70" s="16"/>
      <c r="H70" s="16"/>
      <c r="I70" s="16"/>
      <c r="J70" s="16"/>
      <c r="K70" s="16"/>
      <c r="L70" s="17"/>
      <c r="N70" s="18" t="s">
        <v>109</v>
      </c>
      <c r="O70" s="8">
        <v>0.65132569391392903</v>
      </c>
      <c r="P70" s="16"/>
      <c r="Q70" s="16"/>
      <c r="R70" s="16"/>
      <c r="S70" s="16"/>
      <c r="T70" s="16"/>
      <c r="U70" s="16"/>
      <c r="V70" s="17"/>
    </row>
    <row r="71" spans="4:22" x14ac:dyDescent="0.2">
      <c r="D71" s="18" t="s">
        <v>67</v>
      </c>
      <c r="E71" s="8">
        <v>12.063782087346304</v>
      </c>
      <c r="F71" s="16"/>
      <c r="G71" s="16"/>
      <c r="H71" s="16"/>
      <c r="I71" s="16"/>
      <c r="J71" s="16"/>
      <c r="K71" s="16"/>
      <c r="L71" s="17"/>
      <c r="N71" s="18" t="s">
        <v>67</v>
      </c>
      <c r="O71" s="8">
        <v>7.2986084736776098</v>
      </c>
      <c r="P71" s="16"/>
      <c r="Q71" s="16"/>
      <c r="R71" s="16"/>
      <c r="S71" s="16"/>
      <c r="T71" s="16"/>
      <c r="U71" s="16"/>
      <c r="V71" s="17"/>
    </row>
    <row r="72" spans="4:22" ht="17" thickBot="1" x14ac:dyDescent="0.25">
      <c r="D72" s="20" t="s">
        <v>110</v>
      </c>
      <c r="E72" s="9">
        <v>18</v>
      </c>
      <c r="F72" s="16"/>
      <c r="G72" s="16"/>
      <c r="H72" s="16"/>
      <c r="I72" s="16"/>
      <c r="J72" s="16"/>
      <c r="K72" s="16"/>
      <c r="L72" s="17"/>
      <c r="N72" s="20" t="s">
        <v>110</v>
      </c>
      <c r="O72" s="9">
        <v>9</v>
      </c>
      <c r="P72" s="16"/>
      <c r="Q72" s="16"/>
      <c r="R72" s="16"/>
      <c r="S72" s="16"/>
      <c r="T72" s="16"/>
      <c r="U72" s="16"/>
      <c r="V72" s="17"/>
    </row>
    <row r="73" spans="4:22" x14ac:dyDescent="0.2">
      <c r="D73" s="15"/>
      <c r="E73" s="16"/>
      <c r="F73" s="16"/>
      <c r="G73" s="16"/>
      <c r="H73" s="16"/>
      <c r="I73" s="16"/>
      <c r="J73" s="16"/>
      <c r="K73" s="16"/>
      <c r="L73" s="17"/>
      <c r="N73" s="15"/>
      <c r="O73" s="16"/>
      <c r="P73" s="16"/>
      <c r="Q73" s="16"/>
      <c r="R73" s="16"/>
      <c r="S73" s="16"/>
      <c r="T73" s="16"/>
      <c r="U73" s="16"/>
      <c r="V73" s="17"/>
    </row>
    <row r="74" spans="4:22" ht="17" thickBot="1" x14ac:dyDescent="0.25">
      <c r="D74" s="15" t="s">
        <v>111</v>
      </c>
      <c r="E74" s="16"/>
      <c r="F74" s="16"/>
      <c r="G74" s="16"/>
      <c r="H74" s="16"/>
      <c r="I74" s="16"/>
      <c r="J74" s="16"/>
      <c r="K74" s="16"/>
      <c r="L74" s="17"/>
      <c r="N74" s="15" t="s">
        <v>111</v>
      </c>
      <c r="O74" s="16"/>
      <c r="P74" s="16"/>
      <c r="Q74" s="16"/>
      <c r="R74" s="16"/>
      <c r="S74" s="16"/>
      <c r="T74" s="16"/>
      <c r="U74" s="16"/>
      <c r="V74" s="17"/>
    </row>
    <row r="75" spans="4:22" x14ac:dyDescent="0.2">
      <c r="D75" s="23"/>
      <c r="E75" s="10" t="s">
        <v>116</v>
      </c>
      <c r="F75" s="10" t="s">
        <v>117</v>
      </c>
      <c r="G75" s="10" t="s">
        <v>118</v>
      </c>
      <c r="H75" s="10" t="s">
        <v>119</v>
      </c>
      <c r="I75" s="10" t="s">
        <v>120</v>
      </c>
      <c r="J75" s="16"/>
      <c r="K75" s="16"/>
      <c r="L75" s="17"/>
      <c r="N75" s="23"/>
      <c r="O75" s="10" t="s">
        <v>116</v>
      </c>
      <c r="P75" s="10" t="s">
        <v>117</v>
      </c>
      <c r="Q75" s="10" t="s">
        <v>118</v>
      </c>
      <c r="R75" s="10" t="s">
        <v>119</v>
      </c>
      <c r="S75" s="10" t="s">
        <v>120</v>
      </c>
      <c r="T75" s="16"/>
      <c r="U75" s="16"/>
      <c r="V75" s="17"/>
    </row>
    <row r="76" spans="4:22" x14ac:dyDescent="0.2">
      <c r="D76" s="18" t="s">
        <v>112</v>
      </c>
      <c r="E76" s="8">
        <v>1</v>
      </c>
      <c r="F76" s="8">
        <v>913.22036576213713</v>
      </c>
      <c r="G76" s="8">
        <v>913.22036576213713</v>
      </c>
      <c r="H76" s="8">
        <v>6.2749261739465538</v>
      </c>
      <c r="I76" s="8">
        <v>2.3438143969146653E-2</v>
      </c>
      <c r="J76" s="16"/>
      <c r="K76" s="16"/>
      <c r="L76" s="17"/>
      <c r="N76" s="18" t="s">
        <v>112</v>
      </c>
      <c r="O76" s="8">
        <v>1</v>
      </c>
      <c r="P76" s="8">
        <v>849.3344226579519</v>
      </c>
      <c r="Q76" s="8">
        <v>849.3344226579519</v>
      </c>
      <c r="R76" s="8">
        <v>15.944047956390525</v>
      </c>
      <c r="S76" s="8">
        <v>5.2363846801281909E-3</v>
      </c>
      <c r="T76" s="16"/>
      <c r="U76" s="16"/>
      <c r="V76" s="17"/>
    </row>
    <row r="77" spans="4:22" x14ac:dyDescent="0.2">
      <c r="D77" s="18" t="s">
        <v>113</v>
      </c>
      <c r="E77" s="8">
        <v>16</v>
      </c>
      <c r="F77" s="8">
        <v>2328.5574120156407</v>
      </c>
      <c r="G77" s="8">
        <v>145.53483825097754</v>
      </c>
      <c r="H77" s="8"/>
      <c r="I77" s="8"/>
      <c r="J77" s="16"/>
      <c r="K77" s="16"/>
      <c r="L77" s="17"/>
      <c r="N77" s="18" t="s">
        <v>113</v>
      </c>
      <c r="O77" s="8">
        <v>7</v>
      </c>
      <c r="P77" s="8">
        <v>372.88779956427027</v>
      </c>
      <c r="Q77" s="8">
        <v>53.269685652038611</v>
      </c>
      <c r="R77" s="8"/>
      <c r="S77" s="8"/>
      <c r="T77" s="16"/>
      <c r="U77" s="16"/>
      <c r="V77" s="17"/>
    </row>
    <row r="78" spans="4:22" ht="17" thickBot="1" x14ac:dyDescent="0.25">
      <c r="D78" s="20" t="s">
        <v>114</v>
      </c>
      <c r="E78" s="9">
        <v>17</v>
      </c>
      <c r="F78" s="9">
        <v>3241.7777777777778</v>
      </c>
      <c r="G78" s="9"/>
      <c r="H78" s="9"/>
      <c r="I78" s="9"/>
      <c r="J78" s="16"/>
      <c r="K78" s="16"/>
      <c r="L78" s="17"/>
      <c r="N78" s="20" t="s">
        <v>114</v>
      </c>
      <c r="O78" s="9">
        <v>8</v>
      </c>
      <c r="P78" s="9">
        <v>1222.2222222222222</v>
      </c>
      <c r="Q78" s="9"/>
      <c r="R78" s="9"/>
      <c r="S78" s="9"/>
      <c r="T78" s="16"/>
      <c r="U78" s="16"/>
      <c r="V78" s="17"/>
    </row>
    <row r="79" spans="4:22" ht="17" thickBot="1" x14ac:dyDescent="0.25">
      <c r="D79" s="15"/>
      <c r="E79" s="16"/>
      <c r="F79" s="16"/>
      <c r="G79" s="16"/>
      <c r="H79" s="16"/>
      <c r="I79" s="16"/>
      <c r="J79" s="16"/>
      <c r="K79" s="16"/>
      <c r="L79" s="17"/>
      <c r="N79" s="15"/>
      <c r="O79" s="16"/>
      <c r="P79" s="16"/>
      <c r="Q79" s="16"/>
      <c r="R79" s="16"/>
      <c r="S79" s="16"/>
      <c r="T79" s="16"/>
      <c r="U79" s="16"/>
      <c r="V79" s="17"/>
    </row>
    <row r="80" spans="4:22" x14ac:dyDescent="0.2">
      <c r="D80" s="23"/>
      <c r="E80" s="10" t="s">
        <v>121</v>
      </c>
      <c r="F80" s="10" t="s">
        <v>67</v>
      </c>
      <c r="G80" s="10" t="s">
        <v>122</v>
      </c>
      <c r="H80" s="10" t="s">
        <v>123</v>
      </c>
      <c r="I80" s="10" t="s">
        <v>124</v>
      </c>
      <c r="J80" s="10" t="s">
        <v>125</v>
      </c>
      <c r="K80" s="10" t="s">
        <v>126</v>
      </c>
      <c r="L80" s="24" t="s">
        <v>127</v>
      </c>
      <c r="N80" s="23"/>
      <c r="O80" s="10" t="s">
        <v>121</v>
      </c>
      <c r="P80" s="10" t="s">
        <v>67</v>
      </c>
      <c r="Q80" s="10" t="s">
        <v>122</v>
      </c>
      <c r="R80" s="10" t="s">
        <v>123</v>
      </c>
      <c r="S80" s="10" t="s">
        <v>124</v>
      </c>
      <c r="T80" s="10" t="s">
        <v>125</v>
      </c>
      <c r="U80" s="10" t="s">
        <v>126</v>
      </c>
      <c r="V80" s="24" t="s">
        <v>127</v>
      </c>
    </row>
    <row r="81" spans="4:22" x14ac:dyDescent="0.2">
      <c r="D81" s="18" t="s">
        <v>115</v>
      </c>
      <c r="E81" s="8">
        <v>-3.4528972627088574</v>
      </c>
      <c r="F81" s="8">
        <v>6.1160040782637104</v>
      </c>
      <c r="G81" s="8">
        <v>-0.56456752129719145</v>
      </c>
      <c r="H81" s="8">
        <v>0.58019745935680678</v>
      </c>
      <c r="I81" s="8">
        <v>-16.418246718278905</v>
      </c>
      <c r="J81" s="8">
        <v>9.5124521928611898</v>
      </c>
      <c r="K81" s="8">
        <v>-16.418246718278905</v>
      </c>
      <c r="L81" s="19">
        <v>9.5124521928611898</v>
      </c>
      <c r="N81" s="18" t="s">
        <v>115</v>
      </c>
      <c r="O81" s="8">
        <v>-9.793028322440092</v>
      </c>
      <c r="P81" s="8">
        <v>5.3972257657599618</v>
      </c>
      <c r="Q81" s="8">
        <v>-1.8144559348558535</v>
      </c>
      <c r="R81" s="8">
        <v>0.11247838200991407</v>
      </c>
      <c r="S81" s="8">
        <v>-22.555439259477538</v>
      </c>
      <c r="T81" s="8">
        <v>2.9693826145973539</v>
      </c>
      <c r="U81" s="8">
        <v>-22.555439259477538</v>
      </c>
      <c r="V81" s="19">
        <v>2.9693826145973539</v>
      </c>
    </row>
    <row r="82" spans="4:22" ht="17" thickBot="1" x14ac:dyDescent="0.25">
      <c r="D82" s="20" t="s">
        <v>15</v>
      </c>
      <c r="E82" s="9">
        <v>2.4173480270174204</v>
      </c>
      <c r="F82" s="9">
        <v>0.96501679152941933</v>
      </c>
      <c r="G82" s="9">
        <v>2.5049802741631626</v>
      </c>
      <c r="H82" s="9">
        <v>2.3438143969146653E-2</v>
      </c>
      <c r="I82" s="9">
        <v>0.37160381681671106</v>
      </c>
      <c r="J82" s="9">
        <v>4.4630922372181292</v>
      </c>
      <c r="K82" s="9">
        <v>0.37160381681671106</v>
      </c>
      <c r="L82" s="21">
        <v>4.4630922372181292</v>
      </c>
      <c r="N82" s="20" t="s">
        <v>15</v>
      </c>
      <c r="O82" s="9">
        <v>2.8856209150326801</v>
      </c>
      <c r="P82" s="9">
        <v>0.72266992473606206</v>
      </c>
      <c r="Q82" s="9">
        <v>3.9929998693201245</v>
      </c>
      <c r="R82" s="9">
        <v>5.2363846801281857E-3</v>
      </c>
      <c r="S82" s="9">
        <v>1.1767780851050551</v>
      </c>
      <c r="T82" s="9">
        <v>4.5944637449603052</v>
      </c>
      <c r="U82" s="9">
        <v>1.1767780851050551</v>
      </c>
      <c r="V82" s="21">
        <v>4.5944637449603052</v>
      </c>
    </row>
    <row r="84" spans="4:22" ht="17" thickBot="1" x14ac:dyDescent="0.25"/>
    <row r="85" spans="4:22" x14ac:dyDescent="0.2">
      <c r="D85" s="13" t="s">
        <v>105</v>
      </c>
      <c r="E85" s="14"/>
      <c r="F85" s="108" t="s">
        <v>231</v>
      </c>
      <c r="G85" s="108"/>
      <c r="H85" s="108"/>
      <c r="I85" s="108"/>
      <c r="J85" s="108"/>
      <c r="K85" s="108"/>
      <c r="L85" s="111"/>
    </row>
    <row r="86" spans="4:22" ht="17" thickBot="1" x14ac:dyDescent="0.25">
      <c r="D86" s="15"/>
      <c r="E86" s="16"/>
      <c r="F86" s="16"/>
      <c r="G86" s="16"/>
      <c r="H86" s="16"/>
      <c r="I86" s="16"/>
      <c r="J86" s="16"/>
      <c r="K86" s="16"/>
      <c r="L86" s="17"/>
    </row>
    <row r="87" spans="4:22" x14ac:dyDescent="0.2">
      <c r="D87" s="22" t="s">
        <v>106</v>
      </c>
      <c r="E87" s="12"/>
      <c r="F87" s="16"/>
      <c r="G87" s="16"/>
      <c r="H87" s="16"/>
      <c r="I87" s="16"/>
      <c r="J87" s="16"/>
      <c r="K87" s="16"/>
      <c r="L87" s="17"/>
    </row>
    <row r="88" spans="4:22" x14ac:dyDescent="0.2">
      <c r="D88" s="18" t="s">
        <v>107</v>
      </c>
      <c r="E88" s="8">
        <v>0.6005168405433271</v>
      </c>
      <c r="F88" s="16"/>
      <c r="G88" s="16"/>
      <c r="H88" s="16"/>
      <c r="I88" s="16"/>
      <c r="J88" s="16"/>
      <c r="K88" s="16"/>
      <c r="L88" s="17"/>
    </row>
    <row r="89" spans="4:22" x14ac:dyDescent="0.2">
      <c r="D89" s="18" t="s">
        <v>108</v>
      </c>
      <c r="E89" s="8">
        <v>0.36062047577613976</v>
      </c>
      <c r="F89" s="16"/>
      <c r="G89" s="16"/>
      <c r="H89" s="16"/>
      <c r="I89" s="16"/>
      <c r="J89" s="16"/>
      <c r="K89" s="16"/>
      <c r="L89" s="17"/>
    </row>
    <row r="90" spans="4:22" x14ac:dyDescent="0.2">
      <c r="D90" s="18" t="s">
        <v>109</v>
      </c>
      <c r="E90" s="8">
        <v>0.32065925551214847</v>
      </c>
      <c r="F90" s="16"/>
      <c r="G90" s="16"/>
      <c r="H90" s="16"/>
      <c r="I90" s="16"/>
      <c r="J90" s="16"/>
      <c r="K90" s="16"/>
      <c r="L90" s="17"/>
    </row>
    <row r="91" spans="4:22" x14ac:dyDescent="0.2">
      <c r="D91" s="18" t="s">
        <v>67</v>
      </c>
      <c r="E91" s="8">
        <v>12.68548832072697</v>
      </c>
      <c r="F91" s="16"/>
      <c r="G91" s="16"/>
      <c r="H91" s="16"/>
      <c r="I91" s="16"/>
      <c r="J91" s="16"/>
      <c r="K91" s="16"/>
      <c r="L91" s="17"/>
    </row>
    <row r="92" spans="4:22" ht="17" thickBot="1" x14ac:dyDescent="0.25">
      <c r="D92" s="20" t="s">
        <v>110</v>
      </c>
      <c r="E92" s="9">
        <v>18</v>
      </c>
      <c r="F92" s="16"/>
      <c r="G92" s="16"/>
      <c r="H92" s="16"/>
      <c r="I92" s="16"/>
      <c r="J92" s="16"/>
      <c r="K92" s="16"/>
      <c r="L92" s="17"/>
    </row>
    <row r="93" spans="4:22" x14ac:dyDescent="0.2">
      <c r="D93" s="15"/>
      <c r="E93" s="16"/>
      <c r="F93" s="16"/>
      <c r="G93" s="16"/>
      <c r="H93" s="16"/>
      <c r="I93" s="16"/>
      <c r="J93" s="16"/>
      <c r="K93" s="16"/>
      <c r="L93" s="17"/>
    </row>
    <row r="94" spans="4:22" ht="17" thickBot="1" x14ac:dyDescent="0.25">
      <c r="D94" s="15" t="s">
        <v>111</v>
      </c>
      <c r="E94" s="16"/>
      <c r="F94" s="16"/>
      <c r="G94" s="16"/>
      <c r="H94" s="16"/>
      <c r="I94" s="16"/>
      <c r="J94" s="16"/>
      <c r="K94" s="16"/>
      <c r="L94" s="17"/>
    </row>
    <row r="95" spans="4:22" x14ac:dyDescent="0.2">
      <c r="D95" s="23"/>
      <c r="E95" s="10" t="s">
        <v>116</v>
      </c>
      <c r="F95" s="10" t="s">
        <v>117</v>
      </c>
      <c r="G95" s="10" t="s">
        <v>118</v>
      </c>
      <c r="H95" s="10" t="s">
        <v>119</v>
      </c>
      <c r="I95" s="10" t="s">
        <v>120</v>
      </c>
      <c r="J95" s="16"/>
      <c r="K95" s="16"/>
      <c r="L95" s="17"/>
    </row>
    <row r="96" spans="4:22" x14ac:dyDescent="0.2">
      <c r="D96" s="18" t="s">
        <v>112</v>
      </c>
      <c r="E96" s="8">
        <v>1</v>
      </c>
      <c r="F96" s="8">
        <v>1452.1986214796384</v>
      </c>
      <c r="G96" s="8">
        <v>1452.1986214796384</v>
      </c>
      <c r="H96" s="8">
        <v>9.0242608557449877</v>
      </c>
      <c r="I96" s="8">
        <v>8.4083187776350776E-3</v>
      </c>
      <c r="J96" s="16"/>
      <c r="K96" s="16"/>
      <c r="L96" s="17"/>
    </row>
    <row r="97" spans="4:12" x14ac:dyDescent="0.2">
      <c r="D97" s="18" t="s">
        <v>113</v>
      </c>
      <c r="E97" s="8">
        <v>16</v>
      </c>
      <c r="F97" s="8">
        <v>2574.7458229648059</v>
      </c>
      <c r="G97" s="8">
        <v>160.92161393530037</v>
      </c>
      <c r="H97" s="8"/>
      <c r="I97" s="8"/>
      <c r="J97" s="16"/>
      <c r="K97" s="16"/>
      <c r="L97" s="17"/>
    </row>
    <row r="98" spans="4:12" ht="17" thickBot="1" x14ac:dyDescent="0.25">
      <c r="D98" s="20" t="s">
        <v>114</v>
      </c>
      <c r="E98" s="9">
        <v>17</v>
      </c>
      <c r="F98" s="9">
        <v>4026.9444444444443</v>
      </c>
      <c r="G98" s="9"/>
      <c r="H98" s="9"/>
      <c r="I98" s="9"/>
      <c r="J98" s="16"/>
      <c r="K98" s="16"/>
      <c r="L98" s="17"/>
    </row>
    <row r="99" spans="4:12" ht="17" thickBot="1" x14ac:dyDescent="0.25">
      <c r="D99" s="15"/>
      <c r="E99" s="16"/>
      <c r="F99" s="16"/>
      <c r="G99" s="16"/>
      <c r="H99" s="16"/>
      <c r="I99" s="16"/>
      <c r="J99" s="16"/>
      <c r="K99" s="16"/>
      <c r="L99" s="17"/>
    </row>
    <row r="100" spans="4:12" x14ac:dyDescent="0.2">
      <c r="D100" s="23"/>
      <c r="E100" s="10" t="s">
        <v>121</v>
      </c>
      <c r="F100" s="10" t="s">
        <v>67</v>
      </c>
      <c r="G100" s="10" t="s">
        <v>122</v>
      </c>
      <c r="H100" s="10" t="s">
        <v>123</v>
      </c>
      <c r="I100" s="10" t="s">
        <v>124</v>
      </c>
      <c r="J100" s="10" t="s">
        <v>125</v>
      </c>
      <c r="K100" s="10" t="s">
        <v>126</v>
      </c>
      <c r="L100" s="24" t="s">
        <v>127</v>
      </c>
    </row>
    <row r="101" spans="4:12" x14ac:dyDescent="0.2">
      <c r="D101" s="18" t="s">
        <v>115</v>
      </c>
      <c r="E101" s="8">
        <v>-6.0490579452541784</v>
      </c>
      <c r="F101" s="8">
        <v>6.4311919547776952</v>
      </c>
      <c r="G101" s="8">
        <v>-0.94058115319670532</v>
      </c>
      <c r="H101" s="8">
        <v>0.36090433256748211</v>
      </c>
      <c r="I101" s="8">
        <v>-19.682575850496516</v>
      </c>
      <c r="J101" s="8">
        <v>7.584459959988159</v>
      </c>
      <c r="K101" s="8">
        <v>-19.682575850496516</v>
      </c>
      <c r="L101" s="19">
        <v>7.584459959988159</v>
      </c>
    </row>
    <row r="102" spans="4:12" ht="17" thickBot="1" x14ac:dyDescent="0.25">
      <c r="D102" s="20" t="s">
        <v>15</v>
      </c>
      <c r="E102" s="9">
        <v>3.048346960540349</v>
      </c>
      <c r="F102" s="9">
        <v>1.014748869767151</v>
      </c>
      <c r="G102" s="9">
        <v>3.0040407546744419</v>
      </c>
      <c r="H102" s="9">
        <v>8.4083187776350654E-3</v>
      </c>
      <c r="I102" s="9">
        <v>0.89717545414218636</v>
      </c>
      <c r="J102" s="9">
        <v>5.1995184669385122</v>
      </c>
      <c r="K102" s="9">
        <v>0.89717545414218636</v>
      </c>
      <c r="L102" s="21">
        <v>5.1995184669385122</v>
      </c>
    </row>
    <row r="104" spans="4:12" ht="17" thickBot="1" x14ac:dyDescent="0.25"/>
    <row r="105" spans="4:12" x14ac:dyDescent="0.2">
      <c r="D105" s="13" t="s">
        <v>105</v>
      </c>
      <c r="E105" s="14"/>
      <c r="F105" s="108" t="s">
        <v>230</v>
      </c>
      <c r="G105" s="108"/>
      <c r="H105" s="108"/>
      <c r="I105" s="108"/>
      <c r="J105" s="108"/>
      <c r="K105" s="108"/>
      <c r="L105" s="111"/>
    </row>
    <row r="106" spans="4:12" ht="17" thickBot="1" x14ac:dyDescent="0.25">
      <c r="D106" s="15"/>
      <c r="E106" s="16"/>
      <c r="F106" s="16"/>
      <c r="G106" s="16"/>
      <c r="H106" s="16"/>
      <c r="I106" s="16"/>
      <c r="J106" s="16"/>
      <c r="K106" s="16"/>
      <c r="L106" s="17"/>
    </row>
    <row r="107" spans="4:12" x14ac:dyDescent="0.2">
      <c r="D107" s="22" t="s">
        <v>106</v>
      </c>
      <c r="E107" s="12"/>
      <c r="F107" s="16"/>
      <c r="G107" s="16"/>
      <c r="H107" s="16"/>
      <c r="I107" s="16"/>
      <c r="J107" s="16"/>
      <c r="K107" s="16"/>
      <c r="L107" s="17"/>
    </row>
    <row r="108" spans="4:12" x14ac:dyDescent="0.2">
      <c r="D108" s="18" t="s">
        <v>107</v>
      </c>
      <c r="E108" s="8">
        <v>0.37721736532372785</v>
      </c>
      <c r="F108" s="16"/>
      <c r="G108" s="16"/>
      <c r="H108" s="16"/>
      <c r="I108" s="16"/>
      <c r="J108" s="16"/>
      <c r="K108" s="16"/>
      <c r="L108" s="17"/>
    </row>
    <row r="109" spans="4:12" x14ac:dyDescent="0.2">
      <c r="D109" s="18" t="s">
        <v>108</v>
      </c>
      <c r="E109" s="8">
        <v>0.14229294070177476</v>
      </c>
      <c r="F109" s="16"/>
      <c r="G109" s="16"/>
      <c r="H109" s="16"/>
      <c r="I109" s="16"/>
      <c r="J109" s="16"/>
      <c r="K109" s="16"/>
      <c r="L109" s="17"/>
    </row>
    <row r="110" spans="4:12" x14ac:dyDescent="0.2">
      <c r="D110" s="18" t="s">
        <v>109</v>
      </c>
      <c r="E110" s="8">
        <v>8.8686249495635666E-2</v>
      </c>
      <c r="F110" s="16"/>
      <c r="G110" s="16"/>
      <c r="H110" s="16"/>
      <c r="I110" s="16"/>
      <c r="J110" s="16"/>
      <c r="K110" s="16"/>
      <c r="L110" s="17"/>
    </row>
    <row r="111" spans="4:12" x14ac:dyDescent="0.2">
      <c r="D111" s="18" t="s">
        <v>67</v>
      </c>
      <c r="E111" s="8">
        <v>5.0407907744430256</v>
      </c>
      <c r="F111" s="16"/>
      <c r="G111" s="16"/>
      <c r="H111" s="16"/>
      <c r="I111" s="16"/>
      <c r="J111" s="16"/>
      <c r="K111" s="16"/>
      <c r="L111" s="17"/>
    </row>
    <row r="112" spans="4:12" ht="17" thickBot="1" x14ac:dyDescent="0.25">
      <c r="D112" s="20" t="s">
        <v>110</v>
      </c>
      <c r="E112" s="9">
        <v>18</v>
      </c>
      <c r="F112" s="16"/>
      <c r="G112" s="16"/>
      <c r="H112" s="16"/>
      <c r="I112" s="16"/>
      <c r="J112" s="16"/>
      <c r="K112" s="16"/>
      <c r="L112" s="17"/>
    </row>
    <row r="113" spans="4:22" x14ac:dyDescent="0.2">
      <c r="D113" s="15"/>
      <c r="E113" s="16"/>
      <c r="F113" s="16"/>
      <c r="G113" s="16"/>
      <c r="H113" s="16"/>
      <c r="I113" s="16"/>
      <c r="J113" s="16"/>
      <c r="K113" s="16"/>
      <c r="L113" s="17"/>
    </row>
    <row r="114" spans="4:22" ht="17" thickBot="1" x14ac:dyDescent="0.25">
      <c r="D114" s="15" t="s">
        <v>111</v>
      </c>
      <c r="E114" s="16"/>
      <c r="F114" s="16"/>
      <c r="G114" s="16"/>
      <c r="H114" s="16"/>
      <c r="I114" s="16"/>
      <c r="J114" s="16"/>
      <c r="K114" s="16"/>
      <c r="L114" s="17"/>
    </row>
    <row r="115" spans="4:22" x14ac:dyDescent="0.2">
      <c r="D115" s="23"/>
      <c r="E115" s="10" t="s">
        <v>116</v>
      </c>
      <c r="F115" s="10" t="s">
        <v>117</v>
      </c>
      <c r="G115" s="10" t="s">
        <v>118</v>
      </c>
      <c r="H115" s="10" t="s">
        <v>119</v>
      </c>
      <c r="I115" s="10" t="s">
        <v>120</v>
      </c>
      <c r="J115" s="16"/>
      <c r="K115" s="16"/>
      <c r="L115" s="17"/>
    </row>
    <row r="116" spans="4:22" x14ac:dyDescent="0.2">
      <c r="D116" s="18" t="s">
        <v>112</v>
      </c>
      <c r="E116" s="8">
        <v>1</v>
      </c>
      <c r="F116" s="8">
        <v>67.446853892641229</v>
      </c>
      <c r="G116" s="8">
        <v>67.446853892641229</v>
      </c>
      <c r="H116" s="8">
        <v>2.6543876799745338</v>
      </c>
      <c r="I116" s="8">
        <v>0.12279136494625087</v>
      </c>
      <c r="J116" s="16"/>
      <c r="K116" s="16"/>
      <c r="L116" s="17"/>
    </row>
    <row r="117" spans="4:22" x14ac:dyDescent="0.2">
      <c r="D117" s="18" t="s">
        <v>113</v>
      </c>
      <c r="E117" s="8">
        <v>16</v>
      </c>
      <c r="F117" s="8">
        <v>406.55314610735871</v>
      </c>
      <c r="G117" s="8">
        <v>25.40957163170992</v>
      </c>
      <c r="H117" s="8"/>
      <c r="I117" s="8"/>
      <c r="J117" s="16"/>
      <c r="K117" s="16"/>
      <c r="L117" s="17"/>
    </row>
    <row r="118" spans="4:22" ht="17" thickBot="1" x14ac:dyDescent="0.25">
      <c r="D118" s="20" t="s">
        <v>114</v>
      </c>
      <c r="E118" s="9">
        <v>17</v>
      </c>
      <c r="F118" s="9">
        <v>473.99999999999994</v>
      </c>
      <c r="G118" s="9"/>
      <c r="H118" s="9"/>
      <c r="I118" s="9"/>
      <c r="J118" s="16"/>
      <c r="K118" s="16"/>
      <c r="L118" s="17"/>
    </row>
    <row r="119" spans="4:22" ht="17" thickBot="1" x14ac:dyDescent="0.25">
      <c r="D119" s="15"/>
      <c r="E119" s="16"/>
      <c r="F119" s="16"/>
      <c r="G119" s="16"/>
      <c r="H119" s="16"/>
      <c r="I119" s="16"/>
      <c r="J119" s="16"/>
      <c r="K119" s="16"/>
      <c r="L119" s="17"/>
    </row>
    <row r="120" spans="4:22" x14ac:dyDescent="0.2">
      <c r="D120" s="23"/>
      <c r="E120" s="10" t="s">
        <v>121</v>
      </c>
      <c r="F120" s="10" t="s">
        <v>67</v>
      </c>
      <c r="G120" s="10" t="s">
        <v>122</v>
      </c>
      <c r="H120" s="10" t="s">
        <v>123</v>
      </c>
      <c r="I120" s="10" t="s">
        <v>124</v>
      </c>
      <c r="J120" s="10" t="s">
        <v>125</v>
      </c>
      <c r="K120" s="10" t="s">
        <v>126</v>
      </c>
      <c r="L120" s="24" t="s">
        <v>127</v>
      </c>
    </row>
    <row r="121" spans="4:22" x14ac:dyDescent="0.2">
      <c r="D121" s="18" t="s">
        <v>115</v>
      </c>
      <c r="E121" s="8">
        <v>-1.0195520796302882</v>
      </c>
      <c r="F121" s="8">
        <v>2.5555415964040566</v>
      </c>
      <c r="G121" s="8">
        <v>-0.39895734080983702</v>
      </c>
      <c r="H121" s="8">
        <v>0.69519885767137946</v>
      </c>
      <c r="I121" s="8">
        <v>-6.4370582522275939</v>
      </c>
      <c r="J121" s="8">
        <v>4.3979540929670176</v>
      </c>
      <c r="K121" s="8">
        <v>-6.4370582522275939</v>
      </c>
      <c r="L121" s="19">
        <v>4.3979540929670176</v>
      </c>
    </row>
    <row r="122" spans="4:22" ht="17" thickBot="1" x14ac:dyDescent="0.25">
      <c r="D122" s="20" t="s">
        <v>15</v>
      </c>
      <c r="E122" s="9">
        <v>0.65694987557767515</v>
      </c>
      <c r="F122" s="9">
        <v>0.40322742111086562</v>
      </c>
      <c r="G122" s="9">
        <v>1.6292291674207584</v>
      </c>
      <c r="H122" s="9">
        <v>0.1227913649462508</v>
      </c>
      <c r="I122" s="9">
        <v>-0.19785407122656951</v>
      </c>
      <c r="J122" s="9">
        <v>1.5117538223819198</v>
      </c>
      <c r="K122" s="9">
        <v>-0.19785407122656951</v>
      </c>
      <c r="L122" s="21">
        <v>1.5117538223819198</v>
      </c>
    </row>
    <row r="124" spans="4:22" ht="17" thickBot="1" x14ac:dyDescent="0.25"/>
    <row r="125" spans="4:22" x14ac:dyDescent="0.2">
      <c r="D125" s="42" t="s">
        <v>105</v>
      </c>
      <c r="E125" s="39"/>
      <c r="F125" s="112" t="s">
        <v>229</v>
      </c>
      <c r="G125" s="113"/>
      <c r="H125" s="113"/>
      <c r="I125" s="113"/>
      <c r="J125" s="113"/>
      <c r="K125" s="113"/>
      <c r="L125" s="114"/>
      <c r="N125" s="13" t="s">
        <v>105</v>
      </c>
      <c r="O125" s="14"/>
      <c r="P125" s="108" t="s">
        <v>235</v>
      </c>
      <c r="Q125" s="87"/>
      <c r="R125" s="87"/>
      <c r="S125" s="87"/>
      <c r="T125" s="87"/>
      <c r="U125" s="87"/>
      <c r="V125" s="88"/>
    </row>
    <row r="126" spans="4:22" ht="17" thickBot="1" x14ac:dyDescent="0.25">
      <c r="D126" s="25"/>
      <c r="E126" s="16"/>
      <c r="F126" s="16"/>
      <c r="G126" s="16"/>
      <c r="H126" s="16"/>
      <c r="I126" s="16"/>
      <c r="J126" s="16"/>
      <c r="K126" s="16"/>
      <c r="L126" s="26"/>
      <c r="N126" s="15"/>
      <c r="O126" s="16"/>
      <c r="P126" s="16"/>
      <c r="Q126" s="16"/>
      <c r="R126" s="16"/>
      <c r="S126" s="16"/>
      <c r="T126" s="16"/>
      <c r="U126" s="16"/>
      <c r="V126" s="17"/>
    </row>
    <row r="127" spans="4:22" x14ac:dyDescent="0.2">
      <c r="D127" s="47" t="s">
        <v>106</v>
      </c>
      <c r="E127" s="12"/>
      <c r="F127" s="16"/>
      <c r="G127" s="16"/>
      <c r="H127" s="16"/>
      <c r="I127" s="16"/>
      <c r="J127" s="16"/>
      <c r="K127" s="16"/>
      <c r="L127" s="26"/>
      <c r="N127" s="22" t="s">
        <v>106</v>
      </c>
      <c r="O127" s="12"/>
      <c r="P127" s="16"/>
      <c r="Q127" s="16"/>
      <c r="R127" s="16"/>
      <c r="S127" s="16"/>
      <c r="T127" s="16"/>
      <c r="U127" s="16"/>
      <c r="V127" s="17"/>
    </row>
    <row r="128" spans="4:22" x14ac:dyDescent="0.2">
      <c r="D128" s="48" t="s">
        <v>107</v>
      </c>
      <c r="E128" s="8">
        <v>0.4333607431408581</v>
      </c>
      <c r="F128" s="16"/>
      <c r="G128" s="16"/>
      <c r="H128" s="16"/>
      <c r="I128" s="16"/>
      <c r="J128" s="16"/>
      <c r="K128" s="16"/>
      <c r="L128" s="26"/>
      <c r="N128" s="18" t="s">
        <v>107</v>
      </c>
      <c r="O128" s="8">
        <v>0.49383131323174467</v>
      </c>
      <c r="P128" s="16"/>
      <c r="Q128" s="16"/>
      <c r="R128" s="16"/>
      <c r="S128" s="16"/>
      <c r="T128" s="16"/>
      <c r="U128" s="16"/>
      <c r="V128" s="17"/>
    </row>
    <row r="129" spans="4:22" x14ac:dyDescent="0.2">
      <c r="D129" s="48" t="s">
        <v>108</v>
      </c>
      <c r="E129" s="8">
        <v>0.1878015336955968</v>
      </c>
      <c r="F129" s="16"/>
      <c r="G129" s="16"/>
      <c r="H129" s="16"/>
      <c r="I129" s="16"/>
      <c r="J129" s="16"/>
      <c r="K129" s="16"/>
      <c r="L129" s="26"/>
      <c r="N129" s="18" t="s">
        <v>108</v>
      </c>
      <c r="O129" s="8">
        <v>0.2438693659281895</v>
      </c>
      <c r="P129" s="16"/>
      <c r="Q129" s="16"/>
      <c r="R129" s="16"/>
      <c r="S129" s="16"/>
      <c r="T129" s="16"/>
      <c r="U129" s="16"/>
      <c r="V129" s="17"/>
    </row>
    <row r="130" spans="4:22" x14ac:dyDescent="0.2">
      <c r="D130" s="48" t="s">
        <v>109</v>
      </c>
      <c r="E130" s="8">
        <v>0.1370391295515716</v>
      </c>
      <c r="F130" s="16"/>
      <c r="G130" s="16"/>
      <c r="H130" s="16"/>
      <c r="I130" s="16"/>
      <c r="J130" s="16"/>
      <c r="K130" s="16"/>
      <c r="L130" s="26"/>
      <c r="N130" s="18" t="s">
        <v>109</v>
      </c>
      <c r="O130" s="8">
        <v>0.13585070391793086</v>
      </c>
      <c r="P130" s="16"/>
      <c r="Q130" s="16"/>
      <c r="R130" s="16"/>
      <c r="S130" s="16"/>
      <c r="T130" s="16"/>
      <c r="U130" s="16"/>
      <c r="V130" s="17"/>
    </row>
    <row r="131" spans="4:22" x14ac:dyDescent="0.2">
      <c r="D131" s="48" t="s">
        <v>67</v>
      </c>
      <c r="E131" s="8">
        <v>1.1922027159978732</v>
      </c>
      <c r="F131" s="16"/>
      <c r="G131" s="16"/>
      <c r="H131" s="16"/>
      <c r="I131" s="16"/>
      <c r="J131" s="16"/>
      <c r="K131" s="16"/>
      <c r="L131" s="26"/>
      <c r="N131" s="18" t="s">
        <v>67</v>
      </c>
      <c r="O131" s="8">
        <v>1.4284090816843118</v>
      </c>
      <c r="P131" s="16"/>
      <c r="Q131" s="16"/>
      <c r="R131" s="16"/>
      <c r="S131" s="16"/>
      <c r="T131" s="16"/>
      <c r="U131" s="16"/>
      <c r="V131" s="17"/>
    </row>
    <row r="132" spans="4:22" ht="17" thickBot="1" x14ac:dyDescent="0.25">
      <c r="D132" s="49" t="s">
        <v>110</v>
      </c>
      <c r="E132" s="9">
        <v>18</v>
      </c>
      <c r="F132" s="16"/>
      <c r="G132" s="16"/>
      <c r="H132" s="16"/>
      <c r="I132" s="16"/>
      <c r="J132" s="16"/>
      <c r="K132" s="16"/>
      <c r="L132" s="26"/>
      <c r="N132" s="20" t="s">
        <v>110</v>
      </c>
      <c r="O132" s="9">
        <v>9</v>
      </c>
      <c r="P132" s="16"/>
      <c r="Q132" s="16"/>
      <c r="R132" s="16"/>
      <c r="S132" s="16"/>
      <c r="T132" s="16"/>
      <c r="U132" s="16"/>
      <c r="V132" s="17"/>
    </row>
    <row r="133" spans="4:22" x14ac:dyDescent="0.2">
      <c r="D133" s="25"/>
      <c r="E133" s="16"/>
      <c r="F133" s="16"/>
      <c r="G133" s="16"/>
      <c r="H133" s="16"/>
      <c r="I133" s="16"/>
      <c r="J133" s="16"/>
      <c r="K133" s="16"/>
      <c r="L133" s="26"/>
      <c r="N133" s="15"/>
      <c r="O133" s="16"/>
      <c r="P133" s="16"/>
      <c r="Q133" s="16"/>
      <c r="R133" s="16"/>
      <c r="S133" s="16"/>
      <c r="T133" s="16"/>
      <c r="U133" s="16"/>
      <c r="V133" s="17"/>
    </row>
    <row r="134" spans="4:22" ht="17" thickBot="1" x14ac:dyDescent="0.25">
      <c r="D134" s="25" t="s">
        <v>111</v>
      </c>
      <c r="E134" s="16"/>
      <c r="F134" s="16"/>
      <c r="G134" s="16"/>
      <c r="H134" s="16"/>
      <c r="I134" s="16"/>
      <c r="J134" s="16"/>
      <c r="K134" s="16"/>
      <c r="L134" s="26"/>
      <c r="N134" s="15" t="s">
        <v>111</v>
      </c>
      <c r="O134" s="16"/>
      <c r="P134" s="16"/>
      <c r="Q134" s="16"/>
      <c r="R134" s="16"/>
      <c r="S134" s="16"/>
      <c r="T134" s="16"/>
      <c r="U134" s="16"/>
      <c r="V134" s="17"/>
    </row>
    <row r="135" spans="4:22" x14ac:dyDescent="0.2">
      <c r="D135" s="50"/>
      <c r="E135" s="10" t="s">
        <v>116</v>
      </c>
      <c r="F135" s="10" t="s">
        <v>117</v>
      </c>
      <c r="G135" s="10" t="s">
        <v>118</v>
      </c>
      <c r="H135" s="10" t="s">
        <v>119</v>
      </c>
      <c r="I135" s="10" t="s">
        <v>120</v>
      </c>
      <c r="J135" s="16"/>
      <c r="K135" s="16"/>
      <c r="L135" s="26"/>
      <c r="N135" s="23"/>
      <c r="O135" s="10" t="s">
        <v>116</v>
      </c>
      <c r="P135" s="10" t="s">
        <v>117</v>
      </c>
      <c r="Q135" s="10" t="s">
        <v>118</v>
      </c>
      <c r="R135" s="10" t="s">
        <v>119</v>
      </c>
      <c r="S135" s="10" t="s">
        <v>120</v>
      </c>
      <c r="T135" s="16"/>
      <c r="U135" s="16"/>
      <c r="V135" s="17"/>
    </row>
    <row r="136" spans="4:22" x14ac:dyDescent="0.2">
      <c r="D136" s="48" t="s">
        <v>112</v>
      </c>
      <c r="E136" s="8">
        <v>1</v>
      </c>
      <c r="F136" s="8">
        <v>5.2584429434767088</v>
      </c>
      <c r="G136" s="8">
        <v>5.2584429434767088</v>
      </c>
      <c r="H136" s="8">
        <v>3.6996185831301149</v>
      </c>
      <c r="I136" s="8">
        <v>7.2405194451458169E-2</v>
      </c>
      <c r="J136" s="16"/>
      <c r="K136" s="16"/>
      <c r="L136" s="26"/>
      <c r="N136" s="18" t="s">
        <v>112</v>
      </c>
      <c r="O136" s="8">
        <v>1</v>
      </c>
      <c r="P136" s="8">
        <v>4.6064213564213574</v>
      </c>
      <c r="Q136" s="8">
        <v>4.6064213564213574</v>
      </c>
      <c r="R136" s="8">
        <v>2.2576595690939869</v>
      </c>
      <c r="S136" s="8">
        <v>0.17665535278511163</v>
      </c>
      <c r="T136" s="16"/>
      <c r="U136" s="16"/>
      <c r="V136" s="17"/>
    </row>
    <row r="137" spans="4:22" x14ac:dyDescent="0.2">
      <c r="D137" s="48" t="s">
        <v>113</v>
      </c>
      <c r="E137" s="8">
        <v>16</v>
      </c>
      <c r="F137" s="8">
        <v>22.741557056523284</v>
      </c>
      <c r="G137" s="8">
        <v>1.4213473160327053</v>
      </c>
      <c r="H137" s="8"/>
      <c r="I137" s="8"/>
      <c r="J137" s="16"/>
      <c r="K137" s="16"/>
      <c r="L137" s="26"/>
      <c r="N137" s="18" t="s">
        <v>113</v>
      </c>
      <c r="O137" s="8">
        <v>7</v>
      </c>
      <c r="P137" s="8">
        <v>14.282467532467532</v>
      </c>
      <c r="Q137" s="8">
        <v>2.0403525046382187</v>
      </c>
      <c r="R137" s="8"/>
      <c r="S137" s="8"/>
      <c r="T137" s="16"/>
      <c r="U137" s="16"/>
      <c r="V137" s="17"/>
    </row>
    <row r="138" spans="4:22" ht="17" thickBot="1" x14ac:dyDescent="0.25">
      <c r="D138" s="49" t="s">
        <v>114</v>
      </c>
      <c r="E138" s="9">
        <v>17</v>
      </c>
      <c r="F138" s="9">
        <v>27.999999999999993</v>
      </c>
      <c r="G138" s="9"/>
      <c r="H138" s="9"/>
      <c r="I138" s="9"/>
      <c r="J138" s="16"/>
      <c r="K138" s="16"/>
      <c r="L138" s="26"/>
      <c r="N138" s="20" t="s">
        <v>114</v>
      </c>
      <c r="O138" s="9">
        <v>8</v>
      </c>
      <c r="P138" s="9">
        <v>18.888888888888889</v>
      </c>
      <c r="Q138" s="9"/>
      <c r="R138" s="9"/>
      <c r="S138" s="9"/>
      <c r="T138" s="16"/>
      <c r="U138" s="16"/>
      <c r="V138" s="17"/>
    </row>
    <row r="139" spans="4:22" ht="17" thickBot="1" x14ac:dyDescent="0.25">
      <c r="D139" s="25"/>
      <c r="E139" s="16"/>
      <c r="F139" s="16"/>
      <c r="G139" s="16"/>
      <c r="H139" s="16"/>
      <c r="I139" s="16"/>
      <c r="J139" s="16"/>
      <c r="K139" s="16"/>
      <c r="L139" s="26"/>
      <c r="N139" s="15"/>
      <c r="O139" s="16"/>
      <c r="P139" s="16"/>
      <c r="Q139" s="16"/>
      <c r="R139" s="16"/>
      <c r="S139" s="16"/>
      <c r="T139" s="16"/>
      <c r="U139" s="16"/>
      <c r="V139" s="17"/>
    </row>
    <row r="140" spans="4:22" x14ac:dyDescent="0.2">
      <c r="D140" s="50"/>
      <c r="E140" s="10" t="s">
        <v>121</v>
      </c>
      <c r="F140" s="10" t="s">
        <v>67</v>
      </c>
      <c r="G140" s="10" t="s">
        <v>122</v>
      </c>
      <c r="H140" s="10" t="s">
        <v>123</v>
      </c>
      <c r="I140" s="10" t="s">
        <v>124</v>
      </c>
      <c r="J140" s="10" t="s">
        <v>125</v>
      </c>
      <c r="K140" s="10" t="s">
        <v>126</v>
      </c>
      <c r="L140" s="51" t="s">
        <v>127</v>
      </c>
      <c r="N140" s="23"/>
      <c r="O140" s="10" t="s">
        <v>121</v>
      </c>
      <c r="P140" s="10" t="s">
        <v>67</v>
      </c>
      <c r="Q140" s="10" t="s">
        <v>122</v>
      </c>
      <c r="R140" s="10" t="s">
        <v>123</v>
      </c>
      <c r="S140" s="10" t="s">
        <v>124</v>
      </c>
      <c r="T140" s="10" t="s">
        <v>125</v>
      </c>
      <c r="U140" s="10" t="s">
        <v>126</v>
      </c>
      <c r="V140" s="24" t="s">
        <v>127</v>
      </c>
    </row>
    <row r="141" spans="4:22" x14ac:dyDescent="0.2">
      <c r="D141" s="48" t="s">
        <v>115</v>
      </c>
      <c r="E141" s="8">
        <v>-0.36260220405261279</v>
      </c>
      <c r="F141" s="8">
        <v>0.60441382481602801</v>
      </c>
      <c r="G141" s="8">
        <v>-0.59992374291402406</v>
      </c>
      <c r="H141" s="8">
        <v>0.55695878888059736</v>
      </c>
      <c r="I141" s="8">
        <v>-1.6439022742026981</v>
      </c>
      <c r="J141" s="8">
        <v>0.91869786609747239</v>
      </c>
      <c r="K141" s="8">
        <v>-1.6439022742026981</v>
      </c>
      <c r="L141" s="52">
        <v>0.91869786609747239</v>
      </c>
      <c r="N141" s="18" t="s">
        <v>115</v>
      </c>
      <c r="O141" s="8">
        <v>-0.78246753246753298</v>
      </c>
      <c r="P141" s="8">
        <v>1.2099665975923102</v>
      </c>
      <c r="Q141" s="8">
        <v>-0.64668523414162871</v>
      </c>
      <c r="R141" s="8">
        <v>0.53845378381189979</v>
      </c>
      <c r="S141" s="8">
        <v>-3.6435838927515176</v>
      </c>
      <c r="T141" s="8">
        <v>2.0786488278164521</v>
      </c>
      <c r="U141" s="8">
        <v>-3.6435838927515176</v>
      </c>
      <c r="V141" s="19">
        <v>2.0786488278164521</v>
      </c>
    </row>
    <row r="142" spans="4:22" ht="17" thickBot="1" x14ac:dyDescent="0.25">
      <c r="D142" s="49" t="s">
        <v>15</v>
      </c>
      <c r="E142" s="9">
        <v>0.18343405616779238</v>
      </c>
      <c r="F142" s="9">
        <v>9.5367740524066782E-2</v>
      </c>
      <c r="G142" s="9">
        <v>1.9234392590175855</v>
      </c>
      <c r="H142" s="9">
        <v>7.2405194451458085E-2</v>
      </c>
      <c r="I142" s="9">
        <v>-1.8736522343934414E-2</v>
      </c>
      <c r="J142" s="9">
        <v>0.38560463467951916</v>
      </c>
      <c r="K142" s="9">
        <v>-1.8736522343934414E-2</v>
      </c>
      <c r="L142" s="53">
        <v>0.38560463467951916</v>
      </c>
      <c r="N142" s="20" t="s">
        <v>213</v>
      </c>
      <c r="O142" s="9">
        <v>0.36688311688311698</v>
      </c>
      <c r="P142" s="9">
        <v>0.24417348355338936</v>
      </c>
      <c r="Q142" s="9">
        <v>1.5025510204628618</v>
      </c>
      <c r="R142" s="9">
        <v>0.17665535278511138</v>
      </c>
      <c r="S142" s="9">
        <v>-0.21049542392311954</v>
      </c>
      <c r="T142" s="9">
        <v>0.94426165768935344</v>
      </c>
      <c r="U142" s="9">
        <v>-0.21049542392311954</v>
      </c>
      <c r="V142" s="21">
        <v>0.94426165768935344</v>
      </c>
    </row>
    <row r="143" spans="4:22" x14ac:dyDescent="0.2">
      <c r="D143" s="25"/>
      <c r="E143" s="16"/>
      <c r="F143" s="16"/>
      <c r="G143" s="16"/>
      <c r="H143" s="16"/>
      <c r="I143" s="16"/>
      <c r="J143" s="16"/>
      <c r="K143" s="16"/>
      <c r="L143" s="26"/>
    </row>
    <row r="144" spans="4:22" x14ac:dyDescent="0.2">
      <c r="D144" s="25"/>
      <c r="E144" s="16"/>
      <c r="F144" s="16"/>
      <c r="G144" s="16"/>
      <c r="H144" s="16"/>
      <c r="I144" s="16"/>
      <c r="J144" s="16"/>
      <c r="K144" s="16"/>
      <c r="L144" s="26"/>
    </row>
    <row r="145" spans="4:13" x14ac:dyDescent="0.2">
      <c r="D145" s="44"/>
      <c r="E145" s="27"/>
      <c r="F145" s="27"/>
      <c r="G145" s="27"/>
      <c r="H145" s="27"/>
      <c r="I145" s="27"/>
      <c r="J145" s="27"/>
      <c r="K145" s="27"/>
      <c r="L145" s="28"/>
    </row>
    <row r="149" spans="4:13" x14ac:dyDescent="0.2">
      <c r="D149" s="78"/>
      <c r="E149" s="43"/>
      <c r="F149" s="90" t="s">
        <v>206</v>
      </c>
      <c r="G149" s="90"/>
      <c r="H149" s="90"/>
      <c r="I149" s="90"/>
      <c r="J149" s="90" t="s">
        <v>216</v>
      </c>
      <c r="K149" s="90"/>
      <c r="L149" s="90"/>
      <c r="M149" s="91"/>
    </row>
    <row r="150" spans="4:13" x14ac:dyDescent="0.2">
      <c r="D150" s="60" t="s">
        <v>205</v>
      </c>
      <c r="E150" s="29" t="s">
        <v>214</v>
      </c>
      <c r="F150" s="79" t="s">
        <v>155</v>
      </c>
      <c r="G150" s="79" t="s">
        <v>156</v>
      </c>
      <c r="H150" s="79" t="s">
        <v>157</v>
      </c>
      <c r="I150" s="79" t="s">
        <v>158</v>
      </c>
      <c r="J150" s="29" t="s">
        <v>155</v>
      </c>
      <c r="K150" s="29">
        <v>10</v>
      </c>
      <c r="L150" s="29">
        <v>20</v>
      </c>
      <c r="M150" s="35">
        <v>30</v>
      </c>
    </row>
    <row r="151" spans="4:13" x14ac:dyDescent="0.2">
      <c r="D151" s="25" t="s">
        <v>215</v>
      </c>
      <c r="E151" s="16">
        <v>18</v>
      </c>
      <c r="F151" s="63">
        <f>E38</f>
        <v>0.53075754137089182</v>
      </c>
      <c r="G151" s="63">
        <f>F38</f>
        <v>0.6005168405433271</v>
      </c>
      <c r="H151" s="63">
        <f>G38</f>
        <v>0.37721736532372813</v>
      </c>
      <c r="I151" s="63">
        <f>H38</f>
        <v>0.43336074314085843</v>
      </c>
      <c r="J151" s="64">
        <f>I76</f>
        <v>2.3438143969146653E-2</v>
      </c>
      <c r="K151" s="64">
        <f>I96</f>
        <v>8.4083187776350776E-3</v>
      </c>
      <c r="L151" s="64">
        <f>I116</f>
        <v>0.12279136494625087</v>
      </c>
      <c r="M151" s="65">
        <f>I136</f>
        <v>7.2405194451458169E-2</v>
      </c>
    </row>
    <row r="152" spans="4:13" x14ac:dyDescent="0.2">
      <c r="D152" s="25" t="s">
        <v>6</v>
      </c>
      <c r="E152" s="16">
        <v>9</v>
      </c>
      <c r="F152" s="63">
        <f>E46</f>
        <v>0.83361260917448232</v>
      </c>
      <c r="G152" s="63">
        <f>F46</f>
        <v>0.82418902830948526</v>
      </c>
      <c r="H152" s="63">
        <f>G46</f>
        <v>0.62659516721543129</v>
      </c>
      <c r="I152" s="63">
        <f>H46</f>
        <v>0.70212411466209945</v>
      </c>
      <c r="J152" s="64">
        <f>S76</f>
        <v>5.2363846801281909E-3</v>
      </c>
      <c r="K152" s="64"/>
      <c r="L152" s="64"/>
      <c r="M152" s="65"/>
    </row>
    <row r="153" spans="4:13" x14ac:dyDescent="0.2">
      <c r="D153" s="25" t="s">
        <v>43</v>
      </c>
      <c r="E153" s="16">
        <v>9</v>
      </c>
      <c r="F153" s="63">
        <f>E54</f>
        <v>0.3663139676463873</v>
      </c>
      <c r="G153" s="63">
        <f>F54</f>
        <v>0.31153370334497449</v>
      </c>
      <c r="H153" s="63">
        <f>G54</f>
        <v>0.24843805636159352</v>
      </c>
      <c r="I153" s="63">
        <f>H54</f>
        <v>0.49383131323174462</v>
      </c>
      <c r="J153" s="64"/>
      <c r="K153" s="64"/>
      <c r="L153" s="64"/>
      <c r="M153" s="65">
        <f>S136</f>
        <v>0.17665535278511163</v>
      </c>
    </row>
    <row r="154" spans="4:13" x14ac:dyDescent="0.2">
      <c r="D154" s="25"/>
      <c r="E154" s="16"/>
      <c r="F154" s="16"/>
      <c r="G154" s="16"/>
      <c r="H154" s="16"/>
      <c r="I154" s="16"/>
      <c r="J154" s="16"/>
      <c r="K154" s="16"/>
      <c r="L154" s="16"/>
      <c r="M154" s="26"/>
    </row>
    <row r="155" spans="4:13" x14ac:dyDescent="0.2">
      <c r="D155" s="25"/>
      <c r="E155" s="16"/>
      <c r="F155" s="16"/>
      <c r="G155" s="16"/>
      <c r="H155" s="16"/>
      <c r="I155" s="16"/>
      <c r="J155" s="16"/>
      <c r="K155" s="85" t="s">
        <v>102</v>
      </c>
      <c r="L155" s="85"/>
      <c r="M155" s="86"/>
    </row>
    <row r="156" spans="4:13" x14ac:dyDescent="0.2">
      <c r="D156" s="60"/>
      <c r="E156" s="16"/>
      <c r="F156" s="16"/>
      <c r="G156" s="16"/>
      <c r="H156" s="16" t="s">
        <v>100</v>
      </c>
      <c r="I156" s="16">
        <v>0.05</v>
      </c>
      <c r="J156" s="29" t="s">
        <v>155</v>
      </c>
      <c r="K156" s="29">
        <v>10</v>
      </c>
      <c r="L156" s="29">
        <v>20</v>
      </c>
      <c r="M156" s="35">
        <v>30</v>
      </c>
    </row>
    <row r="157" spans="4:13" x14ac:dyDescent="0.2">
      <c r="D157" s="25"/>
      <c r="E157" s="16"/>
      <c r="F157" s="16"/>
      <c r="G157" s="16"/>
      <c r="H157" s="16"/>
      <c r="I157" s="16" t="s">
        <v>215</v>
      </c>
      <c r="J157" s="16" t="str">
        <f>IF(J151&lt;$I$156,"Yes","No")</f>
        <v>Yes</v>
      </c>
      <c r="K157" s="16" t="str">
        <f t="shared" ref="K157:M157" si="6">IF(K151&lt;$I$156,"Yes","No")</f>
        <v>Yes</v>
      </c>
      <c r="L157" s="16" t="str">
        <f t="shared" si="6"/>
        <v>No</v>
      </c>
      <c r="M157" s="26" t="str">
        <f t="shared" si="6"/>
        <v>No</v>
      </c>
    </row>
    <row r="158" spans="4:13" x14ac:dyDescent="0.2">
      <c r="D158" s="25"/>
      <c r="E158" s="16"/>
      <c r="F158" s="16"/>
      <c r="G158" s="16"/>
      <c r="H158" s="16"/>
      <c r="I158" s="16" t="s">
        <v>6</v>
      </c>
      <c r="J158" s="16" t="str">
        <f>IF(J152&lt;$I$156,"Yes","No")</f>
        <v>Yes</v>
      </c>
      <c r="K158" s="16"/>
      <c r="L158" s="16"/>
      <c r="M158" s="26"/>
    </row>
    <row r="159" spans="4:13" x14ac:dyDescent="0.2">
      <c r="D159" s="44"/>
      <c r="E159" s="27"/>
      <c r="F159" s="27"/>
      <c r="G159" s="27"/>
      <c r="H159" s="27"/>
      <c r="I159" s="27" t="s">
        <v>43</v>
      </c>
      <c r="J159" s="27"/>
      <c r="K159" s="27"/>
      <c r="L159" s="27"/>
      <c r="M159" s="28" t="str">
        <f t="shared" ref="M159" si="7">IF(M153&lt;$I$156,"Yes","No")</f>
        <v>No</v>
      </c>
    </row>
  </sheetData>
  <mergeCells count="30">
    <mergeCell ref="V1:AC1"/>
    <mergeCell ref="S23:T23"/>
    <mergeCell ref="D1:G1"/>
    <mergeCell ref="K25:L25"/>
    <mergeCell ref="K26:L26"/>
    <mergeCell ref="D24:I24"/>
    <mergeCell ref="D60:E60"/>
    <mergeCell ref="K30:L30"/>
    <mergeCell ref="K31:L31"/>
    <mergeCell ref="K33:T33"/>
    <mergeCell ref="K1:T1"/>
    <mergeCell ref="K27:L27"/>
    <mergeCell ref="K28:L28"/>
    <mergeCell ref="K29:L29"/>
    <mergeCell ref="D32:I32"/>
    <mergeCell ref="D40:I40"/>
    <mergeCell ref="D48:I48"/>
    <mergeCell ref="D57:G57"/>
    <mergeCell ref="D59:E59"/>
    <mergeCell ref="D61:E61"/>
    <mergeCell ref="D62:E62"/>
    <mergeCell ref="F65:L65"/>
    <mergeCell ref="F85:L85"/>
    <mergeCell ref="F105:L105"/>
    <mergeCell ref="F149:I149"/>
    <mergeCell ref="J149:M149"/>
    <mergeCell ref="P65:V65"/>
    <mergeCell ref="P125:V125"/>
    <mergeCell ref="K155:M155"/>
    <mergeCell ref="F125:L125"/>
  </mergeCells>
  <conditionalFormatting sqref="K3:K22">
    <cfRule type="expression" dxfId="20" priority="5">
      <formula>ABS(L3)&gt;ABS($M$31)</formula>
    </cfRule>
  </conditionalFormatting>
  <conditionalFormatting sqref="M3:M22">
    <cfRule type="expression" dxfId="19" priority="4">
      <formula>ABS(N3)&gt;ABS($M$31)</formula>
    </cfRule>
  </conditionalFormatting>
  <conditionalFormatting sqref="O3:O22">
    <cfRule type="expression" dxfId="18" priority="3">
      <formula>ABS(P3)&gt;ABS($M$31)</formula>
    </cfRule>
  </conditionalFormatting>
  <conditionalFormatting sqref="Q3:Q22">
    <cfRule type="expression" dxfId="17" priority="2">
      <formula>ABS(R3)&gt;ABS($M$31)</formula>
    </cfRule>
  </conditionalFormatting>
  <conditionalFormatting sqref="S3:S22">
    <cfRule type="expression" dxfId="16" priority="1">
      <formula>ABS(T3)&gt;ABS($M$31)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1"/>
  <sheetViews>
    <sheetView topLeftCell="A142" workbookViewId="0">
      <selection activeCell="D281" sqref="D281:I285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0.5" customWidth="1"/>
    <col min="4" max="4" width="11.5" bestFit="1" customWidth="1"/>
    <col min="5" max="5" width="11.5" customWidth="1"/>
    <col min="22" max="22" width="3.1640625" bestFit="1" customWidth="1"/>
  </cols>
  <sheetData>
    <row r="1" spans="1:29" ht="19" x14ac:dyDescent="0.25">
      <c r="A1" s="42"/>
      <c r="B1" s="39"/>
      <c r="C1" s="39"/>
      <c r="D1" s="119" t="s">
        <v>193</v>
      </c>
      <c r="E1" s="119"/>
      <c r="F1" s="119"/>
      <c r="G1" s="119"/>
      <c r="H1" s="40"/>
    </row>
    <row r="2" spans="1:29" s="54" customFormat="1" x14ac:dyDescent="0.2">
      <c r="A2" s="57"/>
      <c r="B2" s="58"/>
      <c r="C2" s="58"/>
      <c r="D2" s="85" t="s">
        <v>169</v>
      </c>
      <c r="E2" s="85"/>
      <c r="F2" s="85" t="s">
        <v>170</v>
      </c>
      <c r="G2" s="85"/>
      <c r="H2" s="59"/>
      <c r="K2" s="89" t="s">
        <v>143</v>
      </c>
      <c r="L2" s="89"/>
      <c r="M2" s="89"/>
      <c r="N2" s="89"/>
      <c r="O2" s="89"/>
      <c r="P2" s="89"/>
      <c r="Q2" s="89"/>
      <c r="R2" s="89"/>
      <c r="S2" s="89"/>
      <c r="T2" s="89"/>
    </row>
    <row r="3" spans="1:29" x14ac:dyDescent="0.2">
      <c r="A3" s="60"/>
      <c r="B3" s="29" t="s">
        <v>0</v>
      </c>
      <c r="C3" s="29" t="s">
        <v>2</v>
      </c>
      <c r="D3" s="29" t="s">
        <v>172</v>
      </c>
      <c r="E3" s="29" t="s">
        <v>173</v>
      </c>
      <c r="F3" s="29" t="s">
        <v>174</v>
      </c>
      <c r="G3" s="29" t="s">
        <v>175</v>
      </c>
      <c r="H3" s="35" t="s">
        <v>15</v>
      </c>
      <c r="K3" s="1" t="s">
        <v>172</v>
      </c>
      <c r="L3" s="1" t="s">
        <v>177</v>
      </c>
      <c r="M3" s="1" t="s">
        <v>173</v>
      </c>
      <c r="N3" s="1" t="s">
        <v>176</v>
      </c>
      <c r="O3" s="1" t="s">
        <v>174</v>
      </c>
      <c r="P3" s="1" t="s">
        <v>177</v>
      </c>
      <c r="Q3" s="1" t="s">
        <v>175</v>
      </c>
      <c r="R3" s="1" t="s">
        <v>178</v>
      </c>
      <c r="S3" s="1" t="s">
        <v>15</v>
      </c>
      <c r="T3" s="1" t="s">
        <v>140</v>
      </c>
      <c r="V3" s="1"/>
      <c r="W3" s="1" t="s">
        <v>0</v>
      </c>
      <c r="X3" s="1" t="s">
        <v>2</v>
      </c>
      <c r="Y3" s="1" t="s">
        <v>172</v>
      </c>
      <c r="Z3" s="1" t="s">
        <v>173</v>
      </c>
      <c r="AA3" s="1" t="s">
        <v>174</v>
      </c>
      <c r="AB3" s="1" t="s">
        <v>175</v>
      </c>
      <c r="AC3" s="1" t="s">
        <v>15</v>
      </c>
    </row>
    <row r="4" spans="1:29" x14ac:dyDescent="0.2">
      <c r="A4" s="25">
        <v>1</v>
      </c>
      <c r="B4" s="16" t="s">
        <v>6</v>
      </c>
      <c r="C4" s="16" t="s">
        <v>7</v>
      </c>
      <c r="D4" s="16">
        <v>38</v>
      </c>
      <c r="E4" s="16">
        <v>235</v>
      </c>
      <c r="F4" s="16">
        <v>55</v>
      </c>
      <c r="G4" s="16">
        <v>313</v>
      </c>
      <c r="H4" s="26">
        <v>7</v>
      </c>
      <c r="K4">
        <v>38</v>
      </c>
      <c r="L4">
        <f>STANDARDIZE(K4,$M$27,$M$26)</f>
        <v>0.41080216942422537</v>
      </c>
      <c r="M4">
        <v>235</v>
      </c>
      <c r="N4">
        <f>STANDARDIZE(M4,$N$27,$N$26)</f>
        <v>0.56454829626335179</v>
      </c>
      <c r="O4">
        <v>55</v>
      </c>
      <c r="P4">
        <f>STANDARDIZE(O4,$O$27,$O$26)</f>
        <v>-0.18388523166653317</v>
      </c>
      <c r="Q4">
        <v>313</v>
      </c>
      <c r="R4">
        <f>STANDARDIZE(Q4,$P$27,$P$26)</f>
        <v>-0.35629245704107909</v>
      </c>
      <c r="S4">
        <v>7</v>
      </c>
      <c r="T4">
        <f>STANDARDIZE(S4,$Q$27,$Q$26)</f>
        <v>0.3934767967361637</v>
      </c>
      <c r="V4">
        <v>1</v>
      </c>
      <c r="W4" t="s">
        <v>6</v>
      </c>
      <c r="X4" t="s">
        <v>7</v>
      </c>
      <c r="Y4">
        <v>38</v>
      </c>
      <c r="Z4">
        <v>235</v>
      </c>
      <c r="AA4">
        <v>55</v>
      </c>
      <c r="AB4">
        <v>313</v>
      </c>
      <c r="AC4">
        <v>7</v>
      </c>
    </row>
    <row r="5" spans="1:29" x14ac:dyDescent="0.2">
      <c r="A5" s="25">
        <v>2</v>
      </c>
      <c r="B5" s="16" t="s">
        <v>6</v>
      </c>
      <c r="C5" s="16" t="s">
        <v>23</v>
      </c>
      <c r="D5" s="16">
        <v>18</v>
      </c>
      <c r="E5" s="16">
        <v>105</v>
      </c>
      <c r="F5" s="16">
        <v>172</v>
      </c>
      <c r="G5" s="16">
        <v>2100</v>
      </c>
      <c r="H5" s="26">
        <v>11</v>
      </c>
      <c r="K5">
        <v>18</v>
      </c>
      <c r="L5">
        <f t="shared" ref="L5:L23" si="0">STANDARDIZE(K5,$M$27,$M$26)</f>
        <v>-0.17396960199815947</v>
      </c>
      <c r="M5">
        <v>105</v>
      </c>
      <c r="N5">
        <f t="shared" ref="N5:N23" si="1">STANDARDIZE(M5,$N$27,$N$26)</f>
        <v>-0.11594570943192625</v>
      </c>
      <c r="O5">
        <v>172</v>
      </c>
      <c r="P5">
        <f t="shared" ref="P5:P23" si="2">STANDARDIZE(O5,$O$27,$O$26)</f>
        <v>1.0420163127770214</v>
      </c>
      <c r="Q5">
        <v>2100</v>
      </c>
      <c r="R5">
        <f t="shared" ref="R5:R23" si="3">STANDARDIZE(Q5,$P$27,$P$26)</f>
        <v>1.4047215679413809</v>
      </c>
      <c r="S5">
        <v>11</v>
      </c>
      <c r="T5">
        <f t="shared" ref="T5:T23" si="4">STANDARDIZE(S5,$Q$27,$Q$26)</f>
        <v>1.6526025462918876</v>
      </c>
      <c r="V5">
        <v>2</v>
      </c>
      <c r="W5" t="s">
        <v>6</v>
      </c>
      <c r="X5" t="s">
        <v>23</v>
      </c>
      <c r="Y5">
        <v>18</v>
      </c>
      <c r="Z5">
        <v>105</v>
      </c>
      <c r="AA5">
        <v>172</v>
      </c>
      <c r="AB5">
        <v>2100</v>
      </c>
      <c r="AC5">
        <v>11</v>
      </c>
    </row>
    <row r="6" spans="1:29" x14ac:dyDescent="0.2">
      <c r="A6" s="25">
        <v>3</v>
      </c>
      <c r="B6" s="16" t="s">
        <v>6</v>
      </c>
      <c r="C6" s="16" t="s">
        <v>25</v>
      </c>
      <c r="D6" s="16">
        <v>65</v>
      </c>
      <c r="E6" s="16">
        <v>480</v>
      </c>
      <c r="F6" s="16">
        <v>380</v>
      </c>
      <c r="G6" s="16">
        <v>3840</v>
      </c>
      <c r="H6" s="26">
        <v>11</v>
      </c>
      <c r="K6">
        <v>65</v>
      </c>
      <c r="L6">
        <f t="shared" si="0"/>
        <v>1.2002440608444449</v>
      </c>
      <c r="M6">
        <v>480</v>
      </c>
      <c r="N6">
        <f t="shared" si="1"/>
        <v>1.847017768535222</v>
      </c>
      <c r="O6">
        <v>380</v>
      </c>
      <c r="P6">
        <f t="shared" si="2"/>
        <v>3.2213968362322296</v>
      </c>
      <c r="Q6">
        <v>4140</v>
      </c>
      <c r="R6">
        <f t="shared" si="3"/>
        <v>3.4150565488950564</v>
      </c>
      <c r="S6">
        <v>11</v>
      </c>
      <c r="T6">
        <f t="shared" si="4"/>
        <v>1.6526025462918876</v>
      </c>
      <c r="V6">
        <v>3</v>
      </c>
      <c r="W6" t="s">
        <v>6</v>
      </c>
      <c r="X6" t="s">
        <v>27</v>
      </c>
      <c r="Y6">
        <v>94</v>
      </c>
      <c r="Z6">
        <v>60</v>
      </c>
      <c r="AA6">
        <v>8</v>
      </c>
      <c r="AB6">
        <v>57</v>
      </c>
      <c r="AC6">
        <v>8</v>
      </c>
    </row>
    <row r="7" spans="1:29" x14ac:dyDescent="0.2">
      <c r="A7" s="25">
        <v>4</v>
      </c>
      <c r="B7" s="16" t="s">
        <v>6</v>
      </c>
      <c r="C7" s="16" t="s">
        <v>27</v>
      </c>
      <c r="D7" s="16">
        <v>94</v>
      </c>
      <c r="E7" s="16">
        <v>60</v>
      </c>
      <c r="F7" s="16">
        <v>8</v>
      </c>
      <c r="G7" s="16">
        <v>57</v>
      </c>
      <c r="H7" s="26">
        <v>8</v>
      </c>
      <c r="K7">
        <v>94</v>
      </c>
      <c r="L7">
        <f t="shared" si="0"/>
        <v>2.0481631294069027</v>
      </c>
      <c r="M7">
        <v>60</v>
      </c>
      <c r="N7">
        <f t="shared" si="1"/>
        <v>-0.35150132678798401</v>
      </c>
      <c r="O7">
        <v>8</v>
      </c>
      <c r="P7">
        <f t="shared" si="2"/>
        <v>-0.67634140763958506</v>
      </c>
      <c r="Q7">
        <v>57</v>
      </c>
      <c r="R7">
        <f t="shared" si="3"/>
        <v>-0.6085697879842854</v>
      </c>
      <c r="S7">
        <v>8</v>
      </c>
      <c r="T7">
        <f t="shared" si="4"/>
        <v>0.7082582341250947</v>
      </c>
      <c r="V7">
        <v>4</v>
      </c>
      <c r="W7" t="s">
        <v>6</v>
      </c>
      <c r="X7" t="s">
        <v>32</v>
      </c>
      <c r="Y7">
        <v>0</v>
      </c>
      <c r="Z7">
        <v>0</v>
      </c>
      <c r="AA7">
        <v>9</v>
      </c>
      <c r="AB7">
        <v>45</v>
      </c>
      <c r="AC7">
        <v>3</v>
      </c>
    </row>
    <row r="8" spans="1:29" x14ac:dyDescent="0.2">
      <c r="A8" s="25">
        <v>5</v>
      </c>
      <c r="B8" s="16" t="s">
        <v>6</v>
      </c>
      <c r="C8" s="16" t="s">
        <v>29</v>
      </c>
      <c r="D8" s="16">
        <v>121</v>
      </c>
      <c r="E8" s="16">
        <v>257</v>
      </c>
      <c r="F8" s="16">
        <v>202</v>
      </c>
      <c r="G8" s="16">
        <v>1140</v>
      </c>
      <c r="H8" s="26">
        <v>12</v>
      </c>
      <c r="K8">
        <v>121</v>
      </c>
      <c r="L8">
        <f t="shared" si="0"/>
        <v>2.8376050208271226</v>
      </c>
      <c r="M8">
        <v>257</v>
      </c>
      <c r="N8">
        <f t="shared" si="1"/>
        <v>0.67970882030409119</v>
      </c>
      <c r="O8">
        <v>202</v>
      </c>
      <c r="P8">
        <f t="shared" si="2"/>
        <v>1.3563500421215224</v>
      </c>
      <c r="Q8">
        <v>1140</v>
      </c>
      <c r="R8">
        <f t="shared" si="3"/>
        <v>0.45868157690435707</v>
      </c>
      <c r="S8">
        <v>12</v>
      </c>
      <c r="T8">
        <f t="shared" si="4"/>
        <v>1.9673839836808185</v>
      </c>
      <c r="V8">
        <v>5</v>
      </c>
      <c r="W8" t="s">
        <v>6</v>
      </c>
      <c r="X8" t="s">
        <v>35</v>
      </c>
      <c r="Y8">
        <v>7</v>
      </c>
      <c r="Z8">
        <v>35</v>
      </c>
      <c r="AA8">
        <v>20</v>
      </c>
      <c r="AB8">
        <v>62</v>
      </c>
      <c r="AC8">
        <v>9</v>
      </c>
    </row>
    <row r="9" spans="1:29" x14ac:dyDescent="0.2">
      <c r="A9" s="25">
        <v>6</v>
      </c>
      <c r="B9" s="16" t="s">
        <v>6</v>
      </c>
      <c r="C9" s="16" t="s">
        <v>32</v>
      </c>
      <c r="D9" s="16">
        <v>0</v>
      </c>
      <c r="E9" s="16">
        <v>0</v>
      </c>
      <c r="F9" s="16">
        <v>9</v>
      </c>
      <c r="G9" s="16">
        <v>45</v>
      </c>
      <c r="H9" s="26">
        <v>3</v>
      </c>
      <c r="K9">
        <v>0</v>
      </c>
      <c r="L9">
        <f t="shared" si="0"/>
        <v>-0.70026419627830583</v>
      </c>
      <c r="M9">
        <v>0</v>
      </c>
      <c r="N9">
        <f t="shared" si="1"/>
        <v>-0.66557548326272775</v>
      </c>
      <c r="O9">
        <v>9</v>
      </c>
      <c r="P9">
        <f t="shared" si="2"/>
        <v>-0.66586361666143501</v>
      </c>
      <c r="Q9">
        <v>45</v>
      </c>
      <c r="R9">
        <f t="shared" si="3"/>
        <v>-0.62039528787224818</v>
      </c>
      <c r="S9">
        <v>3</v>
      </c>
      <c r="T9">
        <f t="shared" si="4"/>
        <v>-0.86564895281956011</v>
      </c>
      <c r="V9">
        <v>6</v>
      </c>
      <c r="W9" t="s">
        <v>6</v>
      </c>
      <c r="X9" t="s">
        <v>37</v>
      </c>
      <c r="Y9">
        <v>2</v>
      </c>
      <c r="Z9">
        <v>10</v>
      </c>
      <c r="AA9">
        <v>12</v>
      </c>
      <c r="AB9">
        <v>77</v>
      </c>
      <c r="AC9">
        <v>4</v>
      </c>
    </row>
    <row r="10" spans="1:29" x14ac:dyDescent="0.2">
      <c r="A10" s="25">
        <v>7</v>
      </c>
      <c r="B10" s="16" t="s">
        <v>6</v>
      </c>
      <c r="C10" s="16" t="s">
        <v>35</v>
      </c>
      <c r="D10" s="16">
        <v>7</v>
      </c>
      <c r="E10" s="16">
        <v>35</v>
      </c>
      <c r="F10" s="16">
        <v>20</v>
      </c>
      <c r="G10" s="16">
        <v>62</v>
      </c>
      <c r="H10" s="26">
        <v>9</v>
      </c>
      <c r="K10">
        <v>7</v>
      </c>
      <c r="L10">
        <f t="shared" si="0"/>
        <v>-0.49559407628047114</v>
      </c>
      <c r="M10">
        <v>35</v>
      </c>
      <c r="N10">
        <f t="shared" si="1"/>
        <v>-0.48236555865246056</v>
      </c>
      <c r="O10">
        <v>20</v>
      </c>
      <c r="P10">
        <f t="shared" si="2"/>
        <v>-0.55060791590178459</v>
      </c>
      <c r="Q10">
        <v>62</v>
      </c>
      <c r="R10">
        <f t="shared" si="3"/>
        <v>-0.6036424963643009</v>
      </c>
      <c r="S10">
        <v>9</v>
      </c>
      <c r="T10">
        <f t="shared" si="4"/>
        <v>1.0230396715140255</v>
      </c>
      <c r="V10">
        <v>7</v>
      </c>
      <c r="W10" t="s">
        <v>6</v>
      </c>
      <c r="X10" t="s">
        <v>39</v>
      </c>
      <c r="Y10">
        <v>0</v>
      </c>
      <c r="Z10">
        <v>0</v>
      </c>
      <c r="AA10">
        <v>15</v>
      </c>
      <c r="AB10">
        <v>69</v>
      </c>
      <c r="AC10">
        <v>3</v>
      </c>
    </row>
    <row r="11" spans="1:29" x14ac:dyDescent="0.2">
      <c r="A11" s="25">
        <v>8</v>
      </c>
      <c r="B11" s="16" t="s">
        <v>6</v>
      </c>
      <c r="C11" s="16" t="s">
        <v>37</v>
      </c>
      <c r="D11" s="16">
        <v>2</v>
      </c>
      <c r="E11" s="16">
        <v>10</v>
      </c>
      <c r="F11" s="16">
        <v>12</v>
      </c>
      <c r="G11" s="16">
        <v>77</v>
      </c>
      <c r="H11" s="26">
        <v>4</v>
      </c>
      <c r="K11">
        <v>2</v>
      </c>
      <c r="L11">
        <f t="shared" si="0"/>
        <v>-0.64178701913606739</v>
      </c>
      <c r="M11">
        <v>10</v>
      </c>
      <c r="N11">
        <f t="shared" si="1"/>
        <v>-0.61322979051693716</v>
      </c>
      <c r="O11">
        <v>12</v>
      </c>
      <c r="P11">
        <f t="shared" si="2"/>
        <v>-0.63443024372698487</v>
      </c>
      <c r="Q11">
        <v>77</v>
      </c>
      <c r="R11">
        <f t="shared" si="3"/>
        <v>-0.58886062150434748</v>
      </c>
      <c r="S11">
        <v>4</v>
      </c>
      <c r="T11">
        <f t="shared" si="4"/>
        <v>-0.55086751543062917</v>
      </c>
      <c r="V11">
        <v>8</v>
      </c>
      <c r="W11" t="s">
        <v>6</v>
      </c>
      <c r="X11" t="s">
        <v>41</v>
      </c>
      <c r="Y11">
        <v>0</v>
      </c>
      <c r="Z11">
        <v>0</v>
      </c>
      <c r="AA11">
        <v>1</v>
      </c>
      <c r="AB11">
        <v>5</v>
      </c>
      <c r="AC11">
        <v>3</v>
      </c>
    </row>
    <row r="12" spans="1:29" x14ac:dyDescent="0.2">
      <c r="A12" s="25">
        <v>9</v>
      </c>
      <c r="B12" s="16" t="s">
        <v>6</v>
      </c>
      <c r="C12" s="16" t="s">
        <v>39</v>
      </c>
      <c r="D12" s="16">
        <v>0</v>
      </c>
      <c r="E12" s="16">
        <v>0</v>
      </c>
      <c r="F12" s="16">
        <v>15</v>
      </c>
      <c r="G12" s="16">
        <v>69</v>
      </c>
      <c r="H12" s="26">
        <v>3</v>
      </c>
      <c r="K12">
        <v>0</v>
      </c>
      <c r="L12">
        <f t="shared" si="0"/>
        <v>-0.70026419627830583</v>
      </c>
      <c r="M12">
        <v>0</v>
      </c>
      <c r="N12">
        <f t="shared" si="1"/>
        <v>-0.66557548326272775</v>
      </c>
      <c r="O12">
        <v>15</v>
      </c>
      <c r="P12">
        <f t="shared" si="2"/>
        <v>-0.60299687079253472</v>
      </c>
      <c r="Q12">
        <v>69</v>
      </c>
      <c r="R12">
        <f t="shared" si="3"/>
        <v>-0.59674428809632263</v>
      </c>
      <c r="S12">
        <v>3</v>
      </c>
      <c r="T12">
        <f t="shared" si="4"/>
        <v>-0.86564895281956011</v>
      </c>
      <c r="V12">
        <v>9</v>
      </c>
      <c r="W12" t="s">
        <v>43</v>
      </c>
      <c r="X12" t="s">
        <v>44</v>
      </c>
      <c r="Y12">
        <v>6</v>
      </c>
      <c r="Z12">
        <v>145</v>
      </c>
      <c r="AA12">
        <v>55</v>
      </c>
      <c r="AB12">
        <v>1020</v>
      </c>
      <c r="AC12">
        <v>3</v>
      </c>
    </row>
    <row r="13" spans="1:29" x14ac:dyDescent="0.2">
      <c r="A13" s="25">
        <v>10</v>
      </c>
      <c r="B13" s="16" t="s">
        <v>6</v>
      </c>
      <c r="C13" s="16" t="s">
        <v>41</v>
      </c>
      <c r="D13" s="16">
        <v>0</v>
      </c>
      <c r="E13" s="16">
        <v>0</v>
      </c>
      <c r="F13" s="16">
        <v>1</v>
      </c>
      <c r="G13" s="16">
        <v>5</v>
      </c>
      <c r="H13" s="26">
        <v>3</v>
      </c>
      <c r="K13">
        <v>0</v>
      </c>
      <c r="L13">
        <f t="shared" si="0"/>
        <v>-0.70026419627830583</v>
      </c>
      <c r="M13">
        <v>0</v>
      </c>
      <c r="N13">
        <f t="shared" si="1"/>
        <v>-0.66557548326272775</v>
      </c>
      <c r="O13">
        <v>1</v>
      </c>
      <c r="P13">
        <f t="shared" si="2"/>
        <v>-0.74968594448663528</v>
      </c>
      <c r="Q13">
        <v>5</v>
      </c>
      <c r="R13">
        <f t="shared" si="3"/>
        <v>-0.65981362083212425</v>
      </c>
      <c r="S13">
        <v>3</v>
      </c>
      <c r="T13">
        <f t="shared" si="4"/>
        <v>-0.86564895281956011</v>
      </c>
      <c r="V13">
        <v>10</v>
      </c>
      <c r="W13" t="s">
        <v>43</v>
      </c>
      <c r="X13" t="s">
        <v>46</v>
      </c>
      <c r="Y13">
        <v>41</v>
      </c>
      <c r="Z13">
        <v>225</v>
      </c>
      <c r="AA13">
        <v>118</v>
      </c>
      <c r="AB13">
        <v>720</v>
      </c>
      <c r="AC13">
        <v>7</v>
      </c>
    </row>
    <row r="14" spans="1:29" x14ac:dyDescent="0.2">
      <c r="A14" s="25">
        <v>11</v>
      </c>
      <c r="B14" s="16" t="s">
        <v>43</v>
      </c>
      <c r="C14" s="16" t="s">
        <v>44</v>
      </c>
      <c r="D14" s="16">
        <v>6</v>
      </c>
      <c r="E14" s="16">
        <v>145</v>
      </c>
      <c r="F14" s="16">
        <v>55</v>
      </c>
      <c r="G14" s="16">
        <v>1020</v>
      </c>
      <c r="H14" s="26">
        <v>3</v>
      </c>
      <c r="K14">
        <v>6</v>
      </c>
      <c r="L14">
        <f t="shared" si="0"/>
        <v>-0.52483266485159041</v>
      </c>
      <c r="M14">
        <v>145</v>
      </c>
      <c r="N14">
        <f t="shared" si="1"/>
        <v>9.3437061551236225E-2</v>
      </c>
      <c r="O14">
        <v>55</v>
      </c>
      <c r="P14">
        <f t="shared" si="2"/>
        <v>-0.18388523166653317</v>
      </c>
      <c r="Q14">
        <v>1020</v>
      </c>
      <c r="R14">
        <f t="shared" si="3"/>
        <v>0.34042657802472909</v>
      </c>
      <c r="S14">
        <v>3</v>
      </c>
      <c r="T14">
        <f t="shared" si="4"/>
        <v>-0.86564895281956011</v>
      </c>
      <c r="V14">
        <v>11</v>
      </c>
      <c r="W14" t="s">
        <v>43</v>
      </c>
      <c r="X14" t="s">
        <v>48</v>
      </c>
      <c r="Y14">
        <v>1</v>
      </c>
      <c r="Z14">
        <v>5</v>
      </c>
      <c r="AA14">
        <v>1</v>
      </c>
      <c r="AB14">
        <v>5</v>
      </c>
      <c r="AC14">
        <v>3</v>
      </c>
    </row>
    <row r="15" spans="1:29" x14ac:dyDescent="0.2">
      <c r="A15" s="25">
        <v>12</v>
      </c>
      <c r="B15" s="16" t="s">
        <v>43</v>
      </c>
      <c r="C15" s="16" t="s">
        <v>46</v>
      </c>
      <c r="D15" s="16">
        <v>41</v>
      </c>
      <c r="E15" s="16">
        <v>225</v>
      </c>
      <c r="F15" s="16">
        <v>118</v>
      </c>
      <c r="G15" s="16">
        <v>720</v>
      </c>
      <c r="H15" s="26">
        <v>7</v>
      </c>
      <c r="K15">
        <v>41</v>
      </c>
      <c r="L15">
        <f t="shared" si="0"/>
        <v>0.49851793513758308</v>
      </c>
      <c r="M15">
        <v>225</v>
      </c>
      <c r="N15">
        <f t="shared" si="1"/>
        <v>0.51220260351756119</v>
      </c>
      <c r="O15">
        <v>118</v>
      </c>
      <c r="P15">
        <f t="shared" si="2"/>
        <v>0.47621559995691931</v>
      </c>
      <c r="Q15">
        <v>720</v>
      </c>
      <c r="R15">
        <f t="shared" si="3"/>
        <v>4.478908082565914E-2</v>
      </c>
      <c r="S15">
        <v>7</v>
      </c>
      <c r="T15">
        <f t="shared" si="4"/>
        <v>0.3934767967361637</v>
      </c>
      <c r="V15">
        <v>12</v>
      </c>
      <c r="W15" t="s">
        <v>43</v>
      </c>
      <c r="X15" t="s">
        <v>50</v>
      </c>
      <c r="Y15">
        <v>3</v>
      </c>
      <c r="Z15">
        <v>15</v>
      </c>
      <c r="AA15">
        <v>68</v>
      </c>
      <c r="AB15">
        <v>780</v>
      </c>
      <c r="AC15">
        <v>5</v>
      </c>
    </row>
    <row r="16" spans="1:29" x14ac:dyDescent="0.2">
      <c r="A16" s="25">
        <v>13</v>
      </c>
      <c r="B16" s="16" t="s">
        <v>43</v>
      </c>
      <c r="C16" s="16" t="s">
        <v>48</v>
      </c>
      <c r="D16" s="16">
        <v>1</v>
      </c>
      <c r="E16" s="16">
        <v>5</v>
      </c>
      <c r="F16" s="16">
        <v>1</v>
      </c>
      <c r="G16" s="16">
        <v>5</v>
      </c>
      <c r="H16" s="26">
        <v>3</v>
      </c>
      <c r="K16">
        <v>1</v>
      </c>
      <c r="L16">
        <f t="shared" si="0"/>
        <v>-0.67102560770718656</v>
      </c>
      <c r="M16">
        <v>5</v>
      </c>
      <c r="N16">
        <f t="shared" si="1"/>
        <v>-0.63940263688983245</v>
      </c>
      <c r="O16">
        <v>1</v>
      </c>
      <c r="P16">
        <f t="shared" si="2"/>
        <v>-0.74968594448663528</v>
      </c>
      <c r="Q16">
        <v>5</v>
      </c>
      <c r="R16">
        <f t="shared" si="3"/>
        <v>-0.65981362083212425</v>
      </c>
      <c r="S16">
        <v>3</v>
      </c>
      <c r="T16">
        <f t="shared" si="4"/>
        <v>-0.86564895281956011</v>
      </c>
      <c r="V16">
        <v>13</v>
      </c>
      <c r="W16" t="s">
        <v>43</v>
      </c>
      <c r="X16" t="s">
        <v>52</v>
      </c>
      <c r="Y16">
        <v>2</v>
      </c>
      <c r="Z16">
        <v>10</v>
      </c>
      <c r="AA16">
        <v>4</v>
      </c>
      <c r="AB16">
        <v>20</v>
      </c>
      <c r="AC16">
        <v>3</v>
      </c>
    </row>
    <row r="17" spans="1:29" x14ac:dyDescent="0.2">
      <c r="A17" s="25">
        <v>14</v>
      </c>
      <c r="B17" s="16" t="s">
        <v>43</v>
      </c>
      <c r="C17" s="16" t="s">
        <v>50</v>
      </c>
      <c r="D17" s="16">
        <v>3</v>
      </c>
      <c r="E17" s="16">
        <v>15</v>
      </c>
      <c r="F17" s="16">
        <v>68</v>
      </c>
      <c r="G17" s="16">
        <v>780</v>
      </c>
      <c r="H17" s="26">
        <v>5</v>
      </c>
      <c r="K17">
        <v>3</v>
      </c>
      <c r="L17">
        <f t="shared" si="0"/>
        <v>-0.61254843056494812</v>
      </c>
      <c r="M17">
        <v>15</v>
      </c>
      <c r="N17">
        <f t="shared" si="1"/>
        <v>-0.58705694414404186</v>
      </c>
      <c r="O17">
        <v>68</v>
      </c>
      <c r="P17">
        <f t="shared" si="2"/>
        <v>-4.7673948950582648E-2</v>
      </c>
      <c r="Q17">
        <v>780</v>
      </c>
      <c r="R17">
        <f t="shared" si="3"/>
        <v>0.10391658026547312</v>
      </c>
      <c r="S17">
        <v>5</v>
      </c>
      <c r="T17">
        <f t="shared" si="4"/>
        <v>-0.23608607804169823</v>
      </c>
      <c r="V17">
        <v>14</v>
      </c>
      <c r="W17" t="s">
        <v>43</v>
      </c>
      <c r="X17" t="s">
        <v>54</v>
      </c>
      <c r="Y17">
        <v>8</v>
      </c>
      <c r="Z17">
        <v>40</v>
      </c>
      <c r="AA17">
        <v>61</v>
      </c>
      <c r="AB17">
        <v>424</v>
      </c>
      <c r="AC17">
        <v>2</v>
      </c>
    </row>
    <row r="18" spans="1:29" x14ac:dyDescent="0.2">
      <c r="A18" s="25">
        <v>15</v>
      </c>
      <c r="B18" s="16" t="s">
        <v>43</v>
      </c>
      <c r="C18" s="16" t="s">
        <v>52</v>
      </c>
      <c r="D18" s="16">
        <v>2</v>
      </c>
      <c r="E18" s="16">
        <v>10</v>
      </c>
      <c r="F18" s="16">
        <v>4</v>
      </c>
      <c r="G18" s="16">
        <v>20</v>
      </c>
      <c r="H18" s="26">
        <v>3</v>
      </c>
      <c r="K18">
        <v>2</v>
      </c>
      <c r="L18">
        <f t="shared" si="0"/>
        <v>-0.64178701913606739</v>
      </c>
      <c r="M18">
        <v>10</v>
      </c>
      <c r="N18">
        <f t="shared" si="1"/>
        <v>-0.61322979051693716</v>
      </c>
      <c r="O18">
        <v>4</v>
      </c>
      <c r="P18">
        <f t="shared" si="2"/>
        <v>-0.71825257155218514</v>
      </c>
      <c r="Q18">
        <v>20</v>
      </c>
      <c r="R18">
        <f t="shared" si="3"/>
        <v>-0.64503174597217072</v>
      </c>
      <c r="S18">
        <v>3</v>
      </c>
      <c r="T18">
        <f t="shared" si="4"/>
        <v>-0.86564895281956011</v>
      </c>
      <c r="V18">
        <v>15</v>
      </c>
      <c r="W18" t="s">
        <v>43</v>
      </c>
      <c r="X18" t="s">
        <v>56</v>
      </c>
      <c r="Y18">
        <v>1</v>
      </c>
      <c r="Z18">
        <v>5</v>
      </c>
      <c r="AA18">
        <v>3</v>
      </c>
      <c r="AB18">
        <v>15</v>
      </c>
      <c r="AC18">
        <v>3</v>
      </c>
    </row>
    <row r="19" spans="1:29" x14ac:dyDescent="0.2">
      <c r="A19" s="25">
        <v>16</v>
      </c>
      <c r="B19" s="16" t="s">
        <v>43</v>
      </c>
      <c r="C19" s="16" t="s">
        <v>54</v>
      </c>
      <c r="D19" s="16">
        <v>8</v>
      </c>
      <c r="E19" s="16">
        <v>40</v>
      </c>
      <c r="F19" s="16">
        <v>61</v>
      </c>
      <c r="G19" s="16">
        <v>424</v>
      </c>
      <c r="H19" s="26">
        <v>2</v>
      </c>
      <c r="K19">
        <v>8</v>
      </c>
      <c r="L19">
        <f t="shared" si="0"/>
        <v>-0.46635548770935192</v>
      </c>
      <c r="M19">
        <v>40</v>
      </c>
      <c r="N19">
        <f t="shared" si="1"/>
        <v>-0.45619271227956526</v>
      </c>
      <c r="O19">
        <v>61</v>
      </c>
      <c r="P19">
        <f t="shared" si="2"/>
        <v>-0.12101848579763293</v>
      </c>
      <c r="Q19">
        <v>424</v>
      </c>
      <c r="R19">
        <f t="shared" si="3"/>
        <v>-0.24690658307742319</v>
      </c>
      <c r="S19">
        <v>2</v>
      </c>
      <c r="T19">
        <f t="shared" si="4"/>
        <v>-1.1804303902084912</v>
      </c>
      <c r="V19">
        <v>16</v>
      </c>
      <c r="W19" t="s">
        <v>43</v>
      </c>
      <c r="X19" t="s">
        <v>58</v>
      </c>
      <c r="Y19">
        <v>19</v>
      </c>
      <c r="Z19">
        <v>91</v>
      </c>
      <c r="AA19">
        <v>92</v>
      </c>
      <c r="AB19">
        <v>720</v>
      </c>
      <c r="AC19">
        <v>6</v>
      </c>
    </row>
    <row r="20" spans="1:29" x14ac:dyDescent="0.2">
      <c r="A20" s="25">
        <v>17</v>
      </c>
      <c r="B20" s="16" t="s">
        <v>43</v>
      </c>
      <c r="C20" s="16" t="s">
        <v>56</v>
      </c>
      <c r="D20" s="16">
        <v>1</v>
      </c>
      <c r="E20" s="16">
        <v>5</v>
      </c>
      <c r="F20" s="16">
        <v>3</v>
      </c>
      <c r="G20" s="16">
        <v>15</v>
      </c>
      <c r="H20" s="26">
        <v>3</v>
      </c>
      <c r="K20">
        <v>1</v>
      </c>
      <c r="L20">
        <f t="shared" si="0"/>
        <v>-0.67102560770718656</v>
      </c>
      <c r="M20">
        <v>5</v>
      </c>
      <c r="N20">
        <f t="shared" si="1"/>
        <v>-0.63940263688983245</v>
      </c>
      <c r="O20">
        <v>3</v>
      </c>
      <c r="P20">
        <f t="shared" si="2"/>
        <v>-0.72873036253033519</v>
      </c>
      <c r="Q20">
        <v>15</v>
      </c>
      <c r="R20">
        <f t="shared" si="3"/>
        <v>-0.64995903759215523</v>
      </c>
      <c r="S20">
        <v>3</v>
      </c>
      <c r="T20">
        <f t="shared" si="4"/>
        <v>-0.86564895281956011</v>
      </c>
      <c r="V20">
        <v>17</v>
      </c>
      <c r="W20" t="s">
        <v>43</v>
      </c>
      <c r="X20" t="s">
        <v>60</v>
      </c>
      <c r="Y20">
        <v>44</v>
      </c>
      <c r="Z20">
        <v>600</v>
      </c>
      <c r="AA20">
        <v>160</v>
      </c>
      <c r="AB20">
        <v>1680</v>
      </c>
      <c r="AC20">
        <v>8</v>
      </c>
    </row>
    <row r="21" spans="1:29" x14ac:dyDescent="0.2">
      <c r="A21" s="25">
        <v>18</v>
      </c>
      <c r="B21" s="16" t="s">
        <v>43</v>
      </c>
      <c r="C21" s="16" t="s">
        <v>58</v>
      </c>
      <c r="D21" s="16">
        <v>19</v>
      </c>
      <c r="E21" s="16">
        <v>91</v>
      </c>
      <c r="F21" s="16">
        <v>92</v>
      </c>
      <c r="G21" s="16">
        <v>720</v>
      </c>
      <c r="H21" s="26">
        <v>6</v>
      </c>
      <c r="K21">
        <v>19</v>
      </c>
      <c r="L21">
        <f t="shared" si="0"/>
        <v>-0.14473101342704023</v>
      </c>
      <c r="M21">
        <v>91</v>
      </c>
      <c r="N21">
        <f t="shared" si="1"/>
        <v>-0.18922967927603312</v>
      </c>
      <c r="O21">
        <v>92</v>
      </c>
      <c r="P21">
        <f t="shared" si="2"/>
        <v>0.20379303452501829</v>
      </c>
      <c r="Q21">
        <v>720</v>
      </c>
      <c r="R21">
        <f t="shared" si="3"/>
        <v>4.478908082565914E-2</v>
      </c>
      <c r="S21">
        <v>6</v>
      </c>
      <c r="T21">
        <f t="shared" si="4"/>
        <v>7.8695359347232735E-2</v>
      </c>
      <c r="V21">
        <v>18</v>
      </c>
      <c r="W21" t="s">
        <v>43</v>
      </c>
      <c r="X21" t="s">
        <v>62</v>
      </c>
      <c r="Y21">
        <v>9</v>
      </c>
      <c r="Z21">
        <v>45</v>
      </c>
      <c r="AA21">
        <v>15</v>
      </c>
      <c r="AB21">
        <v>99</v>
      </c>
      <c r="AC21">
        <v>4</v>
      </c>
    </row>
    <row r="22" spans="1:29" x14ac:dyDescent="0.2">
      <c r="A22" s="25">
        <v>19</v>
      </c>
      <c r="B22" s="16" t="s">
        <v>43</v>
      </c>
      <c r="C22" s="16" t="s">
        <v>60</v>
      </c>
      <c r="D22" s="16">
        <v>44</v>
      </c>
      <c r="E22" s="16">
        <v>600</v>
      </c>
      <c r="F22" s="16">
        <v>160</v>
      </c>
      <c r="G22" s="16">
        <v>1680</v>
      </c>
      <c r="H22" s="26">
        <v>8</v>
      </c>
      <c r="K22">
        <v>44</v>
      </c>
      <c r="L22">
        <f t="shared" si="0"/>
        <v>0.58623370085094084</v>
      </c>
      <c r="M22">
        <v>600</v>
      </c>
      <c r="N22">
        <f t="shared" si="1"/>
        <v>2.4751660814847094</v>
      </c>
      <c r="O22">
        <v>160</v>
      </c>
      <c r="P22">
        <f t="shared" si="2"/>
        <v>0.91628282103922098</v>
      </c>
      <c r="Q22">
        <v>1680</v>
      </c>
      <c r="R22">
        <f t="shared" si="3"/>
        <v>0.99082907186268299</v>
      </c>
      <c r="S22">
        <v>8</v>
      </c>
      <c r="T22">
        <f t="shared" si="4"/>
        <v>0.7082582341250947</v>
      </c>
    </row>
    <row r="23" spans="1:29" x14ac:dyDescent="0.2">
      <c r="A23" s="44">
        <v>20</v>
      </c>
      <c r="B23" s="27" t="s">
        <v>43</v>
      </c>
      <c r="C23" s="27" t="s">
        <v>62</v>
      </c>
      <c r="D23" s="27">
        <v>9</v>
      </c>
      <c r="E23" s="27">
        <v>45</v>
      </c>
      <c r="F23" s="27">
        <v>15</v>
      </c>
      <c r="G23" s="27">
        <v>99</v>
      </c>
      <c r="H23" s="28">
        <v>4</v>
      </c>
      <c r="K23">
        <v>9</v>
      </c>
      <c r="L23">
        <f t="shared" si="0"/>
        <v>-0.43711689913823265</v>
      </c>
      <c r="M23">
        <v>45</v>
      </c>
      <c r="N23">
        <f t="shared" si="1"/>
        <v>-0.43001986590666996</v>
      </c>
      <c r="O23">
        <v>15</v>
      </c>
      <c r="P23">
        <f t="shared" si="2"/>
        <v>-0.60299687079253472</v>
      </c>
      <c r="Q23">
        <v>99</v>
      </c>
      <c r="R23">
        <f t="shared" si="3"/>
        <v>-0.56718053837641569</v>
      </c>
      <c r="S23">
        <v>4</v>
      </c>
      <c r="T23">
        <f t="shared" si="4"/>
        <v>-0.55086751543062917</v>
      </c>
    </row>
    <row r="24" spans="1:29" x14ac:dyDescent="0.2">
      <c r="S24" s="94" t="s">
        <v>94</v>
      </c>
      <c r="T24" s="94"/>
    </row>
    <row r="25" spans="1:29" ht="17" thickBot="1" x14ac:dyDescent="0.25">
      <c r="D25" s="107" t="s">
        <v>134</v>
      </c>
      <c r="E25" s="107"/>
      <c r="F25" s="107"/>
      <c r="G25" s="107"/>
      <c r="H25" s="107"/>
      <c r="I25" s="107"/>
      <c r="M25" s="1" t="s">
        <v>172</v>
      </c>
      <c r="N25" s="1" t="s">
        <v>179</v>
      </c>
      <c r="O25" s="1" t="s">
        <v>174</v>
      </c>
      <c r="P25" s="1" t="s">
        <v>180</v>
      </c>
      <c r="Q25" s="1" t="s">
        <v>14</v>
      </c>
    </row>
    <row r="26" spans="1:29" x14ac:dyDescent="0.2">
      <c r="D26" s="10"/>
      <c r="E26" s="10" t="s">
        <v>172</v>
      </c>
      <c r="F26" s="10" t="s">
        <v>173</v>
      </c>
      <c r="G26" s="10" t="s">
        <v>174</v>
      </c>
      <c r="H26" s="10" t="s">
        <v>175</v>
      </c>
      <c r="I26" s="10" t="s">
        <v>15</v>
      </c>
      <c r="K26" s="95" t="s">
        <v>89</v>
      </c>
      <c r="L26" s="95"/>
      <c r="M26">
        <f>L40</f>
        <v>34.201377319141926</v>
      </c>
      <c r="N26">
        <f>N40</f>
        <v>191.03768572829043</v>
      </c>
      <c r="O26">
        <f>P40</f>
        <v>95.439964596102314</v>
      </c>
      <c r="P26">
        <f>R40</f>
        <v>1014.7562567071542</v>
      </c>
      <c r="Q26">
        <f>T40</f>
        <v>3.1768074010172374</v>
      </c>
    </row>
    <row r="27" spans="1:29" x14ac:dyDescent="0.2">
      <c r="D27" s="8" t="s">
        <v>172</v>
      </c>
      <c r="E27" s="8">
        <v>1</v>
      </c>
      <c r="F27" s="8"/>
      <c r="G27" s="8"/>
      <c r="H27" s="8"/>
      <c r="I27" s="8"/>
      <c r="K27" s="98" t="s">
        <v>66</v>
      </c>
      <c r="L27" s="98"/>
      <c r="M27">
        <f>L36</f>
        <v>23.95</v>
      </c>
      <c r="N27">
        <f>N36</f>
        <v>127.15</v>
      </c>
      <c r="O27">
        <f>P36</f>
        <v>72.55</v>
      </c>
      <c r="P27">
        <f>R36</f>
        <v>674.55</v>
      </c>
      <c r="Q27">
        <f>T36</f>
        <v>5.75</v>
      </c>
    </row>
    <row r="28" spans="1:29" x14ac:dyDescent="0.2">
      <c r="D28" s="8" t="s">
        <v>173</v>
      </c>
      <c r="E28" s="8">
        <v>0.55453871477029748</v>
      </c>
      <c r="F28" s="8">
        <v>1</v>
      </c>
      <c r="G28" s="8"/>
      <c r="H28" s="8"/>
      <c r="I28" s="8"/>
      <c r="K28" s="95" t="s">
        <v>90</v>
      </c>
      <c r="L28" s="95"/>
      <c r="M28">
        <f>L45</f>
        <v>0</v>
      </c>
      <c r="N28">
        <f>N45</f>
        <v>0</v>
      </c>
      <c r="O28">
        <f>P45</f>
        <v>1</v>
      </c>
      <c r="P28">
        <f>R45</f>
        <v>5</v>
      </c>
      <c r="Q28">
        <f>T45</f>
        <v>2</v>
      </c>
    </row>
    <row r="29" spans="1:29" x14ac:dyDescent="0.2">
      <c r="D29" s="8" t="s">
        <v>174</v>
      </c>
      <c r="E29" s="8">
        <v>0.56897612105057649</v>
      </c>
      <c r="F29" s="8">
        <v>0.847515663155887</v>
      </c>
      <c r="G29" s="8">
        <v>1</v>
      </c>
      <c r="H29" s="8"/>
      <c r="I29" s="8"/>
      <c r="K29" s="98" t="s">
        <v>91</v>
      </c>
      <c r="L29" s="98"/>
      <c r="M29">
        <f>L46</f>
        <v>121</v>
      </c>
      <c r="N29">
        <f>N46</f>
        <v>660</v>
      </c>
      <c r="O29">
        <f>P46</f>
        <v>380</v>
      </c>
      <c r="P29">
        <f>R46</f>
        <v>4140</v>
      </c>
      <c r="Q29">
        <f>T46</f>
        <v>12</v>
      </c>
    </row>
    <row r="30" spans="1:29" x14ac:dyDescent="0.2">
      <c r="D30" s="8" t="s">
        <v>175</v>
      </c>
      <c r="E30" s="8">
        <v>0.40868569896719986</v>
      </c>
      <c r="F30" s="8">
        <v>0.82189021043807087</v>
      </c>
      <c r="G30" s="8">
        <v>0.9585294070559337</v>
      </c>
      <c r="H30" s="8">
        <v>1</v>
      </c>
      <c r="I30" s="8"/>
      <c r="K30" s="95" t="s">
        <v>74</v>
      </c>
      <c r="L30" s="95"/>
      <c r="M30">
        <f>L44</f>
        <v>121</v>
      </c>
      <c r="N30">
        <f>N44</f>
        <v>660</v>
      </c>
      <c r="O30">
        <f>P44</f>
        <v>379</v>
      </c>
      <c r="P30">
        <f>R44</f>
        <v>4135</v>
      </c>
      <c r="Q30">
        <f>T44</f>
        <v>10</v>
      </c>
    </row>
    <row r="31" spans="1:29" ht="17" thickBot="1" x14ac:dyDescent="0.25">
      <c r="D31" s="9" t="s">
        <v>15</v>
      </c>
      <c r="E31" s="9">
        <v>0.75071235326885988</v>
      </c>
      <c r="F31" s="9">
        <v>0.61640848590509112</v>
      </c>
      <c r="G31" s="9">
        <v>0.74188118580158902</v>
      </c>
      <c r="H31" s="9">
        <v>0.64882837498790635</v>
      </c>
      <c r="I31" s="9">
        <v>1</v>
      </c>
      <c r="K31" s="96"/>
      <c r="L31" s="96"/>
    </row>
    <row r="32" spans="1:29" x14ac:dyDescent="0.2">
      <c r="K32" s="97" t="s">
        <v>92</v>
      </c>
      <c r="L32" s="97"/>
      <c r="M32" s="11">
        <v>2.68</v>
      </c>
    </row>
    <row r="33" spans="3:20" ht="17" thickBot="1" x14ac:dyDescent="0.25">
      <c r="D33" s="107" t="s">
        <v>164</v>
      </c>
      <c r="E33" s="107"/>
      <c r="F33" s="107"/>
      <c r="G33" s="107"/>
      <c r="H33" s="107"/>
      <c r="I33" s="107"/>
    </row>
    <row r="34" spans="3:20" x14ac:dyDescent="0.2">
      <c r="D34" s="10"/>
      <c r="E34" s="10" t="s">
        <v>172</v>
      </c>
      <c r="F34" s="10" t="s">
        <v>173</v>
      </c>
      <c r="G34" s="10" t="s">
        <v>174</v>
      </c>
      <c r="H34" s="10" t="s">
        <v>175</v>
      </c>
      <c r="I34" s="10" t="s">
        <v>15</v>
      </c>
      <c r="K34" s="10" t="s">
        <v>172</v>
      </c>
      <c r="L34" s="10"/>
      <c r="M34" s="10" t="s">
        <v>173</v>
      </c>
      <c r="N34" s="10"/>
      <c r="O34" s="10" t="s">
        <v>174</v>
      </c>
      <c r="P34" s="10"/>
      <c r="Q34" s="10" t="s">
        <v>175</v>
      </c>
      <c r="R34" s="10"/>
      <c r="S34" s="10" t="s">
        <v>15</v>
      </c>
      <c r="T34" s="10"/>
    </row>
    <row r="35" spans="3:20" x14ac:dyDescent="0.2">
      <c r="D35" s="8" t="s">
        <v>172</v>
      </c>
      <c r="E35" s="8">
        <v>1</v>
      </c>
      <c r="F35" s="8"/>
      <c r="G35" s="8"/>
      <c r="H35" s="8"/>
      <c r="I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3:20" x14ac:dyDescent="0.2">
      <c r="D36" s="8" t="s">
        <v>173</v>
      </c>
      <c r="E36" s="8">
        <v>0.48106198513574044</v>
      </c>
      <c r="F36" s="8">
        <v>1</v>
      </c>
      <c r="G36" s="8"/>
      <c r="H36" s="8"/>
      <c r="I36" s="8"/>
      <c r="K36" s="8" t="s">
        <v>66</v>
      </c>
      <c r="L36" s="8">
        <v>23.95</v>
      </c>
      <c r="M36" s="8" t="s">
        <v>66</v>
      </c>
      <c r="N36" s="8">
        <v>127.15</v>
      </c>
      <c r="O36" s="8" t="s">
        <v>66</v>
      </c>
      <c r="P36" s="8">
        <v>72.55</v>
      </c>
      <c r="Q36" s="8" t="s">
        <v>66</v>
      </c>
      <c r="R36" s="8">
        <v>674.55</v>
      </c>
      <c r="S36" s="8" t="s">
        <v>66</v>
      </c>
      <c r="T36" s="8">
        <v>5.75</v>
      </c>
    </row>
    <row r="37" spans="3:20" x14ac:dyDescent="0.2">
      <c r="D37" s="8" t="s">
        <v>174</v>
      </c>
      <c r="E37" s="8">
        <v>0.29752616519697406</v>
      </c>
      <c r="F37" s="8">
        <v>0.7056959732417869</v>
      </c>
      <c r="G37" s="8">
        <v>1</v>
      </c>
      <c r="H37" s="8"/>
      <c r="I37" s="8"/>
      <c r="K37" s="8" t="s">
        <v>67</v>
      </c>
      <c r="L37" s="8">
        <v>7.6476604609720864</v>
      </c>
      <c r="M37" s="8" t="s">
        <v>67</v>
      </c>
      <c r="N37" s="8">
        <v>42.717325155269876</v>
      </c>
      <c r="O37" s="8" t="s">
        <v>67</v>
      </c>
      <c r="P37" s="8">
        <v>21.341024860705801</v>
      </c>
      <c r="Q37" s="8" t="s">
        <v>67</v>
      </c>
      <c r="R37" s="8">
        <v>226.90639705904235</v>
      </c>
      <c r="S37" s="8" t="s">
        <v>67</v>
      </c>
      <c r="T37" s="8">
        <v>0.71035573000989771</v>
      </c>
    </row>
    <row r="38" spans="3:20" x14ac:dyDescent="0.2">
      <c r="D38" s="8" t="s">
        <v>175</v>
      </c>
      <c r="E38" s="8">
        <v>0.20327445031997635</v>
      </c>
      <c r="F38" s="8">
        <v>0.6315083099457407</v>
      </c>
      <c r="G38" s="8">
        <v>0.94232576088719011</v>
      </c>
      <c r="H38" s="8">
        <v>1</v>
      </c>
      <c r="I38" s="8"/>
      <c r="K38" s="8" t="s">
        <v>68</v>
      </c>
      <c r="L38" s="8">
        <v>7.5</v>
      </c>
      <c r="M38" s="8" t="s">
        <v>68</v>
      </c>
      <c r="N38" s="8">
        <v>42.5</v>
      </c>
      <c r="O38" s="8" t="s">
        <v>68</v>
      </c>
      <c r="P38" s="8">
        <v>37.5</v>
      </c>
      <c r="Q38" s="8" t="s">
        <v>68</v>
      </c>
      <c r="R38" s="8">
        <v>206</v>
      </c>
      <c r="S38" s="8" t="s">
        <v>68</v>
      </c>
      <c r="T38" s="8">
        <v>4.5</v>
      </c>
    </row>
    <row r="39" spans="3:20" ht="17" thickBot="1" x14ac:dyDescent="0.25">
      <c r="D39" s="9" t="s">
        <v>15</v>
      </c>
      <c r="E39" s="9">
        <v>0.58740464554879546</v>
      </c>
      <c r="F39" s="9">
        <v>0.46698665709760573</v>
      </c>
      <c r="G39" s="9">
        <v>0.64005731188593418</v>
      </c>
      <c r="H39" s="9">
        <v>0.58372801042473932</v>
      </c>
      <c r="I39" s="9">
        <v>1</v>
      </c>
      <c r="K39" s="8" t="s">
        <v>69</v>
      </c>
      <c r="L39" s="8">
        <v>0</v>
      </c>
      <c r="M39" s="8" t="s">
        <v>69</v>
      </c>
      <c r="N39" s="8">
        <v>0</v>
      </c>
      <c r="O39" s="8" t="s">
        <v>69</v>
      </c>
      <c r="P39" s="8">
        <v>55</v>
      </c>
      <c r="Q39" s="8" t="s">
        <v>69</v>
      </c>
      <c r="R39" s="8">
        <v>5</v>
      </c>
      <c r="S39" s="8" t="s">
        <v>69</v>
      </c>
      <c r="T39" s="8">
        <v>3</v>
      </c>
    </row>
    <row r="40" spans="3:20" x14ac:dyDescent="0.2">
      <c r="K40" s="8" t="s">
        <v>70</v>
      </c>
      <c r="L40" s="8">
        <v>34.201377319141926</v>
      </c>
      <c r="M40" s="8" t="s">
        <v>70</v>
      </c>
      <c r="N40" s="8">
        <v>191.03768572829043</v>
      </c>
      <c r="O40" s="8" t="s">
        <v>70</v>
      </c>
      <c r="P40" s="8">
        <v>95.439964596102314</v>
      </c>
      <c r="Q40" s="8" t="s">
        <v>70</v>
      </c>
      <c r="R40" s="8">
        <v>1014.7562567071542</v>
      </c>
      <c r="S40" s="8" t="s">
        <v>70</v>
      </c>
      <c r="T40" s="8">
        <v>3.1768074010172374</v>
      </c>
    </row>
    <row r="41" spans="3:20" ht="17" thickBot="1" x14ac:dyDescent="0.25">
      <c r="C41" s="37" t="s">
        <v>181</v>
      </c>
      <c r="D41" s="107" t="s">
        <v>146</v>
      </c>
      <c r="E41" s="107"/>
      <c r="F41" s="107"/>
      <c r="G41" s="107"/>
      <c r="H41" s="107"/>
      <c r="I41" s="107"/>
      <c r="K41" s="8" t="s">
        <v>71</v>
      </c>
      <c r="L41" s="8">
        <v>1169.7342105263158</v>
      </c>
      <c r="M41" s="8" t="s">
        <v>71</v>
      </c>
      <c r="N41" s="8">
        <v>36495.397368421058</v>
      </c>
      <c r="O41" s="8" t="s">
        <v>71</v>
      </c>
      <c r="P41" s="8">
        <v>9108.7868421052644</v>
      </c>
      <c r="Q41" s="8" t="s">
        <v>71</v>
      </c>
      <c r="R41" s="8">
        <v>1029730.2605263158</v>
      </c>
      <c r="S41" s="8" t="s">
        <v>71</v>
      </c>
      <c r="T41" s="8">
        <v>10.092105263157896</v>
      </c>
    </row>
    <row r="42" spans="3:20" x14ac:dyDescent="0.2">
      <c r="D42" s="10"/>
      <c r="E42" s="10" t="s">
        <v>172</v>
      </c>
      <c r="F42" s="10" t="s">
        <v>173</v>
      </c>
      <c r="G42" s="10" t="s">
        <v>174</v>
      </c>
      <c r="H42" s="10" t="s">
        <v>175</v>
      </c>
      <c r="I42" s="10" t="s">
        <v>15</v>
      </c>
      <c r="K42" s="8" t="s">
        <v>72</v>
      </c>
      <c r="L42" s="8">
        <v>2.7127097457053422</v>
      </c>
      <c r="M42" s="8" t="s">
        <v>72</v>
      </c>
      <c r="N42" s="8">
        <v>3.6786955497935425</v>
      </c>
      <c r="O42" s="8" t="s">
        <v>72</v>
      </c>
      <c r="P42" s="8">
        <v>4.7768707951693656</v>
      </c>
      <c r="Q42" s="8" t="s">
        <v>72</v>
      </c>
      <c r="R42" s="8">
        <v>6.7513558419046937</v>
      </c>
      <c r="S42" s="8" t="s">
        <v>72</v>
      </c>
      <c r="T42" s="8">
        <v>-0.82261729504096159</v>
      </c>
    </row>
    <row r="43" spans="3:20" x14ac:dyDescent="0.2">
      <c r="D43" s="8" t="s">
        <v>172</v>
      </c>
      <c r="E43" s="8">
        <v>1</v>
      </c>
      <c r="F43" s="8"/>
      <c r="G43" s="8"/>
      <c r="H43" s="8"/>
      <c r="I43" s="8"/>
      <c r="K43" s="8" t="s">
        <v>73</v>
      </c>
      <c r="L43" s="8">
        <v>1.7960006894600757</v>
      </c>
      <c r="M43" s="8" t="s">
        <v>73</v>
      </c>
      <c r="N43" s="8">
        <v>2.0516775602297259</v>
      </c>
      <c r="O43" s="8" t="s">
        <v>73</v>
      </c>
      <c r="P43" s="8">
        <v>2.0387253004282346</v>
      </c>
      <c r="Q43" s="8" t="s">
        <v>73</v>
      </c>
      <c r="R43" s="8">
        <v>2.4122403173026186</v>
      </c>
      <c r="S43" s="8" t="s">
        <v>73</v>
      </c>
      <c r="T43" s="8">
        <v>0.70247834897529815</v>
      </c>
    </row>
    <row r="44" spans="3:20" x14ac:dyDescent="0.2">
      <c r="D44" s="8" t="s">
        <v>173</v>
      </c>
      <c r="E44" s="8">
        <v>0.42243431398521647</v>
      </c>
      <c r="F44" s="8">
        <v>1</v>
      </c>
      <c r="G44" s="8"/>
      <c r="H44" s="8"/>
      <c r="I44" s="8"/>
      <c r="K44" s="8" t="s">
        <v>74</v>
      </c>
      <c r="L44" s="8">
        <v>121</v>
      </c>
      <c r="M44" s="8" t="s">
        <v>74</v>
      </c>
      <c r="N44" s="8">
        <v>660</v>
      </c>
      <c r="O44" s="8" t="s">
        <v>74</v>
      </c>
      <c r="P44" s="8">
        <v>379</v>
      </c>
      <c r="Q44" s="8" t="s">
        <v>74</v>
      </c>
      <c r="R44" s="8">
        <v>4135</v>
      </c>
      <c r="S44" s="8" t="s">
        <v>74</v>
      </c>
      <c r="T44" s="8">
        <v>10</v>
      </c>
    </row>
    <row r="45" spans="3:20" x14ac:dyDescent="0.2">
      <c r="D45" s="8" t="s">
        <v>174</v>
      </c>
      <c r="E45" s="8">
        <v>2.2798648405661728E-2</v>
      </c>
      <c r="F45" s="8">
        <v>0.49239723946710273</v>
      </c>
      <c r="G45" s="8">
        <v>1</v>
      </c>
      <c r="H45" s="8"/>
      <c r="I45" s="8"/>
      <c r="K45" s="8" t="s">
        <v>75</v>
      </c>
      <c r="L45" s="8">
        <v>0</v>
      </c>
      <c r="M45" s="8" t="s">
        <v>75</v>
      </c>
      <c r="N45" s="8">
        <v>0</v>
      </c>
      <c r="O45" s="8" t="s">
        <v>75</v>
      </c>
      <c r="P45" s="8">
        <v>1</v>
      </c>
      <c r="Q45" s="8" t="s">
        <v>75</v>
      </c>
      <c r="R45" s="8">
        <v>5</v>
      </c>
      <c r="S45" s="8" t="s">
        <v>75</v>
      </c>
      <c r="T45" s="8">
        <v>2</v>
      </c>
    </row>
    <row r="46" spans="3:20" x14ac:dyDescent="0.2">
      <c r="D46" s="8" t="s">
        <v>175</v>
      </c>
      <c r="E46" s="8">
        <v>8.652672822524585E-3</v>
      </c>
      <c r="F46" s="8">
        <v>0.36379635362741614</v>
      </c>
      <c r="G46" s="8">
        <v>0.98638502013739493</v>
      </c>
      <c r="H46" s="8">
        <v>1</v>
      </c>
      <c r="I46" s="8"/>
      <c r="K46" s="8" t="s">
        <v>76</v>
      </c>
      <c r="L46" s="8">
        <v>121</v>
      </c>
      <c r="M46" s="8" t="s">
        <v>76</v>
      </c>
      <c r="N46" s="8">
        <v>660</v>
      </c>
      <c r="O46" s="8" t="s">
        <v>76</v>
      </c>
      <c r="P46" s="8">
        <v>380</v>
      </c>
      <c r="Q46" s="8" t="s">
        <v>76</v>
      </c>
      <c r="R46" s="8">
        <v>4140</v>
      </c>
      <c r="S46" s="8" t="s">
        <v>76</v>
      </c>
      <c r="T46" s="8">
        <v>12</v>
      </c>
    </row>
    <row r="47" spans="3:20" ht="17" thickBot="1" x14ac:dyDescent="0.25">
      <c r="D47" s="9" t="s">
        <v>15</v>
      </c>
      <c r="E47" s="9">
        <v>0.45967943904957098</v>
      </c>
      <c r="F47" s="9">
        <v>0.5353242958669483</v>
      </c>
      <c r="G47" s="9">
        <v>0.70505132775371593</v>
      </c>
      <c r="H47" s="9">
        <v>0.66809022746967173</v>
      </c>
      <c r="I47" s="9">
        <v>1</v>
      </c>
      <c r="K47" s="8" t="s">
        <v>77</v>
      </c>
      <c r="L47" s="8">
        <v>479</v>
      </c>
      <c r="M47" s="8" t="s">
        <v>77</v>
      </c>
      <c r="N47" s="8">
        <v>2543</v>
      </c>
      <c r="O47" s="8" t="s">
        <v>77</v>
      </c>
      <c r="P47" s="8">
        <v>1451</v>
      </c>
      <c r="Q47" s="8" t="s">
        <v>77</v>
      </c>
      <c r="R47" s="8">
        <v>13491</v>
      </c>
      <c r="S47" s="8" t="s">
        <v>77</v>
      </c>
      <c r="T47" s="8">
        <v>115</v>
      </c>
    </row>
    <row r="48" spans="3:20" ht="17" thickBot="1" x14ac:dyDescent="0.25">
      <c r="K48" s="9" t="s">
        <v>78</v>
      </c>
      <c r="L48" s="9">
        <v>20</v>
      </c>
      <c r="M48" s="9" t="s">
        <v>78</v>
      </c>
      <c r="N48" s="9">
        <v>20</v>
      </c>
      <c r="O48" s="9" t="s">
        <v>78</v>
      </c>
      <c r="P48" s="9">
        <v>20</v>
      </c>
      <c r="Q48" s="9" t="s">
        <v>78</v>
      </c>
      <c r="R48" s="9">
        <v>20</v>
      </c>
      <c r="S48" s="9" t="s">
        <v>78</v>
      </c>
      <c r="T48" s="9">
        <v>20</v>
      </c>
    </row>
    <row r="49" spans="4:20" ht="17" thickBot="1" x14ac:dyDescent="0.25">
      <c r="D49" s="107" t="s">
        <v>150</v>
      </c>
      <c r="E49" s="107"/>
      <c r="F49" s="107"/>
      <c r="G49" s="107"/>
      <c r="H49" s="107"/>
      <c r="I49" s="107"/>
    </row>
    <row r="50" spans="4:20" x14ac:dyDescent="0.2">
      <c r="D50" s="10"/>
      <c r="E50" s="10" t="s">
        <v>172</v>
      </c>
      <c r="F50" s="10" t="s">
        <v>173</v>
      </c>
      <c r="G50" s="10" t="s">
        <v>174</v>
      </c>
      <c r="H50" s="10" t="s">
        <v>175</v>
      </c>
      <c r="I50" s="10" t="s">
        <v>15</v>
      </c>
    </row>
    <row r="51" spans="4:20" x14ac:dyDescent="0.2">
      <c r="D51" s="8" t="s">
        <v>172</v>
      </c>
      <c r="E51" s="8">
        <v>1</v>
      </c>
      <c r="F51" s="8"/>
      <c r="G51" s="8"/>
      <c r="H51" s="8"/>
      <c r="I51" s="8"/>
      <c r="K51" s="42"/>
      <c r="L51" s="39"/>
      <c r="M51" s="113" t="s">
        <v>206</v>
      </c>
      <c r="N51" s="113"/>
      <c r="O51" s="113"/>
      <c r="P51" s="113"/>
      <c r="Q51" s="39"/>
      <c r="R51" s="39"/>
      <c r="S51" s="39"/>
      <c r="T51" s="40"/>
    </row>
    <row r="52" spans="4:20" x14ac:dyDescent="0.2">
      <c r="D52" s="8" t="s">
        <v>173</v>
      </c>
      <c r="E52" s="8">
        <v>0.86210039585770137</v>
      </c>
      <c r="F52" s="8">
        <v>1</v>
      </c>
      <c r="G52" s="8"/>
      <c r="H52" s="8"/>
      <c r="I52" s="8"/>
      <c r="K52" s="25"/>
      <c r="L52" s="16"/>
      <c r="M52" s="117" t="s">
        <v>169</v>
      </c>
      <c r="N52" s="117"/>
      <c r="O52" s="117" t="s">
        <v>170</v>
      </c>
      <c r="P52" s="117"/>
      <c r="Q52" s="117" t="s">
        <v>216</v>
      </c>
      <c r="R52" s="117"/>
      <c r="S52" s="117"/>
      <c r="T52" s="118"/>
    </row>
    <row r="53" spans="4:20" x14ac:dyDescent="0.2">
      <c r="D53" s="8" t="s">
        <v>174</v>
      </c>
      <c r="E53" s="8">
        <v>0.89278789194313335</v>
      </c>
      <c r="F53" s="8">
        <v>0.83731628599610286</v>
      </c>
      <c r="G53" s="8">
        <v>1</v>
      </c>
      <c r="H53" s="8"/>
      <c r="I53" s="8"/>
      <c r="K53" s="25" t="s">
        <v>205</v>
      </c>
      <c r="L53" s="16" t="s">
        <v>214</v>
      </c>
      <c r="M53" s="16" t="s">
        <v>18</v>
      </c>
      <c r="N53" s="16" t="s">
        <v>240</v>
      </c>
      <c r="O53" s="16" t="s">
        <v>18</v>
      </c>
      <c r="P53" s="16" t="s">
        <v>240</v>
      </c>
      <c r="Q53" s="16" t="s">
        <v>18</v>
      </c>
      <c r="R53" s="16" t="s">
        <v>240</v>
      </c>
      <c r="S53" s="16" t="s">
        <v>18</v>
      </c>
      <c r="T53" s="26" t="s">
        <v>240</v>
      </c>
    </row>
    <row r="54" spans="4:20" x14ac:dyDescent="0.2">
      <c r="D54" s="8" t="s">
        <v>175</v>
      </c>
      <c r="E54" s="8">
        <v>0.70550215537053829</v>
      </c>
      <c r="F54" s="8">
        <v>0.84976887387387312</v>
      </c>
      <c r="G54" s="8">
        <v>0.90265780890250413</v>
      </c>
      <c r="H54" s="8">
        <v>1</v>
      </c>
      <c r="I54" s="8"/>
      <c r="K54" s="25" t="s">
        <v>215</v>
      </c>
      <c r="L54" s="16">
        <v>18</v>
      </c>
      <c r="M54" s="63">
        <f>E39</f>
        <v>0.58740464554879546</v>
      </c>
      <c r="N54" s="63">
        <f>F39</f>
        <v>0.46698665709760573</v>
      </c>
      <c r="O54" s="63">
        <f>G39</f>
        <v>0.64005731188593418</v>
      </c>
      <c r="P54" s="63">
        <f>H39</f>
        <v>0.58372801042473932</v>
      </c>
      <c r="Q54" s="64">
        <f>I77</f>
        <v>1.0369809459660165E-2</v>
      </c>
      <c r="R54" s="64">
        <f>I97</f>
        <v>5.0720828047435509E-2</v>
      </c>
      <c r="S54" s="64">
        <f>I117</f>
        <v>4.2227116372191833E-3</v>
      </c>
      <c r="T54" s="65">
        <f>I137</f>
        <v>1.0980994461464274E-2</v>
      </c>
    </row>
    <row r="55" spans="4:20" ht="17" thickBot="1" x14ac:dyDescent="0.25">
      <c r="D55" s="9" t="s">
        <v>15</v>
      </c>
      <c r="E55" s="9">
        <v>0.88500931126259985</v>
      </c>
      <c r="F55" s="9">
        <v>0.7673804520420906</v>
      </c>
      <c r="G55" s="9">
        <v>0.8482449313237802</v>
      </c>
      <c r="H55" s="9">
        <v>0.70703934738993968</v>
      </c>
      <c r="I55" s="9">
        <v>1</v>
      </c>
      <c r="K55" s="25" t="s">
        <v>6</v>
      </c>
      <c r="L55" s="16">
        <v>8</v>
      </c>
      <c r="M55" s="63">
        <f>E47</f>
        <v>0.45967943904957098</v>
      </c>
      <c r="N55" s="63">
        <f>F47</f>
        <v>0.5353242958669483</v>
      </c>
      <c r="O55" s="63">
        <f>G47</f>
        <v>0.70505132775371593</v>
      </c>
      <c r="P55" s="63">
        <f>H47</f>
        <v>0.66809022746967173</v>
      </c>
      <c r="Q55" s="16"/>
      <c r="R55" s="16"/>
      <c r="S55" s="64">
        <f>S117</f>
        <v>5.0794363445223416E-2</v>
      </c>
      <c r="T55" s="26"/>
    </row>
    <row r="56" spans="4:20" x14ac:dyDescent="0.2">
      <c r="K56" s="44" t="s">
        <v>43</v>
      </c>
      <c r="L56" s="27">
        <v>10</v>
      </c>
      <c r="M56" s="66">
        <f>E55</f>
        <v>0.88500931126259985</v>
      </c>
      <c r="N56" s="66">
        <f>F55</f>
        <v>0.7673804520420906</v>
      </c>
      <c r="O56" s="66">
        <f>G55</f>
        <v>0.8482449313237802</v>
      </c>
      <c r="P56" s="66">
        <f>H55</f>
        <v>0.70703934738993968</v>
      </c>
      <c r="Q56" s="66">
        <f>S77</f>
        <v>6.6436321668212521E-4</v>
      </c>
      <c r="R56" s="27"/>
      <c r="S56" s="27"/>
      <c r="T56" s="28"/>
    </row>
    <row r="58" spans="4:20" x14ac:dyDescent="0.2">
      <c r="D58" s="93" t="s">
        <v>99</v>
      </c>
      <c r="E58" s="90"/>
      <c r="F58" s="90"/>
      <c r="G58" s="91"/>
    </row>
    <row r="59" spans="4:20" x14ac:dyDescent="0.2">
      <c r="D59" s="44" t="s">
        <v>100</v>
      </c>
      <c r="E59" s="27">
        <v>0.05</v>
      </c>
      <c r="F59" s="45" t="s">
        <v>128</v>
      </c>
      <c r="G59" s="46" t="s">
        <v>102</v>
      </c>
    </row>
    <row r="60" spans="4:20" x14ac:dyDescent="0.2">
      <c r="D60" s="101" t="s">
        <v>182</v>
      </c>
      <c r="E60" s="102"/>
      <c r="F60" s="39">
        <f>H83</f>
        <v>1.0369809459660182E-2</v>
      </c>
      <c r="G60" s="40" t="str">
        <f>IF(F60&lt;$E$59,"Yes","No")</f>
        <v>Yes</v>
      </c>
    </row>
    <row r="61" spans="4:20" x14ac:dyDescent="0.2">
      <c r="D61" s="103" t="s">
        <v>183</v>
      </c>
      <c r="E61" s="99"/>
      <c r="F61" s="16">
        <f>H103</f>
        <v>5.0720828047435516E-2</v>
      </c>
      <c r="G61" s="26" t="str">
        <f t="shared" ref="G61:G63" si="5">IF(F61&lt;$E$59,"Yes","No")</f>
        <v>No</v>
      </c>
    </row>
    <row r="62" spans="4:20" x14ac:dyDescent="0.2">
      <c r="D62" s="103" t="s">
        <v>184</v>
      </c>
      <c r="E62" s="99"/>
      <c r="F62" s="16">
        <f>H123</f>
        <v>4.2227116372191677E-3</v>
      </c>
      <c r="G62" s="26" t="str">
        <f t="shared" si="5"/>
        <v>Yes</v>
      </c>
    </row>
    <row r="63" spans="4:20" x14ac:dyDescent="0.2">
      <c r="D63" s="104" t="s">
        <v>185</v>
      </c>
      <c r="E63" s="105"/>
      <c r="F63" s="27">
        <f>H143</f>
        <v>1.098099446146421E-2</v>
      </c>
      <c r="G63" s="28" t="str">
        <f t="shared" si="5"/>
        <v>Yes</v>
      </c>
    </row>
    <row r="65" spans="4:19" ht="17" thickBot="1" x14ac:dyDescent="0.25"/>
    <row r="66" spans="4:19" x14ac:dyDescent="0.2">
      <c r="D66" s="13" t="s">
        <v>105</v>
      </c>
      <c r="E66" s="14"/>
      <c r="F66" s="87" t="s">
        <v>241</v>
      </c>
      <c r="G66" s="87"/>
      <c r="H66" s="87"/>
      <c r="I66" s="87"/>
      <c r="J66" s="87"/>
      <c r="K66" s="87"/>
      <c r="L66" s="88"/>
      <c r="N66" t="s">
        <v>105</v>
      </c>
      <c r="P66" t="s">
        <v>233</v>
      </c>
    </row>
    <row r="67" spans="4:19" ht="17" thickBot="1" x14ac:dyDescent="0.25">
      <c r="D67" s="15"/>
      <c r="E67" s="16"/>
      <c r="F67" s="16"/>
      <c r="G67" s="16"/>
      <c r="H67" s="16"/>
      <c r="I67" s="16"/>
      <c r="J67" s="16"/>
      <c r="K67" s="16"/>
      <c r="L67" s="17"/>
    </row>
    <row r="68" spans="4:19" x14ac:dyDescent="0.2">
      <c r="D68" s="22" t="s">
        <v>106</v>
      </c>
      <c r="E68" s="12"/>
      <c r="F68" s="16"/>
      <c r="G68" s="16"/>
      <c r="H68" s="16"/>
      <c r="I68" s="16"/>
      <c r="J68" s="16"/>
      <c r="K68" s="16"/>
      <c r="L68" s="17"/>
      <c r="N68" s="12" t="s">
        <v>106</v>
      </c>
      <c r="O68" s="12"/>
    </row>
    <row r="69" spans="4:19" x14ac:dyDescent="0.2">
      <c r="D69" s="18" t="s">
        <v>107</v>
      </c>
      <c r="E69" s="8">
        <v>0.58740464554879579</v>
      </c>
      <c r="F69" s="16"/>
      <c r="G69" s="16"/>
      <c r="H69" s="16"/>
      <c r="I69" s="16"/>
      <c r="J69" s="16"/>
      <c r="K69" s="16"/>
      <c r="L69" s="17"/>
      <c r="N69" s="8" t="s">
        <v>107</v>
      </c>
      <c r="O69" s="8">
        <v>0.88500931126259985</v>
      </c>
    </row>
    <row r="70" spans="4:19" x14ac:dyDescent="0.2">
      <c r="D70" s="18" t="s">
        <v>108</v>
      </c>
      <c r="E70" s="8">
        <v>0.34504421761230641</v>
      </c>
      <c r="F70" s="16"/>
      <c r="G70" s="16"/>
      <c r="H70" s="16"/>
      <c r="I70" s="16"/>
      <c r="J70" s="16"/>
      <c r="K70" s="16"/>
      <c r="L70" s="17"/>
      <c r="N70" s="8" t="s">
        <v>108</v>
      </c>
      <c r="O70" s="8">
        <v>0.78324148102150126</v>
      </c>
    </row>
    <row r="71" spans="4:19" x14ac:dyDescent="0.2">
      <c r="D71" s="18" t="s">
        <v>109</v>
      </c>
      <c r="E71" s="8">
        <v>0.30410948121307557</v>
      </c>
      <c r="F71" s="16"/>
      <c r="G71" s="16"/>
      <c r="H71" s="16"/>
      <c r="I71" s="16"/>
      <c r="J71" s="16"/>
      <c r="K71" s="16"/>
      <c r="L71" s="17"/>
      <c r="N71" s="8" t="s">
        <v>109</v>
      </c>
      <c r="O71" s="8">
        <v>0.75614666614918891</v>
      </c>
    </row>
    <row r="72" spans="4:19" x14ac:dyDescent="0.2">
      <c r="D72" s="18" t="s">
        <v>67</v>
      </c>
      <c r="E72" s="8">
        <v>20.29456574023957</v>
      </c>
      <c r="F72" s="16"/>
      <c r="G72" s="16"/>
      <c r="H72" s="16"/>
      <c r="I72" s="16"/>
      <c r="J72" s="16"/>
      <c r="K72" s="16"/>
      <c r="L72" s="17"/>
      <c r="N72" s="8" t="s">
        <v>67</v>
      </c>
      <c r="O72" s="8">
        <v>8.0275966323867873</v>
      </c>
    </row>
    <row r="73" spans="4:19" ht="17" thickBot="1" x14ac:dyDescent="0.25">
      <c r="D73" s="20" t="s">
        <v>110</v>
      </c>
      <c r="E73" s="9">
        <v>18</v>
      </c>
      <c r="F73" s="16"/>
      <c r="G73" s="16"/>
      <c r="H73" s="16"/>
      <c r="I73" s="16"/>
      <c r="J73" s="16"/>
      <c r="K73" s="16"/>
      <c r="L73" s="17"/>
      <c r="N73" s="9" t="s">
        <v>110</v>
      </c>
      <c r="O73" s="9">
        <v>10</v>
      </c>
    </row>
    <row r="74" spans="4:19" x14ac:dyDescent="0.2">
      <c r="D74" s="15"/>
      <c r="E74" s="16"/>
      <c r="F74" s="16"/>
      <c r="G74" s="16"/>
      <c r="H74" s="16"/>
      <c r="I74" s="16"/>
      <c r="J74" s="16"/>
      <c r="K74" s="16"/>
      <c r="L74" s="17"/>
    </row>
    <row r="75" spans="4:19" ht="17" thickBot="1" x14ac:dyDescent="0.25">
      <c r="D75" s="15" t="s">
        <v>111</v>
      </c>
      <c r="E75" s="16"/>
      <c r="F75" s="16"/>
      <c r="G75" s="16"/>
      <c r="H75" s="16"/>
      <c r="I75" s="16"/>
      <c r="J75" s="16"/>
      <c r="K75" s="16"/>
      <c r="L75" s="17"/>
      <c r="N75" t="s">
        <v>111</v>
      </c>
    </row>
    <row r="76" spans="4:19" x14ac:dyDescent="0.2">
      <c r="D76" s="23"/>
      <c r="E76" s="10" t="s">
        <v>116</v>
      </c>
      <c r="F76" s="10" t="s">
        <v>117</v>
      </c>
      <c r="G76" s="10" t="s">
        <v>118</v>
      </c>
      <c r="H76" s="10" t="s">
        <v>119</v>
      </c>
      <c r="I76" s="10" t="s">
        <v>120</v>
      </c>
      <c r="J76" s="16"/>
      <c r="K76" s="16"/>
      <c r="L76" s="17"/>
      <c r="N76" s="10"/>
      <c r="O76" s="10" t="s">
        <v>116</v>
      </c>
      <c r="P76" s="10" t="s">
        <v>117</v>
      </c>
      <c r="Q76" s="10" t="s">
        <v>118</v>
      </c>
      <c r="R76" s="10" t="s">
        <v>119</v>
      </c>
      <c r="S76" s="10" t="s">
        <v>120</v>
      </c>
    </row>
    <row r="77" spans="4:19" x14ac:dyDescent="0.2">
      <c r="D77" s="18" t="s">
        <v>112</v>
      </c>
      <c r="E77" s="8">
        <v>1</v>
      </c>
      <c r="F77" s="8">
        <v>3471.7007337526238</v>
      </c>
      <c r="G77" s="8">
        <v>3471.7007337526238</v>
      </c>
      <c r="H77" s="8">
        <v>8.4291300729809926</v>
      </c>
      <c r="I77" s="8">
        <v>1.0369809459660165E-2</v>
      </c>
      <c r="J77" s="16"/>
      <c r="K77" s="16"/>
      <c r="L77" s="17"/>
      <c r="N77" s="8" t="s">
        <v>112</v>
      </c>
      <c r="O77" s="8">
        <v>1</v>
      </c>
      <c r="P77" s="8">
        <v>1862.8615384615387</v>
      </c>
      <c r="Q77" s="8">
        <v>1862.8615384615387</v>
      </c>
      <c r="R77" s="8">
        <v>28.90743061772606</v>
      </c>
      <c r="S77" s="8">
        <v>6.6436321668212521E-4</v>
      </c>
    </row>
    <row r="78" spans="4:19" x14ac:dyDescent="0.2">
      <c r="D78" s="18" t="s">
        <v>113</v>
      </c>
      <c r="E78" s="8">
        <v>16</v>
      </c>
      <c r="F78" s="8">
        <v>6589.9103773584911</v>
      </c>
      <c r="G78" s="8">
        <v>411.8693985849057</v>
      </c>
      <c r="H78" s="8"/>
      <c r="I78" s="8"/>
      <c r="J78" s="16"/>
      <c r="K78" s="16"/>
      <c r="L78" s="17"/>
      <c r="N78" s="8" t="s">
        <v>113</v>
      </c>
      <c r="O78" s="8">
        <v>8</v>
      </c>
      <c r="P78" s="8">
        <v>515.53846153846143</v>
      </c>
      <c r="Q78" s="8">
        <v>64.442307692307679</v>
      </c>
      <c r="R78" s="8"/>
      <c r="S78" s="8"/>
    </row>
    <row r="79" spans="4:19" ht="17" thickBot="1" x14ac:dyDescent="0.25">
      <c r="D79" s="20" t="s">
        <v>114</v>
      </c>
      <c r="E79" s="9">
        <v>17</v>
      </c>
      <c r="F79" s="9">
        <v>10061.611111111115</v>
      </c>
      <c r="G79" s="9"/>
      <c r="H79" s="9"/>
      <c r="I79" s="9"/>
      <c r="J79" s="16"/>
      <c r="K79" s="16"/>
      <c r="L79" s="17"/>
      <c r="N79" s="9" t="s">
        <v>114</v>
      </c>
      <c r="O79" s="9">
        <v>9</v>
      </c>
      <c r="P79" s="9">
        <v>2378.4</v>
      </c>
      <c r="Q79" s="9"/>
      <c r="R79" s="9"/>
      <c r="S79" s="9"/>
    </row>
    <row r="80" spans="4:19" ht="17" thickBot="1" x14ac:dyDescent="0.25">
      <c r="D80" s="15"/>
      <c r="E80" s="16"/>
      <c r="F80" s="16"/>
      <c r="G80" s="16"/>
      <c r="H80" s="16"/>
      <c r="I80" s="16"/>
      <c r="J80" s="16"/>
      <c r="K80" s="16"/>
      <c r="L80" s="17"/>
    </row>
    <row r="81" spans="4:22" x14ac:dyDescent="0.2">
      <c r="D81" s="23"/>
      <c r="E81" s="10" t="s">
        <v>121</v>
      </c>
      <c r="F81" s="10" t="s">
        <v>67</v>
      </c>
      <c r="G81" s="10" t="s">
        <v>122</v>
      </c>
      <c r="H81" s="10" t="s">
        <v>123</v>
      </c>
      <c r="I81" s="10" t="s">
        <v>124</v>
      </c>
      <c r="J81" s="10" t="s">
        <v>125</v>
      </c>
      <c r="K81" s="10" t="s">
        <v>126</v>
      </c>
      <c r="L81" s="24" t="s">
        <v>127</v>
      </c>
      <c r="N81" s="10"/>
      <c r="O81" s="10" t="s">
        <v>121</v>
      </c>
      <c r="P81" s="10" t="s">
        <v>67</v>
      </c>
      <c r="Q81" s="10" t="s">
        <v>122</v>
      </c>
      <c r="R81" s="10" t="s">
        <v>123</v>
      </c>
      <c r="S81" s="10" t="s">
        <v>124</v>
      </c>
      <c r="T81" s="10" t="s">
        <v>125</v>
      </c>
      <c r="U81" s="10" t="s">
        <v>126</v>
      </c>
      <c r="V81" s="10" t="s">
        <v>127</v>
      </c>
    </row>
    <row r="82" spans="4:22" x14ac:dyDescent="0.2">
      <c r="D82" s="18" t="s">
        <v>115</v>
      </c>
      <c r="E82" s="8">
        <v>-11.471698113207548</v>
      </c>
      <c r="F82" s="8">
        <v>10.688099676829891</v>
      </c>
      <c r="G82" s="8">
        <v>-1.0733150382267087</v>
      </c>
      <c r="H82" s="8">
        <v>0.29905149930636893</v>
      </c>
      <c r="I82" s="8">
        <v>-34.129457256724223</v>
      </c>
      <c r="J82" s="8">
        <v>11.186061030309123</v>
      </c>
      <c r="K82" s="8">
        <v>-34.129457256724223</v>
      </c>
      <c r="L82" s="19">
        <v>11.186061030309123</v>
      </c>
      <c r="N82" s="8" t="s">
        <v>115</v>
      </c>
      <c r="O82" s="8">
        <v>-18.076923076923073</v>
      </c>
      <c r="P82" s="8">
        <v>6.3811472773169724</v>
      </c>
      <c r="Q82" s="8">
        <v>-2.8328641059862396</v>
      </c>
      <c r="R82" s="8">
        <v>2.2052783530541211E-2</v>
      </c>
      <c r="S82" s="8">
        <v>-32.791875085762825</v>
      </c>
      <c r="T82" s="8">
        <v>-3.3619710680833226</v>
      </c>
      <c r="U82" s="8">
        <v>-32.791875085762825</v>
      </c>
      <c r="V82" s="8">
        <v>-3.3619710680833226</v>
      </c>
    </row>
    <row r="83" spans="4:22" ht="17" thickBot="1" x14ac:dyDescent="0.25">
      <c r="D83" s="20" t="s">
        <v>15</v>
      </c>
      <c r="E83" s="9">
        <v>5.4292452830188687</v>
      </c>
      <c r="F83" s="9">
        <v>1.8700278948742155</v>
      </c>
      <c r="G83" s="9">
        <v>2.9032964149361304</v>
      </c>
      <c r="H83" s="9">
        <v>1.0369809459660182E-2</v>
      </c>
      <c r="I83" s="9">
        <v>1.4649632389834513</v>
      </c>
      <c r="J83" s="9">
        <v>9.3935273270542865</v>
      </c>
      <c r="K83" s="9">
        <v>1.4649632389834513</v>
      </c>
      <c r="L83" s="21">
        <v>9.3935273270542865</v>
      </c>
      <c r="N83" s="9" t="s">
        <v>213</v>
      </c>
      <c r="O83" s="9">
        <v>7.1538461538461524</v>
      </c>
      <c r="P83" s="9">
        <v>1.3305611855416464</v>
      </c>
      <c r="Q83" s="9">
        <v>5.3765630859989022</v>
      </c>
      <c r="R83" s="9">
        <v>6.6436321668212695E-4</v>
      </c>
      <c r="S83" s="9">
        <v>4.0855665578449569</v>
      </c>
      <c r="T83" s="9">
        <v>10.222125749847347</v>
      </c>
      <c r="U83" s="9">
        <v>4.0855665578449569</v>
      </c>
      <c r="V83" s="9">
        <v>10.222125749847347</v>
      </c>
    </row>
    <row r="85" spans="4:22" ht="17" thickBot="1" x14ac:dyDescent="0.25"/>
    <row r="86" spans="4:22" x14ac:dyDescent="0.2">
      <c r="D86" s="13" t="s">
        <v>105</v>
      </c>
      <c r="E86" s="14"/>
      <c r="F86" s="87" t="s">
        <v>242</v>
      </c>
      <c r="G86" s="87"/>
      <c r="H86" s="87"/>
      <c r="I86" s="87"/>
      <c r="J86" s="87"/>
      <c r="K86" s="87"/>
      <c r="L86" s="88"/>
    </row>
    <row r="87" spans="4:22" ht="17" thickBot="1" x14ac:dyDescent="0.25">
      <c r="D87" s="15"/>
      <c r="E87" s="16"/>
      <c r="F87" s="16"/>
      <c r="G87" s="16"/>
      <c r="H87" s="16"/>
      <c r="I87" s="16"/>
      <c r="J87" s="16"/>
      <c r="K87" s="16"/>
      <c r="L87" s="17"/>
    </row>
    <row r="88" spans="4:22" x14ac:dyDescent="0.2">
      <c r="D88" s="22" t="s">
        <v>106</v>
      </c>
      <c r="E88" s="12"/>
      <c r="F88" s="16"/>
      <c r="G88" s="16"/>
      <c r="H88" s="16"/>
      <c r="I88" s="16"/>
      <c r="J88" s="16"/>
      <c r="K88" s="16"/>
      <c r="L88" s="17"/>
    </row>
    <row r="89" spans="4:22" x14ac:dyDescent="0.2">
      <c r="D89" s="18" t="s">
        <v>107</v>
      </c>
      <c r="E89" s="8">
        <v>0.46698665709760584</v>
      </c>
      <c r="F89" s="16"/>
      <c r="G89" s="16"/>
      <c r="H89" s="16"/>
      <c r="I89" s="16"/>
      <c r="J89" s="16"/>
      <c r="K89" s="16"/>
      <c r="L89" s="17"/>
    </row>
    <row r="90" spans="4:22" x14ac:dyDescent="0.2">
      <c r="D90" s="18" t="s">
        <v>108</v>
      </c>
      <c r="E90" s="8">
        <v>0.21807653790719692</v>
      </c>
      <c r="F90" s="16"/>
      <c r="G90" s="16"/>
      <c r="H90" s="16"/>
      <c r="I90" s="16"/>
      <c r="J90" s="16"/>
      <c r="K90" s="16"/>
      <c r="L90" s="17"/>
    </row>
    <row r="91" spans="4:22" x14ac:dyDescent="0.2">
      <c r="D91" s="18" t="s">
        <v>109</v>
      </c>
      <c r="E91" s="8">
        <v>0.16920632152639672</v>
      </c>
      <c r="F91" s="16"/>
      <c r="G91" s="16"/>
      <c r="H91" s="16"/>
      <c r="I91" s="16"/>
      <c r="J91" s="16"/>
      <c r="K91" s="16"/>
      <c r="L91" s="17"/>
    </row>
    <row r="92" spans="4:22" x14ac:dyDescent="0.2">
      <c r="D92" s="18" t="s">
        <v>67</v>
      </c>
      <c r="E92" s="8">
        <v>134.1461388061683</v>
      </c>
      <c r="F92" s="16"/>
      <c r="G92" s="16"/>
      <c r="H92" s="16"/>
      <c r="I92" s="16"/>
      <c r="J92" s="16"/>
      <c r="K92" s="16"/>
      <c r="L92" s="17"/>
    </row>
    <row r="93" spans="4:22" ht="17" thickBot="1" x14ac:dyDescent="0.25">
      <c r="D93" s="20" t="s">
        <v>110</v>
      </c>
      <c r="E93" s="9">
        <v>18</v>
      </c>
      <c r="F93" s="16"/>
      <c r="G93" s="16"/>
      <c r="H93" s="16"/>
      <c r="I93" s="16"/>
      <c r="J93" s="16"/>
      <c r="K93" s="16"/>
      <c r="L93" s="17"/>
    </row>
    <row r="94" spans="4:22" x14ac:dyDescent="0.2">
      <c r="D94" s="15"/>
      <c r="E94" s="16"/>
      <c r="F94" s="16"/>
      <c r="G94" s="16"/>
      <c r="H94" s="16"/>
      <c r="I94" s="16"/>
      <c r="J94" s="16"/>
      <c r="K94" s="16"/>
      <c r="L94" s="17"/>
    </row>
    <row r="95" spans="4:22" ht="17" thickBot="1" x14ac:dyDescent="0.25">
      <c r="D95" s="15" t="s">
        <v>111</v>
      </c>
      <c r="E95" s="16"/>
      <c r="F95" s="16"/>
      <c r="G95" s="16"/>
      <c r="H95" s="16"/>
      <c r="I95" s="16"/>
      <c r="J95" s="16"/>
      <c r="K95" s="16"/>
      <c r="L95" s="17"/>
    </row>
    <row r="96" spans="4:22" x14ac:dyDescent="0.2">
      <c r="D96" s="23"/>
      <c r="E96" s="10" t="s">
        <v>116</v>
      </c>
      <c r="F96" s="10" t="s">
        <v>117</v>
      </c>
      <c r="G96" s="10" t="s">
        <v>118</v>
      </c>
      <c r="H96" s="10" t="s">
        <v>119</v>
      </c>
      <c r="I96" s="10" t="s">
        <v>120</v>
      </c>
      <c r="J96" s="16"/>
      <c r="K96" s="16"/>
      <c r="L96" s="17"/>
    </row>
    <row r="97" spans="4:16" x14ac:dyDescent="0.2">
      <c r="D97" s="18" t="s">
        <v>112</v>
      </c>
      <c r="E97" s="8">
        <v>1</v>
      </c>
      <c r="F97" s="8">
        <v>80301.015094339673</v>
      </c>
      <c r="G97" s="8">
        <v>80301.015094339673</v>
      </c>
      <c r="H97" s="8">
        <v>4.4623608008593427</v>
      </c>
      <c r="I97" s="8">
        <v>5.0720828047435509E-2</v>
      </c>
      <c r="J97" s="16"/>
      <c r="K97" s="16"/>
      <c r="L97" s="17"/>
    </row>
    <row r="98" spans="4:16" x14ac:dyDescent="0.2">
      <c r="D98" s="18" t="s">
        <v>113</v>
      </c>
      <c r="E98" s="8">
        <v>16</v>
      </c>
      <c r="F98" s="8">
        <v>287922.98490566033</v>
      </c>
      <c r="G98" s="8">
        <v>17995.18655660377</v>
      </c>
      <c r="H98" s="8"/>
      <c r="I98" s="8"/>
      <c r="J98" s="16"/>
      <c r="K98" s="16"/>
      <c r="L98" s="17"/>
    </row>
    <row r="99" spans="4:16" ht="17" thickBot="1" x14ac:dyDescent="0.25">
      <c r="D99" s="20" t="s">
        <v>114</v>
      </c>
      <c r="E99" s="9">
        <v>17</v>
      </c>
      <c r="F99" s="9">
        <v>368224</v>
      </c>
      <c r="G99" s="9"/>
      <c r="H99" s="9"/>
      <c r="I99" s="9"/>
      <c r="J99" s="16"/>
      <c r="K99" s="16"/>
      <c r="L99" s="17"/>
    </row>
    <row r="100" spans="4:16" ht="17" thickBot="1" x14ac:dyDescent="0.25">
      <c r="D100" s="15"/>
      <c r="E100" s="16"/>
      <c r="F100" s="16"/>
      <c r="G100" s="16"/>
      <c r="H100" s="16"/>
      <c r="I100" s="16"/>
      <c r="J100" s="16"/>
      <c r="K100" s="16"/>
      <c r="L100" s="17"/>
    </row>
    <row r="101" spans="4:16" x14ac:dyDescent="0.2">
      <c r="D101" s="23"/>
      <c r="E101" s="10" t="s">
        <v>121</v>
      </c>
      <c r="F101" s="10" t="s">
        <v>67</v>
      </c>
      <c r="G101" s="10" t="s">
        <v>122</v>
      </c>
      <c r="H101" s="10" t="s">
        <v>123</v>
      </c>
      <c r="I101" s="10" t="s">
        <v>124</v>
      </c>
      <c r="J101" s="10" t="s">
        <v>125</v>
      </c>
      <c r="K101" s="10" t="s">
        <v>126</v>
      </c>
      <c r="L101" s="24" t="s">
        <v>127</v>
      </c>
    </row>
    <row r="102" spans="4:16" x14ac:dyDescent="0.2">
      <c r="D102" s="18" t="s">
        <v>115</v>
      </c>
      <c r="E102" s="8">
        <v>-43.124528301886826</v>
      </c>
      <c r="F102" s="8">
        <v>70.647843426348672</v>
      </c>
      <c r="G102" s="8">
        <v>-0.61041535325624952</v>
      </c>
      <c r="H102" s="8">
        <v>0.55015961956997694</v>
      </c>
      <c r="I102" s="8">
        <v>-192.89126595995691</v>
      </c>
      <c r="J102" s="8">
        <v>106.64220935618324</v>
      </c>
      <c r="K102" s="8">
        <v>-192.89126595995691</v>
      </c>
      <c r="L102" s="19">
        <v>106.64220935618324</v>
      </c>
    </row>
    <row r="103" spans="4:16" ht="17" thickBot="1" x14ac:dyDescent="0.25">
      <c r="D103" s="20" t="s">
        <v>15</v>
      </c>
      <c r="E103" s="9">
        <v>26.111320754716989</v>
      </c>
      <c r="F103" s="9">
        <v>12.360797701613787</v>
      </c>
      <c r="G103" s="9">
        <v>2.1124300700518686</v>
      </c>
      <c r="H103" s="9">
        <v>5.0720828047435516E-2</v>
      </c>
      <c r="I103" s="9">
        <v>-9.2399795535989426E-2</v>
      </c>
      <c r="J103" s="9">
        <v>52.315041304969967</v>
      </c>
      <c r="K103" s="9">
        <v>-9.2399795535989426E-2</v>
      </c>
      <c r="L103" s="21">
        <v>52.315041304969967</v>
      </c>
    </row>
    <row r="105" spans="4:16" ht="17" thickBot="1" x14ac:dyDescent="0.25"/>
    <row r="106" spans="4:16" x14ac:dyDescent="0.2">
      <c r="D106" s="13" t="s">
        <v>105</v>
      </c>
      <c r="E106" s="14"/>
      <c r="F106" s="87" t="s">
        <v>243</v>
      </c>
      <c r="G106" s="87"/>
      <c r="H106" s="87"/>
      <c r="I106" s="87"/>
      <c r="J106" s="87"/>
      <c r="K106" s="87"/>
      <c r="L106" s="88"/>
      <c r="N106" t="s">
        <v>105</v>
      </c>
      <c r="P106" t="s">
        <v>34</v>
      </c>
    </row>
    <row r="107" spans="4:16" ht="17" thickBot="1" x14ac:dyDescent="0.25">
      <c r="D107" s="15"/>
      <c r="E107" s="16"/>
      <c r="F107" s="16"/>
      <c r="G107" s="16"/>
      <c r="H107" s="16"/>
      <c r="I107" s="16"/>
      <c r="J107" s="16"/>
      <c r="K107" s="16"/>
      <c r="L107" s="17"/>
    </row>
    <row r="108" spans="4:16" x14ac:dyDescent="0.2">
      <c r="D108" s="22" t="s">
        <v>106</v>
      </c>
      <c r="E108" s="12"/>
      <c r="F108" s="16"/>
      <c r="G108" s="16"/>
      <c r="H108" s="16"/>
      <c r="I108" s="16"/>
      <c r="J108" s="16"/>
      <c r="K108" s="16"/>
      <c r="L108" s="17"/>
      <c r="N108" s="12" t="s">
        <v>106</v>
      </c>
      <c r="O108" s="12"/>
    </row>
    <row r="109" spans="4:16" x14ac:dyDescent="0.2">
      <c r="D109" s="18" t="s">
        <v>107</v>
      </c>
      <c r="E109" s="8">
        <v>0.64005731188593407</v>
      </c>
      <c r="F109" s="16"/>
      <c r="G109" s="16"/>
      <c r="H109" s="16"/>
      <c r="I109" s="16"/>
      <c r="J109" s="16"/>
      <c r="K109" s="16"/>
      <c r="L109" s="17"/>
      <c r="N109" s="8" t="s">
        <v>107</v>
      </c>
      <c r="O109" s="8">
        <v>0.70505132775371571</v>
      </c>
    </row>
    <row r="110" spans="4:16" x14ac:dyDescent="0.2">
      <c r="D110" s="18" t="s">
        <v>108</v>
      </c>
      <c r="E110" s="8">
        <v>0.40967336249864783</v>
      </c>
      <c r="F110" s="16"/>
      <c r="G110" s="16"/>
      <c r="H110" s="16"/>
      <c r="I110" s="16"/>
      <c r="J110" s="16"/>
      <c r="K110" s="16"/>
      <c r="L110" s="17"/>
      <c r="N110" s="8" t="s">
        <v>108</v>
      </c>
      <c r="O110" s="8">
        <v>0.49709737476727744</v>
      </c>
    </row>
    <row r="111" spans="4:16" x14ac:dyDescent="0.2">
      <c r="D111" s="18" t="s">
        <v>109</v>
      </c>
      <c r="E111" s="8">
        <v>0.37277794765481331</v>
      </c>
      <c r="F111" s="16"/>
      <c r="G111" s="16"/>
      <c r="H111" s="16"/>
      <c r="I111" s="16"/>
      <c r="J111" s="16"/>
      <c r="K111" s="16"/>
      <c r="L111" s="17"/>
      <c r="N111" s="8" t="s">
        <v>109</v>
      </c>
      <c r="O111" s="8">
        <v>0.4132802705618237</v>
      </c>
    </row>
    <row r="112" spans="4:16" x14ac:dyDescent="0.2">
      <c r="D112" s="18" t="s">
        <v>67</v>
      </c>
      <c r="E112" s="8">
        <v>43.454493248576341</v>
      </c>
      <c r="F112" s="16"/>
      <c r="G112" s="16"/>
      <c r="H112" s="16"/>
      <c r="I112" s="16"/>
      <c r="J112" s="16"/>
      <c r="K112" s="16"/>
      <c r="L112" s="17"/>
      <c r="N112" s="8" t="s">
        <v>67</v>
      </c>
      <c r="O112" s="8">
        <v>43.778555306929732</v>
      </c>
    </row>
    <row r="113" spans="4:22" ht="17" thickBot="1" x14ac:dyDescent="0.25">
      <c r="D113" s="20" t="s">
        <v>110</v>
      </c>
      <c r="E113" s="9">
        <v>18</v>
      </c>
      <c r="F113" s="16"/>
      <c r="G113" s="16"/>
      <c r="H113" s="16"/>
      <c r="I113" s="16"/>
      <c r="J113" s="16"/>
      <c r="K113" s="16"/>
      <c r="L113" s="17"/>
      <c r="N113" s="9" t="s">
        <v>110</v>
      </c>
      <c r="O113" s="9">
        <v>8</v>
      </c>
    </row>
    <row r="114" spans="4:22" x14ac:dyDescent="0.2">
      <c r="D114" s="15"/>
      <c r="E114" s="16"/>
      <c r="F114" s="16"/>
      <c r="G114" s="16"/>
      <c r="H114" s="16"/>
      <c r="I114" s="16"/>
      <c r="J114" s="16"/>
      <c r="K114" s="16"/>
      <c r="L114" s="17"/>
    </row>
    <row r="115" spans="4:22" ht="17" thickBot="1" x14ac:dyDescent="0.25">
      <c r="D115" s="15" t="s">
        <v>111</v>
      </c>
      <c r="E115" s="16"/>
      <c r="F115" s="16"/>
      <c r="G115" s="16"/>
      <c r="H115" s="16"/>
      <c r="I115" s="16"/>
      <c r="J115" s="16"/>
      <c r="K115" s="16"/>
      <c r="L115" s="17"/>
      <c r="N115" t="s">
        <v>111</v>
      </c>
    </row>
    <row r="116" spans="4:22" x14ac:dyDescent="0.2">
      <c r="D116" s="23"/>
      <c r="E116" s="10" t="s">
        <v>116</v>
      </c>
      <c r="F116" s="10" t="s">
        <v>117</v>
      </c>
      <c r="G116" s="10" t="s">
        <v>118</v>
      </c>
      <c r="H116" s="10" t="s">
        <v>119</v>
      </c>
      <c r="I116" s="10" t="s">
        <v>120</v>
      </c>
      <c r="J116" s="16"/>
      <c r="K116" s="16"/>
      <c r="L116" s="17"/>
      <c r="N116" s="10"/>
      <c r="O116" s="10" t="s">
        <v>116</v>
      </c>
      <c r="P116" s="10" t="s">
        <v>117</v>
      </c>
      <c r="Q116" s="10" t="s">
        <v>118</v>
      </c>
      <c r="R116" s="10" t="s">
        <v>119</v>
      </c>
      <c r="S116" s="10" t="s">
        <v>120</v>
      </c>
    </row>
    <row r="117" spans="4:22" x14ac:dyDescent="0.2">
      <c r="D117" s="18" t="s">
        <v>112</v>
      </c>
      <c r="E117" s="8">
        <v>1</v>
      </c>
      <c r="F117" s="8">
        <v>20966.923375262053</v>
      </c>
      <c r="G117" s="8">
        <v>20966.923375262053</v>
      </c>
      <c r="H117" s="8">
        <v>11.103638873086346</v>
      </c>
      <c r="I117" s="8">
        <v>4.2227116372191833E-3</v>
      </c>
      <c r="J117" s="16"/>
      <c r="K117" s="16"/>
      <c r="L117" s="17"/>
      <c r="N117" s="8" t="s">
        <v>112</v>
      </c>
      <c r="O117" s="8">
        <v>1</v>
      </c>
      <c r="P117" s="8">
        <v>11366.628571428566</v>
      </c>
      <c r="Q117" s="8">
        <v>11366.628571428566</v>
      </c>
      <c r="R117" s="8">
        <v>5.9307390714523471</v>
      </c>
      <c r="S117" s="8">
        <v>5.0794363445223416E-2</v>
      </c>
    </row>
    <row r="118" spans="4:22" x14ac:dyDescent="0.2">
      <c r="D118" s="18" t="s">
        <v>113</v>
      </c>
      <c r="E118" s="8">
        <v>16</v>
      </c>
      <c r="F118" s="8">
        <v>30212.687735849071</v>
      </c>
      <c r="G118" s="8">
        <v>1888.2929834905669</v>
      </c>
      <c r="H118" s="8"/>
      <c r="I118" s="8"/>
      <c r="J118" s="16"/>
      <c r="K118" s="16"/>
      <c r="L118" s="17"/>
      <c r="N118" s="8" t="s">
        <v>113</v>
      </c>
      <c r="O118" s="8">
        <v>6</v>
      </c>
      <c r="P118" s="8">
        <v>11499.371428571434</v>
      </c>
      <c r="Q118" s="8">
        <v>1916.5619047619057</v>
      </c>
      <c r="R118" s="8"/>
      <c r="S118" s="8"/>
    </row>
    <row r="119" spans="4:22" ht="17" thickBot="1" x14ac:dyDescent="0.25">
      <c r="D119" s="20" t="s">
        <v>114</v>
      </c>
      <c r="E119" s="9">
        <v>17</v>
      </c>
      <c r="F119" s="9">
        <v>51179.611111111124</v>
      </c>
      <c r="G119" s="9"/>
      <c r="H119" s="9"/>
      <c r="I119" s="9"/>
      <c r="J119" s="16"/>
      <c r="K119" s="16"/>
      <c r="L119" s="17"/>
      <c r="N119" s="9" t="s">
        <v>114</v>
      </c>
      <c r="O119" s="9">
        <v>7</v>
      </c>
      <c r="P119" s="9">
        <v>22866</v>
      </c>
      <c r="Q119" s="9"/>
      <c r="R119" s="9"/>
      <c r="S119" s="9"/>
    </row>
    <row r="120" spans="4:22" ht="17" thickBot="1" x14ac:dyDescent="0.25">
      <c r="D120" s="15"/>
      <c r="E120" s="16"/>
      <c r="F120" s="16"/>
      <c r="G120" s="16"/>
      <c r="H120" s="16"/>
      <c r="I120" s="16"/>
      <c r="J120" s="16"/>
      <c r="K120" s="16"/>
      <c r="L120" s="17"/>
    </row>
    <row r="121" spans="4:22" x14ac:dyDescent="0.2">
      <c r="D121" s="23"/>
      <c r="E121" s="10" t="s">
        <v>121</v>
      </c>
      <c r="F121" s="10" t="s">
        <v>67</v>
      </c>
      <c r="G121" s="10" t="s">
        <v>122</v>
      </c>
      <c r="H121" s="10" t="s">
        <v>123</v>
      </c>
      <c r="I121" s="10" t="s">
        <v>124</v>
      </c>
      <c r="J121" s="10" t="s">
        <v>125</v>
      </c>
      <c r="K121" s="10" t="s">
        <v>126</v>
      </c>
      <c r="L121" s="24" t="s">
        <v>127</v>
      </c>
      <c r="N121" s="10"/>
      <c r="O121" s="10" t="s">
        <v>121</v>
      </c>
      <c r="P121" s="10" t="s">
        <v>67</v>
      </c>
      <c r="Q121" s="10" t="s">
        <v>122</v>
      </c>
      <c r="R121" s="10" t="s">
        <v>123</v>
      </c>
      <c r="S121" s="10" t="s">
        <v>124</v>
      </c>
      <c r="T121" s="10" t="s">
        <v>125</v>
      </c>
      <c r="U121" s="10" t="s">
        <v>126</v>
      </c>
      <c r="V121" s="10" t="s">
        <v>127</v>
      </c>
    </row>
    <row r="122" spans="4:22" x14ac:dyDescent="0.2">
      <c r="D122" s="18" t="s">
        <v>115</v>
      </c>
      <c r="E122" s="8">
        <v>-19.916981132075485</v>
      </c>
      <c r="F122" s="8">
        <v>22.88523741732612</v>
      </c>
      <c r="G122" s="8">
        <v>-0.87029820879186481</v>
      </c>
      <c r="H122" s="8">
        <v>0.39700706492781268</v>
      </c>
      <c r="I122" s="8">
        <v>-68.431517207001676</v>
      </c>
      <c r="J122" s="8">
        <v>28.597554942850707</v>
      </c>
      <c r="K122" s="8">
        <v>-68.431517207001676</v>
      </c>
      <c r="L122" s="19">
        <v>28.597554942850707</v>
      </c>
      <c r="N122" s="8" t="s">
        <v>115</v>
      </c>
      <c r="O122" s="8">
        <v>-39.957142857142884</v>
      </c>
      <c r="P122" s="8">
        <v>35.00329479146933</v>
      </c>
      <c r="Q122" s="8">
        <v>-1.1415251934192452</v>
      </c>
      <c r="R122" s="8">
        <v>0.29715358410168785</v>
      </c>
      <c r="S122" s="8">
        <v>-125.60711971151018</v>
      </c>
      <c r="T122" s="8">
        <v>45.692833997224412</v>
      </c>
      <c r="U122" s="8">
        <v>-125.60711971151018</v>
      </c>
      <c r="V122" s="8">
        <v>45.692833997224412</v>
      </c>
    </row>
    <row r="123" spans="4:22" ht="17" thickBot="1" x14ac:dyDescent="0.25">
      <c r="D123" s="20" t="s">
        <v>15</v>
      </c>
      <c r="E123" s="9">
        <v>13.342452830188684</v>
      </c>
      <c r="F123" s="9">
        <v>4.0040824510641517</v>
      </c>
      <c r="G123" s="9">
        <v>3.3322123091253291</v>
      </c>
      <c r="H123" s="9">
        <v>4.2227116372191677E-3</v>
      </c>
      <c r="I123" s="9">
        <v>4.8541772236589562</v>
      </c>
      <c r="J123" s="9">
        <v>21.83072843671841</v>
      </c>
      <c r="K123" s="9">
        <v>4.8541772236589562</v>
      </c>
      <c r="L123" s="21">
        <v>21.83072843671841</v>
      </c>
      <c r="N123" s="9" t="s">
        <v>15</v>
      </c>
      <c r="O123" s="9">
        <v>12.742857142857147</v>
      </c>
      <c r="P123" s="9">
        <v>5.2325381778170463</v>
      </c>
      <c r="Q123" s="9">
        <v>2.4353108777838517</v>
      </c>
      <c r="R123" s="9">
        <v>5.079436344522336E-2</v>
      </c>
      <c r="S123" s="9">
        <v>-6.0702536011888242E-2</v>
      </c>
      <c r="T123" s="9">
        <v>25.546416821726183</v>
      </c>
      <c r="U123" s="9">
        <v>-6.0702536011888242E-2</v>
      </c>
      <c r="V123" s="9">
        <v>25.546416821726183</v>
      </c>
    </row>
    <row r="125" spans="4:22" ht="17" thickBot="1" x14ac:dyDescent="0.25"/>
    <row r="126" spans="4:22" x14ac:dyDescent="0.2">
      <c r="D126" s="13" t="s">
        <v>105</v>
      </c>
      <c r="E126" s="14"/>
      <c r="F126" s="87" t="s">
        <v>244</v>
      </c>
      <c r="G126" s="87"/>
      <c r="H126" s="87"/>
      <c r="I126" s="87"/>
      <c r="J126" s="87"/>
      <c r="K126" s="87"/>
      <c r="L126" s="88"/>
    </row>
    <row r="127" spans="4:22" ht="17" thickBot="1" x14ac:dyDescent="0.25">
      <c r="D127" s="15"/>
      <c r="E127" s="16"/>
      <c r="F127" s="16"/>
      <c r="G127" s="16"/>
      <c r="H127" s="16"/>
      <c r="I127" s="16"/>
      <c r="J127" s="16"/>
      <c r="K127" s="16"/>
      <c r="L127" s="17"/>
    </row>
    <row r="128" spans="4:22" x14ac:dyDescent="0.2">
      <c r="D128" s="22" t="s">
        <v>106</v>
      </c>
      <c r="E128" s="12"/>
      <c r="F128" s="16"/>
      <c r="G128" s="16"/>
      <c r="H128" s="16"/>
      <c r="I128" s="16"/>
      <c r="J128" s="16"/>
      <c r="K128" s="16"/>
      <c r="L128" s="17"/>
    </row>
    <row r="129" spans="4:12" x14ac:dyDescent="0.2">
      <c r="D129" s="18" t="s">
        <v>107</v>
      </c>
      <c r="E129" s="8">
        <v>0.5837280104247391</v>
      </c>
      <c r="F129" s="16"/>
      <c r="G129" s="16"/>
      <c r="H129" s="16"/>
      <c r="I129" s="16"/>
      <c r="J129" s="16"/>
      <c r="K129" s="16"/>
      <c r="L129" s="17"/>
    </row>
    <row r="130" spans="4:12" x14ac:dyDescent="0.2">
      <c r="D130" s="18" t="s">
        <v>108</v>
      </c>
      <c r="E130" s="8">
        <v>0.34073839015442431</v>
      </c>
      <c r="F130" s="16"/>
      <c r="G130" s="16"/>
      <c r="H130" s="16"/>
      <c r="I130" s="16"/>
      <c r="J130" s="16"/>
      <c r="K130" s="16"/>
      <c r="L130" s="17"/>
    </row>
    <row r="131" spans="4:12" x14ac:dyDescent="0.2">
      <c r="D131" s="18" t="s">
        <v>109</v>
      </c>
      <c r="E131" s="8">
        <v>0.29953453953907583</v>
      </c>
      <c r="F131" s="16"/>
      <c r="G131" s="16"/>
      <c r="H131" s="16"/>
      <c r="I131" s="16"/>
      <c r="J131" s="16"/>
      <c r="K131" s="16"/>
      <c r="L131" s="17"/>
    </row>
    <row r="132" spans="4:12" x14ac:dyDescent="0.2">
      <c r="D132" s="18" t="s">
        <v>67</v>
      </c>
      <c r="E132" s="8">
        <v>516.73907061403509</v>
      </c>
      <c r="F132" s="16"/>
      <c r="G132" s="16"/>
      <c r="H132" s="16"/>
      <c r="I132" s="16"/>
      <c r="J132" s="16"/>
      <c r="K132" s="16"/>
      <c r="L132" s="17"/>
    </row>
    <row r="133" spans="4:12" ht="17" thickBot="1" x14ac:dyDescent="0.25">
      <c r="D133" s="20" t="s">
        <v>110</v>
      </c>
      <c r="E133" s="9">
        <v>18</v>
      </c>
      <c r="F133" s="16"/>
      <c r="G133" s="16"/>
      <c r="H133" s="16"/>
      <c r="I133" s="16"/>
      <c r="J133" s="16"/>
      <c r="K133" s="16"/>
      <c r="L133" s="17"/>
    </row>
    <row r="134" spans="4:12" x14ac:dyDescent="0.2">
      <c r="D134" s="15"/>
      <c r="E134" s="16"/>
      <c r="F134" s="16"/>
      <c r="G134" s="16"/>
      <c r="H134" s="16"/>
      <c r="I134" s="16"/>
      <c r="J134" s="16"/>
      <c r="K134" s="16"/>
      <c r="L134" s="17"/>
    </row>
    <row r="135" spans="4:12" ht="17" thickBot="1" x14ac:dyDescent="0.25">
      <c r="D135" s="15" t="s">
        <v>111</v>
      </c>
      <c r="E135" s="16"/>
      <c r="F135" s="16"/>
      <c r="G135" s="16"/>
      <c r="H135" s="16"/>
      <c r="I135" s="16"/>
      <c r="J135" s="16"/>
      <c r="K135" s="16"/>
      <c r="L135" s="17"/>
    </row>
    <row r="136" spans="4:12" x14ac:dyDescent="0.2">
      <c r="D136" s="23"/>
      <c r="E136" s="10" t="s">
        <v>116</v>
      </c>
      <c r="F136" s="10" t="s">
        <v>117</v>
      </c>
      <c r="G136" s="10" t="s">
        <v>118</v>
      </c>
      <c r="H136" s="10" t="s">
        <v>119</v>
      </c>
      <c r="I136" s="10" t="s">
        <v>120</v>
      </c>
      <c r="J136" s="16"/>
      <c r="K136" s="16"/>
      <c r="L136" s="17"/>
    </row>
    <row r="137" spans="4:12" x14ac:dyDescent="0.2">
      <c r="D137" s="18" t="s">
        <v>112</v>
      </c>
      <c r="E137" s="8">
        <v>1</v>
      </c>
      <c r="F137" s="8">
        <v>2208136.2264150931</v>
      </c>
      <c r="G137" s="8">
        <v>2208136.2264150931</v>
      </c>
      <c r="H137" s="8">
        <v>8.269576388268403</v>
      </c>
      <c r="I137" s="8">
        <v>1.0980994461464274E-2</v>
      </c>
      <c r="J137" s="16"/>
      <c r="K137" s="16"/>
      <c r="L137" s="17"/>
    </row>
    <row r="138" spans="4:12" x14ac:dyDescent="0.2">
      <c r="D138" s="18" t="s">
        <v>113</v>
      </c>
      <c r="E138" s="8">
        <v>16</v>
      </c>
      <c r="F138" s="8">
        <v>4272308.2735849069</v>
      </c>
      <c r="G138" s="8">
        <v>267019.26709905668</v>
      </c>
      <c r="H138" s="8"/>
      <c r="I138" s="8"/>
      <c r="J138" s="16"/>
      <c r="K138" s="16"/>
      <c r="L138" s="17"/>
    </row>
    <row r="139" spans="4:12" ht="17" thickBot="1" x14ac:dyDescent="0.25">
      <c r="D139" s="20" t="s">
        <v>114</v>
      </c>
      <c r="E139" s="9">
        <v>17</v>
      </c>
      <c r="F139" s="9">
        <v>6480444.5</v>
      </c>
      <c r="G139" s="9"/>
      <c r="H139" s="9"/>
      <c r="I139" s="9"/>
      <c r="J139" s="16"/>
      <c r="K139" s="16"/>
      <c r="L139" s="17"/>
    </row>
    <row r="140" spans="4:12" ht="17" thickBot="1" x14ac:dyDescent="0.25">
      <c r="D140" s="15"/>
      <c r="E140" s="16"/>
      <c r="F140" s="16"/>
      <c r="G140" s="16"/>
      <c r="H140" s="16"/>
      <c r="I140" s="16"/>
      <c r="J140" s="16"/>
      <c r="K140" s="16"/>
      <c r="L140" s="17"/>
    </row>
    <row r="141" spans="4:12" x14ac:dyDescent="0.2">
      <c r="D141" s="23"/>
      <c r="E141" s="10" t="s">
        <v>121</v>
      </c>
      <c r="F141" s="10" t="s">
        <v>67</v>
      </c>
      <c r="G141" s="10" t="s">
        <v>122</v>
      </c>
      <c r="H141" s="10" t="s">
        <v>123</v>
      </c>
      <c r="I141" s="10" t="s">
        <v>124</v>
      </c>
      <c r="J141" s="10" t="s">
        <v>125</v>
      </c>
      <c r="K141" s="10" t="s">
        <v>126</v>
      </c>
      <c r="L141" s="24" t="s">
        <v>127</v>
      </c>
    </row>
    <row r="142" spans="4:12" x14ac:dyDescent="0.2">
      <c r="D142" s="18" t="s">
        <v>115</v>
      </c>
      <c r="E142" s="8">
        <v>-243.66981132075506</v>
      </c>
      <c r="F142" s="8">
        <v>272.13978186704719</v>
      </c>
      <c r="G142" s="8">
        <v>-0.89538475282455754</v>
      </c>
      <c r="H142" s="8">
        <v>0.38385432259436347</v>
      </c>
      <c r="I142" s="8">
        <v>-820.58037702962474</v>
      </c>
      <c r="J142" s="8">
        <v>333.24075438811468</v>
      </c>
      <c r="K142" s="8">
        <v>-820.58037702962474</v>
      </c>
      <c r="L142" s="19">
        <v>333.24075438811468</v>
      </c>
    </row>
    <row r="143" spans="4:12" ht="17" thickBot="1" x14ac:dyDescent="0.25">
      <c r="D143" s="20" t="s">
        <v>15</v>
      </c>
      <c r="E143" s="9">
        <v>136.92452830188688</v>
      </c>
      <c r="F143" s="9">
        <v>47.614543163327397</v>
      </c>
      <c r="G143" s="9">
        <v>2.8756871158504742</v>
      </c>
      <c r="H143" s="9">
        <v>1.098099446146421E-2</v>
      </c>
      <c r="I143" s="9">
        <v>35.986205929949946</v>
      </c>
      <c r="J143" s="9">
        <v>237.8628506738238</v>
      </c>
      <c r="K143" s="9">
        <v>35.986205929949946</v>
      </c>
      <c r="L143" s="21">
        <v>237.8628506738238</v>
      </c>
    </row>
    <row r="149" spans="1:29" ht="19" x14ac:dyDescent="0.25">
      <c r="D149" s="84" t="s">
        <v>171</v>
      </c>
      <c r="E149" s="84"/>
      <c r="F149" s="84"/>
      <c r="G149" s="84"/>
      <c r="K149" s="89" t="s">
        <v>143</v>
      </c>
      <c r="L149" s="89"/>
      <c r="M149" s="89"/>
      <c r="N149" s="89"/>
      <c r="O149" s="89"/>
      <c r="P149" s="89"/>
      <c r="Q149" s="89"/>
      <c r="R149" s="89"/>
      <c r="V149" s="89" t="s">
        <v>194</v>
      </c>
      <c r="W149" s="89"/>
      <c r="X149" s="89"/>
      <c r="Y149" s="89"/>
      <c r="Z149" s="89"/>
      <c r="AA149" s="89"/>
      <c r="AB149" s="89"/>
      <c r="AC149" s="89"/>
    </row>
    <row r="150" spans="1:29" x14ac:dyDescent="0.2">
      <c r="A150" s="1"/>
      <c r="B150" s="1" t="s">
        <v>0</v>
      </c>
      <c r="C150" s="1" t="s">
        <v>2</v>
      </c>
      <c r="D150" s="1" t="s">
        <v>19</v>
      </c>
      <c r="E150" s="1" t="s">
        <v>20</v>
      </c>
      <c r="F150" s="1" t="s">
        <v>21</v>
      </c>
      <c r="G150" s="1" t="s">
        <v>22</v>
      </c>
      <c r="H150" s="1" t="s">
        <v>15</v>
      </c>
      <c r="K150" s="1" t="s">
        <v>19</v>
      </c>
      <c r="L150" s="1" t="s">
        <v>197</v>
      </c>
      <c r="M150" s="1" t="s">
        <v>20</v>
      </c>
      <c r="N150" s="1" t="s">
        <v>198</v>
      </c>
      <c r="O150" s="1" t="s">
        <v>21</v>
      </c>
      <c r="P150" s="1" t="s">
        <v>199</v>
      </c>
      <c r="Q150" s="1" t="s">
        <v>22</v>
      </c>
      <c r="R150" s="1" t="s">
        <v>200</v>
      </c>
      <c r="V150" s="1"/>
      <c r="W150" s="1" t="s">
        <v>0</v>
      </c>
      <c r="X150" s="1" t="s">
        <v>2</v>
      </c>
      <c r="Y150" s="1" t="s">
        <v>19</v>
      </c>
      <c r="Z150" s="1" t="s">
        <v>20</v>
      </c>
      <c r="AA150" s="1" t="s">
        <v>21</v>
      </c>
      <c r="AB150" s="1" t="s">
        <v>22</v>
      </c>
      <c r="AC150" s="1" t="s">
        <v>15</v>
      </c>
    </row>
    <row r="151" spans="1:29" x14ac:dyDescent="0.2">
      <c r="A151">
        <v>1</v>
      </c>
      <c r="B151" t="s">
        <v>6</v>
      </c>
      <c r="C151" t="s">
        <v>7</v>
      </c>
      <c r="D151">
        <v>0</v>
      </c>
      <c r="E151">
        <v>2.9</v>
      </c>
      <c r="F151">
        <v>3.5</v>
      </c>
      <c r="G151">
        <v>10.199999999999999</v>
      </c>
      <c r="H151">
        <v>7</v>
      </c>
      <c r="K151">
        <v>0</v>
      </c>
      <c r="L151">
        <f>STANDARDIZE(K151,$M$174,$M$173)</f>
        <v>-0.58980776980482097</v>
      </c>
      <c r="M151">
        <v>2.9</v>
      </c>
      <c r="N151">
        <f>STANDARDIZE(M151,$N$174,$N$173)</f>
        <v>-0.80099556983225617</v>
      </c>
      <c r="O151">
        <v>3.5</v>
      </c>
      <c r="P151">
        <f>STANDARDIZE(O151,$O$174,$O$173)</f>
        <v>-2.2813957285719916E-2</v>
      </c>
      <c r="Q151">
        <v>10.199999999999999</v>
      </c>
      <c r="R151">
        <f>STANDARDIZE(Q151,$P$174,$P$173)</f>
        <v>0.18184560639485359</v>
      </c>
      <c r="V151">
        <v>1</v>
      </c>
      <c r="W151" t="s">
        <v>6</v>
      </c>
      <c r="X151" t="s">
        <v>7</v>
      </c>
      <c r="Y151">
        <v>0</v>
      </c>
      <c r="Z151">
        <v>2.9</v>
      </c>
      <c r="AA151">
        <v>3.5</v>
      </c>
      <c r="AB151">
        <v>10.199999999999999</v>
      </c>
      <c r="AC151">
        <v>7</v>
      </c>
    </row>
    <row r="152" spans="1:29" x14ac:dyDescent="0.2">
      <c r="A152">
        <v>2</v>
      </c>
      <c r="B152" t="s">
        <v>6</v>
      </c>
      <c r="C152" t="s">
        <v>23</v>
      </c>
      <c r="D152">
        <v>0</v>
      </c>
      <c r="E152">
        <v>9.4</v>
      </c>
      <c r="F152">
        <v>7.2</v>
      </c>
      <c r="G152">
        <v>17</v>
      </c>
      <c r="H152">
        <v>11</v>
      </c>
      <c r="K152">
        <v>0</v>
      </c>
      <c r="L152">
        <f t="shared" ref="L152:L170" si="6">STANDARDIZE(K152,$M$174,$M$173)</f>
        <v>-0.58980776980482097</v>
      </c>
      <c r="M152">
        <v>9.4</v>
      </c>
      <c r="N152">
        <f t="shared" ref="N152:N170" si="7">STANDARDIZE(M152,$N$174,$N$173)</f>
        <v>0.12956228609440415</v>
      </c>
      <c r="O152">
        <v>7.2</v>
      </c>
      <c r="P152">
        <f t="shared" ref="P152:P170" si="8">STANDARDIZE(O152,$O$174,$O$173)</f>
        <v>2.0874770916433705</v>
      </c>
      <c r="Q152">
        <v>17</v>
      </c>
      <c r="R152">
        <f t="shared" ref="R152:R170" si="9">STANDARDIZE(Q152,$P$174,$P$173)</f>
        <v>1.2209633572225904</v>
      </c>
      <c r="V152">
        <v>2</v>
      </c>
      <c r="W152" t="s">
        <v>6</v>
      </c>
      <c r="X152" t="s">
        <v>23</v>
      </c>
      <c r="Y152">
        <v>0</v>
      </c>
      <c r="Z152">
        <v>9.4</v>
      </c>
      <c r="AA152">
        <v>7.2</v>
      </c>
      <c r="AB152">
        <v>17</v>
      </c>
      <c r="AC152">
        <v>11</v>
      </c>
    </row>
    <row r="153" spans="1:29" x14ac:dyDescent="0.2">
      <c r="A153">
        <v>3</v>
      </c>
      <c r="B153" t="s">
        <v>6</v>
      </c>
      <c r="C153" t="s">
        <v>25</v>
      </c>
      <c r="D153">
        <v>18.3</v>
      </c>
      <c r="E153">
        <v>11.8</v>
      </c>
      <c r="F153">
        <v>4.7</v>
      </c>
      <c r="G153">
        <v>16</v>
      </c>
      <c r="H153">
        <v>11</v>
      </c>
      <c r="K153">
        <v>18.3</v>
      </c>
      <c r="L153">
        <f t="shared" si="6"/>
        <v>1.5039812093277154</v>
      </c>
      <c r="M153">
        <v>11.8</v>
      </c>
      <c r="N153">
        <f t="shared" si="7"/>
        <v>0.47315287905194031</v>
      </c>
      <c r="O153">
        <v>4.7</v>
      </c>
      <c r="P153">
        <f t="shared" si="8"/>
        <v>0.66160476128587697</v>
      </c>
      <c r="Q153">
        <v>16</v>
      </c>
      <c r="R153">
        <f t="shared" si="9"/>
        <v>1.0681519232773351</v>
      </c>
      <c r="V153">
        <v>3</v>
      </c>
      <c r="W153" t="s">
        <v>6</v>
      </c>
      <c r="X153" t="s">
        <v>25</v>
      </c>
      <c r="Y153">
        <v>18.3</v>
      </c>
      <c r="Z153">
        <v>11.8</v>
      </c>
      <c r="AA153">
        <v>4.7</v>
      </c>
      <c r="AB153">
        <v>16</v>
      </c>
      <c r="AC153">
        <v>11</v>
      </c>
    </row>
    <row r="154" spans="1:29" x14ac:dyDescent="0.2">
      <c r="A154">
        <v>4</v>
      </c>
      <c r="B154" t="s">
        <v>6</v>
      </c>
      <c r="C154" t="s">
        <v>27</v>
      </c>
      <c r="D154">
        <v>0</v>
      </c>
      <c r="E154">
        <v>4.4000000000000004</v>
      </c>
      <c r="F154">
        <v>3.3</v>
      </c>
      <c r="G154">
        <v>3.1</v>
      </c>
      <c r="H154">
        <v>8</v>
      </c>
      <c r="K154">
        <v>0</v>
      </c>
      <c r="L154">
        <f t="shared" si="6"/>
        <v>-0.58980776980482097</v>
      </c>
      <c r="M154">
        <v>4.4000000000000004</v>
      </c>
      <c r="N154">
        <f t="shared" si="7"/>
        <v>-0.58625144923379613</v>
      </c>
      <c r="O154">
        <v>3.3</v>
      </c>
      <c r="P154">
        <f t="shared" si="8"/>
        <v>-0.13688374371431949</v>
      </c>
      <c r="Q154">
        <v>3.1</v>
      </c>
      <c r="R154">
        <f t="shared" si="9"/>
        <v>-0.90311557461645975</v>
      </c>
      <c r="V154">
        <v>4</v>
      </c>
      <c r="W154" t="s">
        <v>6</v>
      </c>
      <c r="X154" t="s">
        <v>27</v>
      </c>
      <c r="Y154">
        <v>0</v>
      </c>
      <c r="Z154">
        <v>4.4000000000000004</v>
      </c>
      <c r="AA154">
        <v>3.3</v>
      </c>
      <c r="AB154">
        <v>3.1</v>
      </c>
      <c r="AC154">
        <v>8</v>
      </c>
    </row>
    <row r="155" spans="1:29" x14ac:dyDescent="0.2">
      <c r="A155">
        <v>5</v>
      </c>
      <c r="B155" t="s">
        <v>6</v>
      </c>
      <c r="C155" t="s">
        <v>29</v>
      </c>
      <c r="D155">
        <v>7.5</v>
      </c>
      <c r="E155">
        <v>2.2999999999999998</v>
      </c>
      <c r="F155">
        <v>2.9</v>
      </c>
      <c r="G155">
        <v>4.5999999999999996</v>
      </c>
      <c r="H155">
        <v>12</v>
      </c>
      <c r="K155">
        <v>7.5</v>
      </c>
      <c r="L155">
        <f t="shared" si="6"/>
        <v>0.2683024675445792</v>
      </c>
      <c r="M155">
        <v>2.2999999999999998</v>
      </c>
      <c r="N155">
        <f t="shared" si="7"/>
        <v>-0.88689321807164023</v>
      </c>
      <c r="O155">
        <v>2.9</v>
      </c>
      <c r="P155">
        <f t="shared" si="8"/>
        <v>-0.36502331657151837</v>
      </c>
      <c r="Q155">
        <v>4.5999999999999996</v>
      </c>
      <c r="R155">
        <f t="shared" si="9"/>
        <v>-0.67389842369857667</v>
      </c>
      <c r="V155">
        <v>5</v>
      </c>
      <c r="W155" t="s">
        <v>6</v>
      </c>
      <c r="X155" t="s">
        <v>29</v>
      </c>
      <c r="Y155">
        <v>7.5</v>
      </c>
      <c r="Z155">
        <v>2.2999999999999998</v>
      </c>
      <c r="AA155">
        <v>2.9</v>
      </c>
      <c r="AB155">
        <v>4.5999999999999996</v>
      </c>
      <c r="AC155">
        <v>12</v>
      </c>
    </row>
    <row r="156" spans="1:29" x14ac:dyDescent="0.2">
      <c r="A156">
        <v>6</v>
      </c>
      <c r="B156" t="s">
        <v>6</v>
      </c>
      <c r="C156" t="s">
        <v>32</v>
      </c>
      <c r="D156">
        <v>0</v>
      </c>
      <c r="E156">
        <v>3.5</v>
      </c>
      <c r="F156">
        <v>1.5</v>
      </c>
      <c r="G156">
        <v>3.5</v>
      </c>
      <c r="H156">
        <v>3</v>
      </c>
      <c r="K156">
        <v>0</v>
      </c>
      <c r="L156">
        <f t="shared" si="6"/>
        <v>-0.58980776980482097</v>
      </c>
      <c r="M156">
        <v>3.5</v>
      </c>
      <c r="N156">
        <f t="shared" si="7"/>
        <v>-0.71509792159287222</v>
      </c>
      <c r="O156">
        <v>1.5</v>
      </c>
      <c r="P156">
        <f t="shared" si="8"/>
        <v>-1.1635118215717146</v>
      </c>
      <c r="Q156">
        <v>3.5</v>
      </c>
      <c r="R156">
        <f t="shared" si="9"/>
        <v>-0.84199100103835756</v>
      </c>
      <c r="V156">
        <v>6</v>
      </c>
      <c r="W156" t="s">
        <v>6</v>
      </c>
      <c r="X156" t="s">
        <v>32</v>
      </c>
      <c r="Y156">
        <v>0</v>
      </c>
      <c r="Z156">
        <v>3.5</v>
      </c>
      <c r="AA156">
        <v>1.5</v>
      </c>
      <c r="AB156">
        <v>3.5</v>
      </c>
      <c r="AC156">
        <v>3</v>
      </c>
    </row>
    <row r="157" spans="1:29" x14ac:dyDescent="0.2">
      <c r="A157">
        <v>7</v>
      </c>
      <c r="B157" t="s">
        <v>6</v>
      </c>
      <c r="C157" t="s">
        <v>35</v>
      </c>
      <c r="D157">
        <v>0</v>
      </c>
      <c r="E157">
        <v>5.6</v>
      </c>
      <c r="F157">
        <v>2.2999999999999998</v>
      </c>
      <c r="G157">
        <v>3.5</v>
      </c>
      <c r="H157">
        <v>9</v>
      </c>
      <c r="K157">
        <v>0</v>
      </c>
      <c r="L157">
        <f t="shared" si="6"/>
        <v>-0.58980776980482097</v>
      </c>
      <c r="M157">
        <v>5.6</v>
      </c>
      <c r="N157">
        <f t="shared" si="7"/>
        <v>-0.41445615275502812</v>
      </c>
      <c r="O157">
        <v>2.2999999999999998</v>
      </c>
      <c r="P157">
        <f t="shared" si="8"/>
        <v>-0.70723267585731686</v>
      </c>
      <c r="Q157">
        <v>3.5</v>
      </c>
      <c r="R157">
        <f t="shared" si="9"/>
        <v>-0.84199100103835756</v>
      </c>
      <c r="V157">
        <v>7</v>
      </c>
      <c r="W157" t="s">
        <v>6</v>
      </c>
      <c r="X157" t="s">
        <v>35</v>
      </c>
      <c r="Y157">
        <v>0</v>
      </c>
      <c r="Z157">
        <v>5.6</v>
      </c>
      <c r="AA157">
        <v>2.2999999999999998</v>
      </c>
      <c r="AB157">
        <v>3.5</v>
      </c>
      <c r="AC157">
        <v>9</v>
      </c>
    </row>
    <row r="158" spans="1:29" x14ac:dyDescent="0.2">
      <c r="A158">
        <v>8</v>
      </c>
      <c r="B158" t="s">
        <v>6</v>
      </c>
      <c r="C158" t="s">
        <v>37</v>
      </c>
      <c r="D158">
        <v>0</v>
      </c>
      <c r="E158">
        <v>14.8</v>
      </c>
      <c r="F158">
        <v>1.7</v>
      </c>
      <c r="G158">
        <v>13.7</v>
      </c>
      <c r="H158">
        <v>4</v>
      </c>
      <c r="K158">
        <v>0</v>
      </c>
      <c r="L158">
        <f t="shared" si="6"/>
        <v>-0.58980776980482097</v>
      </c>
      <c r="M158">
        <v>14.8</v>
      </c>
      <c r="N158">
        <f t="shared" si="7"/>
        <v>0.90264112024886045</v>
      </c>
      <c r="O158">
        <v>1.7</v>
      </c>
      <c r="P158">
        <f t="shared" si="8"/>
        <v>-1.0494420351431151</v>
      </c>
      <c r="Q158">
        <v>13.7</v>
      </c>
      <c r="R158">
        <f t="shared" si="9"/>
        <v>0.71668562520324752</v>
      </c>
      <c r="V158">
        <v>8</v>
      </c>
      <c r="W158" t="s">
        <v>6</v>
      </c>
      <c r="X158" t="s">
        <v>37</v>
      </c>
      <c r="Y158">
        <v>0</v>
      </c>
      <c r="Z158">
        <v>14.8</v>
      </c>
      <c r="AA158">
        <v>1.7</v>
      </c>
      <c r="AB158">
        <v>13.7</v>
      </c>
      <c r="AC158">
        <v>4</v>
      </c>
    </row>
    <row r="159" spans="1:29" x14ac:dyDescent="0.2">
      <c r="A159">
        <v>9</v>
      </c>
      <c r="B159" t="s">
        <v>6</v>
      </c>
      <c r="C159" t="s">
        <v>39</v>
      </c>
      <c r="D159">
        <v>0</v>
      </c>
      <c r="E159">
        <v>31.5</v>
      </c>
      <c r="F159">
        <v>4</v>
      </c>
      <c r="G159">
        <v>4.4000000000000004</v>
      </c>
      <c r="H159">
        <v>3</v>
      </c>
      <c r="K159">
        <v>0</v>
      </c>
      <c r="L159">
        <f t="shared" si="6"/>
        <v>-0.58980776980482097</v>
      </c>
      <c r="M159">
        <v>31.5</v>
      </c>
      <c r="N159">
        <f t="shared" si="7"/>
        <v>3.2934589962450489</v>
      </c>
      <c r="O159">
        <v>4</v>
      </c>
      <c r="P159">
        <f t="shared" si="8"/>
        <v>0.26236050878577877</v>
      </c>
      <c r="Q159">
        <v>4.4000000000000004</v>
      </c>
      <c r="R159">
        <f t="shared" si="9"/>
        <v>-0.70446071048762759</v>
      </c>
      <c r="V159">
        <v>9</v>
      </c>
      <c r="W159" t="s">
        <v>6</v>
      </c>
      <c r="X159" t="s">
        <v>39</v>
      </c>
      <c r="Y159">
        <v>0</v>
      </c>
      <c r="Z159">
        <v>31.5</v>
      </c>
      <c r="AA159">
        <v>4</v>
      </c>
      <c r="AB159">
        <v>4.4000000000000004</v>
      </c>
      <c r="AC159">
        <v>3</v>
      </c>
    </row>
    <row r="160" spans="1:29" x14ac:dyDescent="0.2">
      <c r="A160">
        <v>10</v>
      </c>
      <c r="B160" t="s">
        <v>6</v>
      </c>
      <c r="C160" t="s">
        <v>41</v>
      </c>
      <c r="D160">
        <v>0</v>
      </c>
      <c r="E160">
        <v>10.4</v>
      </c>
      <c r="F160">
        <v>1.5</v>
      </c>
      <c r="G160">
        <v>2.1</v>
      </c>
      <c r="H160">
        <v>3</v>
      </c>
      <c r="K160">
        <v>0</v>
      </c>
      <c r="L160">
        <f t="shared" si="6"/>
        <v>-0.58980776980482097</v>
      </c>
      <c r="M160">
        <v>10.4</v>
      </c>
      <c r="N160">
        <f t="shared" si="7"/>
        <v>0.27272503316004421</v>
      </c>
      <c r="O160">
        <v>1.5</v>
      </c>
      <c r="P160">
        <f t="shared" si="8"/>
        <v>-1.1635118215717146</v>
      </c>
      <c r="Q160">
        <v>2.1</v>
      </c>
      <c r="R160">
        <f t="shared" si="9"/>
        <v>-1.0559270085617152</v>
      </c>
      <c r="V160">
        <v>10</v>
      </c>
      <c r="W160" t="s">
        <v>6</v>
      </c>
      <c r="X160" t="s">
        <v>41</v>
      </c>
      <c r="Y160">
        <v>0</v>
      </c>
      <c r="Z160">
        <v>10.4</v>
      </c>
      <c r="AA160">
        <v>1.5</v>
      </c>
      <c r="AB160">
        <v>2.1</v>
      </c>
      <c r="AC160">
        <v>3</v>
      </c>
    </row>
    <row r="161" spans="1:29" x14ac:dyDescent="0.2">
      <c r="A161">
        <v>11</v>
      </c>
      <c r="B161" t="s">
        <v>43</v>
      </c>
      <c r="C161" t="s">
        <v>44</v>
      </c>
      <c r="D161">
        <v>30.2</v>
      </c>
      <c r="E161">
        <v>0</v>
      </c>
      <c r="F161">
        <v>3.9</v>
      </c>
      <c r="G161">
        <v>14</v>
      </c>
      <c r="H161">
        <v>3</v>
      </c>
      <c r="K161">
        <v>30.2</v>
      </c>
      <c r="L161">
        <f t="shared" si="6"/>
        <v>2.8655161192554304</v>
      </c>
      <c r="M161">
        <v>0</v>
      </c>
      <c r="N161">
        <f t="shared" si="7"/>
        <v>-1.2161675363226123</v>
      </c>
      <c r="O161">
        <v>3.9</v>
      </c>
      <c r="P161">
        <f t="shared" si="8"/>
        <v>0.20532561557147896</v>
      </c>
      <c r="Q161">
        <v>14</v>
      </c>
      <c r="R161">
        <f t="shared" si="9"/>
        <v>0.76252905538682425</v>
      </c>
      <c r="V161">
        <v>11</v>
      </c>
      <c r="W161" t="s">
        <v>43</v>
      </c>
      <c r="X161" t="s">
        <v>46</v>
      </c>
      <c r="Y161">
        <v>4.2</v>
      </c>
      <c r="Z161">
        <v>8.6</v>
      </c>
      <c r="AA161">
        <v>6.1</v>
      </c>
      <c r="AB161">
        <v>12.3</v>
      </c>
      <c r="AC161">
        <v>7</v>
      </c>
    </row>
    <row r="162" spans="1:29" x14ac:dyDescent="0.2">
      <c r="A162">
        <v>12</v>
      </c>
      <c r="B162" t="s">
        <v>43</v>
      </c>
      <c r="C162" t="s">
        <v>46</v>
      </c>
      <c r="D162">
        <v>4.2</v>
      </c>
      <c r="E162">
        <v>8.6</v>
      </c>
      <c r="F162">
        <v>6.1</v>
      </c>
      <c r="G162">
        <v>12.3</v>
      </c>
      <c r="H162">
        <v>7</v>
      </c>
      <c r="K162">
        <v>4.2</v>
      </c>
      <c r="L162">
        <f t="shared" si="6"/>
        <v>-0.10926603688915686</v>
      </c>
      <c r="M162">
        <v>8.6</v>
      </c>
      <c r="N162">
        <f t="shared" si="7"/>
        <v>1.5032088441892012E-2</v>
      </c>
      <c r="O162">
        <v>6.1</v>
      </c>
      <c r="P162">
        <f t="shared" si="8"/>
        <v>1.4600932662860731</v>
      </c>
      <c r="Q162">
        <v>12.3</v>
      </c>
      <c r="R162">
        <f t="shared" si="9"/>
        <v>0.50274961767989013</v>
      </c>
      <c r="V162">
        <v>12</v>
      </c>
      <c r="W162" t="s">
        <v>43</v>
      </c>
      <c r="X162" t="s">
        <v>48</v>
      </c>
      <c r="Y162">
        <v>21.5</v>
      </c>
      <c r="Z162">
        <v>8.6</v>
      </c>
      <c r="AA162">
        <v>1.5</v>
      </c>
      <c r="AB162">
        <v>1.8</v>
      </c>
      <c r="AC162">
        <v>3</v>
      </c>
    </row>
    <row r="163" spans="1:29" x14ac:dyDescent="0.2">
      <c r="A163">
        <v>13</v>
      </c>
      <c r="B163" t="s">
        <v>43</v>
      </c>
      <c r="C163" t="s">
        <v>48</v>
      </c>
      <c r="D163">
        <v>21.5</v>
      </c>
      <c r="E163">
        <v>8.6</v>
      </c>
      <c r="F163">
        <v>1.5</v>
      </c>
      <c r="G163">
        <v>1.8</v>
      </c>
      <c r="H163">
        <v>3</v>
      </c>
      <c r="K163">
        <v>21.5</v>
      </c>
      <c r="L163">
        <f t="shared" si="6"/>
        <v>1.870108243930126</v>
      </c>
      <c r="M163">
        <v>8.6</v>
      </c>
      <c r="N163">
        <f t="shared" si="7"/>
        <v>1.5032088441892012E-2</v>
      </c>
      <c r="O163">
        <v>1.5</v>
      </c>
      <c r="P163">
        <f t="shared" si="8"/>
        <v>-1.1635118215717146</v>
      </c>
      <c r="Q163">
        <v>1.8</v>
      </c>
      <c r="R163">
        <f t="shared" si="9"/>
        <v>-1.1017704387452918</v>
      </c>
      <c r="V163">
        <v>13</v>
      </c>
      <c r="W163" t="s">
        <v>43</v>
      </c>
      <c r="X163" t="s">
        <v>50</v>
      </c>
      <c r="Y163">
        <v>11.3</v>
      </c>
      <c r="Z163">
        <v>0</v>
      </c>
      <c r="AA163">
        <v>5.0999999999999996</v>
      </c>
      <c r="AB163">
        <v>19.2</v>
      </c>
      <c r="AC163">
        <v>5</v>
      </c>
    </row>
    <row r="164" spans="1:29" x14ac:dyDescent="0.2">
      <c r="A164">
        <v>14</v>
      </c>
      <c r="B164" t="s">
        <v>43</v>
      </c>
      <c r="C164" t="s">
        <v>50</v>
      </c>
      <c r="D164">
        <v>11.3</v>
      </c>
      <c r="E164">
        <v>0</v>
      </c>
      <c r="F164">
        <v>5.0999999999999996</v>
      </c>
      <c r="G164">
        <v>19.2</v>
      </c>
      <c r="H164">
        <v>5</v>
      </c>
      <c r="K164">
        <v>11.3</v>
      </c>
      <c r="L164">
        <f t="shared" si="6"/>
        <v>0.70307832113494206</v>
      </c>
      <c r="M164">
        <v>0</v>
      </c>
      <c r="N164">
        <f t="shared" si="7"/>
        <v>-1.2161675363226123</v>
      </c>
      <c r="O164">
        <v>5.0999999999999996</v>
      </c>
      <c r="P164">
        <f t="shared" si="8"/>
        <v>0.88974433414307563</v>
      </c>
      <c r="Q164">
        <v>19.2</v>
      </c>
      <c r="R164">
        <f t="shared" si="9"/>
        <v>1.5571485119021524</v>
      </c>
      <c r="V164">
        <v>14</v>
      </c>
      <c r="W164" t="s">
        <v>43</v>
      </c>
      <c r="X164" t="s">
        <v>52</v>
      </c>
      <c r="Y164">
        <v>0</v>
      </c>
      <c r="Z164">
        <v>6.3</v>
      </c>
      <c r="AA164">
        <v>1.8</v>
      </c>
      <c r="AB164">
        <v>2.2999999999999998</v>
      </c>
      <c r="AC164">
        <v>3</v>
      </c>
    </row>
    <row r="165" spans="1:29" x14ac:dyDescent="0.2">
      <c r="A165">
        <v>15</v>
      </c>
      <c r="B165" t="s">
        <v>43</v>
      </c>
      <c r="C165" t="s">
        <v>52</v>
      </c>
      <c r="D165">
        <v>0</v>
      </c>
      <c r="E165">
        <v>6.3</v>
      </c>
      <c r="F165">
        <v>1.8</v>
      </c>
      <c r="G165">
        <v>2.2999999999999998</v>
      </c>
      <c r="H165">
        <v>3</v>
      </c>
      <c r="K165">
        <v>0</v>
      </c>
      <c r="L165">
        <f t="shared" si="6"/>
        <v>-0.58980776980482097</v>
      </c>
      <c r="M165">
        <v>6.3</v>
      </c>
      <c r="N165">
        <f t="shared" si="7"/>
        <v>-0.31424222980908006</v>
      </c>
      <c r="O165">
        <v>1.8</v>
      </c>
      <c r="P165">
        <f t="shared" si="8"/>
        <v>-0.99240714192881541</v>
      </c>
      <c r="Q165">
        <v>2.2999999999999998</v>
      </c>
      <c r="R165">
        <f t="shared" si="9"/>
        <v>-1.025364721772664</v>
      </c>
      <c r="V165">
        <v>15</v>
      </c>
      <c r="W165" t="s">
        <v>43</v>
      </c>
      <c r="X165" t="s">
        <v>54</v>
      </c>
      <c r="Y165">
        <v>0</v>
      </c>
      <c r="Z165">
        <v>5.6</v>
      </c>
      <c r="AA165">
        <v>4.7</v>
      </c>
      <c r="AB165">
        <v>5.3</v>
      </c>
      <c r="AC165">
        <v>2</v>
      </c>
    </row>
    <row r="166" spans="1:29" x14ac:dyDescent="0.2">
      <c r="A166">
        <v>16</v>
      </c>
      <c r="B166" t="s">
        <v>43</v>
      </c>
      <c r="C166" t="s">
        <v>54</v>
      </c>
      <c r="D166">
        <v>0</v>
      </c>
      <c r="E166">
        <v>5.6</v>
      </c>
      <c r="F166">
        <v>4.7</v>
      </c>
      <c r="G166">
        <v>5.3</v>
      </c>
      <c r="H166">
        <v>2</v>
      </c>
      <c r="K166">
        <v>0</v>
      </c>
      <c r="L166">
        <f t="shared" si="6"/>
        <v>-0.58980776980482097</v>
      </c>
      <c r="M166">
        <v>5.6</v>
      </c>
      <c r="N166">
        <f t="shared" si="7"/>
        <v>-0.41445615275502812</v>
      </c>
      <c r="O166">
        <v>4.7</v>
      </c>
      <c r="P166">
        <f t="shared" si="8"/>
        <v>0.66160476128587697</v>
      </c>
      <c r="Q166">
        <v>5.3</v>
      </c>
      <c r="R166">
        <f t="shared" si="9"/>
        <v>-0.56693041993689786</v>
      </c>
      <c r="V166">
        <v>16</v>
      </c>
      <c r="W166" t="s">
        <v>43</v>
      </c>
      <c r="X166" t="s">
        <v>56</v>
      </c>
      <c r="Y166">
        <v>0</v>
      </c>
      <c r="Z166">
        <v>11.3</v>
      </c>
      <c r="AA166">
        <v>1.7</v>
      </c>
      <c r="AB166">
        <v>2</v>
      </c>
      <c r="AC166">
        <v>3</v>
      </c>
    </row>
    <row r="167" spans="1:29" x14ac:dyDescent="0.2">
      <c r="A167">
        <v>17</v>
      </c>
      <c r="B167" t="s">
        <v>43</v>
      </c>
      <c r="C167" t="s">
        <v>56</v>
      </c>
      <c r="D167">
        <v>0</v>
      </c>
      <c r="E167">
        <v>11.3</v>
      </c>
      <c r="F167">
        <v>1.7</v>
      </c>
      <c r="G167">
        <v>2</v>
      </c>
      <c r="H167">
        <v>3</v>
      </c>
      <c r="K167">
        <v>0</v>
      </c>
      <c r="L167">
        <f t="shared" si="6"/>
        <v>-0.58980776980482097</v>
      </c>
      <c r="M167">
        <v>11.3</v>
      </c>
      <c r="N167">
        <f t="shared" si="7"/>
        <v>0.4015715055191203</v>
      </c>
      <c r="O167">
        <v>1.7</v>
      </c>
      <c r="P167">
        <f t="shared" si="8"/>
        <v>-1.0494420351431151</v>
      </c>
      <c r="Q167">
        <v>2</v>
      </c>
      <c r="R167">
        <f t="shared" si="9"/>
        <v>-1.0712081519562406</v>
      </c>
      <c r="V167">
        <v>17</v>
      </c>
      <c r="W167" t="s">
        <v>43</v>
      </c>
      <c r="X167" t="s">
        <v>58</v>
      </c>
      <c r="Y167">
        <v>8.3000000000000007</v>
      </c>
      <c r="Z167">
        <v>11.5</v>
      </c>
      <c r="AA167">
        <v>4.5</v>
      </c>
      <c r="AB167">
        <v>13.1</v>
      </c>
      <c r="AC167">
        <v>6</v>
      </c>
    </row>
    <row r="168" spans="1:29" x14ac:dyDescent="0.2">
      <c r="A168">
        <v>18</v>
      </c>
      <c r="B168" t="s">
        <v>43</v>
      </c>
      <c r="C168" t="s">
        <v>58</v>
      </c>
      <c r="D168">
        <v>8.3000000000000007</v>
      </c>
      <c r="E168">
        <v>11.5</v>
      </c>
      <c r="F168">
        <v>4.5</v>
      </c>
      <c r="G168">
        <v>13.1</v>
      </c>
      <c r="H168">
        <v>6</v>
      </c>
      <c r="K168">
        <v>8.3000000000000007</v>
      </c>
      <c r="L168">
        <f t="shared" si="6"/>
        <v>0.35983422619518196</v>
      </c>
      <c r="M168">
        <v>11.5</v>
      </c>
      <c r="N168">
        <f t="shared" si="7"/>
        <v>0.43020405493224817</v>
      </c>
      <c r="O168">
        <v>4.5</v>
      </c>
      <c r="P168">
        <f t="shared" si="8"/>
        <v>0.54753497485727742</v>
      </c>
      <c r="Q168">
        <v>13.1</v>
      </c>
      <c r="R168">
        <f t="shared" si="9"/>
        <v>0.6249987648360944</v>
      </c>
      <c r="V168">
        <v>18</v>
      </c>
      <c r="W168" t="s">
        <v>43</v>
      </c>
      <c r="X168" t="s">
        <v>60</v>
      </c>
      <c r="Y168">
        <v>1.8</v>
      </c>
      <c r="Z168">
        <v>6.3</v>
      </c>
      <c r="AA168">
        <v>6.2</v>
      </c>
      <c r="AB168">
        <v>22.3</v>
      </c>
      <c r="AC168">
        <v>8</v>
      </c>
    </row>
    <row r="169" spans="1:29" x14ac:dyDescent="0.2">
      <c r="A169">
        <v>19</v>
      </c>
      <c r="B169" t="s">
        <v>43</v>
      </c>
      <c r="C169" t="s">
        <v>60</v>
      </c>
      <c r="D169">
        <v>1.8</v>
      </c>
      <c r="E169">
        <v>6.3</v>
      </c>
      <c r="F169">
        <v>6.2</v>
      </c>
      <c r="G169">
        <v>22.3</v>
      </c>
      <c r="H169">
        <v>8</v>
      </c>
      <c r="K169">
        <v>1.8</v>
      </c>
      <c r="L169">
        <f t="shared" si="6"/>
        <v>-0.38386131284096497</v>
      </c>
      <c r="M169">
        <v>6.3</v>
      </c>
      <c r="N169">
        <f t="shared" si="7"/>
        <v>-0.31424222980908006</v>
      </c>
      <c r="O169">
        <v>6.2</v>
      </c>
      <c r="P169">
        <f t="shared" si="8"/>
        <v>1.5171281595003729</v>
      </c>
      <c r="Q169">
        <v>22.3</v>
      </c>
      <c r="R169">
        <f t="shared" si="9"/>
        <v>2.0308639571324445</v>
      </c>
      <c r="V169">
        <v>19</v>
      </c>
      <c r="W169" t="s">
        <v>43</v>
      </c>
      <c r="X169" t="s">
        <v>62</v>
      </c>
      <c r="Y169">
        <v>0</v>
      </c>
      <c r="Z169">
        <v>15.1</v>
      </c>
      <c r="AA169">
        <v>2.7</v>
      </c>
      <c r="AB169">
        <v>9.8000000000000007</v>
      </c>
      <c r="AC169">
        <v>4</v>
      </c>
    </row>
    <row r="170" spans="1:29" x14ac:dyDescent="0.2">
      <c r="A170">
        <v>20</v>
      </c>
      <c r="B170" t="s">
        <v>43</v>
      </c>
      <c r="C170" t="s">
        <v>62</v>
      </c>
      <c r="D170">
        <v>0</v>
      </c>
      <c r="E170">
        <v>15.1</v>
      </c>
      <c r="F170">
        <v>2.7</v>
      </c>
      <c r="G170">
        <v>9.8000000000000007</v>
      </c>
      <c r="H170">
        <v>4</v>
      </c>
      <c r="K170">
        <v>0</v>
      </c>
      <c r="L170">
        <f t="shared" si="6"/>
        <v>-0.58980776980482097</v>
      </c>
      <c r="M170">
        <v>15.1</v>
      </c>
      <c r="N170">
        <f t="shared" si="7"/>
        <v>0.94558994436855226</v>
      </c>
      <c r="O170">
        <v>2.7</v>
      </c>
      <c r="P170">
        <f t="shared" si="8"/>
        <v>-0.4790931030001177</v>
      </c>
      <c r="Q170">
        <v>9.8000000000000007</v>
      </c>
      <c r="R170">
        <f t="shared" si="9"/>
        <v>0.12072103281675164</v>
      </c>
    </row>
    <row r="171" spans="1:29" x14ac:dyDescent="0.2">
      <c r="Q171" s="94" t="s">
        <v>94</v>
      </c>
      <c r="R171" s="94"/>
    </row>
    <row r="172" spans="1:29" ht="17" thickBot="1" x14ac:dyDescent="0.25">
      <c r="D172" s="107" t="s">
        <v>134</v>
      </c>
      <c r="E172" s="107"/>
      <c r="F172" s="107"/>
      <c r="G172" s="107"/>
      <c r="H172" s="107"/>
      <c r="I172" s="107"/>
      <c r="M172" t="s">
        <v>195</v>
      </c>
      <c r="N172" t="s">
        <v>196</v>
      </c>
      <c r="O172" t="s">
        <v>21</v>
      </c>
      <c r="P172" t="s">
        <v>22</v>
      </c>
    </row>
    <row r="173" spans="1:29" x14ac:dyDescent="0.2">
      <c r="D173" s="10"/>
      <c r="E173" s="10" t="s">
        <v>19</v>
      </c>
      <c r="F173" s="10" t="s">
        <v>20</v>
      </c>
      <c r="G173" s="10" t="s">
        <v>21</v>
      </c>
      <c r="H173" s="10" t="s">
        <v>22</v>
      </c>
      <c r="I173" s="10" t="s">
        <v>15</v>
      </c>
      <c r="K173" s="95" t="s">
        <v>89</v>
      </c>
      <c r="L173" s="95"/>
      <c r="M173">
        <f>L188</f>
        <v>8.7401357932363126</v>
      </c>
      <c r="N173">
        <f>N188</f>
        <v>6.9850573595203542</v>
      </c>
      <c r="O173">
        <f>P188</f>
        <v>1.7533126541372763</v>
      </c>
      <c r="P173">
        <f>R188</f>
        <v>6.544012932685713</v>
      </c>
    </row>
    <row r="174" spans="1:29" x14ac:dyDescent="0.2">
      <c r="D174" s="8" t="s">
        <v>19</v>
      </c>
      <c r="E174" s="8">
        <v>1</v>
      </c>
      <c r="F174" s="8"/>
      <c r="G174" s="8"/>
      <c r="H174" s="8"/>
      <c r="I174" s="8"/>
      <c r="K174" s="98" t="s">
        <v>66</v>
      </c>
      <c r="L174" s="98"/>
      <c r="M174">
        <f>L184</f>
        <v>5.1549999999999994</v>
      </c>
      <c r="N174">
        <f>N184</f>
        <v>8.495000000000001</v>
      </c>
      <c r="O174">
        <f>P184</f>
        <v>3.54</v>
      </c>
      <c r="P174">
        <f>R184</f>
        <v>9.0100000000000016</v>
      </c>
    </row>
    <row r="175" spans="1:29" x14ac:dyDescent="0.2">
      <c r="D175" s="8" t="s">
        <v>20</v>
      </c>
      <c r="E175" s="8">
        <v>-0.27141919553239224</v>
      </c>
      <c r="F175" s="8">
        <v>1</v>
      </c>
      <c r="G175" s="8"/>
      <c r="H175" s="8"/>
      <c r="I175" s="8"/>
      <c r="K175" s="95" t="s">
        <v>90</v>
      </c>
      <c r="L175" s="95"/>
      <c r="M175">
        <f>L193</f>
        <v>0</v>
      </c>
      <c r="N175">
        <f>N193</f>
        <v>0</v>
      </c>
      <c r="O175">
        <f>P193</f>
        <v>1.5</v>
      </c>
      <c r="P175">
        <f>R193</f>
        <v>1.8</v>
      </c>
    </row>
    <row r="176" spans="1:29" x14ac:dyDescent="0.2">
      <c r="D176" s="8" t="s">
        <v>21</v>
      </c>
      <c r="E176" s="8">
        <v>8.4407308078147697E-2</v>
      </c>
      <c r="F176" s="8">
        <v>-3.5523230673096755E-2</v>
      </c>
      <c r="G176" s="8">
        <v>1</v>
      </c>
      <c r="H176" s="8"/>
      <c r="I176" s="8"/>
      <c r="K176" s="98" t="s">
        <v>91</v>
      </c>
      <c r="L176" s="98"/>
      <c r="M176">
        <f>L194</f>
        <v>30.2</v>
      </c>
      <c r="N176">
        <f>N194</f>
        <v>31.5</v>
      </c>
      <c r="O176">
        <f>P194</f>
        <v>7.2</v>
      </c>
      <c r="P176">
        <f>R194</f>
        <v>22.3</v>
      </c>
    </row>
    <row r="177" spans="4:18" x14ac:dyDescent="0.2">
      <c r="D177" s="8" t="s">
        <v>22</v>
      </c>
      <c r="E177" s="8">
        <v>0.17408957614021664</v>
      </c>
      <c r="F177" s="8">
        <v>-0.12214299270919214</v>
      </c>
      <c r="G177" s="8">
        <v>0.71422503691776951</v>
      </c>
      <c r="H177" s="8">
        <v>1</v>
      </c>
      <c r="I177" s="8"/>
      <c r="K177" s="95" t="s">
        <v>74</v>
      </c>
      <c r="L177" s="95"/>
      <c r="M177">
        <f>L192</f>
        <v>30.2</v>
      </c>
      <c r="N177">
        <f>N192</f>
        <v>31.5</v>
      </c>
      <c r="O177">
        <f>P192</f>
        <v>5.7</v>
      </c>
      <c r="P177">
        <f>R192</f>
        <v>20.5</v>
      </c>
    </row>
    <row r="178" spans="4:18" ht="17" thickBot="1" x14ac:dyDescent="0.25">
      <c r="D178" s="9" t="s">
        <v>15</v>
      </c>
      <c r="E178" s="9">
        <v>6.9661797492626418E-3</v>
      </c>
      <c r="F178" s="9">
        <v>-0.20166576447586884</v>
      </c>
      <c r="G178" s="9">
        <v>0.46962643456098796</v>
      </c>
      <c r="H178" s="9">
        <v>0.34587400540409968</v>
      </c>
      <c r="I178" s="9">
        <v>1</v>
      </c>
      <c r="K178" s="96"/>
      <c r="L178" s="96"/>
    </row>
    <row r="179" spans="4:18" x14ac:dyDescent="0.2">
      <c r="K179" s="97" t="s">
        <v>92</v>
      </c>
      <c r="L179" s="97"/>
      <c r="M179" s="11">
        <v>2.68</v>
      </c>
    </row>
    <row r="180" spans="4:18" ht="17" thickBot="1" x14ac:dyDescent="0.25">
      <c r="D180" s="107" t="s">
        <v>201</v>
      </c>
      <c r="E180" s="107"/>
      <c r="F180" s="107"/>
      <c r="G180" s="107"/>
      <c r="H180" s="107"/>
      <c r="I180" s="107"/>
    </row>
    <row r="181" spans="4:18" ht="17" thickBot="1" x14ac:dyDescent="0.25">
      <c r="D181" s="10"/>
      <c r="E181" s="10" t="s">
        <v>19</v>
      </c>
      <c r="F181" s="10" t="s">
        <v>20</v>
      </c>
      <c r="G181" s="10" t="s">
        <v>21</v>
      </c>
      <c r="H181" s="10" t="s">
        <v>22</v>
      </c>
      <c r="I181" s="10" t="s">
        <v>15</v>
      </c>
    </row>
    <row r="182" spans="4:18" x14ac:dyDescent="0.2">
      <c r="D182" s="8" t="s">
        <v>19</v>
      </c>
      <c r="E182" s="8">
        <v>1</v>
      </c>
      <c r="F182" s="8"/>
      <c r="G182" s="8"/>
      <c r="H182" s="8"/>
      <c r="I182" s="8"/>
      <c r="K182" s="10" t="s">
        <v>19</v>
      </c>
      <c r="L182" s="10"/>
      <c r="M182" s="10" t="s">
        <v>20</v>
      </c>
      <c r="N182" s="10"/>
      <c r="O182" s="10" t="s">
        <v>21</v>
      </c>
      <c r="P182" s="10"/>
      <c r="Q182" s="10" t="s">
        <v>22</v>
      </c>
      <c r="R182" s="10"/>
    </row>
    <row r="183" spans="4:18" x14ac:dyDescent="0.2">
      <c r="D183" s="8" t="s">
        <v>20</v>
      </c>
      <c r="E183" s="8">
        <v>-0.11075319792997755</v>
      </c>
      <c r="F183" s="8">
        <v>1</v>
      </c>
      <c r="G183" s="8"/>
      <c r="H183" s="8"/>
      <c r="I183" s="8"/>
      <c r="K183" s="8"/>
      <c r="L183" s="8"/>
      <c r="M183" s="8"/>
      <c r="N183" s="8"/>
      <c r="O183" s="8"/>
      <c r="P183" s="8"/>
      <c r="Q183" s="8"/>
      <c r="R183" s="8"/>
    </row>
    <row r="184" spans="4:18" x14ac:dyDescent="0.2">
      <c r="D184" s="8" t="s">
        <v>21</v>
      </c>
      <c r="E184" s="8">
        <v>7.0258143614669505E-2</v>
      </c>
      <c r="F184" s="8">
        <v>-2.266259427041168E-2</v>
      </c>
      <c r="G184" s="8">
        <v>1</v>
      </c>
      <c r="H184" s="8"/>
      <c r="I184" s="8"/>
      <c r="K184" s="8" t="s">
        <v>66</v>
      </c>
      <c r="L184" s="8">
        <v>5.1549999999999994</v>
      </c>
      <c r="M184" s="8" t="s">
        <v>66</v>
      </c>
      <c r="N184" s="8">
        <v>8.495000000000001</v>
      </c>
      <c r="O184" s="8" t="s">
        <v>66</v>
      </c>
      <c r="P184" s="8">
        <v>3.54</v>
      </c>
      <c r="Q184" s="8" t="s">
        <v>66</v>
      </c>
      <c r="R184" s="8">
        <v>9.0100000000000016</v>
      </c>
    </row>
    <row r="185" spans="4:18" x14ac:dyDescent="0.2">
      <c r="D185" s="8" t="s">
        <v>22</v>
      </c>
      <c r="E185" s="8">
        <v>0.18473079912072174</v>
      </c>
      <c r="F185" s="8">
        <v>-7.5219833525332555E-2</v>
      </c>
      <c r="G185" s="8">
        <v>0.75057778549171417</v>
      </c>
      <c r="H185" s="8">
        <v>1</v>
      </c>
      <c r="I185" s="8"/>
      <c r="K185" s="8" t="s">
        <v>67</v>
      </c>
      <c r="L185" s="8">
        <v>1.9543537766255441</v>
      </c>
      <c r="M185" s="8" t="s">
        <v>67</v>
      </c>
      <c r="N185" s="8">
        <v>1.5619063082622699</v>
      </c>
      <c r="O185" s="8" t="s">
        <v>67</v>
      </c>
      <c r="P185" s="8">
        <v>0.39205262804615276</v>
      </c>
      <c r="Q185" s="8" t="s">
        <v>67</v>
      </c>
      <c r="R185" s="8">
        <v>1.4632857763123008</v>
      </c>
    </row>
    <row r="186" spans="4:18" ht="17" thickBot="1" x14ac:dyDescent="0.25">
      <c r="D186" s="9" t="s">
        <v>15</v>
      </c>
      <c r="E186" s="9">
        <v>0.19976381204041374</v>
      </c>
      <c r="F186" s="9">
        <v>-0.27716034805435702</v>
      </c>
      <c r="G186" s="9">
        <v>0.49032018459260079</v>
      </c>
      <c r="H186" s="9">
        <v>0.4158349091522458</v>
      </c>
      <c r="I186" s="9">
        <v>1</v>
      </c>
      <c r="K186" s="8" t="s">
        <v>68</v>
      </c>
      <c r="L186" s="8">
        <v>0</v>
      </c>
      <c r="M186" s="8" t="s">
        <v>68</v>
      </c>
      <c r="N186" s="8">
        <v>7.4499999999999993</v>
      </c>
      <c r="O186" s="8" t="s">
        <v>68</v>
      </c>
      <c r="P186" s="8">
        <v>3.4</v>
      </c>
      <c r="Q186" s="8" t="s">
        <v>68</v>
      </c>
      <c r="R186" s="8">
        <v>7.5500000000000007</v>
      </c>
    </row>
    <row r="187" spans="4:18" x14ac:dyDescent="0.2">
      <c r="K187" s="8" t="s">
        <v>69</v>
      </c>
      <c r="L187" s="8">
        <v>0</v>
      </c>
      <c r="M187" s="8" t="s">
        <v>69</v>
      </c>
      <c r="N187" s="8">
        <v>5.6</v>
      </c>
      <c r="O187" s="8" t="s">
        <v>69</v>
      </c>
      <c r="P187" s="8">
        <v>1.5</v>
      </c>
      <c r="Q187" s="8" t="s">
        <v>69</v>
      </c>
      <c r="R187" s="8">
        <v>3.5</v>
      </c>
    </row>
    <row r="188" spans="4:18" x14ac:dyDescent="0.2">
      <c r="K188" s="8" t="s">
        <v>70</v>
      </c>
      <c r="L188" s="8">
        <v>8.7401357932363126</v>
      </c>
      <c r="M188" s="8" t="s">
        <v>70</v>
      </c>
      <c r="N188" s="8">
        <v>6.9850573595203542</v>
      </c>
      <c r="O188" s="8" t="s">
        <v>70</v>
      </c>
      <c r="P188" s="8">
        <v>1.7533126541372763</v>
      </c>
      <c r="Q188" s="8" t="s">
        <v>70</v>
      </c>
      <c r="R188" s="8">
        <v>6.544012932685713</v>
      </c>
    </row>
    <row r="189" spans="4:18" x14ac:dyDescent="0.2">
      <c r="D189" s="93" t="s">
        <v>99</v>
      </c>
      <c r="E189" s="90"/>
      <c r="F189" s="90"/>
      <c r="G189" s="91"/>
      <c r="K189" s="8" t="s">
        <v>71</v>
      </c>
      <c r="L189" s="8">
        <v>76.389973684210545</v>
      </c>
      <c r="M189" s="8" t="s">
        <v>71</v>
      </c>
      <c r="N189" s="8">
        <v>48.791026315789466</v>
      </c>
      <c r="O189" s="8" t="s">
        <v>71</v>
      </c>
      <c r="P189" s="8">
        <v>3.0741052631579002</v>
      </c>
      <c r="Q189" s="8" t="s">
        <v>71</v>
      </c>
      <c r="R189" s="8">
        <v>42.824105263157868</v>
      </c>
    </row>
    <row r="190" spans="4:18" x14ac:dyDescent="0.2">
      <c r="D190" s="44" t="s">
        <v>100</v>
      </c>
      <c r="E190" s="27">
        <v>0.05</v>
      </c>
      <c r="F190" s="45" t="s">
        <v>128</v>
      </c>
      <c r="G190" s="46" t="s">
        <v>102</v>
      </c>
      <c r="K190" s="8" t="s">
        <v>72</v>
      </c>
      <c r="L190" s="8">
        <v>2.7103224991798953</v>
      </c>
      <c r="M190" s="8" t="s">
        <v>72</v>
      </c>
      <c r="N190" s="8">
        <v>5.4977835507176103</v>
      </c>
      <c r="O190" s="8" t="s">
        <v>72</v>
      </c>
      <c r="P190" s="8">
        <v>-0.71089685367413002</v>
      </c>
      <c r="Q190" s="8" t="s">
        <v>72</v>
      </c>
      <c r="R190" s="8">
        <v>-1.0398125233795552</v>
      </c>
    </row>
    <row r="191" spans="4:18" x14ac:dyDescent="0.2">
      <c r="D191" s="101" t="s">
        <v>202</v>
      </c>
      <c r="E191" s="102"/>
      <c r="F191" s="39">
        <f>H215</f>
        <v>3.6689837149993736E-2</v>
      </c>
      <c r="G191" s="40" t="str">
        <f>IF(F191&lt;$E$190,"Yes","No")</f>
        <v>Yes</v>
      </c>
      <c r="K191" s="8" t="s">
        <v>73</v>
      </c>
      <c r="L191" s="8">
        <v>1.8342107560811154</v>
      </c>
      <c r="M191" s="8" t="s">
        <v>73</v>
      </c>
      <c r="N191" s="8">
        <v>1.8711526222178776</v>
      </c>
      <c r="O191" s="8" t="s">
        <v>73</v>
      </c>
      <c r="P191" s="8">
        <v>0.50562449687227529</v>
      </c>
      <c r="Q191" s="8" t="s">
        <v>73</v>
      </c>
      <c r="R191" s="8">
        <v>0.51407921562954551</v>
      </c>
    </row>
    <row r="192" spans="4:18" x14ac:dyDescent="0.2">
      <c r="D192" s="104" t="s">
        <v>203</v>
      </c>
      <c r="E192" s="105"/>
      <c r="F192" s="27">
        <f>H235</f>
        <v>0.11470237301045468</v>
      </c>
      <c r="G192" s="28" t="str">
        <f>IF(F192&lt;$E$190,"Yes","No")</f>
        <v>No</v>
      </c>
      <c r="K192" s="8" t="s">
        <v>74</v>
      </c>
      <c r="L192" s="8">
        <v>30.2</v>
      </c>
      <c r="M192" s="8" t="s">
        <v>74</v>
      </c>
      <c r="N192" s="8">
        <v>31.5</v>
      </c>
      <c r="O192" s="8" t="s">
        <v>74</v>
      </c>
      <c r="P192" s="8">
        <v>5.7</v>
      </c>
      <c r="Q192" s="8" t="s">
        <v>74</v>
      </c>
      <c r="R192" s="8">
        <v>20.5</v>
      </c>
    </row>
    <row r="193" spans="4:18" x14ac:dyDescent="0.2">
      <c r="K193" s="8" t="s">
        <v>75</v>
      </c>
      <c r="L193" s="8">
        <v>0</v>
      </c>
      <c r="M193" s="8" t="s">
        <v>75</v>
      </c>
      <c r="N193" s="8">
        <v>0</v>
      </c>
      <c r="O193" s="8" t="s">
        <v>75</v>
      </c>
      <c r="P193" s="8">
        <v>1.5</v>
      </c>
      <c r="Q193" s="8" t="s">
        <v>75</v>
      </c>
      <c r="R193" s="8">
        <v>1.8</v>
      </c>
    </row>
    <row r="194" spans="4:18" x14ac:dyDescent="0.2">
      <c r="K194" s="8" t="s">
        <v>76</v>
      </c>
      <c r="L194" s="8">
        <v>30.2</v>
      </c>
      <c r="M194" s="8" t="s">
        <v>76</v>
      </c>
      <c r="N194" s="8">
        <v>31.5</v>
      </c>
      <c r="O194" s="8" t="s">
        <v>76</v>
      </c>
      <c r="P194" s="8">
        <v>7.2</v>
      </c>
      <c r="Q194" s="8" t="s">
        <v>76</v>
      </c>
      <c r="R194" s="8">
        <v>22.3</v>
      </c>
    </row>
    <row r="195" spans="4:18" x14ac:dyDescent="0.2">
      <c r="K195" s="8" t="s">
        <v>77</v>
      </c>
      <c r="L195" s="8">
        <v>103.1</v>
      </c>
      <c r="M195" s="8" t="s">
        <v>77</v>
      </c>
      <c r="N195" s="8">
        <v>169.9</v>
      </c>
      <c r="O195" s="8" t="s">
        <v>77</v>
      </c>
      <c r="P195" s="8">
        <v>70.8</v>
      </c>
      <c r="Q195" s="8" t="s">
        <v>77</v>
      </c>
      <c r="R195" s="8">
        <v>180.20000000000002</v>
      </c>
    </row>
    <row r="196" spans="4:18" ht="17" thickBot="1" x14ac:dyDescent="0.25">
      <c r="K196" s="9" t="s">
        <v>78</v>
      </c>
      <c r="L196" s="9">
        <v>20</v>
      </c>
      <c r="M196" s="9" t="s">
        <v>78</v>
      </c>
      <c r="N196" s="9">
        <v>20</v>
      </c>
      <c r="O196" s="9" t="s">
        <v>78</v>
      </c>
      <c r="P196" s="9">
        <v>20</v>
      </c>
      <c r="Q196" s="9" t="s">
        <v>78</v>
      </c>
      <c r="R196" s="9">
        <v>20</v>
      </c>
    </row>
    <row r="197" spans="4:18" ht="17" thickBot="1" x14ac:dyDescent="0.25"/>
    <row r="198" spans="4:18" ht="17" thickBot="1" x14ac:dyDescent="0.25">
      <c r="D198" s="13" t="s">
        <v>105</v>
      </c>
      <c r="E198" s="14"/>
      <c r="F198" s="87" t="s">
        <v>204</v>
      </c>
      <c r="G198" s="87"/>
      <c r="H198" s="87"/>
      <c r="I198" s="87"/>
      <c r="J198" s="87"/>
      <c r="K198" s="87"/>
      <c r="L198" s="88"/>
      <c r="N198" s="92" t="s">
        <v>146</v>
      </c>
      <c r="O198" s="92"/>
      <c r="P198" s="92"/>
      <c r="Q198" s="92"/>
    </row>
    <row r="199" spans="4:18" ht="17" thickBot="1" x14ac:dyDescent="0.25">
      <c r="D199" s="15"/>
      <c r="E199" s="16"/>
      <c r="F199" s="16"/>
      <c r="G199" s="16"/>
      <c r="H199" s="16"/>
      <c r="I199" s="16"/>
      <c r="J199" s="16"/>
      <c r="K199" s="16"/>
      <c r="L199" s="17"/>
      <c r="N199" s="10"/>
      <c r="O199" s="10" t="s">
        <v>21</v>
      </c>
      <c r="P199" s="10" t="s">
        <v>22</v>
      </c>
      <c r="Q199" s="10" t="s">
        <v>15</v>
      </c>
    </row>
    <row r="200" spans="4:18" x14ac:dyDescent="0.2">
      <c r="D200" s="22" t="s">
        <v>106</v>
      </c>
      <c r="E200" s="12"/>
      <c r="F200" s="16"/>
      <c r="G200" s="16"/>
      <c r="H200" s="16"/>
      <c r="I200" s="16"/>
      <c r="J200" s="16"/>
      <c r="K200" s="16"/>
      <c r="L200" s="17"/>
      <c r="N200" s="8" t="s">
        <v>21</v>
      </c>
      <c r="O200" s="8">
        <v>1</v>
      </c>
      <c r="P200" s="8"/>
      <c r="Q200" s="8"/>
    </row>
    <row r="201" spans="4:18" x14ac:dyDescent="0.2">
      <c r="D201" s="18" t="s">
        <v>107</v>
      </c>
      <c r="E201" s="8">
        <v>0.46962643456098807</v>
      </c>
      <c r="F201" s="16"/>
      <c r="G201" s="16"/>
      <c r="H201" s="16"/>
      <c r="I201" s="16"/>
      <c r="J201" s="16"/>
      <c r="K201" s="16"/>
      <c r="L201" s="17"/>
      <c r="N201" s="8" t="s">
        <v>22</v>
      </c>
      <c r="O201" s="8">
        <v>0.64546505923371045</v>
      </c>
      <c r="P201" s="8">
        <v>1</v>
      </c>
      <c r="Q201" s="8"/>
    </row>
    <row r="202" spans="4:18" ht="17" thickBot="1" x14ac:dyDescent="0.25">
      <c r="D202" s="18" t="s">
        <v>108</v>
      </c>
      <c r="E202" s="8">
        <v>0.22054898803846601</v>
      </c>
      <c r="F202" s="16"/>
      <c r="G202" s="16"/>
      <c r="H202" s="16"/>
      <c r="I202" s="16"/>
      <c r="J202" s="16"/>
      <c r="K202" s="16"/>
      <c r="L202" s="17"/>
      <c r="N202" s="9" t="s">
        <v>15</v>
      </c>
      <c r="O202" s="9">
        <v>0.58423493531233839</v>
      </c>
      <c r="P202" s="9">
        <v>0.39955991766007087</v>
      </c>
      <c r="Q202" s="9">
        <v>1</v>
      </c>
    </row>
    <row r="203" spans="4:18" x14ac:dyDescent="0.2">
      <c r="D203" s="18" t="s">
        <v>109</v>
      </c>
      <c r="E203" s="8">
        <v>0.17724615404060304</v>
      </c>
      <c r="F203" s="16"/>
      <c r="G203" s="16"/>
      <c r="H203" s="16"/>
      <c r="I203" s="16"/>
      <c r="J203" s="16"/>
      <c r="K203" s="16"/>
      <c r="L203" s="17"/>
    </row>
    <row r="204" spans="4:18" ht="17" thickBot="1" x14ac:dyDescent="0.25">
      <c r="D204" s="18" t="s">
        <v>67</v>
      </c>
      <c r="E204" s="8">
        <v>1.5903559124130617</v>
      </c>
      <c r="F204" s="16"/>
      <c r="G204" s="16"/>
      <c r="H204" s="16"/>
      <c r="I204" s="16"/>
      <c r="J204" s="16"/>
      <c r="K204" s="16"/>
      <c r="L204" s="17"/>
      <c r="N204" s="92" t="s">
        <v>212</v>
      </c>
      <c r="O204" s="92"/>
      <c r="P204" s="92"/>
      <c r="Q204" s="92"/>
    </row>
    <row r="205" spans="4:18" ht="17" thickBot="1" x14ac:dyDescent="0.25">
      <c r="D205" s="20" t="s">
        <v>110</v>
      </c>
      <c r="E205" s="9">
        <v>20</v>
      </c>
      <c r="F205" s="16"/>
      <c r="G205" s="16"/>
      <c r="H205" s="16"/>
      <c r="I205" s="16"/>
      <c r="J205" s="16"/>
      <c r="K205" s="16"/>
      <c r="L205" s="17"/>
      <c r="N205" s="10"/>
      <c r="O205" s="10" t="s">
        <v>21</v>
      </c>
      <c r="P205" s="10" t="s">
        <v>22</v>
      </c>
      <c r="Q205" s="10" t="s">
        <v>15</v>
      </c>
    </row>
    <row r="206" spans="4:18" x14ac:dyDescent="0.2">
      <c r="D206" s="15"/>
      <c r="E206" s="16"/>
      <c r="F206" s="16"/>
      <c r="G206" s="16"/>
      <c r="H206" s="16"/>
      <c r="I206" s="16"/>
      <c r="J206" s="16"/>
      <c r="K206" s="16"/>
      <c r="L206" s="17"/>
      <c r="N206" s="8" t="s">
        <v>21</v>
      </c>
      <c r="O206" s="8">
        <v>1</v>
      </c>
      <c r="P206" s="8"/>
      <c r="Q206" s="8"/>
    </row>
    <row r="207" spans="4:18" ht="17" thickBot="1" x14ac:dyDescent="0.25">
      <c r="D207" s="15" t="s">
        <v>111</v>
      </c>
      <c r="E207" s="16"/>
      <c r="F207" s="16"/>
      <c r="G207" s="16"/>
      <c r="H207" s="16"/>
      <c r="I207" s="16"/>
      <c r="J207" s="16"/>
      <c r="K207" s="16"/>
      <c r="L207" s="17"/>
      <c r="N207" s="8" t="s">
        <v>22</v>
      </c>
      <c r="O207" s="8">
        <v>0.81805678494562417</v>
      </c>
      <c r="P207" s="8">
        <v>1</v>
      </c>
      <c r="Q207" s="8"/>
    </row>
    <row r="208" spans="4:18" ht="17" thickBot="1" x14ac:dyDescent="0.25">
      <c r="D208" s="23"/>
      <c r="E208" s="10" t="s">
        <v>116</v>
      </c>
      <c r="F208" s="10" t="s">
        <v>117</v>
      </c>
      <c r="G208" s="10" t="s">
        <v>118</v>
      </c>
      <c r="H208" s="10" t="s">
        <v>119</v>
      </c>
      <c r="I208" s="10" t="s">
        <v>120</v>
      </c>
      <c r="J208" s="16"/>
      <c r="K208" s="16"/>
      <c r="L208" s="17"/>
      <c r="N208" s="9" t="s">
        <v>15</v>
      </c>
      <c r="O208" s="9">
        <v>0.72754509560799752</v>
      </c>
      <c r="P208" s="9">
        <v>0.75698205921807182</v>
      </c>
      <c r="Q208" s="9">
        <v>1</v>
      </c>
    </row>
    <row r="209" spans="4:12" x14ac:dyDescent="0.2">
      <c r="D209" s="18" t="s">
        <v>112</v>
      </c>
      <c r="E209" s="8">
        <v>1</v>
      </c>
      <c r="F209" s="8">
        <v>12.881825293350722</v>
      </c>
      <c r="G209" s="8">
        <v>12.881825293350722</v>
      </c>
      <c r="H209" s="8">
        <v>5.0931767664294245</v>
      </c>
      <c r="I209" s="8">
        <v>3.6689837149993618E-2</v>
      </c>
      <c r="J209" s="16"/>
      <c r="K209" s="16"/>
      <c r="L209" s="17"/>
    </row>
    <row r="210" spans="4:12" x14ac:dyDescent="0.2">
      <c r="D210" s="18" t="s">
        <v>113</v>
      </c>
      <c r="E210" s="8">
        <v>18</v>
      </c>
      <c r="F210" s="8">
        <v>45.526174706649279</v>
      </c>
      <c r="G210" s="8">
        <v>2.529231928147182</v>
      </c>
      <c r="H210" s="8"/>
      <c r="I210" s="8"/>
      <c r="J210" s="16"/>
      <c r="K210" s="16"/>
      <c r="L210" s="17"/>
    </row>
    <row r="211" spans="4:12" ht="17" thickBot="1" x14ac:dyDescent="0.25">
      <c r="D211" s="20" t="s">
        <v>114</v>
      </c>
      <c r="E211" s="9">
        <v>19</v>
      </c>
      <c r="F211" s="9">
        <v>58.408000000000001</v>
      </c>
      <c r="G211" s="9"/>
      <c r="H211" s="9"/>
      <c r="I211" s="9"/>
      <c r="J211" s="16"/>
      <c r="K211" s="16"/>
      <c r="L211" s="17"/>
    </row>
    <row r="212" spans="4:12" ht="17" thickBot="1" x14ac:dyDescent="0.25">
      <c r="D212" s="15"/>
      <c r="E212" s="16"/>
      <c r="F212" s="16"/>
      <c r="G212" s="16"/>
      <c r="H212" s="16"/>
      <c r="I212" s="16"/>
      <c r="J212" s="16"/>
      <c r="K212" s="16"/>
      <c r="L212" s="17"/>
    </row>
    <row r="213" spans="4:12" x14ac:dyDescent="0.2">
      <c r="D213" s="23"/>
      <c r="E213" s="10" t="s">
        <v>121</v>
      </c>
      <c r="F213" s="10" t="s">
        <v>67</v>
      </c>
      <c r="G213" s="10" t="s">
        <v>122</v>
      </c>
      <c r="H213" s="10" t="s">
        <v>123</v>
      </c>
      <c r="I213" s="10" t="s">
        <v>124</v>
      </c>
      <c r="J213" s="10" t="s">
        <v>125</v>
      </c>
      <c r="K213" s="10" t="s">
        <v>126</v>
      </c>
      <c r="L213" s="24" t="s">
        <v>127</v>
      </c>
    </row>
    <row r="214" spans="4:12" x14ac:dyDescent="0.2">
      <c r="D214" s="18" t="s">
        <v>115</v>
      </c>
      <c r="E214" s="8">
        <v>2.0496479791395048</v>
      </c>
      <c r="F214" s="8">
        <v>0.75004299480579661</v>
      </c>
      <c r="G214" s="8">
        <v>2.7327073158922119</v>
      </c>
      <c r="H214" s="8">
        <v>1.3667018725321922E-2</v>
      </c>
      <c r="I214" s="8">
        <v>0.47386612022361252</v>
      </c>
      <c r="J214" s="8">
        <v>3.6254298380553971</v>
      </c>
      <c r="K214" s="8">
        <v>0.47386612022361252</v>
      </c>
      <c r="L214" s="19">
        <v>3.6254298380553971</v>
      </c>
    </row>
    <row r="215" spans="4:12" ht="17" thickBot="1" x14ac:dyDescent="0.25">
      <c r="D215" s="20" t="s">
        <v>15</v>
      </c>
      <c r="E215" s="9">
        <v>0.25919165580182524</v>
      </c>
      <c r="F215" s="9">
        <v>0.11484884750797322</v>
      </c>
      <c r="G215" s="9">
        <v>2.2568067632009212</v>
      </c>
      <c r="H215" s="9">
        <v>3.6689837149993736E-2</v>
      </c>
      <c r="I215" s="9">
        <v>1.7903180776042305E-2</v>
      </c>
      <c r="J215" s="9">
        <v>0.50048013082760812</v>
      </c>
      <c r="K215" s="9">
        <v>1.7903180776042305E-2</v>
      </c>
      <c r="L215" s="21">
        <v>0.50048013082760812</v>
      </c>
    </row>
    <row r="217" spans="4:12" ht="17" thickBot="1" x14ac:dyDescent="0.25"/>
    <row r="218" spans="4:12" x14ac:dyDescent="0.2">
      <c r="D218" s="13" t="s">
        <v>105</v>
      </c>
      <c r="E218" s="14"/>
      <c r="F218" s="87" t="s">
        <v>209</v>
      </c>
      <c r="G218" s="87"/>
      <c r="H218" s="87"/>
      <c r="I218" s="87"/>
      <c r="J218" s="87"/>
      <c r="K218" s="87"/>
      <c r="L218" s="88"/>
    </row>
    <row r="219" spans="4:12" ht="17" thickBot="1" x14ac:dyDescent="0.25">
      <c r="D219" s="15"/>
      <c r="E219" s="16"/>
      <c r="F219" s="16"/>
      <c r="G219" s="16"/>
      <c r="H219" s="16"/>
      <c r="I219" s="16"/>
      <c r="J219" s="16"/>
      <c r="K219" s="16"/>
      <c r="L219" s="17"/>
    </row>
    <row r="220" spans="4:12" x14ac:dyDescent="0.2">
      <c r="D220" s="22" t="s">
        <v>106</v>
      </c>
      <c r="E220" s="12"/>
      <c r="F220" s="16"/>
      <c r="G220" s="16"/>
      <c r="H220" s="16"/>
      <c r="I220" s="16"/>
      <c r="J220" s="16"/>
      <c r="K220" s="16"/>
      <c r="L220" s="17"/>
    </row>
    <row r="221" spans="4:12" x14ac:dyDescent="0.2">
      <c r="D221" s="18" t="s">
        <v>107</v>
      </c>
      <c r="E221" s="8">
        <v>0.36393113980765707</v>
      </c>
      <c r="F221" s="16"/>
      <c r="G221" s="16"/>
      <c r="H221" s="16"/>
      <c r="I221" s="16"/>
      <c r="J221" s="16"/>
      <c r="K221" s="16"/>
      <c r="L221" s="17"/>
    </row>
    <row r="222" spans="4:12" x14ac:dyDescent="0.2">
      <c r="D222" s="18" t="s">
        <v>108</v>
      </c>
      <c r="E222" s="8">
        <v>0.13244587452170045</v>
      </c>
      <c r="F222" s="16"/>
      <c r="G222" s="16"/>
      <c r="H222" s="16"/>
      <c r="I222" s="16"/>
      <c r="J222" s="16"/>
      <c r="K222" s="16"/>
      <c r="L222" s="17"/>
    </row>
    <row r="223" spans="4:12" x14ac:dyDescent="0.2">
      <c r="D223" s="18" t="s">
        <v>109</v>
      </c>
      <c r="E223" s="8">
        <v>8.4248423106239353E-2</v>
      </c>
      <c r="F223" s="16"/>
      <c r="G223" s="16"/>
      <c r="H223" s="16"/>
      <c r="I223" s="16"/>
      <c r="J223" s="16"/>
      <c r="K223" s="16"/>
      <c r="L223" s="17"/>
    </row>
    <row r="224" spans="4:12" x14ac:dyDescent="0.2">
      <c r="D224" s="18" t="s">
        <v>67</v>
      </c>
      <c r="E224" s="8">
        <v>6.262287275732505</v>
      </c>
      <c r="F224" s="16"/>
      <c r="G224" s="16"/>
      <c r="H224" s="16"/>
      <c r="I224" s="16"/>
      <c r="J224" s="16"/>
      <c r="K224" s="16"/>
      <c r="L224" s="17"/>
    </row>
    <row r="225" spans="4:22" ht="17" thickBot="1" x14ac:dyDescent="0.25">
      <c r="D225" s="20" t="s">
        <v>110</v>
      </c>
      <c r="E225" s="9">
        <v>20</v>
      </c>
      <c r="F225" s="16"/>
      <c r="G225" s="16"/>
      <c r="H225" s="16"/>
      <c r="I225" s="16"/>
      <c r="J225" s="16"/>
      <c r="K225" s="16"/>
      <c r="L225" s="17"/>
    </row>
    <row r="226" spans="4:22" x14ac:dyDescent="0.2">
      <c r="D226" s="15"/>
      <c r="E226" s="16"/>
      <c r="F226" s="16"/>
      <c r="G226" s="16"/>
      <c r="H226" s="16"/>
      <c r="I226" s="16"/>
      <c r="J226" s="16"/>
      <c r="K226" s="16"/>
      <c r="L226" s="17"/>
    </row>
    <row r="227" spans="4:22" ht="17" thickBot="1" x14ac:dyDescent="0.25">
      <c r="D227" s="15" t="s">
        <v>111</v>
      </c>
      <c r="E227" s="16"/>
      <c r="F227" s="16"/>
      <c r="G227" s="16"/>
      <c r="H227" s="16"/>
      <c r="I227" s="16"/>
      <c r="J227" s="16"/>
      <c r="K227" s="16"/>
      <c r="L227" s="17"/>
    </row>
    <row r="228" spans="4:22" x14ac:dyDescent="0.2">
      <c r="D228" s="23"/>
      <c r="E228" s="10" t="s">
        <v>116</v>
      </c>
      <c r="F228" s="10" t="s">
        <v>117</v>
      </c>
      <c r="G228" s="10" t="s">
        <v>118</v>
      </c>
      <c r="H228" s="10" t="s">
        <v>119</v>
      </c>
      <c r="I228" s="10" t="s">
        <v>120</v>
      </c>
      <c r="J228" s="16"/>
      <c r="K228" s="16"/>
      <c r="L228" s="17"/>
    </row>
    <row r="229" spans="4:22" x14ac:dyDescent="0.2">
      <c r="D229" s="18" t="s">
        <v>112</v>
      </c>
      <c r="E229" s="8">
        <v>1</v>
      </c>
      <c r="F229" s="8">
        <v>107.76564537157776</v>
      </c>
      <c r="G229" s="8">
        <v>107.76564537157776</v>
      </c>
      <c r="H229" s="8">
        <v>2.7479850206190286</v>
      </c>
      <c r="I229" s="8">
        <v>0.11470237301045437</v>
      </c>
      <c r="J229" s="16"/>
      <c r="K229" s="16"/>
      <c r="L229" s="17"/>
    </row>
    <row r="230" spans="4:22" x14ac:dyDescent="0.2">
      <c r="D230" s="18" t="s">
        <v>113</v>
      </c>
      <c r="E230" s="8">
        <v>18</v>
      </c>
      <c r="F230" s="8">
        <v>705.89235462842237</v>
      </c>
      <c r="G230" s="8">
        <v>39.216241923801242</v>
      </c>
      <c r="H230" s="8"/>
      <c r="I230" s="8"/>
      <c r="J230" s="16"/>
      <c r="K230" s="16"/>
      <c r="L230" s="17"/>
    </row>
    <row r="231" spans="4:22" ht="17" thickBot="1" x14ac:dyDescent="0.25">
      <c r="D231" s="20" t="s">
        <v>114</v>
      </c>
      <c r="E231" s="9">
        <v>19</v>
      </c>
      <c r="F231" s="9">
        <v>813.65800000000013</v>
      </c>
      <c r="G231" s="9"/>
      <c r="H231" s="9"/>
      <c r="I231" s="9"/>
      <c r="J231" s="16"/>
      <c r="K231" s="16"/>
      <c r="L231" s="17"/>
    </row>
    <row r="232" spans="4:22" ht="17" thickBot="1" x14ac:dyDescent="0.25">
      <c r="D232" s="15"/>
      <c r="E232" s="16"/>
      <c r="F232" s="16"/>
      <c r="G232" s="16"/>
      <c r="H232" s="16"/>
      <c r="I232" s="16"/>
      <c r="J232" s="16"/>
      <c r="K232" s="16"/>
      <c r="L232" s="17"/>
    </row>
    <row r="233" spans="4:22" x14ac:dyDescent="0.2">
      <c r="D233" s="23"/>
      <c r="E233" s="10" t="s">
        <v>121</v>
      </c>
      <c r="F233" s="10" t="s">
        <v>67</v>
      </c>
      <c r="G233" s="10" t="s">
        <v>122</v>
      </c>
      <c r="H233" s="10" t="s">
        <v>123</v>
      </c>
      <c r="I233" s="10" t="s">
        <v>124</v>
      </c>
      <c r="J233" s="10" t="s">
        <v>125</v>
      </c>
      <c r="K233" s="10" t="s">
        <v>126</v>
      </c>
      <c r="L233" s="24" t="s">
        <v>127</v>
      </c>
    </row>
    <row r="234" spans="4:22" x14ac:dyDescent="0.2">
      <c r="D234" s="18" t="s">
        <v>115</v>
      </c>
      <c r="E234" s="8">
        <v>4.6993741851368984</v>
      </c>
      <c r="F234" s="8">
        <v>2.9534173237346995</v>
      </c>
      <c r="G234" s="8">
        <v>1.5911649692615657</v>
      </c>
      <c r="H234" s="8">
        <v>0.12898163387736139</v>
      </c>
      <c r="I234" s="8">
        <v>-1.5055253643270321</v>
      </c>
      <c r="J234" s="8">
        <v>10.904273734600828</v>
      </c>
      <c r="K234" s="8">
        <v>-1.5055253643270321</v>
      </c>
      <c r="L234" s="19">
        <v>10.904273734600828</v>
      </c>
    </row>
    <row r="235" spans="4:22" ht="17" thickBot="1" x14ac:dyDescent="0.25">
      <c r="D235" s="20" t="s">
        <v>15</v>
      </c>
      <c r="E235" s="9">
        <v>0.74967405475880056</v>
      </c>
      <c r="F235" s="9">
        <v>0.45223617604593286</v>
      </c>
      <c r="G235" s="9">
        <v>1.6577047447054687</v>
      </c>
      <c r="H235" s="9">
        <v>0.11470237301045468</v>
      </c>
      <c r="I235" s="9">
        <v>-0.20043889489042588</v>
      </c>
      <c r="J235" s="9">
        <v>1.699787004408027</v>
      </c>
      <c r="K235" s="9">
        <v>-0.20043889489042588</v>
      </c>
      <c r="L235" s="21">
        <v>1.699787004408027</v>
      </c>
    </row>
    <row r="236" spans="4:22" ht="17" thickBot="1" x14ac:dyDescent="0.25"/>
    <row r="237" spans="4:22" x14ac:dyDescent="0.2">
      <c r="D237" s="13" t="s">
        <v>105</v>
      </c>
      <c r="E237" s="14"/>
      <c r="F237" s="87" t="s">
        <v>210</v>
      </c>
      <c r="G237" s="87"/>
      <c r="H237" s="87"/>
      <c r="I237" s="87"/>
      <c r="J237" s="87"/>
      <c r="K237" s="87"/>
      <c r="L237" s="88"/>
      <c r="N237" s="13" t="s">
        <v>105</v>
      </c>
      <c r="O237" s="14"/>
      <c r="P237" s="87" t="s">
        <v>211</v>
      </c>
      <c r="Q237" s="87"/>
      <c r="R237" s="87"/>
      <c r="S237" s="87"/>
      <c r="T237" s="87"/>
      <c r="U237" s="87"/>
      <c r="V237" s="88"/>
    </row>
    <row r="238" spans="4:22" ht="17" thickBot="1" x14ac:dyDescent="0.25">
      <c r="D238" s="15"/>
      <c r="E238" s="16"/>
      <c r="F238" s="16"/>
      <c r="G238" s="16"/>
      <c r="H238" s="16"/>
      <c r="I238" s="16"/>
      <c r="J238" s="16"/>
      <c r="K238" s="16"/>
      <c r="L238" s="17"/>
      <c r="N238" s="15"/>
      <c r="O238" s="16"/>
      <c r="P238" s="16"/>
      <c r="Q238" s="16"/>
      <c r="R238" s="16"/>
      <c r="S238" s="16"/>
      <c r="T238" s="16"/>
      <c r="U238" s="16"/>
      <c r="V238" s="17"/>
    </row>
    <row r="239" spans="4:22" x14ac:dyDescent="0.2">
      <c r="D239" s="22" t="s">
        <v>106</v>
      </c>
      <c r="E239" s="12"/>
      <c r="F239" s="16"/>
      <c r="G239" s="16"/>
      <c r="H239" s="16"/>
      <c r="I239" s="16"/>
      <c r="J239" s="16"/>
      <c r="K239" s="16"/>
      <c r="L239" s="17"/>
      <c r="N239" s="22" t="s">
        <v>106</v>
      </c>
      <c r="O239" s="12"/>
      <c r="P239" s="16"/>
      <c r="Q239" s="16"/>
      <c r="R239" s="16"/>
      <c r="S239" s="16"/>
      <c r="T239" s="16"/>
      <c r="U239" s="16"/>
      <c r="V239" s="17"/>
    </row>
    <row r="240" spans="4:22" x14ac:dyDescent="0.2">
      <c r="D240" s="18" t="s">
        <v>107</v>
      </c>
      <c r="E240" s="8">
        <v>0.58423493531233794</v>
      </c>
      <c r="F240" s="16"/>
      <c r="G240" s="16"/>
      <c r="H240" s="16"/>
      <c r="I240" s="16"/>
      <c r="J240" s="16"/>
      <c r="K240" s="16"/>
      <c r="L240" s="17"/>
      <c r="N240" s="18" t="s">
        <v>107</v>
      </c>
      <c r="O240" s="8">
        <v>0.3995599176600711</v>
      </c>
      <c r="P240" s="16"/>
      <c r="Q240" s="16"/>
      <c r="R240" s="16"/>
      <c r="S240" s="16"/>
      <c r="T240" s="16"/>
      <c r="U240" s="16"/>
      <c r="V240" s="17"/>
    </row>
    <row r="241" spans="4:22" x14ac:dyDescent="0.2">
      <c r="D241" s="18" t="s">
        <v>108</v>
      </c>
      <c r="E241" s="8">
        <v>0.34133045963941172</v>
      </c>
      <c r="F241" s="16"/>
      <c r="G241" s="16"/>
      <c r="H241" s="16"/>
      <c r="I241" s="16"/>
      <c r="J241" s="16"/>
      <c r="K241" s="16"/>
      <c r="L241" s="17"/>
      <c r="N241" s="18" t="s">
        <v>108</v>
      </c>
      <c r="O241" s="8">
        <v>0.15964812780052279</v>
      </c>
      <c r="P241" s="16"/>
      <c r="Q241" s="16"/>
      <c r="R241" s="16"/>
      <c r="S241" s="16"/>
      <c r="T241" s="16"/>
      <c r="U241" s="16"/>
      <c r="V241" s="17"/>
    </row>
    <row r="242" spans="4:22" x14ac:dyDescent="0.2">
      <c r="D242" s="18" t="s">
        <v>109</v>
      </c>
      <c r="E242" s="8">
        <v>0.25899676709433817</v>
      </c>
      <c r="F242" s="16"/>
      <c r="G242" s="16"/>
      <c r="H242" s="16"/>
      <c r="I242" s="16"/>
      <c r="J242" s="16"/>
      <c r="K242" s="16"/>
      <c r="L242" s="17"/>
      <c r="N242" s="18" t="s">
        <v>109</v>
      </c>
      <c r="O242" s="8">
        <v>5.4604143775588143E-2</v>
      </c>
      <c r="P242" s="16"/>
      <c r="Q242" s="16"/>
      <c r="R242" s="16"/>
      <c r="S242" s="16"/>
      <c r="T242" s="16"/>
      <c r="U242" s="16"/>
      <c r="V242" s="17"/>
    </row>
    <row r="243" spans="4:22" x14ac:dyDescent="0.2">
      <c r="D243" s="18" t="s">
        <v>67</v>
      </c>
      <c r="E243" s="8">
        <v>1.5151873425180236</v>
      </c>
      <c r="F243" s="16"/>
      <c r="G243" s="16"/>
      <c r="H243" s="16"/>
      <c r="I243" s="16"/>
      <c r="J243" s="16"/>
      <c r="K243" s="16"/>
      <c r="L243" s="17"/>
      <c r="N243" s="18" t="s">
        <v>67</v>
      </c>
      <c r="O243" s="8">
        <v>5.6677504982736533</v>
      </c>
      <c r="P243" s="16"/>
      <c r="Q243" s="16"/>
      <c r="R243" s="16"/>
      <c r="S243" s="16"/>
      <c r="T243" s="16"/>
      <c r="U243" s="16"/>
      <c r="V243" s="17"/>
    </row>
    <row r="244" spans="4:22" ht="17" thickBot="1" x14ac:dyDescent="0.25">
      <c r="D244" s="20" t="s">
        <v>110</v>
      </c>
      <c r="E244" s="9">
        <v>10</v>
      </c>
      <c r="F244" s="16"/>
      <c r="G244" s="16"/>
      <c r="H244" s="16"/>
      <c r="I244" s="16"/>
      <c r="J244" s="16"/>
      <c r="K244" s="16"/>
      <c r="L244" s="17"/>
      <c r="N244" s="20" t="s">
        <v>110</v>
      </c>
      <c r="O244" s="9">
        <v>10</v>
      </c>
      <c r="P244" s="16"/>
      <c r="Q244" s="16"/>
      <c r="R244" s="16"/>
      <c r="S244" s="16"/>
      <c r="T244" s="16"/>
      <c r="U244" s="16"/>
      <c r="V244" s="17"/>
    </row>
    <row r="245" spans="4:22" x14ac:dyDescent="0.2">
      <c r="D245" s="15"/>
      <c r="E245" s="16"/>
      <c r="F245" s="16"/>
      <c r="G245" s="16"/>
      <c r="H245" s="16"/>
      <c r="I245" s="16"/>
      <c r="J245" s="16"/>
      <c r="K245" s="16"/>
      <c r="L245" s="17"/>
      <c r="N245" s="15"/>
      <c r="O245" s="16"/>
      <c r="P245" s="16"/>
      <c r="Q245" s="16"/>
      <c r="R245" s="16"/>
      <c r="S245" s="16"/>
      <c r="T245" s="16"/>
      <c r="U245" s="16"/>
      <c r="V245" s="17"/>
    </row>
    <row r="246" spans="4:22" ht="17" thickBot="1" x14ac:dyDescent="0.25">
      <c r="D246" s="15" t="s">
        <v>111</v>
      </c>
      <c r="E246" s="16"/>
      <c r="F246" s="16"/>
      <c r="G246" s="16"/>
      <c r="H246" s="16"/>
      <c r="I246" s="16"/>
      <c r="J246" s="16"/>
      <c r="K246" s="16"/>
      <c r="L246" s="17"/>
      <c r="N246" s="15" t="s">
        <v>111</v>
      </c>
      <c r="O246" s="16"/>
      <c r="P246" s="16"/>
      <c r="Q246" s="16"/>
      <c r="R246" s="16"/>
      <c r="S246" s="16"/>
      <c r="T246" s="16"/>
      <c r="U246" s="16"/>
      <c r="V246" s="17"/>
    </row>
    <row r="247" spans="4:22" x14ac:dyDescent="0.2">
      <c r="D247" s="23"/>
      <c r="E247" s="10" t="s">
        <v>116</v>
      </c>
      <c r="F247" s="10" t="s">
        <v>117</v>
      </c>
      <c r="G247" s="10" t="s">
        <v>118</v>
      </c>
      <c r="H247" s="10" t="s">
        <v>119</v>
      </c>
      <c r="I247" s="10" t="s">
        <v>120</v>
      </c>
      <c r="J247" s="16"/>
      <c r="K247" s="16"/>
      <c r="L247" s="17"/>
      <c r="N247" s="23"/>
      <c r="O247" s="10" t="s">
        <v>116</v>
      </c>
      <c r="P247" s="10" t="s">
        <v>117</v>
      </c>
      <c r="Q247" s="10" t="s">
        <v>118</v>
      </c>
      <c r="R247" s="10" t="s">
        <v>119</v>
      </c>
      <c r="S247" s="10" t="s">
        <v>120</v>
      </c>
      <c r="T247" s="16"/>
      <c r="U247" s="16"/>
      <c r="V247" s="17"/>
    </row>
    <row r="248" spans="4:22" x14ac:dyDescent="0.2">
      <c r="D248" s="18" t="s">
        <v>112</v>
      </c>
      <c r="E248" s="8">
        <v>1</v>
      </c>
      <c r="F248" s="8">
        <v>9.5176585365853548</v>
      </c>
      <c r="G248" s="8">
        <v>9.5176585365853548</v>
      </c>
      <c r="H248" s="8">
        <v>4.1456959974502601</v>
      </c>
      <c r="I248" s="8">
        <v>7.6133449694227417E-2</v>
      </c>
      <c r="J248" s="16"/>
      <c r="K248" s="16"/>
      <c r="L248" s="17"/>
      <c r="N248" s="18" t="s">
        <v>112</v>
      </c>
      <c r="O248" s="8">
        <v>1</v>
      </c>
      <c r="P248" s="8">
        <v>48.821834314550074</v>
      </c>
      <c r="Q248" s="8">
        <v>48.821834314550074</v>
      </c>
      <c r="R248" s="8">
        <v>1.5198217135654961</v>
      </c>
      <c r="S248" s="8">
        <v>0.25264294304575818</v>
      </c>
      <c r="T248" s="16"/>
      <c r="U248" s="16"/>
      <c r="V248" s="17"/>
    </row>
    <row r="249" spans="4:22" x14ac:dyDescent="0.2">
      <c r="D249" s="18" t="s">
        <v>113</v>
      </c>
      <c r="E249" s="8">
        <v>8</v>
      </c>
      <c r="F249" s="8">
        <v>18.366341463414642</v>
      </c>
      <c r="G249" s="8">
        <v>2.2957926829268303</v>
      </c>
      <c r="H249" s="8"/>
      <c r="I249" s="8"/>
      <c r="J249" s="16"/>
      <c r="K249" s="16"/>
      <c r="L249" s="17"/>
      <c r="N249" s="18" t="s">
        <v>113</v>
      </c>
      <c r="O249" s="8">
        <v>8</v>
      </c>
      <c r="P249" s="8">
        <v>256.98716568544995</v>
      </c>
      <c r="Q249" s="8">
        <v>32.123395710681244</v>
      </c>
      <c r="R249" s="8"/>
      <c r="S249" s="8"/>
      <c r="T249" s="16"/>
      <c r="U249" s="16"/>
      <c r="V249" s="17"/>
    </row>
    <row r="250" spans="4:22" ht="17" thickBot="1" x14ac:dyDescent="0.25">
      <c r="D250" s="20" t="s">
        <v>114</v>
      </c>
      <c r="E250" s="9">
        <v>9</v>
      </c>
      <c r="F250" s="9">
        <v>27.883999999999997</v>
      </c>
      <c r="G250" s="9"/>
      <c r="H250" s="9"/>
      <c r="I250" s="9"/>
      <c r="J250" s="16"/>
      <c r="K250" s="16"/>
      <c r="L250" s="17"/>
      <c r="N250" s="20" t="s">
        <v>114</v>
      </c>
      <c r="O250" s="9">
        <v>9</v>
      </c>
      <c r="P250" s="9">
        <v>305.80900000000003</v>
      </c>
      <c r="Q250" s="9"/>
      <c r="R250" s="9"/>
      <c r="S250" s="9"/>
      <c r="T250" s="16"/>
      <c r="U250" s="16"/>
      <c r="V250" s="17"/>
    </row>
    <row r="251" spans="4:22" ht="17" thickBot="1" x14ac:dyDescent="0.25">
      <c r="D251" s="15"/>
      <c r="E251" s="16"/>
      <c r="F251" s="16"/>
      <c r="G251" s="16"/>
      <c r="H251" s="16"/>
      <c r="I251" s="16"/>
      <c r="J251" s="16"/>
      <c r="K251" s="16"/>
      <c r="L251" s="17"/>
      <c r="N251" s="15"/>
      <c r="O251" s="16"/>
      <c r="P251" s="16"/>
      <c r="Q251" s="16"/>
      <c r="R251" s="16"/>
      <c r="S251" s="16"/>
      <c r="T251" s="16"/>
      <c r="U251" s="16"/>
      <c r="V251" s="17"/>
    </row>
    <row r="252" spans="4:22" x14ac:dyDescent="0.2">
      <c r="D252" s="23"/>
      <c r="E252" s="10" t="s">
        <v>121</v>
      </c>
      <c r="F252" s="10" t="s">
        <v>67</v>
      </c>
      <c r="G252" s="10" t="s">
        <v>122</v>
      </c>
      <c r="H252" s="10" t="s">
        <v>123</v>
      </c>
      <c r="I252" s="10" t="s">
        <v>124</v>
      </c>
      <c r="J252" s="10" t="s">
        <v>125</v>
      </c>
      <c r="K252" s="10" t="s">
        <v>126</v>
      </c>
      <c r="L252" s="24" t="s">
        <v>127</v>
      </c>
      <c r="N252" s="23"/>
      <c r="O252" s="10" t="s">
        <v>121</v>
      </c>
      <c r="P252" s="10" t="s">
        <v>67</v>
      </c>
      <c r="Q252" s="10" t="s">
        <v>122</v>
      </c>
      <c r="R252" s="10" t="s">
        <v>123</v>
      </c>
      <c r="S252" s="10" t="s">
        <v>124</v>
      </c>
      <c r="T252" s="10" t="s">
        <v>125</v>
      </c>
      <c r="U252" s="10" t="s">
        <v>126</v>
      </c>
      <c r="V252" s="24" t="s">
        <v>127</v>
      </c>
    </row>
    <row r="253" spans="4:22" x14ac:dyDescent="0.2">
      <c r="D253" s="18" t="s">
        <v>115</v>
      </c>
      <c r="E253" s="8">
        <v>1.2512195121951208</v>
      </c>
      <c r="F253" s="8">
        <v>1.0967797659007625</v>
      </c>
      <c r="G253" s="8">
        <v>1.1408119944367501</v>
      </c>
      <c r="H253" s="8">
        <v>0.28694635527284856</v>
      </c>
      <c r="I253" s="8">
        <v>-1.277959163380296</v>
      </c>
      <c r="J253" s="8">
        <v>3.7803981877705377</v>
      </c>
      <c r="K253" s="8">
        <v>-1.277959163380296</v>
      </c>
      <c r="L253" s="19">
        <v>3.7803981877705377</v>
      </c>
      <c r="N253" s="18" t="s">
        <v>115</v>
      </c>
      <c r="O253" s="8">
        <v>3.2603868797308682</v>
      </c>
      <c r="P253" s="8">
        <v>4.1026438713182189</v>
      </c>
      <c r="Q253" s="8">
        <v>0.79470385000374755</v>
      </c>
      <c r="R253" s="8">
        <v>0.44971677750593642</v>
      </c>
      <c r="S253" s="8">
        <v>-6.2003268527989785</v>
      </c>
      <c r="T253" s="8">
        <v>12.721100612260715</v>
      </c>
      <c r="U253" s="8">
        <v>-6.2003268527989785</v>
      </c>
      <c r="V253" s="19">
        <v>12.721100612260715</v>
      </c>
    </row>
    <row r="254" spans="4:22" ht="17" thickBot="1" x14ac:dyDescent="0.25">
      <c r="D254" s="20" t="s">
        <v>15</v>
      </c>
      <c r="E254" s="9">
        <v>0.28292682926829277</v>
      </c>
      <c r="F254" s="9">
        <v>0.13895539284992126</v>
      </c>
      <c r="G254" s="9">
        <v>2.0360982288313765</v>
      </c>
      <c r="H254" s="9">
        <v>7.6133449694227195E-2</v>
      </c>
      <c r="I254" s="9">
        <v>-3.7504881252545197E-2</v>
      </c>
      <c r="J254" s="9">
        <v>0.60335853978913079</v>
      </c>
      <c r="K254" s="9">
        <v>-3.7504881252545197E-2</v>
      </c>
      <c r="L254" s="21">
        <v>0.60335853978913079</v>
      </c>
      <c r="N254" s="20" t="s">
        <v>15</v>
      </c>
      <c r="O254" s="9">
        <v>0.64079058031959613</v>
      </c>
      <c r="P254" s="9">
        <v>0.51978027730493936</v>
      </c>
      <c r="Q254" s="9">
        <v>1.232810493776515</v>
      </c>
      <c r="R254" s="9">
        <v>0.25264294304575791</v>
      </c>
      <c r="S254" s="9">
        <v>-0.5578248885431627</v>
      </c>
      <c r="T254" s="9">
        <v>1.839406049182355</v>
      </c>
      <c r="U254" s="9">
        <v>-0.5578248885431627</v>
      </c>
      <c r="V254" s="21">
        <v>1.839406049182355</v>
      </c>
    </row>
    <row r="256" spans="4:22" ht="17" thickBot="1" x14ac:dyDescent="0.25"/>
    <row r="257" spans="4:22" x14ac:dyDescent="0.2">
      <c r="D257" s="13" t="s">
        <v>105</v>
      </c>
      <c r="E257" s="14"/>
      <c r="F257" s="14"/>
      <c r="G257" s="14"/>
      <c r="H257" s="14"/>
      <c r="I257" s="14"/>
      <c r="J257" s="14"/>
      <c r="K257" s="14"/>
      <c r="L257" s="36"/>
      <c r="N257" s="42" t="s">
        <v>105</v>
      </c>
      <c r="O257" s="39"/>
      <c r="P257" s="39"/>
      <c r="Q257" s="39"/>
      <c r="R257" s="39"/>
      <c r="S257" s="39"/>
      <c r="T257" s="39"/>
      <c r="U257" s="39"/>
      <c r="V257" s="40"/>
    </row>
    <row r="258" spans="4:22" ht="17" thickBot="1" x14ac:dyDescent="0.25">
      <c r="D258" s="15"/>
      <c r="E258" s="16"/>
      <c r="F258" s="16"/>
      <c r="G258" s="16"/>
      <c r="H258" s="16"/>
      <c r="I258" s="16"/>
      <c r="J258" s="16"/>
      <c r="K258" s="16"/>
      <c r="L258" s="17"/>
      <c r="N258" s="25"/>
      <c r="O258" s="16"/>
      <c r="P258" s="16"/>
      <c r="Q258" s="16"/>
      <c r="R258" s="16"/>
      <c r="S258" s="16"/>
      <c r="T258" s="16"/>
      <c r="U258" s="16"/>
      <c r="V258" s="26"/>
    </row>
    <row r="259" spans="4:22" x14ac:dyDescent="0.2">
      <c r="D259" s="22" t="s">
        <v>106</v>
      </c>
      <c r="E259" s="12"/>
      <c r="F259" s="16"/>
      <c r="G259" s="16"/>
      <c r="H259" s="16"/>
      <c r="I259" s="16"/>
      <c r="J259" s="16"/>
      <c r="K259" s="16"/>
      <c r="L259" s="17"/>
      <c r="N259" s="47" t="s">
        <v>106</v>
      </c>
      <c r="O259" s="12"/>
      <c r="P259" s="16"/>
      <c r="Q259" s="16"/>
      <c r="R259" s="16"/>
      <c r="S259" s="16"/>
      <c r="T259" s="16"/>
      <c r="U259" s="16"/>
      <c r="V259" s="26"/>
    </row>
    <row r="260" spans="4:22" x14ac:dyDescent="0.2">
      <c r="D260" s="18" t="s">
        <v>107</v>
      </c>
      <c r="E260" s="8">
        <v>0.72754509560799763</v>
      </c>
      <c r="F260" s="16"/>
      <c r="G260" s="16"/>
      <c r="H260" s="16"/>
      <c r="I260" s="16"/>
      <c r="J260" s="16"/>
      <c r="K260" s="16"/>
      <c r="L260" s="17"/>
      <c r="N260" s="48" t="s">
        <v>107</v>
      </c>
      <c r="O260" s="8">
        <v>0.75698205921807193</v>
      </c>
      <c r="P260" s="16"/>
      <c r="Q260" s="16"/>
      <c r="R260" s="16"/>
      <c r="S260" s="16"/>
      <c r="T260" s="16"/>
      <c r="U260" s="16"/>
      <c r="V260" s="26"/>
    </row>
    <row r="261" spans="4:22" x14ac:dyDescent="0.2">
      <c r="D261" s="18" t="s">
        <v>108</v>
      </c>
      <c r="E261" s="8">
        <v>0.52932186614325039</v>
      </c>
      <c r="F261" s="16"/>
      <c r="G261" s="16"/>
      <c r="H261" s="16"/>
      <c r="I261" s="16"/>
      <c r="J261" s="16"/>
      <c r="K261" s="16"/>
      <c r="L261" s="17"/>
      <c r="N261" s="48" t="s">
        <v>108</v>
      </c>
      <c r="O261" s="8">
        <v>0.57302183797803263</v>
      </c>
      <c r="P261" s="16"/>
      <c r="Q261" s="16"/>
      <c r="R261" s="16"/>
      <c r="S261" s="16"/>
      <c r="T261" s="16"/>
      <c r="U261" s="16"/>
      <c r="V261" s="26"/>
    </row>
    <row r="262" spans="4:22" x14ac:dyDescent="0.2">
      <c r="D262" s="18" t="s">
        <v>109</v>
      </c>
      <c r="E262" s="8">
        <v>0.47048709941115674</v>
      </c>
      <c r="F262" s="16"/>
      <c r="G262" s="16"/>
      <c r="H262" s="16"/>
      <c r="I262" s="16"/>
      <c r="J262" s="16"/>
      <c r="K262" s="16"/>
      <c r="L262" s="17"/>
      <c r="N262" s="48" t="s">
        <v>109</v>
      </c>
      <c r="O262" s="8">
        <v>0.5196495677252867</v>
      </c>
      <c r="P262" s="16"/>
      <c r="Q262" s="16"/>
      <c r="R262" s="16"/>
      <c r="S262" s="16"/>
      <c r="T262" s="16"/>
      <c r="U262" s="16"/>
      <c r="V262" s="26"/>
    </row>
    <row r="263" spans="4:22" x14ac:dyDescent="0.2">
      <c r="D263" s="18" t="s">
        <v>67</v>
      </c>
      <c r="E263" s="8">
        <v>1.3052277600076185</v>
      </c>
      <c r="F263" s="16"/>
      <c r="G263" s="16"/>
      <c r="H263" s="16"/>
      <c r="I263" s="16"/>
      <c r="J263" s="16"/>
      <c r="K263" s="16"/>
      <c r="L263" s="17"/>
      <c r="N263" s="48" t="s">
        <v>67</v>
      </c>
      <c r="O263" s="8">
        <v>5.0564743341885636</v>
      </c>
      <c r="P263" s="16"/>
      <c r="Q263" s="16"/>
      <c r="R263" s="16"/>
      <c r="S263" s="16"/>
      <c r="T263" s="16"/>
      <c r="U263" s="16"/>
      <c r="V263" s="26"/>
    </row>
    <row r="264" spans="4:22" ht="17" thickBot="1" x14ac:dyDescent="0.25">
      <c r="D264" s="20" t="s">
        <v>110</v>
      </c>
      <c r="E264" s="9">
        <v>10</v>
      </c>
      <c r="F264" s="16"/>
      <c r="G264" s="16"/>
      <c r="H264" s="16"/>
      <c r="I264" s="16"/>
      <c r="J264" s="16"/>
      <c r="K264" s="16"/>
      <c r="L264" s="17"/>
      <c r="N264" s="49" t="s">
        <v>110</v>
      </c>
      <c r="O264" s="9">
        <v>10</v>
      </c>
      <c r="P264" s="16"/>
      <c r="Q264" s="16"/>
      <c r="R264" s="16"/>
      <c r="S264" s="16"/>
      <c r="T264" s="16"/>
      <c r="U264" s="16"/>
      <c r="V264" s="26"/>
    </row>
    <row r="265" spans="4:22" x14ac:dyDescent="0.2">
      <c r="D265" s="15"/>
      <c r="E265" s="16"/>
      <c r="F265" s="16"/>
      <c r="G265" s="16"/>
      <c r="H265" s="16"/>
      <c r="I265" s="16"/>
      <c r="J265" s="16"/>
      <c r="K265" s="16"/>
      <c r="L265" s="17"/>
      <c r="N265" s="25"/>
      <c r="O265" s="16"/>
      <c r="P265" s="16"/>
      <c r="Q265" s="16"/>
      <c r="R265" s="16"/>
      <c r="S265" s="16"/>
      <c r="T265" s="16"/>
      <c r="U265" s="16"/>
      <c r="V265" s="26"/>
    </row>
    <row r="266" spans="4:22" ht="17" thickBot="1" x14ac:dyDescent="0.25">
      <c r="D266" s="15" t="s">
        <v>111</v>
      </c>
      <c r="E266" s="16"/>
      <c r="F266" s="16"/>
      <c r="G266" s="16"/>
      <c r="H266" s="16"/>
      <c r="I266" s="16"/>
      <c r="J266" s="16"/>
      <c r="K266" s="16"/>
      <c r="L266" s="17"/>
      <c r="N266" s="25" t="s">
        <v>111</v>
      </c>
      <c r="O266" s="16"/>
      <c r="P266" s="16"/>
      <c r="Q266" s="16"/>
      <c r="R266" s="16"/>
      <c r="S266" s="16"/>
      <c r="T266" s="16"/>
      <c r="U266" s="16"/>
      <c r="V266" s="26"/>
    </row>
    <row r="267" spans="4:22" x14ac:dyDescent="0.2">
      <c r="D267" s="23"/>
      <c r="E267" s="10" t="s">
        <v>116</v>
      </c>
      <c r="F267" s="10" t="s">
        <v>117</v>
      </c>
      <c r="G267" s="10" t="s">
        <v>118</v>
      </c>
      <c r="H267" s="10" t="s">
        <v>119</v>
      </c>
      <c r="I267" s="10" t="s">
        <v>120</v>
      </c>
      <c r="J267" s="16"/>
      <c r="K267" s="16"/>
      <c r="L267" s="17"/>
      <c r="N267" s="50"/>
      <c r="O267" s="10" t="s">
        <v>116</v>
      </c>
      <c r="P267" s="10" t="s">
        <v>117</v>
      </c>
      <c r="Q267" s="10" t="s">
        <v>118</v>
      </c>
      <c r="R267" s="10" t="s">
        <v>119</v>
      </c>
      <c r="S267" s="10" t="s">
        <v>120</v>
      </c>
      <c r="T267" s="16"/>
      <c r="U267" s="16"/>
      <c r="V267" s="26"/>
    </row>
    <row r="268" spans="4:22" x14ac:dyDescent="0.2">
      <c r="D268" s="18" t="s">
        <v>112</v>
      </c>
      <c r="E268" s="8">
        <v>1</v>
      </c>
      <c r="F268" s="8">
        <v>15.32704395604396</v>
      </c>
      <c r="G268" s="8">
        <v>15.32704395604396</v>
      </c>
      <c r="H268" s="8">
        <v>8.9967530347071349</v>
      </c>
      <c r="I268" s="8">
        <v>1.7085768934028692E-2</v>
      </c>
      <c r="J268" s="16"/>
      <c r="K268" s="16"/>
      <c r="L268" s="17"/>
      <c r="N268" s="48" t="s">
        <v>112</v>
      </c>
      <c r="O268" s="8">
        <v>1</v>
      </c>
      <c r="P268" s="8">
        <v>274.50553846153855</v>
      </c>
      <c r="Q268" s="8">
        <v>274.50553846153855</v>
      </c>
      <c r="R268" s="8">
        <v>10.736321225694002</v>
      </c>
      <c r="S268" s="8">
        <v>1.1244223223184146E-2</v>
      </c>
      <c r="T268" s="16"/>
      <c r="U268" s="16"/>
      <c r="V268" s="26"/>
    </row>
    <row r="269" spans="4:22" x14ac:dyDescent="0.2">
      <c r="D269" s="18" t="s">
        <v>113</v>
      </c>
      <c r="E269" s="8">
        <v>8</v>
      </c>
      <c r="F269" s="8">
        <v>13.628956043956043</v>
      </c>
      <c r="G269" s="8">
        <v>1.7036195054945054</v>
      </c>
      <c r="H269" s="8"/>
      <c r="I269" s="8"/>
      <c r="J269" s="16"/>
      <c r="K269" s="16"/>
      <c r="L269" s="17"/>
      <c r="N269" s="48" t="s">
        <v>113</v>
      </c>
      <c r="O269" s="8">
        <v>8</v>
      </c>
      <c r="P269" s="8">
        <v>204.54346153846146</v>
      </c>
      <c r="Q269" s="8">
        <v>25.567932692307682</v>
      </c>
      <c r="R269" s="8"/>
      <c r="S269" s="8"/>
      <c r="T269" s="16"/>
      <c r="U269" s="16"/>
      <c r="V269" s="26"/>
    </row>
    <row r="270" spans="4:22" ht="17" thickBot="1" x14ac:dyDescent="0.25">
      <c r="D270" s="20" t="s">
        <v>114</v>
      </c>
      <c r="E270" s="9">
        <v>9</v>
      </c>
      <c r="F270" s="9">
        <v>28.956000000000003</v>
      </c>
      <c r="G270" s="9"/>
      <c r="H270" s="9"/>
      <c r="I270" s="9"/>
      <c r="J270" s="16"/>
      <c r="K270" s="16"/>
      <c r="L270" s="17"/>
      <c r="N270" s="49" t="s">
        <v>114</v>
      </c>
      <c r="O270" s="9">
        <v>9</v>
      </c>
      <c r="P270" s="9">
        <v>479.04899999999998</v>
      </c>
      <c r="Q270" s="9"/>
      <c r="R270" s="9"/>
      <c r="S270" s="9"/>
      <c r="T270" s="16"/>
      <c r="U270" s="16"/>
      <c r="V270" s="26"/>
    </row>
    <row r="271" spans="4:22" ht="17" thickBot="1" x14ac:dyDescent="0.25">
      <c r="D271" s="15"/>
      <c r="E271" s="16"/>
      <c r="F271" s="16"/>
      <c r="G271" s="16"/>
      <c r="H271" s="16"/>
      <c r="I271" s="16"/>
      <c r="J271" s="16"/>
      <c r="K271" s="16"/>
      <c r="L271" s="17"/>
      <c r="N271" s="25"/>
      <c r="O271" s="16"/>
      <c r="P271" s="16"/>
      <c r="Q271" s="16"/>
      <c r="R271" s="16"/>
      <c r="S271" s="16"/>
      <c r="T271" s="16"/>
      <c r="U271" s="16"/>
      <c r="V271" s="26"/>
    </row>
    <row r="272" spans="4:22" x14ac:dyDescent="0.2">
      <c r="D272" s="23"/>
      <c r="E272" s="10" t="s">
        <v>121</v>
      </c>
      <c r="F272" s="10" t="s">
        <v>67</v>
      </c>
      <c r="G272" s="10" t="s">
        <v>122</v>
      </c>
      <c r="H272" s="10" t="s">
        <v>123</v>
      </c>
      <c r="I272" s="10" t="s">
        <v>124</v>
      </c>
      <c r="J272" s="10" t="s">
        <v>125</v>
      </c>
      <c r="K272" s="10" t="s">
        <v>126</v>
      </c>
      <c r="L272" s="24" t="s">
        <v>127</v>
      </c>
      <c r="N272" s="50"/>
      <c r="O272" s="10" t="s">
        <v>121</v>
      </c>
      <c r="P272" s="10" t="s">
        <v>67</v>
      </c>
      <c r="Q272" s="10" t="s">
        <v>122</v>
      </c>
      <c r="R272" s="10" t="s">
        <v>123</v>
      </c>
      <c r="S272" s="10" t="s">
        <v>124</v>
      </c>
      <c r="T272" s="10" t="s">
        <v>125</v>
      </c>
      <c r="U272" s="10" t="s">
        <v>126</v>
      </c>
      <c r="V272" s="51" t="s">
        <v>127</v>
      </c>
    </row>
    <row r="273" spans="4:22" x14ac:dyDescent="0.2">
      <c r="D273" s="18" t="s">
        <v>115</v>
      </c>
      <c r="E273" s="8">
        <v>0.9648351648351654</v>
      </c>
      <c r="F273" s="8">
        <v>1.0375272884849458</v>
      </c>
      <c r="G273" s="8">
        <v>0.92993714531024108</v>
      </c>
      <c r="H273" s="8">
        <v>0.3796093659004427</v>
      </c>
      <c r="I273" s="8">
        <v>-1.4277070527982865</v>
      </c>
      <c r="J273" s="8">
        <v>3.3573773824686173</v>
      </c>
      <c r="K273" s="8">
        <v>-1.4277070527982865</v>
      </c>
      <c r="L273" s="19">
        <v>3.3573773824686173</v>
      </c>
      <c r="N273" s="48" t="s">
        <v>115</v>
      </c>
      <c r="O273" s="8">
        <v>-1.8730769230769315</v>
      </c>
      <c r="P273" s="8">
        <v>4.0193981969964856</v>
      </c>
      <c r="Q273" s="8">
        <v>-0.46600929573899824</v>
      </c>
      <c r="R273" s="8">
        <v>0.65363390957646472</v>
      </c>
      <c r="S273" s="8">
        <v>-11.141825786383</v>
      </c>
      <c r="T273" s="8">
        <v>7.3956719402291373</v>
      </c>
      <c r="U273" s="8">
        <v>-11.141825786383</v>
      </c>
      <c r="V273" s="52">
        <v>7.3956719402291373</v>
      </c>
    </row>
    <row r="274" spans="4:22" ht="17" thickBot="1" x14ac:dyDescent="0.25">
      <c r="D274" s="20" t="s">
        <v>213</v>
      </c>
      <c r="E274" s="9">
        <v>0.64890109890109882</v>
      </c>
      <c r="F274" s="9">
        <v>0.21633939462666407</v>
      </c>
      <c r="G274" s="9">
        <v>2.9994587902998644</v>
      </c>
      <c r="H274" s="9">
        <v>1.7085768934028717E-2</v>
      </c>
      <c r="I274" s="9">
        <v>0.1500215602844453</v>
      </c>
      <c r="J274" s="9">
        <v>1.1477806375177524</v>
      </c>
      <c r="K274" s="9">
        <v>0.1500215602844453</v>
      </c>
      <c r="L274" s="21">
        <v>1.1477806375177524</v>
      </c>
      <c r="N274" s="49" t="s">
        <v>213</v>
      </c>
      <c r="O274" s="9">
        <v>2.7461538461538471</v>
      </c>
      <c r="P274" s="9">
        <v>0.83810245990878485</v>
      </c>
      <c r="Q274" s="9">
        <v>3.2766326046253647</v>
      </c>
      <c r="R274" s="9">
        <v>1.1244223223184156E-2</v>
      </c>
      <c r="S274" s="9">
        <v>0.81348610787940445</v>
      </c>
      <c r="T274" s="9">
        <v>4.6788215844282899</v>
      </c>
      <c r="U274" s="9">
        <v>0.81348610787940445</v>
      </c>
      <c r="V274" s="53">
        <v>4.6788215844282899</v>
      </c>
    </row>
    <row r="275" spans="4:22" x14ac:dyDescent="0.2">
      <c r="N275" s="25"/>
      <c r="O275" s="16"/>
      <c r="P275" s="16"/>
      <c r="Q275" s="16"/>
      <c r="R275" s="16"/>
      <c r="S275" s="16"/>
      <c r="T275" s="16"/>
      <c r="U275" s="16"/>
      <c r="V275" s="26"/>
    </row>
    <row r="276" spans="4:22" x14ac:dyDescent="0.2">
      <c r="N276" s="25"/>
      <c r="O276" s="16"/>
      <c r="P276" s="16"/>
      <c r="Q276" s="16"/>
      <c r="R276" s="16"/>
      <c r="S276" s="16"/>
      <c r="T276" s="16"/>
      <c r="U276" s="16"/>
      <c r="V276" s="26"/>
    </row>
    <row r="277" spans="4:22" x14ac:dyDescent="0.2">
      <c r="N277" s="44"/>
      <c r="O277" s="27"/>
      <c r="P277" s="27"/>
      <c r="Q277" s="27"/>
      <c r="R277" s="27"/>
      <c r="S277" s="27"/>
      <c r="T277" s="27"/>
      <c r="U277" s="27"/>
      <c r="V277" s="28"/>
    </row>
    <row r="281" spans="4:22" x14ac:dyDescent="0.2">
      <c r="D281" s="42" t="s">
        <v>100</v>
      </c>
      <c r="E281" s="39">
        <v>0.05</v>
      </c>
      <c r="F281" s="68" t="s">
        <v>206</v>
      </c>
      <c r="G281" s="68"/>
      <c r="H281" s="90" t="s">
        <v>128</v>
      </c>
      <c r="I281" s="91"/>
      <c r="J281" s="30"/>
    </row>
    <row r="282" spans="4:22" x14ac:dyDescent="0.2">
      <c r="D282" s="60" t="s">
        <v>205</v>
      </c>
      <c r="E282" s="29" t="s">
        <v>214</v>
      </c>
      <c r="F282" s="29" t="s">
        <v>207</v>
      </c>
      <c r="G282" s="29" t="s">
        <v>208</v>
      </c>
      <c r="H282" s="61" t="s">
        <v>207</v>
      </c>
      <c r="I282" s="62" t="s">
        <v>208</v>
      </c>
    </row>
    <row r="283" spans="4:22" x14ac:dyDescent="0.2">
      <c r="D283" s="25" t="s">
        <v>215</v>
      </c>
      <c r="E283" s="16">
        <v>20</v>
      </c>
      <c r="F283" s="63">
        <f>G186</f>
        <v>0.49032018459260079</v>
      </c>
      <c r="G283" s="63">
        <f>H186</f>
        <v>0.4158349091522458</v>
      </c>
      <c r="H283" s="64">
        <f>H215</f>
        <v>3.6689837149993736E-2</v>
      </c>
      <c r="I283" s="65">
        <f>H235</f>
        <v>0.11470237301045468</v>
      </c>
    </row>
    <row r="284" spans="4:22" x14ac:dyDescent="0.2">
      <c r="D284" s="25" t="s">
        <v>6</v>
      </c>
      <c r="E284" s="16">
        <v>10</v>
      </c>
      <c r="F284" s="63">
        <f>O202</f>
        <v>0.58423493531233839</v>
      </c>
      <c r="G284" s="63">
        <f>P202</f>
        <v>0.39955991766007087</v>
      </c>
      <c r="H284" s="64">
        <f>H254</f>
        <v>7.6133449694227195E-2</v>
      </c>
      <c r="I284" s="65">
        <f>R254</f>
        <v>0.25264294304575791</v>
      </c>
    </row>
    <row r="285" spans="4:22" x14ac:dyDescent="0.2">
      <c r="D285" s="25" t="s">
        <v>43</v>
      </c>
      <c r="E285" s="16">
        <v>10</v>
      </c>
      <c r="F285" s="63">
        <f>O208</f>
        <v>0.72754509560799752</v>
      </c>
      <c r="G285" s="63">
        <f>P208</f>
        <v>0.75698205921807182</v>
      </c>
      <c r="H285" s="64">
        <f>H274</f>
        <v>1.7085768934028717E-2</v>
      </c>
      <c r="I285" s="65">
        <f>R274</f>
        <v>1.1244223223184156E-2</v>
      </c>
    </row>
    <row r="286" spans="4:22" x14ac:dyDescent="0.2">
      <c r="D286" s="25"/>
      <c r="E286" s="16"/>
      <c r="F286" s="63"/>
      <c r="G286" s="63"/>
      <c r="H286" s="64"/>
      <c r="I286" s="65"/>
    </row>
    <row r="287" spans="4:22" x14ac:dyDescent="0.2">
      <c r="D287" s="25"/>
      <c r="E287" s="16"/>
      <c r="F287" s="85" t="s">
        <v>206</v>
      </c>
      <c r="G287" s="85"/>
      <c r="H287" s="115" t="s">
        <v>120</v>
      </c>
      <c r="I287" s="116"/>
    </row>
    <row r="288" spans="4:22" x14ac:dyDescent="0.2">
      <c r="D288" s="60" t="s">
        <v>205</v>
      </c>
      <c r="E288" s="29" t="s">
        <v>214</v>
      </c>
      <c r="F288" s="29" t="s">
        <v>207</v>
      </c>
      <c r="G288" s="29" t="s">
        <v>208</v>
      </c>
      <c r="H288" s="61" t="s">
        <v>207</v>
      </c>
      <c r="I288" s="62" t="s">
        <v>208</v>
      </c>
    </row>
    <row r="289" spans="4:9" x14ac:dyDescent="0.2">
      <c r="D289" s="25" t="s">
        <v>215</v>
      </c>
      <c r="E289" s="16">
        <v>20</v>
      </c>
      <c r="F289" s="63">
        <f>F283</f>
        <v>0.49032018459260079</v>
      </c>
      <c r="G289" s="63">
        <f>G283</f>
        <v>0.4158349091522458</v>
      </c>
      <c r="H289" s="38" t="str">
        <f>IF(H283&lt;$E$281,"Yes","No")</f>
        <v>Yes</v>
      </c>
      <c r="I289" s="69" t="str">
        <f>IF(I283&lt;$E$281,"Yes", "No")</f>
        <v>No</v>
      </c>
    </row>
    <row r="290" spans="4:9" x14ac:dyDescent="0.2">
      <c r="D290" s="25" t="s">
        <v>6</v>
      </c>
      <c r="E290" s="16">
        <v>10</v>
      </c>
      <c r="F290" s="63">
        <f t="shared" ref="F290:G291" si="10">F284</f>
        <v>0.58423493531233839</v>
      </c>
      <c r="G290" s="63">
        <f t="shared" si="10"/>
        <v>0.39955991766007087</v>
      </c>
      <c r="H290" s="38" t="str">
        <f t="shared" ref="H290:H291" si="11">IF(H284&lt;$E$281,"Yes","No")</f>
        <v>No</v>
      </c>
      <c r="I290" s="69" t="str">
        <f t="shared" ref="I290:I291" si="12">IF(I284&lt;$E$281,"Yes", "No")</f>
        <v>No</v>
      </c>
    </row>
    <row r="291" spans="4:9" x14ac:dyDescent="0.2">
      <c r="D291" s="44" t="s">
        <v>43</v>
      </c>
      <c r="E291" s="27">
        <v>10</v>
      </c>
      <c r="F291" s="66">
        <f t="shared" si="10"/>
        <v>0.72754509560799752</v>
      </c>
      <c r="G291" s="66">
        <f t="shared" si="10"/>
        <v>0.75698205921807182</v>
      </c>
      <c r="H291" s="70" t="str">
        <f t="shared" si="11"/>
        <v>Yes</v>
      </c>
      <c r="I291" s="71" t="str">
        <f t="shared" si="12"/>
        <v>Yes</v>
      </c>
    </row>
  </sheetData>
  <mergeCells count="54">
    <mergeCell ref="K31:L31"/>
    <mergeCell ref="D2:E2"/>
    <mergeCell ref="F2:G2"/>
    <mergeCell ref="D1:G1"/>
    <mergeCell ref="D25:I25"/>
    <mergeCell ref="K2:T2"/>
    <mergeCell ref="K26:L26"/>
    <mergeCell ref="K27:L27"/>
    <mergeCell ref="K28:L28"/>
    <mergeCell ref="K29:L29"/>
    <mergeCell ref="K30:L30"/>
    <mergeCell ref="S24:T24"/>
    <mergeCell ref="D149:G149"/>
    <mergeCell ref="D172:I172"/>
    <mergeCell ref="K173:L173"/>
    <mergeCell ref="K174:L174"/>
    <mergeCell ref="M51:P51"/>
    <mergeCell ref="D61:E61"/>
    <mergeCell ref="D62:E62"/>
    <mergeCell ref="D63:E63"/>
    <mergeCell ref="F66:L66"/>
    <mergeCell ref="F86:L86"/>
    <mergeCell ref="F106:L106"/>
    <mergeCell ref="K32:L32"/>
    <mergeCell ref="D33:I33"/>
    <mergeCell ref="D41:I41"/>
    <mergeCell ref="D49:I49"/>
    <mergeCell ref="V149:AC149"/>
    <mergeCell ref="Q171:R171"/>
    <mergeCell ref="D189:G189"/>
    <mergeCell ref="D191:E191"/>
    <mergeCell ref="D192:E192"/>
    <mergeCell ref="K175:L175"/>
    <mergeCell ref="K176:L176"/>
    <mergeCell ref="K177:L177"/>
    <mergeCell ref="K178:L178"/>
    <mergeCell ref="K179:L179"/>
    <mergeCell ref="K149:R149"/>
    <mergeCell ref="M52:N52"/>
    <mergeCell ref="O52:P52"/>
    <mergeCell ref="Q52:T52"/>
    <mergeCell ref="F198:L198"/>
    <mergeCell ref="F218:L218"/>
    <mergeCell ref="D180:I180"/>
    <mergeCell ref="F126:L126"/>
    <mergeCell ref="D58:G58"/>
    <mergeCell ref="D60:E60"/>
    <mergeCell ref="P237:V237"/>
    <mergeCell ref="N198:Q198"/>
    <mergeCell ref="N204:Q204"/>
    <mergeCell ref="F287:G287"/>
    <mergeCell ref="H287:I287"/>
    <mergeCell ref="H281:I281"/>
    <mergeCell ref="F237:L237"/>
  </mergeCells>
  <conditionalFormatting sqref="K4:K23">
    <cfRule type="expression" dxfId="15" priority="11">
      <formula>ABS(L4)&gt;ABS($M$32)</formula>
    </cfRule>
  </conditionalFormatting>
  <conditionalFormatting sqref="M4:M23">
    <cfRule type="expression" dxfId="14" priority="10">
      <formula>ABS(N4)&gt;ABS($M$32)</formula>
    </cfRule>
  </conditionalFormatting>
  <conditionalFormatting sqref="O4:O23">
    <cfRule type="expression" dxfId="13" priority="9">
      <formula>ABS(P4)&gt;ABS($M$32)</formula>
    </cfRule>
  </conditionalFormatting>
  <conditionalFormatting sqref="Q4:Q23">
    <cfRule type="expression" dxfId="12" priority="8">
      <formula>ABS(R4)&gt;ABS($M$32)</formula>
    </cfRule>
  </conditionalFormatting>
  <conditionalFormatting sqref="S4:S23">
    <cfRule type="expression" dxfId="11" priority="7">
      <formula>ABS(T4)&gt;ABS($M$32)</formula>
    </cfRule>
  </conditionalFormatting>
  <conditionalFormatting sqref="K151:K170">
    <cfRule type="expression" dxfId="10" priority="6">
      <formula>ABS(L151)&gt;ABS($M$179)</formula>
    </cfRule>
  </conditionalFormatting>
  <conditionalFormatting sqref="M151:M170">
    <cfRule type="expression" dxfId="9" priority="5">
      <formula>ABS(N151)&gt;ABS($M$179)</formula>
    </cfRule>
  </conditionalFormatting>
  <conditionalFormatting sqref="O151:O170">
    <cfRule type="expression" dxfId="8" priority="4">
      <formula>ABS(P151)&gt;ABS($M$179)</formula>
    </cfRule>
  </conditionalFormatting>
  <conditionalFormatting sqref="Q151:Q170">
    <cfRule type="expression" dxfId="7" priority="3">
      <formula>ABS(R151)&gt;ABS($M$179)</formula>
    </cfRule>
  </conditionalFormatting>
  <conditionalFormatting sqref="Q54:T54 S55">
    <cfRule type="cellIs" dxfId="6" priority="2" operator="lessThan">
      <formula>0.05</formula>
    </cfRule>
  </conditionalFormatting>
  <conditionalFormatting sqref="Q5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"/>
  <sheetViews>
    <sheetView topLeftCell="A44" workbookViewId="0">
      <selection activeCell="D50" sqref="D50:F54"/>
    </sheetView>
  </sheetViews>
  <sheetFormatPr baseColWidth="10" defaultRowHeight="16" x14ac:dyDescent="0.2"/>
  <cols>
    <col min="1" max="1" width="3.1640625" bestFit="1" customWidth="1"/>
    <col min="3" max="3" width="20.5" customWidth="1"/>
  </cols>
  <sheetData>
    <row r="1" spans="1:21" x14ac:dyDescent="0.2">
      <c r="I1" s="89" t="s">
        <v>93</v>
      </c>
      <c r="J1" s="89"/>
      <c r="K1" s="89"/>
      <c r="L1" s="89"/>
      <c r="M1" s="89"/>
      <c r="N1" s="89"/>
      <c r="P1" s="89" t="s">
        <v>194</v>
      </c>
      <c r="Q1" s="89"/>
      <c r="R1" s="89"/>
      <c r="S1" s="89"/>
      <c r="T1" s="89"/>
      <c r="U1" s="89"/>
    </row>
    <row r="2" spans="1:21" x14ac:dyDescent="0.2">
      <c r="A2" s="1"/>
      <c r="B2" s="1" t="s">
        <v>0</v>
      </c>
      <c r="C2" s="1" t="s">
        <v>2</v>
      </c>
      <c r="D2" s="1" t="s">
        <v>13</v>
      </c>
      <c r="E2" s="1" t="s">
        <v>186</v>
      </c>
      <c r="F2" s="1" t="s">
        <v>14</v>
      </c>
      <c r="I2" s="1" t="s">
        <v>13</v>
      </c>
      <c r="J2" s="1" t="s">
        <v>191</v>
      </c>
      <c r="K2" s="1" t="s">
        <v>186</v>
      </c>
      <c r="L2" s="1" t="s">
        <v>192</v>
      </c>
      <c r="M2" s="1" t="s">
        <v>14</v>
      </c>
      <c r="N2" s="1" t="s">
        <v>140</v>
      </c>
      <c r="P2" s="1"/>
      <c r="Q2" s="1" t="s">
        <v>0</v>
      </c>
      <c r="R2" s="1" t="s">
        <v>2</v>
      </c>
      <c r="S2" s="1" t="s">
        <v>13</v>
      </c>
      <c r="T2" s="1" t="s">
        <v>186</v>
      </c>
      <c r="U2" s="1" t="s">
        <v>14</v>
      </c>
    </row>
    <row r="3" spans="1:21" x14ac:dyDescent="0.2">
      <c r="A3">
        <v>1</v>
      </c>
      <c r="B3" t="s">
        <v>6</v>
      </c>
      <c r="C3" t="s">
        <v>7</v>
      </c>
      <c r="D3">
        <v>11</v>
      </c>
      <c r="E3" s="6">
        <v>151</v>
      </c>
      <c r="F3">
        <v>7</v>
      </c>
      <c r="I3">
        <v>11</v>
      </c>
      <c r="J3">
        <f>STANDARDIZE(I3,$K$27,$K$26)</f>
        <v>2.2800125103910323</v>
      </c>
      <c r="K3" s="6">
        <v>151</v>
      </c>
      <c r="L3" s="56">
        <f>STANDARDIZE(K3,$L$27,$L$26)</f>
        <v>0.70382949613282175</v>
      </c>
      <c r="M3">
        <v>7</v>
      </c>
      <c r="N3">
        <f>STANDARDIZE(M3,$M$27,$M$26)</f>
        <v>0.3934767967361637</v>
      </c>
      <c r="P3">
        <v>1</v>
      </c>
      <c r="Q3" t="s">
        <v>6</v>
      </c>
      <c r="R3" t="s">
        <v>7</v>
      </c>
      <c r="S3">
        <v>11</v>
      </c>
      <c r="T3" s="6">
        <v>151</v>
      </c>
      <c r="U3">
        <v>7</v>
      </c>
    </row>
    <row r="4" spans="1:21" x14ac:dyDescent="0.2">
      <c r="A4">
        <v>2</v>
      </c>
      <c r="B4" t="s">
        <v>6</v>
      </c>
      <c r="C4" t="s">
        <v>23</v>
      </c>
      <c r="D4">
        <v>3</v>
      </c>
      <c r="E4" s="6">
        <v>9</v>
      </c>
      <c r="F4">
        <v>11</v>
      </c>
      <c r="I4">
        <v>3</v>
      </c>
      <c r="J4">
        <f t="shared" ref="J4:J22" si="0">STANDARDIZE(I4,$K$27,$K$26)</f>
        <v>2.8148302597420176E-2</v>
      </c>
      <c r="K4" s="6">
        <v>9</v>
      </c>
      <c r="L4" s="56">
        <f t="shared" ref="L4:L22" si="1">STANDARDIZE(K4,$L$27,$L$26)</f>
        <v>-0.75733700168677875</v>
      </c>
      <c r="M4">
        <v>11</v>
      </c>
      <c r="N4">
        <f t="shared" ref="N4:N22" si="2">STANDARDIZE(M4,$M$27,$M$26)</f>
        <v>1.6526025462918876</v>
      </c>
      <c r="P4">
        <v>2</v>
      </c>
      <c r="Q4" t="s">
        <v>6</v>
      </c>
      <c r="R4" t="s">
        <v>23</v>
      </c>
      <c r="S4">
        <v>3</v>
      </c>
      <c r="T4" s="6">
        <v>9</v>
      </c>
      <c r="U4">
        <v>11</v>
      </c>
    </row>
    <row r="5" spans="1:21" x14ac:dyDescent="0.2">
      <c r="A5">
        <v>3</v>
      </c>
      <c r="B5" t="s">
        <v>6</v>
      </c>
      <c r="C5" t="s">
        <v>25</v>
      </c>
      <c r="D5">
        <v>2</v>
      </c>
      <c r="E5" s="6">
        <v>16</v>
      </c>
      <c r="F5">
        <v>11</v>
      </c>
      <c r="I5">
        <v>2</v>
      </c>
      <c r="J5">
        <f t="shared" si="0"/>
        <v>-0.25333472337678131</v>
      </c>
      <c r="K5" s="6">
        <v>16</v>
      </c>
      <c r="L5" s="56">
        <f t="shared" si="1"/>
        <v>-0.68530766728722103</v>
      </c>
      <c r="M5">
        <v>11</v>
      </c>
      <c r="N5">
        <f t="shared" si="2"/>
        <v>1.6526025462918876</v>
      </c>
      <c r="P5">
        <v>3</v>
      </c>
      <c r="Q5" t="s">
        <v>6</v>
      </c>
      <c r="R5" t="s">
        <v>25</v>
      </c>
      <c r="S5">
        <v>2</v>
      </c>
      <c r="T5" s="6">
        <v>16</v>
      </c>
      <c r="U5">
        <v>11</v>
      </c>
    </row>
    <row r="6" spans="1:21" x14ac:dyDescent="0.2">
      <c r="A6">
        <v>4</v>
      </c>
      <c r="B6" t="s">
        <v>6</v>
      </c>
      <c r="C6" t="s">
        <v>27</v>
      </c>
      <c r="D6">
        <v>2</v>
      </c>
      <c r="E6" s="6">
        <v>1</v>
      </c>
      <c r="F6">
        <v>8</v>
      </c>
      <c r="I6">
        <v>2</v>
      </c>
      <c r="J6">
        <f t="shared" si="0"/>
        <v>-0.25333472337678131</v>
      </c>
      <c r="K6" s="6">
        <v>1</v>
      </c>
      <c r="L6" s="56">
        <f t="shared" si="1"/>
        <v>-0.83965624100055913</v>
      </c>
      <c r="M6">
        <v>8</v>
      </c>
      <c r="N6">
        <f t="shared" si="2"/>
        <v>0.7082582341250947</v>
      </c>
      <c r="P6">
        <v>4</v>
      </c>
      <c r="Q6" t="s">
        <v>6</v>
      </c>
      <c r="R6" t="s">
        <v>27</v>
      </c>
      <c r="S6">
        <v>2</v>
      </c>
      <c r="T6" s="6">
        <v>1</v>
      </c>
      <c r="U6">
        <v>8</v>
      </c>
    </row>
    <row r="7" spans="1:21" x14ac:dyDescent="0.2">
      <c r="A7">
        <v>5</v>
      </c>
      <c r="B7" t="s">
        <v>6</v>
      </c>
      <c r="C7" t="s">
        <v>29</v>
      </c>
      <c r="D7">
        <v>0</v>
      </c>
      <c r="E7" s="6">
        <v>2</v>
      </c>
      <c r="F7">
        <v>12</v>
      </c>
      <c r="I7">
        <v>0</v>
      </c>
      <c r="J7">
        <f t="shared" si="0"/>
        <v>-0.8163007753251843</v>
      </c>
      <c r="K7" s="6">
        <v>2</v>
      </c>
      <c r="L7" s="56">
        <f t="shared" si="1"/>
        <v>-0.82936633608633659</v>
      </c>
      <c r="M7">
        <v>12</v>
      </c>
      <c r="N7">
        <f t="shared" si="2"/>
        <v>1.9673839836808185</v>
      </c>
      <c r="P7">
        <v>5</v>
      </c>
      <c r="Q7" t="s">
        <v>6</v>
      </c>
      <c r="R7" t="s">
        <v>29</v>
      </c>
      <c r="S7">
        <v>0</v>
      </c>
      <c r="T7" s="6">
        <v>2</v>
      </c>
      <c r="U7">
        <v>12</v>
      </c>
    </row>
    <row r="8" spans="1:21" x14ac:dyDescent="0.2">
      <c r="A8">
        <v>6</v>
      </c>
      <c r="B8" t="s">
        <v>6</v>
      </c>
      <c r="C8" t="s">
        <v>32</v>
      </c>
      <c r="D8">
        <v>2</v>
      </c>
      <c r="E8" s="6">
        <v>97</v>
      </c>
      <c r="F8">
        <v>3</v>
      </c>
      <c r="I8">
        <v>2</v>
      </c>
      <c r="J8">
        <f t="shared" si="0"/>
        <v>-0.25333472337678131</v>
      </c>
      <c r="K8" s="6">
        <v>97</v>
      </c>
      <c r="L8" s="56">
        <f t="shared" si="1"/>
        <v>0.14817463076480461</v>
      </c>
      <c r="M8">
        <v>3</v>
      </c>
      <c r="N8">
        <f t="shared" si="2"/>
        <v>-0.86564895281956011</v>
      </c>
      <c r="P8">
        <v>6</v>
      </c>
      <c r="Q8" t="s">
        <v>6</v>
      </c>
      <c r="R8" t="s">
        <v>32</v>
      </c>
      <c r="S8">
        <v>2</v>
      </c>
      <c r="T8" s="6">
        <v>97</v>
      </c>
      <c r="U8">
        <v>3</v>
      </c>
    </row>
    <row r="9" spans="1:21" x14ac:dyDescent="0.2">
      <c r="A9">
        <v>7</v>
      </c>
      <c r="B9" t="s">
        <v>6</v>
      </c>
      <c r="C9" t="s">
        <v>35</v>
      </c>
      <c r="D9">
        <v>3</v>
      </c>
      <c r="E9" s="6">
        <v>171</v>
      </c>
      <c r="F9">
        <v>9</v>
      </c>
      <c r="I9">
        <v>3</v>
      </c>
      <c r="J9">
        <f t="shared" si="0"/>
        <v>2.8148302597420176E-2</v>
      </c>
      <c r="K9" s="6">
        <v>171</v>
      </c>
      <c r="L9" s="56">
        <f t="shared" si="1"/>
        <v>0.90962759441727248</v>
      </c>
      <c r="M9">
        <v>9</v>
      </c>
      <c r="N9">
        <f t="shared" si="2"/>
        <v>1.0230396715140255</v>
      </c>
      <c r="P9">
        <v>7</v>
      </c>
      <c r="Q9" t="s">
        <v>6</v>
      </c>
      <c r="R9" t="s">
        <v>35</v>
      </c>
      <c r="S9">
        <v>3</v>
      </c>
      <c r="T9" s="6">
        <v>171</v>
      </c>
      <c r="U9">
        <v>9</v>
      </c>
    </row>
    <row r="10" spans="1:21" x14ac:dyDescent="0.2">
      <c r="A10">
        <v>8</v>
      </c>
      <c r="B10" t="s">
        <v>6</v>
      </c>
      <c r="C10" t="s">
        <v>37</v>
      </c>
      <c r="D10">
        <v>1</v>
      </c>
      <c r="E10" s="6">
        <v>4</v>
      </c>
      <c r="F10">
        <v>4</v>
      </c>
      <c r="I10">
        <v>1</v>
      </c>
      <c r="J10">
        <f t="shared" si="0"/>
        <v>-0.53481774935098281</v>
      </c>
      <c r="K10" s="6">
        <v>4</v>
      </c>
      <c r="L10" s="56">
        <f t="shared" si="1"/>
        <v>-0.80878652625789149</v>
      </c>
      <c r="M10">
        <v>4</v>
      </c>
      <c r="N10">
        <f t="shared" si="2"/>
        <v>-0.55086751543062917</v>
      </c>
      <c r="P10">
        <v>8</v>
      </c>
      <c r="Q10" t="s">
        <v>6</v>
      </c>
      <c r="R10" t="s">
        <v>37</v>
      </c>
      <c r="S10">
        <v>1</v>
      </c>
      <c r="T10" s="6">
        <v>4</v>
      </c>
      <c r="U10">
        <v>4</v>
      </c>
    </row>
    <row r="11" spans="1:21" x14ac:dyDescent="0.2">
      <c r="A11">
        <v>9</v>
      </c>
      <c r="B11" t="s">
        <v>6</v>
      </c>
      <c r="C11" t="s">
        <v>39</v>
      </c>
      <c r="D11">
        <v>1</v>
      </c>
      <c r="E11" s="6">
        <v>37</v>
      </c>
      <c r="F11">
        <v>3</v>
      </c>
      <c r="I11">
        <v>1</v>
      </c>
      <c r="J11">
        <f t="shared" si="0"/>
        <v>-0.53481774935098281</v>
      </c>
      <c r="K11" s="6">
        <v>37</v>
      </c>
      <c r="L11" s="56">
        <f t="shared" si="1"/>
        <v>-0.46921966408854771</v>
      </c>
      <c r="M11">
        <v>3</v>
      </c>
      <c r="N11">
        <f t="shared" si="2"/>
        <v>-0.86564895281956011</v>
      </c>
      <c r="P11">
        <v>9</v>
      </c>
      <c r="Q11" t="s">
        <v>6</v>
      </c>
      <c r="R11" t="s">
        <v>39</v>
      </c>
      <c r="S11">
        <v>1</v>
      </c>
      <c r="T11" s="6">
        <v>37</v>
      </c>
      <c r="U11">
        <v>3</v>
      </c>
    </row>
    <row r="12" spans="1:21" x14ac:dyDescent="0.2">
      <c r="A12">
        <v>10</v>
      </c>
      <c r="B12" t="s">
        <v>6</v>
      </c>
      <c r="C12" t="s">
        <v>41</v>
      </c>
      <c r="D12">
        <v>2</v>
      </c>
      <c r="E12" s="6">
        <v>38</v>
      </c>
      <c r="F12">
        <v>3</v>
      </c>
      <c r="I12">
        <v>2</v>
      </c>
      <c r="J12">
        <f t="shared" si="0"/>
        <v>-0.25333472337678131</v>
      </c>
      <c r="K12" s="6">
        <v>38</v>
      </c>
      <c r="L12" s="56">
        <f t="shared" si="1"/>
        <v>-0.45892975917432516</v>
      </c>
      <c r="M12">
        <v>3</v>
      </c>
      <c r="N12">
        <f t="shared" si="2"/>
        <v>-0.86564895281956011</v>
      </c>
      <c r="P12">
        <v>10</v>
      </c>
      <c r="Q12" t="s">
        <v>6</v>
      </c>
      <c r="R12" t="s">
        <v>41</v>
      </c>
      <c r="S12">
        <v>2</v>
      </c>
      <c r="T12" s="6">
        <v>38</v>
      </c>
      <c r="U12">
        <v>3</v>
      </c>
    </row>
    <row r="13" spans="1:21" x14ac:dyDescent="0.2">
      <c r="A13">
        <v>11</v>
      </c>
      <c r="B13" t="s">
        <v>43</v>
      </c>
      <c r="C13" t="s">
        <v>44</v>
      </c>
      <c r="D13">
        <v>10</v>
      </c>
      <c r="E13" s="6">
        <v>212</v>
      </c>
      <c r="F13">
        <v>3</v>
      </c>
      <c r="I13">
        <v>10</v>
      </c>
      <c r="J13">
        <f t="shared" si="0"/>
        <v>1.9985294844168306</v>
      </c>
      <c r="K13" s="6">
        <v>212</v>
      </c>
      <c r="L13" s="56">
        <f t="shared" si="1"/>
        <v>1.3315136959003966</v>
      </c>
      <c r="M13">
        <v>3</v>
      </c>
      <c r="N13">
        <f t="shared" si="2"/>
        <v>-0.86564895281956011</v>
      </c>
      <c r="P13">
        <v>11</v>
      </c>
      <c r="Q13" t="s">
        <v>43</v>
      </c>
      <c r="R13" t="s">
        <v>44</v>
      </c>
      <c r="S13">
        <v>10</v>
      </c>
      <c r="T13" s="6">
        <v>212</v>
      </c>
      <c r="U13">
        <v>3</v>
      </c>
    </row>
    <row r="14" spans="1:21" x14ac:dyDescent="0.2">
      <c r="A14">
        <v>12</v>
      </c>
      <c r="B14" t="s">
        <v>43</v>
      </c>
      <c r="C14" t="s">
        <v>46</v>
      </c>
      <c r="D14">
        <v>2</v>
      </c>
      <c r="E14" s="6">
        <v>159</v>
      </c>
      <c r="F14">
        <v>7</v>
      </c>
      <c r="I14">
        <v>2</v>
      </c>
      <c r="J14">
        <f t="shared" si="0"/>
        <v>-0.25333472337678131</v>
      </c>
      <c r="K14" s="6">
        <v>159</v>
      </c>
      <c r="L14" s="56">
        <f t="shared" si="1"/>
        <v>0.78614873544660202</v>
      </c>
      <c r="M14">
        <v>7</v>
      </c>
      <c r="N14">
        <f t="shared" si="2"/>
        <v>0.3934767967361637</v>
      </c>
      <c r="P14">
        <v>12</v>
      </c>
      <c r="Q14" t="s">
        <v>43</v>
      </c>
      <c r="R14" t="s">
        <v>46</v>
      </c>
      <c r="S14">
        <v>2</v>
      </c>
      <c r="T14" s="6">
        <v>159</v>
      </c>
      <c r="U14">
        <v>7</v>
      </c>
    </row>
    <row r="15" spans="1:21" x14ac:dyDescent="0.2">
      <c r="A15">
        <v>13</v>
      </c>
      <c r="B15" t="s">
        <v>43</v>
      </c>
      <c r="C15" t="s">
        <v>48</v>
      </c>
      <c r="D15">
        <v>11</v>
      </c>
      <c r="E15" s="6">
        <v>388</v>
      </c>
      <c r="F15">
        <v>3</v>
      </c>
      <c r="I15">
        <v>11</v>
      </c>
      <c r="J15">
        <f t="shared" si="0"/>
        <v>2.2800125103910323</v>
      </c>
      <c r="K15" s="6">
        <v>388</v>
      </c>
      <c r="L15" s="56">
        <f t="shared" si="1"/>
        <v>3.1425369608035632</v>
      </c>
      <c r="M15">
        <v>3</v>
      </c>
      <c r="N15">
        <f t="shared" si="2"/>
        <v>-0.86564895281956011</v>
      </c>
      <c r="P15">
        <v>13</v>
      </c>
      <c r="Q15" t="s">
        <v>43</v>
      </c>
      <c r="R15" t="s">
        <v>50</v>
      </c>
      <c r="S15">
        <v>3</v>
      </c>
      <c r="T15" s="6">
        <v>49</v>
      </c>
      <c r="U15">
        <v>5</v>
      </c>
    </row>
    <row r="16" spans="1:21" x14ac:dyDescent="0.2">
      <c r="A16">
        <v>14</v>
      </c>
      <c r="B16" t="s">
        <v>43</v>
      </c>
      <c r="C16" t="s">
        <v>50</v>
      </c>
      <c r="D16">
        <v>3</v>
      </c>
      <c r="E16" s="6">
        <v>49</v>
      </c>
      <c r="F16">
        <v>5</v>
      </c>
      <c r="I16">
        <v>3</v>
      </c>
      <c r="J16">
        <f t="shared" si="0"/>
        <v>2.8148302597420176E-2</v>
      </c>
      <c r="K16" s="6">
        <v>49</v>
      </c>
      <c r="L16" s="56">
        <f t="shared" si="1"/>
        <v>-0.34574080511787725</v>
      </c>
      <c r="M16">
        <v>5</v>
      </c>
      <c r="N16">
        <f t="shared" si="2"/>
        <v>-0.23608607804169823</v>
      </c>
      <c r="P16">
        <v>14</v>
      </c>
      <c r="Q16" t="s">
        <v>43</v>
      </c>
      <c r="R16" t="s">
        <v>52</v>
      </c>
      <c r="S16">
        <v>0</v>
      </c>
      <c r="T16" s="6">
        <v>12</v>
      </c>
      <c r="U16">
        <v>3</v>
      </c>
    </row>
    <row r="17" spans="1:21" x14ac:dyDescent="0.2">
      <c r="A17">
        <v>15</v>
      </c>
      <c r="B17" t="s">
        <v>43</v>
      </c>
      <c r="C17" t="s">
        <v>52</v>
      </c>
      <c r="D17">
        <v>0</v>
      </c>
      <c r="E17" s="6">
        <v>12</v>
      </c>
      <c r="F17">
        <v>3</v>
      </c>
      <c r="I17">
        <v>0</v>
      </c>
      <c r="J17">
        <f t="shared" si="0"/>
        <v>-0.8163007753251843</v>
      </c>
      <c r="K17" s="6">
        <v>12</v>
      </c>
      <c r="L17" s="56">
        <f t="shared" si="1"/>
        <v>-0.72646728694411122</v>
      </c>
      <c r="M17">
        <v>3</v>
      </c>
      <c r="N17">
        <f t="shared" si="2"/>
        <v>-0.86564895281956011</v>
      </c>
      <c r="P17">
        <v>15</v>
      </c>
      <c r="Q17" t="s">
        <v>43</v>
      </c>
      <c r="R17" t="s">
        <v>54</v>
      </c>
      <c r="S17">
        <v>0</v>
      </c>
      <c r="T17" s="6">
        <v>5</v>
      </c>
      <c r="U17">
        <v>2</v>
      </c>
    </row>
    <row r="18" spans="1:21" x14ac:dyDescent="0.2">
      <c r="A18">
        <v>16</v>
      </c>
      <c r="B18" t="s">
        <v>43</v>
      </c>
      <c r="C18" t="s">
        <v>54</v>
      </c>
      <c r="D18">
        <v>0</v>
      </c>
      <c r="E18" s="6">
        <v>5</v>
      </c>
      <c r="F18">
        <v>2</v>
      </c>
      <c r="I18">
        <v>0</v>
      </c>
      <c r="J18">
        <f t="shared" si="0"/>
        <v>-0.8163007753251843</v>
      </c>
      <c r="K18" s="6">
        <v>5</v>
      </c>
      <c r="L18" s="56">
        <f t="shared" si="1"/>
        <v>-0.79849662134366894</v>
      </c>
      <c r="M18">
        <v>2</v>
      </c>
      <c r="N18">
        <f t="shared" si="2"/>
        <v>-1.1804303902084912</v>
      </c>
      <c r="P18">
        <v>16</v>
      </c>
      <c r="Q18" t="s">
        <v>43</v>
      </c>
      <c r="R18" t="s">
        <v>56</v>
      </c>
      <c r="S18">
        <v>4</v>
      </c>
      <c r="T18" s="6">
        <v>127</v>
      </c>
      <c r="U18">
        <v>3</v>
      </c>
    </row>
    <row r="19" spans="1:21" x14ac:dyDescent="0.2">
      <c r="A19">
        <v>17</v>
      </c>
      <c r="B19" t="s">
        <v>43</v>
      </c>
      <c r="C19" t="s">
        <v>56</v>
      </c>
      <c r="D19">
        <v>4</v>
      </c>
      <c r="E19" s="6">
        <v>127</v>
      </c>
      <c r="F19">
        <v>3</v>
      </c>
      <c r="I19">
        <v>4</v>
      </c>
      <c r="J19">
        <f t="shared" si="0"/>
        <v>0.30963132857162168</v>
      </c>
      <c r="K19" s="6">
        <v>127</v>
      </c>
      <c r="L19" s="56">
        <f t="shared" si="1"/>
        <v>0.45687177819148078</v>
      </c>
      <c r="M19">
        <v>3</v>
      </c>
      <c r="N19">
        <f t="shared" si="2"/>
        <v>-0.86564895281956011</v>
      </c>
      <c r="P19">
        <v>17</v>
      </c>
      <c r="Q19" t="s">
        <v>43</v>
      </c>
      <c r="R19" t="s">
        <v>58</v>
      </c>
      <c r="S19">
        <v>1</v>
      </c>
      <c r="T19" s="6">
        <v>35</v>
      </c>
      <c r="U19">
        <v>6</v>
      </c>
    </row>
    <row r="20" spans="1:21" x14ac:dyDescent="0.2">
      <c r="A20">
        <v>18</v>
      </c>
      <c r="B20" t="s">
        <v>43</v>
      </c>
      <c r="C20" t="s">
        <v>58</v>
      </c>
      <c r="D20">
        <v>1</v>
      </c>
      <c r="E20" s="6">
        <v>35</v>
      </c>
      <c r="F20">
        <v>6</v>
      </c>
      <c r="I20">
        <v>1</v>
      </c>
      <c r="J20">
        <f t="shared" si="0"/>
        <v>-0.53481774935098281</v>
      </c>
      <c r="K20" s="6">
        <v>35</v>
      </c>
      <c r="L20" s="56">
        <f t="shared" si="1"/>
        <v>-0.4897994739169928</v>
      </c>
      <c r="M20">
        <v>6</v>
      </c>
      <c r="N20">
        <f t="shared" si="2"/>
        <v>7.8695359347232735E-2</v>
      </c>
      <c r="P20">
        <v>18</v>
      </c>
      <c r="Q20" t="s">
        <v>43</v>
      </c>
      <c r="R20" t="s">
        <v>60</v>
      </c>
      <c r="S20">
        <v>0</v>
      </c>
      <c r="T20" s="6">
        <v>48</v>
      </c>
      <c r="U20">
        <v>8</v>
      </c>
    </row>
    <row r="21" spans="1:21" x14ac:dyDescent="0.2">
      <c r="A21">
        <v>19</v>
      </c>
      <c r="B21" t="s">
        <v>43</v>
      </c>
      <c r="C21" t="s">
        <v>60</v>
      </c>
      <c r="D21">
        <v>0</v>
      </c>
      <c r="E21" s="6">
        <v>48</v>
      </c>
      <c r="F21">
        <v>8</v>
      </c>
      <c r="I21">
        <v>0</v>
      </c>
      <c r="J21">
        <f t="shared" si="0"/>
        <v>-0.8163007753251843</v>
      </c>
      <c r="K21" s="6">
        <v>48</v>
      </c>
      <c r="L21" s="56">
        <f>STANDARDIZE(K21,$L$27,$L$26)</f>
        <v>-0.3560307100320998</v>
      </c>
      <c r="M21">
        <v>8</v>
      </c>
      <c r="N21">
        <f t="shared" si="2"/>
        <v>0.7082582341250947</v>
      </c>
      <c r="P21">
        <v>19</v>
      </c>
      <c r="Q21" t="s">
        <v>43</v>
      </c>
      <c r="R21" t="s">
        <v>62</v>
      </c>
      <c r="S21">
        <v>0</v>
      </c>
      <c r="T21" s="6">
        <v>91</v>
      </c>
      <c r="U21">
        <v>4</v>
      </c>
    </row>
    <row r="22" spans="1:21" x14ac:dyDescent="0.2">
      <c r="A22">
        <v>20</v>
      </c>
      <c r="B22" t="s">
        <v>43</v>
      </c>
      <c r="C22" t="s">
        <v>62</v>
      </c>
      <c r="D22">
        <v>0</v>
      </c>
      <c r="E22" s="6">
        <v>91</v>
      </c>
      <c r="F22">
        <v>4</v>
      </c>
      <c r="I22">
        <v>0</v>
      </c>
      <c r="J22">
        <f t="shared" si="0"/>
        <v>-0.8163007753251843</v>
      </c>
      <c r="K22" s="6">
        <v>91</v>
      </c>
      <c r="L22" s="56">
        <f t="shared" si="1"/>
        <v>8.6435201279469381E-2</v>
      </c>
      <c r="M22">
        <v>4</v>
      </c>
      <c r="N22">
        <f t="shared" si="2"/>
        <v>-0.55086751543062917</v>
      </c>
    </row>
    <row r="24" spans="1:21" ht="17" thickBot="1" x14ac:dyDescent="0.25">
      <c r="D24" s="92" t="s">
        <v>134</v>
      </c>
      <c r="E24" s="92"/>
      <c r="F24" s="92"/>
      <c r="G24" s="92"/>
    </row>
    <row r="25" spans="1:21" x14ac:dyDescent="0.2">
      <c r="D25" s="10"/>
      <c r="E25" s="10" t="s">
        <v>13</v>
      </c>
      <c r="F25" s="10" t="s">
        <v>186</v>
      </c>
      <c r="G25" s="10" t="s">
        <v>14</v>
      </c>
      <c r="K25" s="1" t="s">
        <v>13</v>
      </c>
      <c r="L25" s="1" t="s">
        <v>190</v>
      </c>
      <c r="M25" s="1" t="s">
        <v>14</v>
      </c>
    </row>
    <row r="26" spans="1:21" x14ac:dyDescent="0.2">
      <c r="D26" s="8" t="s">
        <v>13</v>
      </c>
      <c r="E26" s="8">
        <v>1</v>
      </c>
      <c r="F26" s="8"/>
      <c r="G26" s="8"/>
      <c r="I26" s="95" t="s">
        <v>89</v>
      </c>
      <c r="J26" s="95"/>
      <c r="K26">
        <f>J41</f>
        <v>3.5526120857165009</v>
      </c>
      <c r="L26">
        <f>L41</f>
        <v>97.182627860614758</v>
      </c>
      <c r="M26">
        <f>N41</f>
        <v>3.1768074010172374</v>
      </c>
    </row>
    <row r="27" spans="1:21" x14ac:dyDescent="0.2">
      <c r="D27" s="8" t="s">
        <v>186</v>
      </c>
      <c r="E27" s="8">
        <v>0.78526887459651806</v>
      </c>
      <c r="F27" s="8">
        <v>1</v>
      </c>
      <c r="G27" s="8"/>
      <c r="I27" s="98" t="s">
        <v>66</v>
      </c>
      <c r="J27" s="98"/>
      <c r="K27">
        <f>J37</f>
        <v>2.9</v>
      </c>
      <c r="L27">
        <f>L37</f>
        <v>82.6</v>
      </c>
      <c r="M27">
        <f>N37</f>
        <v>5.75</v>
      </c>
    </row>
    <row r="28" spans="1:21" ht="17" thickBot="1" x14ac:dyDescent="0.25">
      <c r="D28" s="9" t="s">
        <v>14</v>
      </c>
      <c r="E28" s="9">
        <v>-0.13757190156547239</v>
      </c>
      <c r="F28" s="9">
        <v>-0.25929616218373541</v>
      </c>
      <c r="G28" s="9">
        <v>1</v>
      </c>
      <c r="I28" s="95" t="s">
        <v>90</v>
      </c>
      <c r="J28" s="95"/>
      <c r="K28">
        <f>J46</f>
        <v>0</v>
      </c>
      <c r="L28">
        <f>L46</f>
        <v>1</v>
      </c>
      <c r="M28">
        <f>N46</f>
        <v>2</v>
      </c>
    </row>
    <row r="29" spans="1:21" x14ac:dyDescent="0.2">
      <c r="I29" s="98" t="s">
        <v>91</v>
      </c>
      <c r="J29" s="98"/>
      <c r="K29">
        <f>J47</f>
        <v>11</v>
      </c>
      <c r="L29">
        <f>L47</f>
        <v>388</v>
      </c>
      <c r="M29">
        <f>N47</f>
        <v>12</v>
      </c>
    </row>
    <row r="30" spans="1:21" ht="17" thickBot="1" x14ac:dyDescent="0.25">
      <c r="D30" s="92" t="s">
        <v>95</v>
      </c>
      <c r="E30" s="92"/>
      <c r="F30" s="92"/>
      <c r="G30" s="92"/>
      <c r="I30" s="95" t="s">
        <v>74</v>
      </c>
      <c r="J30" s="95"/>
      <c r="K30">
        <f>J45</f>
        <v>11</v>
      </c>
      <c r="L30">
        <f>L45</f>
        <v>387</v>
      </c>
      <c r="M30">
        <f>N45</f>
        <v>10</v>
      </c>
    </row>
    <row r="31" spans="1:21" x14ac:dyDescent="0.2">
      <c r="D31" s="10"/>
      <c r="E31" s="10" t="s">
        <v>13</v>
      </c>
      <c r="F31" s="10" t="s">
        <v>186</v>
      </c>
      <c r="G31" s="10" t="s">
        <v>14</v>
      </c>
      <c r="I31" s="96"/>
      <c r="J31" s="96"/>
    </row>
    <row r="32" spans="1:21" x14ac:dyDescent="0.2">
      <c r="D32" s="8" t="s">
        <v>13</v>
      </c>
      <c r="E32" s="8">
        <v>1</v>
      </c>
      <c r="F32" s="8"/>
      <c r="G32" s="8"/>
      <c r="I32" s="97" t="s">
        <v>92</v>
      </c>
      <c r="J32" s="97"/>
      <c r="K32" s="11">
        <v>2.68</v>
      </c>
    </row>
    <row r="33" spans="4:14" x14ac:dyDescent="0.2">
      <c r="D33" s="8" t="s">
        <v>186</v>
      </c>
      <c r="E33" s="8">
        <v>0.68383886738865796</v>
      </c>
      <c r="F33" s="8">
        <v>1</v>
      </c>
      <c r="G33" s="8"/>
    </row>
    <row r="34" spans="4:14" ht="17" thickBot="1" x14ac:dyDescent="0.25">
      <c r="D34" s="9" t="s">
        <v>14</v>
      </c>
      <c r="E34" s="9">
        <v>-3.4168058349044891E-2</v>
      </c>
      <c r="F34" s="9">
        <v>-0.1648112373016527</v>
      </c>
      <c r="G34" s="9">
        <v>1</v>
      </c>
      <c r="I34" s="92" t="s">
        <v>79</v>
      </c>
      <c r="J34" s="92"/>
      <c r="K34" s="92"/>
      <c r="L34" s="92"/>
      <c r="M34" s="92"/>
      <c r="N34" s="92"/>
    </row>
    <row r="35" spans="4:14" x14ac:dyDescent="0.2">
      <c r="I35" s="10" t="s">
        <v>13</v>
      </c>
      <c r="J35" s="10"/>
      <c r="K35" s="10" t="s">
        <v>186</v>
      </c>
      <c r="L35" s="10"/>
      <c r="M35" s="10" t="s">
        <v>14</v>
      </c>
      <c r="N35" s="10"/>
    </row>
    <row r="36" spans="4:14" ht="17" thickBot="1" x14ac:dyDescent="0.25">
      <c r="D36" s="92" t="s">
        <v>97</v>
      </c>
      <c r="E36" s="92"/>
      <c r="F36" s="92"/>
      <c r="G36" s="92"/>
      <c r="I36" s="8"/>
      <c r="J36" s="8"/>
      <c r="K36" s="8"/>
      <c r="L36" s="8"/>
      <c r="M36" s="8"/>
      <c r="N36" s="8"/>
    </row>
    <row r="37" spans="4:14" x14ac:dyDescent="0.2">
      <c r="D37" s="10"/>
      <c r="E37" s="10" t="s">
        <v>13</v>
      </c>
      <c r="F37" s="10" t="s">
        <v>186</v>
      </c>
      <c r="G37" s="10" t="s">
        <v>14</v>
      </c>
      <c r="I37" s="8" t="s">
        <v>66</v>
      </c>
      <c r="J37" s="8">
        <v>2.9</v>
      </c>
      <c r="K37" s="8" t="s">
        <v>66</v>
      </c>
      <c r="L37" s="8">
        <v>82.6</v>
      </c>
      <c r="M37" s="8" t="s">
        <v>66</v>
      </c>
      <c r="N37" s="8">
        <v>5.75</v>
      </c>
    </row>
    <row r="38" spans="4:14" x14ac:dyDescent="0.2">
      <c r="D38" s="8" t="s">
        <v>13</v>
      </c>
      <c r="E38" s="8">
        <v>1</v>
      </c>
      <c r="F38" s="8"/>
      <c r="G38" s="8"/>
      <c r="I38" s="8" t="s">
        <v>67</v>
      </c>
      <c r="J38" s="8">
        <v>0.79438821213494049</v>
      </c>
      <c r="K38" s="8" t="s">
        <v>67</v>
      </c>
      <c r="L38" s="8">
        <v>21.730696212839955</v>
      </c>
      <c r="M38" s="8" t="s">
        <v>67</v>
      </c>
      <c r="N38" s="8">
        <v>0.71035573000989771</v>
      </c>
    </row>
    <row r="39" spans="4:14" x14ac:dyDescent="0.2">
      <c r="D39" s="8" t="s">
        <v>186</v>
      </c>
      <c r="E39" s="8">
        <v>0.63860184471350023</v>
      </c>
      <c r="F39" s="8">
        <v>1</v>
      </c>
      <c r="G39" s="8"/>
      <c r="I39" s="8" t="s">
        <v>68</v>
      </c>
      <c r="J39" s="8">
        <v>2</v>
      </c>
      <c r="K39" s="8" t="s">
        <v>68</v>
      </c>
      <c r="L39" s="8">
        <v>43</v>
      </c>
      <c r="M39" s="8" t="s">
        <v>68</v>
      </c>
      <c r="N39" s="8">
        <v>4.5</v>
      </c>
    </row>
    <row r="40" spans="4:14" ht="17" thickBot="1" x14ac:dyDescent="0.25">
      <c r="D40" s="9" t="s">
        <v>14</v>
      </c>
      <c r="E40" s="9">
        <v>2.3000586522434589E-2</v>
      </c>
      <c r="F40" s="9">
        <v>-0.14292816040176512</v>
      </c>
      <c r="G40" s="9">
        <v>1</v>
      </c>
      <c r="I40" s="8" t="s">
        <v>69</v>
      </c>
      <c r="J40" s="8">
        <v>2</v>
      </c>
      <c r="K40" s="8" t="s">
        <v>69</v>
      </c>
      <c r="L40" s="8" t="e">
        <v>#N/A</v>
      </c>
      <c r="M40" s="8" t="s">
        <v>69</v>
      </c>
      <c r="N40" s="8">
        <v>3</v>
      </c>
    </row>
    <row r="41" spans="4:14" x14ac:dyDescent="0.2">
      <c r="I41" s="8" t="s">
        <v>70</v>
      </c>
      <c r="J41" s="8">
        <v>3.5526120857165009</v>
      </c>
      <c r="K41" s="8" t="s">
        <v>70</v>
      </c>
      <c r="L41" s="8">
        <v>97.182627860614758</v>
      </c>
      <c r="M41" s="8" t="s">
        <v>70</v>
      </c>
      <c r="N41" s="8">
        <v>3.1768074010172374</v>
      </c>
    </row>
    <row r="42" spans="4:14" ht="17" thickBot="1" x14ac:dyDescent="0.25">
      <c r="D42" s="92" t="s">
        <v>150</v>
      </c>
      <c r="E42" s="92"/>
      <c r="F42" s="92"/>
      <c r="G42" s="92"/>
      <c r="I42" s="8" t="s">
        <v>71</v>
      </c>
      <c r="J42" s="8">
        <v>12.621052631578948</v>
      </c>
      <c r="K42" s="8" t="s">
        <v>71</v>
      </c>
      <c r="L42" s="8">
        <v>9444.4631578947356</v>
      </c>
      <c r="M42" s="8" t="s">
        <v>71</v>
      </c>
      <c r="N42" s="8">
        <v>10.092105263157896</v>
      </c>
    </row>
    <row r="43" spans="4:14" x14ac:dyDescent="0.2">
      <c r="D43" s="10"/>
      <c r="E43" s="10" t="s">
        <v>13</v>
      </c>
      <c r="F43" s="10" t="s">
        <v>186</v>
      </c>
      <c r="G43" s="10" t="s">
        <v>14</v>
      </c>
      <c r="I43" s="8" t="s">
        <v>72</v>
      </c>
      <c r="J43" s="8">
        <v>1.6978697258044955</v>
      </c>
      <c r="K43" s="8" t="s">
        <v>72</v>
      </c>
      <c r="L43" s="8">
        <v>4.0342969006154199</v>
      </c>
      <c r="M43" s="8" t="s">
        <v>72</v>
      </c>
      <c r="N43" s="8">
        <v>-0.82261729504096159</v>
      </c>
    </row>
    <row r="44" spans="4:14" x14ac:dyDescent="0.2">
      <c r="D44" s="8" t="s">
        <v>13</v>
      </c>
      <c r="E44" s="8">
        <v>1</v>
      </c>
      <c r="F44" s="8"/>
      <c r="G44" s="8"/>
      <c r="I44" s="8" t="s">
        <v>73</v>
      </c>
      <c r="J44" s="8">
        <v>1.6641695942083312</v>
      </c>
      <c r="K44" s="8" t="s">
        <v>73</v>
      </c>
      <c r="L44" s="8">
        <v>1.8325831355796822</v>
      </c>
      <c r="M44" s="8" t="s">
        <v>73</v>
      </c>
      <c r="N44" s="8">
        <v>0.70247834897529815</v>
      </c>
    </row>
    <row r="45" spans="4:14" x14ac:dyDescent="0.2">
      <c r="D45" s="8" t="s">
        <v>186</v>
      </c>
      <c r="E45" s="8">
        <v>0.88934830535902587</v>
      </c>
      <c r="F45" s="8">
        <v>1</v>
      </c>
      <c r="G45" s="8"/>
      <c r="I45" s="8" t="s">
        <v>74</v>
      </c>
      <c r="J45" s="8">
        <v>11</v>
      </c>
      <c r="K45" s="8" t="s">
        <v>74</v>
      </c>
      <c r="L45" s="8">
        <v>387</v>
      </c>
      <c r="M45" s="8" t="s">
        <v>74</v>
      </c>
      <c r="N45" s="8">
        <v>10</v>
      </c>
    </row>
    <row r="46" spans="4:14" ht="17" thickBot="1" x14ac:dyDescent="0.25">
      <c r="D46" s="9" t="s">
        <v>14</v>
      </c>
      <c r="E46" s="9">
        <v>-0.35158272360584891</v>
      </c>
      <c r="F46" s="9">
        <v>-0.19326164166726273</v>
      </c>
      <c r="G46" s="9">
        <v>1</v>
      </c>
      <c r="I46" s="8" t="s">
        <v>75</v>
      </c>
      <c r="J46" s="8">
        <v>0</v>
      </c>
      <c r="K46" s="8" t="s">
        <v>75</v>
      </c>
      <c r="L46" s="8">
        <v>1</v>
      </c>
      <c r="M46" s="8" t="s">
        <v>75</v>
      </c>
      <c r="N46" s="8">
        <v>2</v>
      </c>
    </row>
    <row r="47" spans="4:14" x14ac:dyDescent="0.2">
      <c r="I47" s="8" t="s">
        <v>76</v>
      </c>
      <c r="J47" s="8">
        <v>11</v>
      </c>
      <c r="K47" s="8" t="s">
        <v>76</v>
      </c>
      <c r="L47" s="8">
        <v>388</v>
      </c>
      <c r="M47" s="8" t="s">
        <v>76</v>
      </c>
      <c r="N47" s="8">
        <v>12</v>
      </c>
    </row>
    <row r="48" spans="4:14" x14ac:dyDescent="0.2">
      <c r="I48" s="8" t="s">
        <v>77</v>
      </c>
      <c r="J48" s="8">
        <v>58</v>
      </c>
      <c r="K48" s="8" t="s">
        <v>77</v>
      </c>
      <c r="L48" s="8">
        <v>1652</v>
      </c>
      <c r="M48" s="8" t="s">
        <v>77</v>
      </c>
      <c r="N48" s="8">
        <v>115</v>
      </c>
    </row>
    <row r="49" spans="4:17" ht="17" thickBot="1" x14ac:dyDescent="0.25">
      <c r="I49" s="9" t="s">
        <v>78</v>
      </c>
      <c r="J49" s="9">
        <v>20</v>
      </c>
      <c r="K49" s="9" t="s">
        <v>78</v>
      </c>
      <c r="L49" s="9">
        <v>20</v>
      </c>
      <c r="M49" s="9" t="s">
        <v>78</v>
      </c>
      <c r="N49" s="9">
        <v>20</v>
      </c>
    </row>
    <row r="50" spans="4:17" x14ac:dyDescent="0.2">
      <c r="D50" s="42"/>
      <c r="E50" s="113" t="s">
        <v>236</v>
      </c>
      <c r="F50" s="114"/>
    </row>
    <row r="51" spans="4:17" ht="17" thickBot="1" x14ac:dyDescent="0.25">
      <c r="D51" s="25" t="s">
        <v>205</v>
      </c>
      <c r="E51" s="16" t="s">
        <v>13</v>
      </c>
      <c r="F51" s="81"/>
      <c r="G51" t="s">
        <v>264</v>
      </c>
    </row>
    <row r="52" spans="4:17" x14ac:dyDescent="0.2">
      <c r="D52" s="25" t="s">
        <v>215</v>
      </c>
      <c r="E52" s="63">
        <f>E28</f>
        <v>-0.13757190156547239</v>
      </c>
      <c r="F52" s="73"/>
      <c r="G52">
        <f>N63</f>
        <v>0.56300303815992814</v>
      </c>
      <c r="I52" s="13" t="s">
        <v>105</v>
      </c>
      <c r="J52" s="14"/>
      <c r="K52" s="87" t="s">
        <v>237</v>
      </c>
      <c r="L52" s="87"/>
      <c r="M52" s="87"/>
      <c r="N52" s="87"/>
      <c r="O52" s="87"/>
      <c r="P52" s="87"/>
      <c r="Q52" s="88"/>
    </row>
    <row r="53" spans="4:17" ht="17" thickBot="1" x14ac:dyDescent="0.25">
      <c r="D53" s="25" t="s">
        <v>6</v>
      </c>
      <c r="E53" s="63">
        <f>E40</f>
        <v>2.3000586522434589E-2</v>
      </c>
      <c r="F53" s="73"/>
      <c r="G53">
        <f>N83</f>
        <v>0.94971282588316253</v>
      </c>
      <c r="I53" s="15"/>
      <c r="J53" s="16"/>
      <c r="K53" s="16"/>
      <c r="L53" s="16"/>
      <c r="M53" s="16"/>
      <c r="N53" s="16"/>
      <c r="O53" s="16"/>
      <c r="P53" s="16"/>
      <c r="Q53" s="17"/>
    </row>
    <row r="54" spans="4:17" x14ac:dyDescent="0.2">
      <c r="D54" s="44" t="s">
        <v>43</v>
      </c>
      <c r="E54" s="66">
        <f>E46</f>
        <v>-0.35158272360584891</v>
      </c>
      <c r="F54" s="75"/>
      <c r="G54">
        <f>N103</f>
        <v>0.31913671373201224</v>
      </c>
      <c r="I54" s="22" t="s">
        <v>106</v>
      </c>
      <c r="J54" s="12"/>
      <c r="K54" s="16"/>
      <c r="L54" s="16"/>
      <c r="M54" s="16"/>
      <c r="N54" s="16"/>
      <c r="O54" s="16"/>
      <c r="P54" s="16"/>
      <c r="Q54" s="17"/>
    </row>
    <row r="55" spans="4:17" x14ac:dyDescent="0.2">
      <c r="I55" s="18" t="s">
        <v>107</v>
      </c>
      <c r="J55" s="8">
        <v>0.13757190156547208</v>
      </c>
      <c r="K55" s="16"/>
      <c r="L55" s="16"/>
      <c r="M55" s="16"/>
      <c r="N55" s="16"/>
      <c r="O55" s="16"/>
      <c r="P55" s="16"/>
      <c r="Q55" s="17"/>
    </row>
    <row r="56" spans="4:17" x14ac:dyDescent="0.2">
      <c r="I56" s="18" t="s">
        <v>108</v>
      </c>
      <c r="J56" s="8">
        <v>1.8926028100339942E-2</v>
      </c>
      <c r="K56" s="16"/>
      <c r="L56" s="16"/>
      <c r="M56" s="16"/>
      <c r="N56" s="16"/>
      <c r="O56" s="16"/>
      <c r="P56" s="16"/>
      <c r="Q56" s="17"/>
    </row>
    <row r="57" spans="4:17" x14ac:dyDescent="0.2">
      <c r="I57" s="18" t="s">
        <v>109</v>
      </c>
      <c r="J57" s="8">
        <v>-3.5578081449641169E-2</v>
      </c>
      <c r="K57" s="16"/>
      <c r="L57" s="16"/>
      <c r="M57" s="16"/>
      <c r="N57" s="16"/>
      <c r="O57" s="16"/>
      <c r="P57" s="16"/>
      <c r="Q57" s="17"/>
    </row>
    <row r="58" spans="4:17" x14ac:dyDescent="0.2">
      <c r="I58" s="18" t="s">
        <v>67</v>
      </c>
      <c r="J58" s="8">
        <v>3.6152573172715483</v>
      </c>
      <c r="K58" s="16"/>
      <c r="L58" s="16"/>
      <c r="M58" s="16"/>
      <c r="N58" s="16"/>
      <c r="O58" s="16"/>
      <c r="P58" s="16"/>
      <c r="Q58" s="17"/>
    </row>
    <row r="59" spans="4:17" ht="17" thickBot="1" x14ac:dyDescent="0.25">
      <c r="I59" s="20" t="s">
        <v>110</v>
      </c>
      <c r="J59" s="9">
        <v>20</v>
      </c>
      <c r="K59" s="16"/>
      <c r="L59" s="16"/>
      <c r="M59" s="16"/>
      <c r="N59" s="16"/>
      <c r="O59" s="16"/>
      <c r="P59" s="16"/>
      <c r="Q59" s="17"/>
    </row>
    <row r="60" spans="4:17" x14ac:dyDescent="0.2">
      <c r="I60" s="15"/>
      <c r="J60" s="16"/>
      <c r="K60" s="16"/>
      <c r="L60" s="16"/>
      <c r="M60" s="16"/>
      <c r="N60" s="16"/>
      <c r="O60" s="16"/>
      <c r="P60" s="16"/>
      <c r="Q60" s="17"/>
    </row>
    <row r="61" spans="4:17" ht="17" thickBot="1" x14ac:dyDescent="0.25">
      <c r="I61" s="15" t="s">
        <v>111</v>
      </c>
      <c r="J61" s="16"/>
      <c r="K61" s="16"/>
      <c r="L61" s="16"/>
      <c r="M61" s="16"/>
      <c r="N61" s="16"/>
      <c r="O61" s="16"/>
      <c r="P61" s="16"/>
      <c r="Q61" s="17"/>
    </row>
    <row r="62" spans="4:17" x14ac:dyDescent="0.2">
      <c r="I62" s="23"/>
      <c r="J62" s="10" t="s">
        <v>116</v>
      </c>
      <c r="K62" s="10" t="s">
        <v>117</v>
      </c>
      <c r="L62" s="10" t="s">
        <v>118</v>
      </c>
      <c r="M62" s="10" t="s">
        <v>119</v>
      </c>
      <c r="N62" s="10" t="s">
        <v>120</v>
      </c>
      <c r="O62" s="16"/>
      <c r="P62" s="16"/>
      <c r="Q62" s="17"/>
    </row>
    <row r="63" spans="4:17" x14ac:dyDescent="0.2">
      <c r="I63" s="18" t="s">
        <v>112</v>
      </c>
      <c r="J63" s="8">
        <v>1</v>
      </c>
      <c r="K63" s="8">
        <v>4.5384615384615188</v>
      </c>
      <c r="L63" s="8">
        <v>4.5384615384615188</v>
      </c>
      <c r="M63" s="8">
        <v>0.34724038713052419</v>
      </c>
      <c r="N63" s="8">
        <v>0.56300303815992814</v>
      </c>
      <c r="O63" s="16"/>
      <c r="P63" s="16"/>
      <c r="Q63" s="17"/>
    </row>
    <row r="64" spans="4:17" x14ac:dyDescent="0.2">
      <c r="I64" s="18" t="s">
        <v>113</v>
      </c>
      <c r="J64" s="8">
        <v>18</v>
      </c>
      <c r="K64" s="8">
        <v>235.26153846153852</v>
      </c>
      <c r="L64" s="8">
        <v>13.070085470085473</v>
      </c>
      <c r="M64" s="8"/>
      <c r="N64" s="8"/>
      <c r="O64" s="16"/>
      <c r="P64" s="16"/>
      <c r="Q64" s="17"/>
    </row>
    <row r="65" spans="9:17" ht="17" thickBot="1" x14ac:dyDescent="0.25">
      <c r="I65" s="20" t="s">
        <v>114</v>
      </c>
      <c r="J65" s="9">
        <v>19</v>
      </c>
      <c r="K65" s="9">
        <v>239.80000000000004</v>
      </c>
      <c r="L65" s="9"/>
      <c r="M65" s="9"/>
      <c r="N65" s="9"/>
      <c r="O65" s="16"/>
      <c r="P65" s="16"/>
      <c r="Q65" s="17"/>
    </row>
    <row r="66" spans="9:17" ht="17" thickBot="1" x14ac:dyDescent="0.25">
      <c r="I66" s="15"/>
      <c r="J66" s="16"/>
      <c r="K66" s="16"/>
      <c r="L66" s="16"/>
      <c r="M66" s="16"/>
      <c r="N66" s="16"/>
      <c r="O66" s="16"/>
      <c r="P66" s="16"/>
      <c r="Q66" s="17"/>
    </row>
    <row r="67" spans="9:17" x14ac:dyDescent="0.2">
      <c r="I67" s="23"/>
      <c r="J67" s="10" t="s">
        <v>121</v>
      </c>
      <c r="K67" s="10" t="s">
        <v>67</v>
      </c>
      <c r="L67" s="10" t="s">
        <v>122</v>
      </c>
      <c r="M67" s="10" t="s">
        <v>123</v>
      </c>
      <c r="N67" s="10" t="s">
        <v>124</v>
      </c>
      <c r="O67" s="10" t="s">
        <v>125</v>
      </c>
      <c r="P67" s="10" t="s">
        <v>126</v>
      </c>
      <c r="Q67" s="24" t="s">
        <v>127</v>
      </c>
    </row>
    <row r="68" spans="9:17" x14ac:dyDescent="0.2">
      <c r="I68" s="18" t="s">
        <v>115</v>
      </c>
      <c r="J68" s="8">
        <v>3.7846153846153845</v>
      </c>
      <c r="K68" s="8">
        <v>1.7050261542559919</v>
      </c>
      <c r="L68" s="8">
        <v>2.2196817187633382</v>
      </c>
      <c r="M68" s="8">
        <v>3.9525012052067515E-2</v>
      </c>
      <c r="N68" s="8">
        <v>0.20248835795155573</v>
      </c>
      <c r="O68" s="8">
        <v>7.3667424112792137</v>
      </c>
      <c r="P68" s="8">
        <v>0.20248835795155573</v>
      </c>
      <c r="Q68" s="19">
        <v>7.3667424112792137</v>
      </c>
    </row>
    <row r="69" spans="9:17" ht="17" thickBot="1" x14ac:dyDescent="0.25">
      <c r="I69" s="20" t="s">
        <v>14</v>
      </c>
      <c r="J69" s="9">
        <v>-0.15384615384615385</v>
      </c>
      <c r="K69" s="9">
        <v>0.26107875167603539</v>
      </c>
      <c r="L69" s="9">
        <v>-0.58927106422301578</v>
      </c>
      <c r="M69" s="9">
        <v>0.56300303815992747</v>
      </c>
      <c r="N69" s="9">
        <v>-0.70235225748095342</v>
      </c>
      <c r="O69" s="9">
        <v>0.39465994978864571</v>
      </c>
      <c r="P69" s="9">
        <v>-0.70235225748095342</v>
      </c>
      <c r="Q69" s="21">
        <v>0.39465994978864571</v>
      </c>
    </row>
    <row r="71" spans="9:17" ht="17" thickBot="1" x14ac:dyDescent="0.25"/>
    <row r="72" spans="9:17" x14ac:dyDescent="0.2">
      <c r="I72" s="13" t="s">
        <v>105</v>
      </c>
      <c r="J72" s="14"/>
      <c r="K72" s="87" t="s">
        <v>238</v>
      </c>
      <c r="L72" s="87"/>
      <c r="M72" s="87"/>
      <c r="N72" s="87"/>
      <c r="O72" s="87"/>
      <c r="P72" s="87"/>
      <c r="Q72" s="88"/>
    </row>
    <row r="73" spans="9:17" ht="17" thickBot="1" x14ac:dyDescent="0.25">
      <c r="I73" s="15"/>
      <c r="J73" s="16"/>
      <c r="K73" s="16"/>
      <c r="L73" s="16"/>
      <c r="M73" s="16"/>
      <c r="N73" s="16"/>
      <c r="O73" s="16"/>
      <c r="P73" s="16"/>
      <c r="Q73" s="17"/>
    </row>
    <row r="74" spans="9:17" x14ac:dyDescent="0.2">
      <c r="I74" s="22" t="s">
        <v>106</v>
      </c>
      <c r="J74" s="12"/>
      <c r="K74" s="16"/>
      <c r="L74" s="16"/>
      <c r="M74" s="16"/>
      <c r="N74" s="16"/>
      <c r="O74" s="16"/>
      <c r="P74" s="16"/>
      <c r="Q74" s="17"/>
    </row>
    <row r="75" spans="9:17" x14ac:dyDescent="0.2">
      <c r="I75" s="18" t="s">
        <v>107</v>
      </c>
      <c r="J75" s="8">
        <v>2.3000586522434505E-2</v>
      </c>
      <c r="K75" s="16"/>
      <c r="L75" s="16"/>
      <c r="M75" s="16"/>
      <c r="N75" s="16"/>
      <c r="O75" s="16"/>
      <c r="P75" s="16"/>
      <c r="Q75" s="17"/>
    </row>
    <row r="76" spans="9:17" x14ac:dyDescent="0.2">
      <c r="I76" s="18" t="s">
        <v>108</v>
      </c>
      <c r="J76" s="8">
        <v>5.2902698037599581E-4</v>
      </c>
      <c r="K76" s="16"/>
      <c r="L76" s="16"/>
      <c r="M76" s="16"/>
      <c r="N76" s="16"/>
      <c r="O76" s="16"/>
      <c r="P76" s="16"/>
      <c r="Q76" s="17"/>
    </row>
    <row r="77" spans="9:17" x14ac:dyDescent="0.2">
      <c r="I77" s="18" t="s">
        <v>109</v>
      </c>
      <c r="J77" s="8">
        <v>-0.124404844647077</v>
      </c>
      <c r="K77" s="16"/>
      <c r="L77" s="16"/>
      <c r="M77" s="16"/>
      <c r="N77" s="16"/>
      <c r="O77" s="16"/>
      <c r="P77" s="16"/>
      <c r="Q77" s="17"/>
    </row>
    <row r="78" spans="9:17" x14ac:dyDescent="0.2">
      <c r="I78" s="18" t="s">
        <v>67</v>
      </c>
      <c r="J78" s="8">
        <v>3.2414408222068158</v>
      </c>
      <c r="K78" s="16"/>
      <c r="L78" s="16"/>
      <c r="M78" s="16"/>
      <c r="N78" s="16"/>
      <c r="O78" s="16"/>
      <c r="P78" s="16"/>
      <c r="Q78" s="17"/>
    </row>
    <row r="79" spans="9:17" ht="17" thickBot="1" x14ac:dyDescent="0.25">
      <c r="I79" s="20" t="s">
        <v>110</v>
      </c>
      <c r="J79" s="9">
        <v>10</v>
      </c>
      <c r="K79" s="16"/>
      <c r="L79" s="16"/>
      <c r="M79" s="16"/>
      <c r="N79" s="16"/>
      <c r="O79" s="16"/>
      <c r="P79" s="16"/>
      <c r="Q79" s="17"/>
    </row>
    <row r="80" spans="9:17" x14ac:dyDescent="0.2">
      <c r="I80" s="15"/>
      <c r="J80" s="16"/>
      <c r="K80" s="16"/>
      <c r="L80" s="16"/>
      <c r="M80" s="16"/>
      <c r="N80" s="16"/>
      <c r="O80" s="16"/>
      <c r="P80" s="16"/>
      <c r="Q80" s="17"/>
    </row>
    <row r="81" spans="9:17" ht="17" thickBot="1" x14ac:dyDescent="0.25">
      <c r="I81" s="15" t="s">
        <v>111</v>
      </c>
      <c r="J81" s="16"/>
      <c r="K81" s="16"/>
      <c r="L81" s="16"/>
      <c r="M81" s="16"/>
      <c r="N81" s="16"/>
      <c r="O81" s="16"/>
      <c r="P81" s="16"/>
      <c r="Q81" s="17"/>
    </row>
    <row r="82" spans="9:17" x14ac:dyDescent="0.2">
      <c r="I82" s="23"/>
      <c r="J82" s="10" t="s">
        <v>116</v>
      </c>
      <c r="K82" s="10" t="s">
        <v>117</v>
      </c>
      <c r="L82" s="10" t="s">
        <v>118</v>
      </c>
      <c r="M82" s="10" t="s">
        <v>119</v>
      </c>
      <c r="N82" s="10" t="s">
        <v>120</v>
      </c>
      <c r="O82" s="16"/>
      <c r="P82" s="16"/>
      <c r="Q82" s="17"/>
    </row>
    <row r="83" spans="9:17" x14ac:dyDescent="0.2">
      <c r="I83" s="18" t="s">
        <v>112</v>
      </c>
      <c r="J83" s="8">
        <v>1</v>
      </c>
      <c r="K83" s="8">
        <v>4.4491169049621249E-2</v>
      </c>
      <c r="L83" s="8">
        <v>4.4491169049621249E-2</v>
      </c>
      <c r="M83" s="8">
        <v>4.2344559844709655E-3</v>
      </c>
      <c r="N83" s="8">
        <v>0.94971282588316253</v>
      </c>
      <c r="O83" s="16"/>
      <c r="P83" s="16"/>
      <c r="Q83" s="17"/>
    </row>
    <row r="84" spans="9:17" x14ac:dyDescent="0.2">
      <c r="I84" s="18" t="s">
        <v>113</v>
      </c>
      <c r="J84" s="8">
        <v>8</v>
      </c>
      <c r="K84" s="8">
        <v>84.055508830950387</v>
      </c>
      <c r="L84" s="8">
        <v>10.506938603868798</v>
      </c>
      <c r="M84" s="8"/>
      <c r="N84" s="8"/>
      <c r="O84" s="16"/>
      <c r="P84" s="16"/>
      <c r="Q84" s="17"/>
    </row>
    <row r="85" spans="9:17" ht="17" thickBot="1" x14ac:dyDescent="0.25">
      <c r="I85" s="20" t="s">
        <v>114</v>
      </c>
      <c r="J85" s="9">
        <v>9</v>
      </c>
      <c r="K85" s="9">
        <v>84.100000000000009</v>
      </c>
      <c r="L85" s="9"/>
      <c r="M85" s="9"/>
      <c r="N85" s="9"/>
      <c r="O85" s="16"/>
      <c r="P85" s="16"/>
      <c r="Q85" s="17"/>
    </row>
    <row r="86" spans="9:17" ht="17" thickBot="1" x14ac:dyDescent="0.25">
      <c r="I86" s="15"/>
      <c r="J86" s="16"/>
      <c r="K86" s="16"/>
      <c r="L86" s="16"/>
      <c r="M86" s="16"/>
      <c r="N86" s="16"/>
      <c r="O86" s="16"/>
      <c r="P86" s="16"/>
      <c r="Q86" s="17"/>
    </row>
    <row r="87" spans="9:17" x14ac:dyDescent="0.2">
      <c r="I87" s="23"/>
      <c r="J87" s="10" t="s">
        <v>121</v>
      </c>
      <c r="K87" s="10" t="s">
        <v>67</v>
      </c>
      <c r="L87" s="10" t="s">
        <v>122</v>
      </c>
      <c r="M87" s="10" t="s">
        <v>123</v>
      </c>
      <c r="N87" s="10" t="s">
        <v>124</v>
      </c>
      <c r="O87" s="10" t="s">
        <v>125</v>
      </c>
      <c r="P87" s="10" t="s">
        <v>126</v>
      </c>
      <c r="Q87" s="24" t="s">
        <v>127</v>
      </c>
    </row>
    <row r="88" spans="9:17" x14ac:dyDescent="0.2">
      <c r="I88" s="18" t="s">
        <v>115</v>
      </c>
      <c r="J88" s="8">
        <v>2.5626576955424722</v>
      </c>
      <c r="K88" s="8">
        <v>2.3463413443337138</v>
      </c>
      <c r="L88" s="8">
        <v>1.092193044175414</v>
      </c>
      <c r="M88" s="8">
        <v>0.30654468437223736</v>
      </c>
      <c r="N88" s="8">
        <v>-2.8480151470915764</v>
      </c>
      <c r="O88" s="8">
        <v>7.9733305381765209</v>
      </c>
      <c r="P88" s="8">
        <v>-2.8480151470915764</v>
      </c>
      <c r="Q88" s="19">
        <v>7.9733305381765209</v>
      </c>
    </row>
    <row r="89" spans="9:17" ht="17" thickBot="1" x14ac:dyDescent="0.25">
      <c r="I89" s="20" t="s">
        <v>14</v>
      </c>
      <c r="J89" s="9">
        <v>1.9343986543313818E-2</v>
      </c>
      <c r="K89" s="9">
        <v>0.29726732147919988</v>
      </c>
      <c r="L89" s="9">
        <v>6.5072697688593195E-2</v>
      </c>
      <c r="M89" s="9">
        <v>0.94971282588316208</v>
      </c>
      <c r="N89" s="9">
        <v>-0.66615568604878761</v>
      </c>
      <c r="O89" s="9">
        <v>0.70484365913541525</v>
      </c>
      <c r="P89" s="9">
        <v>-0.66615568604878761</v>
      </c>
      <c r="Q89" s="21">
        <v>0.70484365913541525</v>
      </c>
    </row>
    <row r="92" spans="9:17" x14ac:dyDescent="0.2">
      <c r="I92" s="42" t="s">
        <v>105</v>
      </c>
      <c r="J92" s="39"/>
      <c r="K92" s="113" t="s">
        <v>239</v>
      </c>
      <c r="L92" s="113"/>
      <c r="M92" s="113"/>
      <c r="N92" s="113"/>
      <c r="O92" s="113"/>
      <c r="P92" s="113"/>
      <c r="Q92" s="114"/>
    </row>
    <row r="93" spans="9:17" ht="17" thickBot="1" x14ac:dyDescent="0.25">
      <c r="I93" s="25"/>
      <c r="J93" s="16"/>
      <c r="K93" s="16"/>
      <c r="L93" s="16"/>
      <c r="M93" s="16"/>
      <c r="N93" s="16"/>
      <c r="O93" s="16"/>
      <c r="P93" s="16"/>
      <c r="Q93" s="26"/>
    </row>
    <row r="94" spans="9:17" x14ac:dyDescent="0.2">
      <c r="I94" s="47" t="s">
        <v>106</v>
      </c>
      <c r="J94" s="12"/>
      <c r="K94" s="16"/>
      <c r="L94" s="16"/>
      <c r="M94" s="16"/>
      <c r="N94" s="16"/>
      <c r="O94" s="16"/>
      <c r="P94" s="16"/>
      <c r="Q94" s="26"/>
    </row>
    <row r="95" spans="9:17" x14ac:dyDescent="0.2">
      <c r="I95" s="48" t="s">
        <v>107</v>
      </c>
      <c r="J95" s="8">
        <v>0.35158272360584991</v>
      </c>
      <c r="K95" s="16"/>
      <c r="L95" s="16"/>
      <c r="M95" s="16"/>
      <c r="N95" s="16"/>
      <c r="O95" s="16"/>
      <c r="P95" s="16"/>
      <c r="Q95" s="26"/>
    </row>
    <row r="96" spans="9:17" x14ac:dyDescent="0.2">
      <c r="I96" s="48" t="s">
        <v>108</v>
      </c>
      <c r="J96" s="8">
        <v>0.12361041153810744</v>
      </c>
      <c r="K96" s="16"/>
      <c r="L96" s="16"/>
      <c r="M96" s="16"/>
      <c r="N96" s="16"/>
      <c r="O96" s="16"/>
      <c r="P96" s="16"/>
      <c r="Q96" s="26"/>
    </row>
    <row r="97" spans="9:17" x14ac:dyDescent="0.2">
      <c r="I97" s="48" t="s">
        <v>109</v>
      </c>
      <c r="J97" s="8">
        <v>1.4061712980370872E-2</v>
      </c>
      <c r="K97" s="16"/>
      <c r="L97" s="16"/>
      <c r="M97" s="16"/>
      <c r="N97" s="16"/>
      <c r="O97" s="16"/>
      <c r="P97" s="16"/>
      <c r="Q97" s="26"/>
    </row>
    <row r="98" spans="9:17" x14ac:dyDescent="0.2">
      <c r="I98" s="48" t="s">
        <v>67</v>
      </c>
      <c r="J98" s="8">
        <v>4.1193559456052595</v>
      </c>
      <c r="K98" s="16"/>
      <c r="L98" s="16"/>
      <c r="M98" s="16"/>
      <c r="N98" s="16"/>
      <c r="O98" s="16"/>
      <c r="P98" s="16"/>
      <c r="Q98" s="26"/>
    </row>
    <row r="99" spans="9:17" ht="17" thickBot="1" x14ac:dyDescent="0.25">
      <c r="I99" s="49" t="s">
        <v>110</v>
      </c>
      <c r="J99" s="9">
        <v>10</v>
      </c>
      <c r="K99" s="16"/>
      <c r="L99" s="16"/>
      <c r="M99" s="16"/>
      <c r="N99" s="16"/>
      <c r="O99" s="16"/>
      <c r="P99" s="16"/>
      <c r="Q99" s="26"/>
    </row>
    <row r="100" spans="9:17" x14ac:dyDescent="0.2">
      <c r="I100" s="25"/>
      <c r="J100" s="16"/>
      <c r="K100" s="16"/>
      <c r="L100" s="16"/>
      <c r="M100" s="16"/>
      <c r="N100" s="16"/>
      <c r="O100" s="16"/>
      <c r="P100" s="16"/>
      <c r="Q100" s="26"/>
    </row>
    <row r="101" spans="9:17" ht="17" thickBot="1" x14ac:dyDescent="0.25">
      <c r="I101" s="25" t="s">
        <v>111</v>
      </c>
      <c r="J101" s="16"/>
      <c r="K101" s="16"/>
      <c r="L101" s="16"/>
      <c r="M101" s="16"/>
      <c r="N101" s="16"/>
      <c r="O101" s="16"/>
      <c r="P101" s="16"/>
      <c r="Q101" s="26"/>
    </row>
    <row r="102" spans="9:17" x14ac:dyDescent="0.2">
      <c r="I102" s="50"/>
      <c r="J102" s="10" t="s">
        <v>116</v>
      </c>
      <c r="K102" s="10" t="s">
        <v>117</v>
      </c>
      <c r="L102" s="10" t="s">
        <v>118</v>
      </c>
      <c r="M102" s="10" t="s">
        <v>119</v>
      </c>
      <c r="N102" s="10" t="s">
        <v>120</v>
      </c>
      <c r="O102" s="16"/>
      <c r="P102" s="16"/>
      <c r="Q102" s="26"/>
    </row>
    <row r="103" spans="9:17" x14ac:dyDescent="0.2">
      <c r="I103" s="48" t="s">
        <v>112</v>
      </c>
      <c r="J103" s="8">
        <v>1</v>
      </c>
      <c r="K103" s="8">
        <v>19.14725274725285</v>
      </c>
      <c r="L103" s="8">
        <v>19.14725274725285</v>
      </c>
      <c r="M103" s="8">
        <v>1.1283603836969345</v>
      </c>
      <c r="N103" s="8">
        <v>0.31913671373201224</v>
      </c>
      <c r="O103" s="16"/>
      <c r="P103" s="16"/>
      <c r="Q103" s="26"/>
    </row>
    <row r="104" spans="9:17" x14ac:dyDescent="0.2">
      <c r="I104" s="48" t="s">
        <v>113</v>
      </c>
      <c r="J104" s="8">
        <v>8</v>
      </c>
      <c r="K104" s="8">
        <v>135.75274725274721</v>
      </c>
      <c r="L104" s="8">
        <v>16.969093406593402</v>
      </c>
      <c r="M104" s="8"/>
      <c r="N104" s="8"/>
      <c r="O104" s="16"/>
      <c r="P104" s="16"/>
      <c r="Q104" s="26"/>
    </row>
    <row r="105" spans="9:17" ht="17" thickBot="1" x14ac:dyDescent="0.25">
      <c r="I105" s="49" t="s">
        <v>114</v>
      </c>
      <c r="J105" s="9">
        <v>9</v>
      </c>
      <c r="K105" s="9">
        <v>154.90000000000006</v>
      </c>
      <c r="L105" s="9"/>
      <c r="M105" s="9"/>
      <c r="N105" s="9"/>
      <c r="O105" s="16"/>
      <c r="P105" s="16"/>
      <c r="Q105" s="26"/>
    </row>
    <row r="106" spans="9:17" ht="17" thickBot="1" x14ac:dyDescent="0.25">
      <c r="I106" s="25"/>
      <c r="J106" s="16"/>
      <c r="K106" s="16"/>
      <c r="L106" s="16"/>
      <c r="M106" s="16"/>
      <c r="N106" s="16"/>
      <c r="O106" s="16"/>
      <c r="P106" s="16"/>
      <c r="Q106" s="26"/>
    </row>
    <row r="107" spans="9:17" x14ac:dyDescent="0.2">
      <c r="I107" s="50"/>
      <c r="J107" s="10" t="s">
        <v>121</v>
      </c>
      <c r="K107" s="10" t="s">
        <v>67</v>
      </c>
      <c r="L107" s="10" t="s">
        <v>122</v>
      </c>
      <c r="M107" s="10" t="s">
        <v>123</v>
      </c>
      <c r="N107" s="10" t="s">
        <v>124</v>
      </c>
      <c r="O107" s="10" t="s">
        <v>125</v>
      </c>
      <c r="P107" s="10" t="s">
        <v>126</v>
      </c>
      <c r="Q107" s="51" t="s">
        <v>127</v>
      </c>
    </row>
    <row r="108" spans="9:17" x14ac:dyDescent="0.2">
      <c r="I108" s="48" t="s">
        <v>115</v>
      </c>
      <c r="J108" s="8">
        <v>6.2912087912087911</v>
      </c>
      <c r="K108" s="8">
        <v>3.2744815391631099</v>
      </c>
      <c r="L108" s="8">
        <v>1.9212839394466992</v>
      </c>
      <c r="M108" s="8">
        <v>9.0935289412035866E-2</v>
      </c>
      <c r="N108" s="8">
        <v>-1.2597591787510467</v>
      </c>
      <c r="O108" s="8">
        <v>13.842176761168629</v>
      </c>
      <c r="P108" s="8">
        <v>-1.2597591787510467</v>
      </c>
      <c r="Q108" s="52">
        <v>13.842176761168629</v>
      </c>
    </row>
    <row r="109" spans="9:17" ht="17" thickBot="1" x14ac:dyDescent="0.25">
      <c r="I109" s="49" t="s">
        <v>213</v>
      </c>
      <c r="J109" s="9">
        <v>-0.72527472527472514</v>
      </c>
      <c r="K109" s="9">
        <v>0.68277659947930425</v>
      </c>
      <c r="L109" s="9">
        <v>-1.0622430906797782</v>
      </c>
      <c r="M109" s="9">
        <v>0.31913671373201358</v>
      </c>
      <c r="N109" s="9">
        <v>-2.2997603870946399</v>
      </c>
      <c r="O109" s="9">
        <v>0.84921093654518987</v>
      </c>
      <c r="P109" s="9">
        <v>-2.2997603870946399</v>
      </c>
      <c r="Q109" s="53">
        <v>0.84921093654518987</v>
      </c>
    </row>
    <row r="110" spans="9:17" x14ac:dyDescent="0.2">
      <c r="I110" s="25"/>
      <c r="J110" s="16"/>
      <c r="K110" s="16"/>
      <c r="L110" s="16"/>
      <c r="M110" s="16"/>
      <c r="N110" s="16"/>
      <c r="O110" s="16"/>
      <c r="P110" s="16"/>
      <c r="Q110" s="26"/>
    </row>
    <row r="111" spans="9:17" x14ac:dyDescent="0.2">
      <c r="I111" s="25"/>
      <c r="J111" s="16"/>
      <c r="K111" s="16"/>
      <c r="L111" s="16"/>
      <c r="M111" s="16"/>
      <c r="N111" s="16"/>
      <c r="O111" s="16"/>
      <c r="P111" s="16"/>
      <c r="Q111" s="26"/>
    </row>
    <row r="112" spans="9:17" x14ac:dyDescent="0.2">
      <c r="I112" s="44"/>
      <c r="J112" s="27"/>
      <c r="K112" s="27"/>
      <c r="L112" s="27"/>
      <c r="M112" s="27"/>
      <c r="N112" s="27"/>
      <c r="O112" s="27"/>
      <c r="P112" s="27"/>
      <c r="Q112" s="28"/>
    </row>
  </sheetData>
  <mergeCells count="18">
    <mergeCell ref="P1:U1"/>
    <mergeCell ref="D24:G24"/>
    <mergeCell ref="I26:J26"/>
    <mergeCell ref="I27:J27"/>
    <mergeCell ref="I28:J28"/>
    <mergeCell ref="I31:J31"/>
    <mergeCell ref="I32:J32"/>
    <mergeCell ref="I34:N34"/>
    <mergeCell ref="I1:N1"/>
    <mergeCell ref="D30:G30"/>
    <mergeCell ref="I29:J29"/>
    <mergeCell ref="I30:J30"/>
    <mergeCell ref="D42:G42"/>
    <mergeCell ref="D36:G36"/>
    <mergeCell ref="K52:Q52"/>
    <mergeCell ref="K72:Q72"/>
    <mergeCell ref="K92:Q92"/>
    <mergeCell ref="E50:F50"/>
  </mergeCells>
  <conditionalFormatting sqref="I3:I22">
    <cfRule type="expression" dxfId="4" priority="3">
      <formula>ABS(J3)&gt;ABS($K$32)</formula>
    </cfRule>
  </conditionalFormatting>
  <conditionalFormatting sqref="K3:K22">
    <cfRule type="expression" dxfId="3" priority="2">
      <formula>ABS(L3)&gt;ABS($K$32)</formula>
    </cfRule>
  </conditionalFormatting>
  <conditionalFormatting sqref="M3:M22">
    <cfRule type="expression" dxfId="2" priority="1">
      <formula>ABS(N3)&gt;ABS($K$32)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D41" sqref="D41:E43"/>
    </sheetView>
  </sheetViews>
  <sheetFormatPr baseColWidth="10" defaultRowHeight="16" x14ac:dyDescent="0.2"/>
  <cols>
    <col min="1" max="1" width="3.1640625" bestFit="1" customWidth="1"/>
    <col min="3" max="3" width="18.83203125" customWidth="1"/>
  </cols>
  <sheetData>
    <row r="1" spans="1:11" ht="19" x14ac:dyDescent="0.25">
      <c r="D1" s="55" t="s">
        <v>8</v>
      </c>
      <c r="H1" s="120" t="s">
        <v>143</v>
      </c>
      <c r="I1" s="120"/>
      <c r="J1" s="120"/>
      <c r="K1" s="120"/>
    </row>
    <row r="2" spans="1:11" x14ac:dyDescent="0.2">
      <c r="A2" s="1"/>
      <c r="B2" s="1" t="s">
        <v>0</v>
      </c>
      <c r="C2" s="1" t="s">
        <v>2</v>
      </c>
      <c r="D2" s="1" t="s">
        <v>12</v>
      </c>
      <c r="E2" s="1" t="s">
        <v>15</v>
      </c>
      <c r="H2" s="1" t="s">
        <v>12</v>
      </c>
      <c r="I2" s="1" t="s">
        <v>187</v>
      </c>
      <c r="J2" s="1" t="s">
        <v>15</v>
      </c>
      <c r="K2" s="1" t="s">
        <v>163</v>
      </c>
    </row>
    <row r="3" spans="1:11" x14ac:dyDescent="0.2">
      <c r="A3">
        <v>1</v>
      </c>
      <c r="B3" t="s">
        <v>6</v>
      </c>
      <c r="C3" t="s">
        <v>7</v>
      </c>
      <c r="D3">
        <v>75.53</v>
      </c>
      <c r="E3">
        <v>7</v>
      </c>
      <c r="H3">
        <v>75.53</v>
      </c>
      <c r="I3">
        <f>STANDARDIZE(H3,$J$26,$J$25)</f>
        <v>-3.5640251699217376E-2</v>
      </c>
      <c r="J3">
        <v>7</v>
      </c>
      <c r="K3">
        <f>STANDARDIZE(J3,$K$26,$K$25)</f>
        <v>0.3934767967361637</v>
      </c>
    </row>
    <row r="4" spans="1:11" x14ac:dyDescent="0.2">
      <c r="A4">
        <v>2</v>
      </c>
      <c r="B4" t="s">
        <v>6</v>
      </c>
      <c r="C4" t="s">
        <v>23</v>
      </c>
      <c r="D4">
        <v>75.02</v>
      </c>
      <c r="E4">
        <v>11</v>
      </c>
      <c r="H4">
        <v>75.02</v>
      </c>
      <c r="I4">
        <f t="shared" ref="I4:I22" si="0">STANDARDIZE(H4,$J$26,$J$25)</f>
        <v>-0.11624569900121874</v>
      </c>
      <c r="J4">
        <v>11</v>
      </c>
      <c r="K4">
        <f t="shared" ref="K4:K22" si="1">STANDARDIZE(J4,$K$26,$K$25)</f>
        <v>1.6526025462918876</v>
      </c>
    </row>
    <row r="5" spans="1:11" x14ac:dyDescent="0.2">
      <c r="A5">
        <v>3</v>
      </c>
      <c r="B5" t="s">
        <v>6</v>
      </c>
      <c r="C5" t="s">
        <v>25</v>
      </c>
      <c r="D5">
        <v>73.37</v>
      </c>
      <c r="E5">
        <v>11</v>
      </c>
      <c r="H5">
        <v>73.37</v>
      </c>
      <c r="I5">
        <f t="shared" si="0"/>
        <v>-0.37702802850768979</v>
      </c>
      <c r="J5">
        <v>11</v>
      </c>
      <c r="K5">
        <f t="shared" si="1"/>
        <v>1.6526025462918876</v>
      </c>
    </row>
    <row r="6" spans="1:11" x14ac:dyDescent="0.2">
      <c r="A6">
        <v>4</v>
      </c>
      <c r="B6" t="s">
        <v>6</v>
      </c>
      <c r="C6" t="s">
        <v>27</v>
      </c>
      <c r="D6">
        <v>85.73</v>
      </c>
      <c r="E6">
        <v>8</v>
      </c>
      <c r="H6">
        <v>85.73</v>
      </c>
      <c r="I6">
        <f t="shared" si="0"/>
        <v>1.5764686943407942</v>
      </c>
      <c r="J6">
        <v>8</v>
      </c>
      <c r="K6">
        <f t="shared" si="1"/>
        <v>0.7082582341250947</v>
      </c>
    </row>
    <row r="7" spans="1:11" x14ac:dyDescent="0.2">
      <c r="A7">
        <v>5</v>
      </c>
      <c r="B7" t="s">
        <v>6</v>
      </c>
      <c r="C7" t="s">
        <v>29</v>
      </c>
      <c r="D7">
        <v>73.56</v>
      </c>
      <c r="E7">
        <v>12</v>
      </c>
      <c r="H7">
        <v>73.56</v>
      </c>
      <c r="I7">
        <f t="shared" si="0"/>
        <v>-0.3469985481402782</v>
      </c>
      <c r="J7">
        <v>12</v>
      </c>
      <c r="K7">
        <f t="shared" si="1"/>
        <v>1.9673839836808185</v>
      </c>
    </row>
    <row r="8" spans="1:11" x14ac:dyDescent="0.2">
      <c r="A8">
        <v>6</v>
      </c>
      <c r="B8" t="s">
        <v>6</v>
      </c>
      <c r="C8" t="s">
        <v>32</v>
      </c>
      <c r="D8">
        <v>81.12</v>
      </c>
      <c r="E8">
        <v>3</v>
      </c>
      <c r="H8">
        <v>81.12</v>
      </c>
      <c r="I8">
        <f t="shared" si="0"/>
        <v>0.84785867068937748</v>
      </c>
      <c r="J8">
        <v>3</v>
      </c>
      <c r="K8">
        <f t="shared" si="1"/>
        <v>-0.86564895281956011</v>
      </c>
    </row>
    <row r="9" spans="1:11" x14ac:dyDescent="0.2">
      <c r="A9">
        <v>7</v>
      </c>
      <c r="B9" t="s">
        <v>6</v>
      </c>
      <c r="C9" t="s">
        <v>35</v>
      </c>
      <c r="D9">
        <v>81.599999999999994</v>
      </c>
      <c r="E9">
        <v>9</v>
      </c>
      <c r="H9">
        <v>81.599999999999994</v>
      </c>
      <c r="I9">
        <f t="shared" si="0"/>
        <v>0.9237226210912588</v>
      </c>
      <c r="J9">
        <v>9</v>
      </c>
      <c r="K9">
        <f t="shared" si="1"/>
        <v>1.0230396715140255</v>
      </c>
    </row>
    <row r="10" spans="1:11" x14ac:dyDescent="0.2">
      <c r="A10">
        <v>8</v>
      </c>
      <c r="B10" t="s">
        <v>6</v>
      </c>
      <c r="C10" t="s">
        <v>37</v>
      </c>
      <c r="D10">
        <v>88.53</v>
      </c>
      <c r="E10">
        <v>4</v>
      </c>
      <c r="H10">
        <v>88.53</v>
      </c>
      <c r="I10">
        <f t="shared" si="0"/>
        <v>2.019008405018444</v>
      </c>
      <c r="J10">
        <v>4</v>
      </c>
      <c r="K10">
        <f t="shared" si="1"/>
        <v>-0.55086751543062917</v>
      </c>
    </row>
    <row r="11" spans="1:11" x14ac:dyDescent="0.2">
      <c r="A11">
        <v>9</v>
      </c>
      <c r="B11" t="s">
        <v>6</v>
      </c>
      <c r="C11" t="s">
        <v>39</v>
      </c>
      <c r="D11">
        <v>67.88</v>
      </c>
      <c r="E11">
        <v>3</v>
      </c>
      <c r="H11">
        <v>67.88</v>
      </c>
      <c r="I11">
        <f t="shared" si="0"/>
        <v>-1.2447219612292266</v>
      </c>
      <c r="J11">
        <v>3</v>
      </c>
      <c r="K11">
        <f t="shared" si="1"/>
        <v>-0.86564895281956011</v>
      </c>
    </row>
    <row r="12" spans="1:11" x14ac:dyDescent="0.2">
      <c r="A12">
        <v>10</v>
      </c>
      <c r="B12" t="s">
        <v>6</v>
      </c>
      <c r="C12" t="s">
        <v>41</v>
      </c>
      <c r="D12">
        <v>83.44</v>
      </c>
      <c r="E12">
        <v>3</v>
      </c>
      <c r="H12">
        <v>83.44</v>
      </c>
      <c r="I12">
        <f t="shared" si="0"/>
        <v>1.2145344309651438</v>
      </c>
      <c r="J12">
        <v>3</v>
      </c>
      <c r="K12">
        <f t="shared" si="1"/>
        <v>-0.86564895281956011</v>
      </c>
    </row>
    <row r="13" spans="1:11" x14ac:dyDescent="0.2">
      <c r="A13">
        <v>11</v>
      </c>
      <c r="B13" t="s">
        <v>43</v>
      </c>
      <c r="C13" t="s">
        <v>44</v>
      </c>
      <c r="D13">
        <v>72.23</v>
      </c>
      <c r="E13">
        <v>3</v>
      </c>
      <c r="H13">
        <v>72.23</v>
      </c>
      <c r="I13">
        <f t="shared" si="0"/>
        <v>-0.55720491071216172</v>
      </c>
      <c r="J13">
        <v>3</v>
      </c>
      <c r="K13">
        <f t="shared" si="1"/>
        <v>-0.86564895281956011</v>
      </c>
    </row>
    <row r="14" spans="1:11" x14ac:dyDescent="0.2">
      <c r="A14">
        <v>12</v>
      </c>
      <c r="B14" t="s">
        <v>43</v>
      </c>
      <c r="C14" t="s">
        <v>46</v>
      </c>
      <c r="D14">
        <v>64.66</v>
      </c>
      <c r="E14">
        <v>7</v>
      </c>
      <c r="H14">
        <v>64.66</v>
      </c>
      <c r="I14">
        <f t="shared" si="0"/>
        <v>-1.753642628508524</v>
      </c>
      <c r="J14">
        <v>7</v>
      </c>
      <c r="K14">
        <f t="shared" si="1"/>
        <v>0.3934767967361637</v>
      </c>
    </row>
    <row r="15" spans="1:11" x14ac:dyDescent="0.2">
      <c r="A15">
        <v>13</v>
      </c>
      <c r="B15" t="s">
        <v>43</v>
      </c>
      <c r="C15" t="s">
        <v>48</v>
      </c>
      <c r="D15">
        <v>71.459999999999994</v>
      </c>
      <c r="E15">
        <v>3</v>
      </c>
      <c r="H15">
        <v>71.459999999999994</v>
      </c>
      <c r="I15">
        <f t="shared" si="0"/>
        <v>-0.67890333114851709</v>
      </c>
      <c r="J15">
        <v>3</v>
      </c>
      <c r="K15">
        <f t="shared" si="1"/>
        <v>-0.86564895281956011</v>
      </c>
    </row>
    <row r="16" spans="1:11" x14ac:dyDescent="0.2">
      <c r="A16">
        <v>14</v>
      </c>
      <c r="B16" t="s">
        <v>43</v>
      </c>
      <c r="C16" t="s">
        <v>50</v>
      </c>
      <c r="D16">
        <v>74.459999999999994</v>
      </c>
      <c r="E16">
        <v>5</v>
      </c>
      <c r="H16">
        <v>74.459999999999994</v>
      </c>
      <c r="I16">
        <f t="shared" si="0"/>
        <v>-0.20475364113674913</v>
      </c>
      <c r="J16">
        <v>5</v>
      </c>
      <c r="K16">
        <f t="shared" si="1"/>
        <v>-0.23608607804169823</v>
      </c>
    </row>
    <row r="17" spans="1:11" x14ac:dyDescent="0.2">
      <c r="A17">
        <v>15</v>
      </c>
      <c r="B17" t="s">
        <v>43</v>
      </c>
      <c r="C17" t="s">
        <v>52</v>
      </c>
      <c r="D17">
        <v>73.209999999999994</v>
      </c>
      <c r="E17">
        <v>3</v>
      </c>
      <c r="H17">
        <v>73.209999999999994</v>
      </c>
      <c r="I17">
        <f t="shared" si="0"/>
        <v>-0.40231601197498579</v>
      </c>
      <c r="J17">
        <v>3</v>
      </c>
      <c r="K17">
        <f t="shared" si="1"/>
        <v>-0.86564895281956011</v>
      </c>
    </row>
    <row r="18" spans="1:11" x14ac:dyDescent="0.2">
      <c r="A18">
        <v>16</v>
      </c>
      <c r="B18" t="s">
        <v>43</v>
      </c>
      <c r="C18" t="s">
        <v>54</v>
      </c>
      <c r="D18">
        <v>78.63</v>
      </c>
      <c r="E18">
        <v>2</v>
      </c>
      <c r="H18">
        <v>78.63</v>
      </c>
      <c r="I18">
        <f t="shared" si="0"/>
        <v>0.45431442797960864</v>
      </c>
      <c r="J18">
        <v>2</v>
      </c>
      <c r="K18">
        <f t="shared" si="1"/>
        <v>-1.1804303902084912</v>
      </c>
    </row>
    <row r="19" spans="1:11" x14ac:dyDescent="0.2">
      <c r="A19">
        <v>17</v>
      </c>
      <c r="B19" t="s">
        <v>43</v>
      </c>
      <c r="C19" t="s">
        <v>56</v>
      </c>
      <c r="D19">
        <v>76.52</v>
      </c>
      <c r="E19">
        <v>3</v>
      </c>
      <c r="H19">
        <v>76.52</v>
      </c>
      <c r="I19">
        <f t="shared" si="0"/>
        <v>0.12082914600466525</v>
      </c>
      <c r="J19">
        <v>3</v>
      </c>
      <c r="K19">
        <f t="shared" si="1"/>
        <v>-0.86564895281956011</v>
      </c>
    </row>
    <row r="20" spans="1:11" x14ac:dyDescent="0.2">
      <c r="A20">
        <v>18</v>
      </c>
      <c r="B20" t="s">
        <v>43</v>
      </c>
      <c r="C20" t="s">
        <v>58</v>
      </c>
      <c r="D20">
        <v>64.5</v>
      </c>
      <c r="E20">
        <v>6</v>
      </c>
      <c r="H20">
        <v>64.5</v>
      </c>
      <c r="I20">
        <f t="shared" si="0"/>
        <v>-1.7789306119758179</v>
      </c>
      <c r="J20">
        <v>6</v>
      </c>
      <c r="K20">
        <f t="shared" si="1"/>
        <v>7.8695359347232735E-2</v>
      </c>
    </row>
    <row r="21" spans="1:11" x14ac:dyDescent="0.2">
      <c r="A21">
        <v>19</v>
      </c>
      <c r="B21" t="s">
        <v>43</v>
      </c>
      <c r="C21" t="s">
        <v>60</v>
      </c>
      <c r="D21">
        <v>75.64</v>
      </c>
      <c r="E21">
        <v>8</v>
      </c>
      <c r="H21">
        <v>75.64</v>
      </c>
      <c r="I21">
        <f t="shared" si="0"/>
        <v>-1.8254763065452637E-2</v>
      </c>
      <c r="J21">
        <v>8</v>
      </c>
      <c r="K21">
        <f t="shared" si="1"/>
        <v>0.7082582341250947</v>
      </c>
    </row>
    <row r="22" spans="1:11" x14ac:dyDescent="0.2">
      <c r="A22">
        <v>20</v>
      </c>
      <c r="B22" t="s">
        <v>43</v>
      </c>
      <c r="C22" t="s">
        <v>62</v>
      </c>
      <c r="D22">
        <v>78.02</v>
      </c>
      <c r="E22">
        <v>4</v>
      </c>
      <c r="H22">
        <v>78.02</v>
      </c>
      <c r="I22">
        <f t="shared" si="0"/>
        <v>0.35790399101054926</v>
      </c>
      <c r="J22">
        <v>4</v>
      </c>
      <c r="K22">
        <f t="shared" si="1"/>
        <v>-0.55086751543062917</v>
      </c>
    </row>
    <row r="23" spans="1:11" x14ac:dyDescent="0.2">
      <c r="J23" s="94" t="s">
        <v>94</v>
      </c>
      <c r="K23" s="94"/>
    </row>
    <row r="24" spans="1:11" ht="17" thickBot="1" x14ac:dyDescent="0.25">
      <c r="D24" s="92" t="s">
        <v>134</v>
      </c>
      <c r="E24" s="92"/>
      <c r="F24" s="92"/>
      <c r="J24" s="1" t="s">
        <v>12</v>
      </c>
      <c r="K24" s="1" t="s">
        <v>14</v>
      </c>
    </row>
    <row r="25" spans="1:11" x14ac:dyDescent="0.2">
      <c r="D25" s="10"/>
      <c r="E25" s="10" t="s">
        <v>12</v>
      </c>
      <c r="F25" s="10" t="s">
        <v>15</v>
      </c>
      <c r="H25" s="95" t="s">
        <v>89</v>
      </c>
      <c r="I25" s="95"/>
      <c r="J25">
        <f>I40</f>
        <v>6.3271158100420619</v>
      </c>
      <c r="K25">
        <f>K40</f>
        <v>3.1768074010172374</v>
      </c>
    </row>
    <row r="26" spans="1:11" x14ac:dyDescent="0.2">
      <c r="D26" s="8" t="s">
        <v>12</v>
      </c>
      <c r="E26" s="8">
        <v>1</v>
      </c>
      <c r="F26" s="8"/>
      <c r="H26" s="98" t="s">
        <v>66</v>
      </c>
      <c r="I26" s="98"/>
      <c r="J26">
        <f>I36</f>
        <v>75.755499999999998</v>
      </c>
      <c r="K26">
        <f>K36</f>
        <v>5.75</v>
      </c>
    </row>
    <row r="27" spans="1:11" ht="17" thickBot="1" x14ac:dyDescent="0.25">
      <c r="D27" s="9" t="s">
        <v>15</v>
      </c>
      <c r="E27" s="9">
        <v>-7.8142073670727924E-2</v>
      </c>
      <c r="F27" s="9">
        <v>1</v>
      </c>
      <c r="H27" s="95" t="s">
        <v>90</v>
      </c>
      <c r="I27" s="95"/>
      <c r="J27">
        <f>I45</f>
        <v>64.5</v>
      </c>
      <c r="K27">
        <f>K45</f>
        <v>2</v>
      </c>
    </row>
    <row r="28" spans="1:11" x14ac:dyDescent="0.2">
      <c r="H28" s="98" t="s">
        <v>91</v>
      </c>
      <c r="I28" s="98"/>
      <c r="J28">
        <f>I46</f>
        <v>88.53</v>
      </c>
      <c r="K28">
        <f>K46</f>
        <v>12</v>
      </c>
    </row>
    <row r="29" spans="1:11" ht="17" thickBot="1" x14ac:dyDescent="0.25">
      <c r="D29" s="92" t="s">
        <v>188</v>
      </c>
      <c r="E29" s="92"/>
      <c r="F29" s="92"/>
      <c r="H29" s="95" t="s">
        <v>74</v>
      </c>
      <c r="I29" s="95"/>
      <c r="J29">
        <f>I44</f>
        <v>24.03</v>
      </c>
      <c r="K29">
        <f>K44</f>
        <v>10</v>
      </c>
    </row>
    <row r="30" spans="1:11" x14ac:dyDescent="0.2">
      <c r="D30" s="10"/>
      <c r="E30" s="10" t="s">
        <v>12</v>
      </c>
      <c r="F30" s="10" t="s">
        <v>15</v>
      </c>
      <c r="H30" s="96"/>
      <c r="I30" s="96"/>
    </row>
    <row r="31" spans="1:11" x14ac:dyDescent="0.2">
      <c r="D31" s="8" t="s">
        <v>12</v>
      </c>
      <c r="E31" s="8">
        <v>1</v>
      </c>
      <c r="F31" s="8"/>
      <c r="H31" s="97" t="s">
        <v>92</v>
      </c>
      <c r="I31" s="97"/>
      <c r="J31" s="11">
        <v>2.68</v>
      </c>
    </row>
    <row r="32" spans="1:11" ht="17" thickBot="1" x14ac:dyDescent="0.25">
      <c r="D32" s="9" t="s">
        <v>15</v>
      </c>
      <c r="E32" s="9">
        <v>-0.30012809976995902</v>
      </c>
      <c r="F32" s="9">
        <v>1</v>
      </c>
    </row>
    <row r="33" spans="4:11" ht="17" thickBot="1" x14ac:dyDescent="0.25">
      <c r="H33" s="92" t="s">
        <v>79</v>
      </c>
      <c r="I33" s="92"/>
      <c r="J33" s="92"/>
      <c r="K33" s="92"/>
    </row>
    <row r="34" spans="4:11" ht="17" thickBot="1" x14ac:dyDescent="0.25">
      <c r="D34" s="92" t="s">
        <v>189</v>
      </c>
      <c r="E34" s="92"/>
      <c r="F34" s="92"/>
      <c r="H34" s="10" t="s">
        <v>12</v>
      </c>
      <c r="I34" s="10"/>
      <c r="J34" s="10" t="s">
        <v>15</v>
      </c>
      <c r="K34" s="10"/>
    </row>
    <row r="35" spans="4:11" x14ac:dyDescent="0.2">
      <c r="D35" s="10"/>
      <c r="E35" s="10" t="s">
        <v>12</v>
      </c>
      <c r="F35" s="10" t="s">
        <v>15</v>
      </c>
      <c r="H35" s="8"/>
      <c r="I35" s="8"/>
      <c r="J35" s="8"/>
      <c r="K35" s="8"/>
    </row>
    <row r="36" spans="4:11" x14ac:dyDescent="0.2">
      <c r="D36" s="8" t="s">
        <v>12</v>
      </c>
      <c r="E36" s="8">
        <v>1</v>
      </c>
      <c r="F36" s="8"/>
      <c r="H36" s="8" t="s">
        <v>66</v>
      </c>
      <c r="I36" s="8">
        <v>75.755499999999998</v>
      </c>
      <c r="J36" s="8" t="s">
        <v>66</v>
      </c>
      <c r="K36" s="8">
        <v>5.75</v>
      </c>
    </row>
    <row r="37" spans="4:11" ht="17" thickBot="1" x14ac:dyDescent="0.25">
      <c r="D37" s="9" t="s">
        <v>15</v>
      </c>
      <c r="E37" s="9">
        <v>-0.47057800727415328</v>
      </c>
      <c r="F37" s="9">
        <v>1</v>
      </c>
      <c r="H37" s="8" t="s">
        <v>67</v>
      </c>
      <c r="I37" s="8">
        <v>1.4147861052767696</v>
      </c>
      <c r="J37" s="8" t="s">
        <v>67</v>
      </c>
      <c r="K37" s="8">
        <v>0.71035573000989771</v>
      </c>
    </row>
    <row r="38" spans="4:11" x14ac:dyDescent="0.2">
      <c r="H38" s="8" t="s">
        <v>68</v>
      </c>
      <c r="I38" s="8">
        <v>75.275000000000006</v>
      </c>
      <c r="J38" s="8" t="s">
        <v>68</v>
      </c>
      <c r="K38" s="8">
        <v>4.5</v>
      </c>
    </row>
    <row r="39" spans="4:11" x14ac:dyDescent="0.2">
      <c r="H39" s="8" t="s">
        <v>69</v>
      </c>
      <c r="I39" s="8" t="e">
        <v>#N/A</v>
      </c>
      <c r="J39" s="8" t="s">
        <v>69</v>
      </c>
      <c r="K39" s="8">
        <v>3</v>
      </c>
    </row>
    <row r="40" spans="4:11" x14ac:dyDescent="0.2">
      <c r="H40" s="8" t="s">
        <v>70</v>
      </c>
      <c r="I40" s="8">
        <v>6.3271158100420619</v>
      </c>
      <c r="J40" s="8" t="s">
        <v>70</v>
      </c>
      <c r="K40" s="8">
        <v>3.1768074010172374</v>
      </c>
    </row>
    <row r="41" spans="4:11" x14ac:dyDescent="0.2">
      <c r="D41" s="42" t="s">
        <v>215</v>
      </c>
      <c r="E41" s="80">
        <f>E27</f>
        <v>-7.8142073670727924E-2</v>
      </c>
      <c r="H41" s="8" t="s">
        <v>71</v>
      </c>
      <c r="I41" s="8">
        <v>40.032394473684221</v>
      </c>
      <c r="J41" s="8" t="s">
        <v>71</v>
      </c>
      <c r="K41" s="8">
        <v>10.092105263157896</v>
      </c>
    </row>
    <row r="42" spans="4:11" x14ac:dyDescent="0.2">
      <c r="D42" s="25" t="s">
        <v>6</v>
      </c>
      <c r="E42" s="73">
        <f>E32</f>
        <v>-0.30012809976995902</v>
      </c>
      <c r="H42" s="8" t="s">
        <v>72</v>
      </c>
      <c r="I42" s="8">
        <v>-3.4344117808751573E-2</v>
      </c>
      <c r="J42" s="8" t="s">
        <v>72</v>
      </c>
      <c r="K42" s="8">
        <v>-0.82261729504096159</v>
      </c>
    </row>
    <row r="43" spans="4:11" x14ac:dyDescent="0.2">
      <c r="D43" s="44" t="s">
        <v>43</v>
      </c>
      <c r="E43" s="75">
        <f>E37</f>
        <v>-0.47057800727415328</v>
      </c>
      <c r="H43" s="8" t="s">
        <v>73</v>
      </c>
      <c r="I43" s="8">
        <v>0.10942697769684348</v>
      </c>
      <c r="J43" s="8" t="s">
        <v>73</v>
      </c>
      <c r="K43" s="8">
        <v>0.70247834897529815</v>
      </c>
    </row>
    <row r="44" spans="4:11" x14ac:dyDescent="0.2">
      <c r="H44" s="8" t="s">
        <v>74</v>
      </c>
      <c r="I44" s="8">
        <v>24.03</v>
      </c>
      <c r="J44" s="8" t="s">
        <v>74</v>
      </c>
      <c r="K44" s="8">
        <v>10</v>
      </c>
    </row>
    <row r="45" spans="4:11" x14ac:dyDescent="0.2">
      <c r="H45" s="8" t="s">
        <v>75</v>
      </c>
      <c r="I45" s="8">
        <v>64.5</v>
      </c>
      <c r="J45" s="8" t="s">
        <v>75</v>
      </c>
      <c r="K45" s="8">
        <v>2</v>
      </c>
    </row>
    <row r="46" spans="4:11" x14ac:dyDescent="0.2">
      <c r="H46" s="8" t="s">
        <v>76</v>
      </c>
      <c r="I46" s="8">
        <v>88.53</v>
      </c>
      <c r="J46" s="8" t="s">
        <v>76</v>
      </c>
      <c r="K46" s="8">
        <v>12</v>
      </c>
    </row>
    <row r="47" spans="4:11" x14ac:dyDescent="0.2">
      <c r="H47" s="8" t="s">
        <v>77</v>
      </c>
      <c r="I47" s="8">
        <v>1515.11</v>
      </c>
      <c r="J47" s="8" t="s">
        <v>77</v>
      </c>
      <c r="K47" s="8">
        <v>115</v>
      </c>
    </row>
    <row r="48" spans="4:11" ht="17" thickBot="1" x14ac:dyDescent="0.25">
      <c r="H48" s="9" t="s">
        <v>78</v>
      </c>
      <c r="I48" s="9">
        <v>20</v>
      </c>
      <c r="J48" s="9" t="s">
        <v>78</v>
      </c>
      <c r="K48" s="9">
        <v>20</v>
      </c>
    </row>
  </sheetData>
  <mergeCells count="13">
    <mergeCell ref="D34:F34"/>
    <mergeCell ref="H31:I31"/>
    <mergeCell ref="H33:K33"/>
    <mergeCell ref="H1:K1"/>
    <mergeCell ref="J23:K23"/>
    <mergeCell ref="D24:F24"/>
    <mergeCell ref="D29:F29"/>
    <mergeCell ref="H25:I25"/>
    <mergeCell ref="H26:I26"/>
    <mergeCell ref="H27:I27"/>
    <mergeCell ref="H28:I28"/>
    <mergeCell ref="H29:I29"/>
    <mergeCell ref="H30:I30"/>
  </mergeCells>
  <conditionalFormatting sqref="H3:H22">
    <cfRule type="expression" dxfId="1" priority="2">
      <formula>ABS(I3)&gt;ABS($J$31)</formula>
    </cfRule>
  </conditionalFormatting>
  <conditionalFormatting sqref="J3:J22">
    <cfRule type="expression" dxfId="0" priority="1">
      <formula>ABS(K3)&gt;ABS($J$31)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opLeftCell="B1" zoomScale="120" zoomScaleNormal="120" zoomScalePageLayoutView="120" workbookViewId="0">
      <selection activeCell="A4" sqref="A4:XFD4"/>
    </sheetView>
  </sheetViews>
  <sheetFormatPr baseColWidth="10" defaultRowHeight="16" x14ac:dyDescent="0.2"/>
  <cols>
    <col min="1" max="1" width="3.1640625" bestFit="1" customWidth="1"/>
    <col min="2" max="2" width="7.1640625" bestFit="1" customWidth="1"/>
    <col min="3" max="3" width="20.83203125" customWidth="1"/>
    <col min="10" max="10" width="12.6640625" bestFit="1" customWidth="1"/>
    <col min="11" max="11" width="12" bestFit="1" customWidth="1"/>
    <col min="12" max="12" width="14.5" bestFit="1" customWidth="1"/>
    <col min="13" max="13" width="17.83203125" bestFit="1" customWidth="1"/>
    <col min="14" max="14" width="17" bestFit="1" customWidth="1"/>
    <col min="15" max="16" width="17" customWidth="1"/>
    <col min="17" max="17" width="21.33203125" bestFit="1" customWidth="1"/>
    <col min="18" max="18" width="16.1640625" bestFit="1" customWidth="1"/>
  </cols>
  <sheetData>
    <row r="1" spans="1:22" ht="19" x14ac:dyDescent="0.25">
      <c r="D1" s="84" t="s">
        <v>249</v>
      </c>
      <c r="E1" s="84"/>
      <c r="F1" s="84"/>
      <c r="G1" s="84"/>
      <c r="H1" s="4"/>
      <c r="J1" s="89" t="s">
        <v>250</v>
      </c>
      <c r="K1" s="89"/>
      <c r="L1" s="89" t="s">
        <v>247</v>
      </c>
      <c r="M1" s="89"/>
      <c r="N1" s="89"/>
      <c r="O1" s="89"/>
      <c r="P1" s="89"/>
      <c r="Q1" s="89" t="s">
        <v>248</v>
      </c>
      <c r="R1" s="89"/>
      <c r="S1" s="89"/>
      <c r="T1" s="89"/>
      <c r="U1" s="89"/>
      <c r="V1" s="89"/>
    </row>
    <row r="2" spans="1:22" x14ac:dyDescent="0.2">
      <c r="A2" s="1"/>
      <c r="B2" s="1" t="s">
        <v>0</v>
      </c>
      <c r="C2" s="1" t="s">
        <v>2</v>
      </c>
      <c r="D2" s="1" t="s">
        <v>114</v>
      </c>
      <c r="E2" s="1" t="s">
        <v>246</v>
      </c>
      <c r="F2" s="1" t="s">
        <v>247</v>
      </c>
      <c r="G2" s="1" t="s">
        <v>248</v>
      </c>
      <c r="H2" s="1"/>
      <c r="I2" s="1" t="s">
        <v>262</v>
      </c>
      <c r="J2" s="1" t="s">
        <v>251</v>
      </c>
      <c r="K2" s="1" t="s">
        <v>252</v>
      </c>
      <c r="L2" s="1" t="s">
        <v>266</v>
      </c>
      <c r="M2" s="1" t="s">
        <v>254</v>
      </c>
      <c r="N2" s="1" t="s">
        <v>255</v>
      </c>
      <c r="O2" s="1" t="s">
        <v>258</v>
      </c>
      <c r="P2" s="1" t="s">
        <v>261</v>
      </c>
      <c r="Q2" s="82" t="s">
        <v>253</v>
      </c>
      <c r="R2" s="1" t="s">
        <v>256</v>
      </c>
      <c r="S2" s="82" t="s">
        <v>257</v>
      </c>
      <c r="T2" s="82" t="s">
        <v>265</v>
      </c>
      <c r="U2" s="82" t="s">
        <v>259</v>
      </c>
      <c r="V2" s="82" t="s">
        <v>260</v>
      </c>
    </row>
    <row r="3" spans="1:22" x14ac:dyDescent="0.2">
      <c r="A3">
        <v>1</v>
      </c>
      <c r="B3" t="s">
        <v>6</v>
      </c>
      <c r="C3" t="s">
        <v>7</v>
      </c>
      <c r="D3">
        <v>7</v>
      </c>
      <c r="E3">
        <v>2</v>
      </c>
      <c r="F3">
        <v>1</v>
      </c>
      <c r="G3">
        <v>4</v>
      </c>
      <c r="I3">
        <f t="shared" ref="I3:I22" si="0">SUM(J3:W3)</f>
        <v>7</v>
      </c>
      <c r="J3">
        <v>1</v>
      </c>
      <c r="K3">
        <v>1</v>
      </c>
      <c r="L3">
        <v>1</v>
      </c>
      <c r="Q3">
        <v>4</v>
      </c>
    </row>
    <row r="4" spans="1:22" x14ac:dyDescent="0.2">
      <c r="A4">
        <v>2</v>
      </c>
      <c r="B4" t="s">
        <v>6</v>
      </c>
      <c r="C4" t="s">
        <v>23</v>
      </c>
      <c r="D4">
        <v>11</v>
      </c>
      <c r="E4">
        <v>0</v>
      </c>
      <c r="F4">
        <v>5</v>
      </c>
      <c r="G4">
        <v>6</v>
      </c>
      <c r="I4">
        <f t="shared" si="0"/>
        <v>11</v>
      </c>
      <c r="L4">
        <v>3</v>
      </c>
      <c r="M4">
        <v>1</v>
      </c>
      <c r="N4">
        <v>1</v>
      </c>
      <c r="Q4">
        <v>1</v>
      </c>
      <c r="R4">
        <v>3</v>
      </c>
      <c r="S4">
        <v>2</v>
      </c>
    </row>
    <row r="5" spans="1:22" x14ac:dyDescent="0.2">
      <c r="A5">
        <v>3</v>
      </c>
      <c r="B5" t="s">
        <v>6</v>
      </c>
      <c r="C5" t="s">
        <v>25</v>
      </c>
      <c r="D5">
        <v>11</v>
      </c>
      <c r="E5">
        <v>1</v>
      </c>
      <c r="F5">
        <v>5</v>
      </c>
      <c r="G5">
        <v>5</v>
      </c>
      <c r="I5">
        <f t="shared" si="0"/>
        <v>11</v>
      </c>
      <c r="J5">
        <v>1</v>
      </c>
      <c r="L5">
        <v>2</v>
      </c>
      <c r="M5">
        <v>2</v>
      </c>
      <c r="O5">
        <v>1</v>
      </c>
      <c r="R5">
        <v>2</v>
      </c>
      <c r="S5">
        <v>2</v>
      </c>
      <c r="T5">
        <v>1</v>
      </c>
    </row>
    <row r="6" spans="1:22" x14ac:dyDescent="0.2">
      <c r="A6">
        <v>4</v>
      </c>
      <c r="B6" t="s">
        <v>6</v>
      </c>
      <c r="C6" t="s">
        <v>27</v>
      </c>
      <c r="D6">
        <v>8</v>
      </c>
      <c r="E6">
        <v>1</v>
      </c>
      <c r="F6">
        <v>2</v>
      </c>
      <c r="G6">
        <v>5</v>
      </c>
      <c r="I6">
        <f t="shared" si="0"/>
        <v>8</v>
      </c>
      <c r="J6">
        <v>1</v>
      </c>
      <c r="L6">
        <v>1</v>
      </c>
      <c r="O6">
        <v>1</v>
      </c>
      <c r="R6">
        <v>1</v>
      </c>
      <c r="S6">
        <v>1</v>
      </c>
      <c r="T6">
        <v>1</v>
      </c>
      <c r="U6">
        <v>1</v>
      </c>
      <c r="V6">
        <v>1</v>
      </c>
    </row>
    <row r="7" spans="1:22" x14ac:dyDescent="0.2">
      <c r="A7">
        <v>5</v>
      </c>
      <c r="B7" t="s">
        <v>6</v>
      </c>
      <c r="C7" t="s">
        <v>29</v>
      </c>
      <c r="D7">
        <v>12</v>
      </c>
      <c r="E7">
        <v>1</v>
      </c>
      <c r="F7">
        <v>3</v>
      </c>
      <c r="G7">
        <v>8</v>
      </c>
      <c r="I7">
        <f t="shared" si="0"/>
        <v>12</v>
      </c>
      <c r="J7">
        <v>1</v>
      </c>
      <c r="L7">
        <v>2</v>
      </c>
      <c r="O7">
        <v>1</v>
      </c>
      <c r="Q7">
        <v>1</v>
      </c>
      <c r="R7">
        <v>1</v>
      </c>
      <c r="S7">
        <v>3</v>
      </c>
      <c r="T7">
        <v>1</v>
      </c>
      <c r="U7">
        <v>1</v>
      </c>
      <c r="V7">
        <v>1</v>
      </c>
    </row>
    <row r="8" spans="1:22" x14ac:dyDescent="0.2">
      <c r="A8">
        <v>6</v>
      </c>
      <c r="B8" t="s">
        <v>6</v>
      </c>
      <c r="C8" t="s">
        <v>32</v>
      </c>
      <c r="D8">
        <v>3</v>
      </c>
      <c r="E8">
        <v>0</v>
      </c>
      <c r="F8">
        <v>1</v>
      </c>
      <c r="G8">
        <v>2</v>
      </c>
      <c r="I8">
        <f t="shared" si="0"/>
        <v>3</v>
      </c>
      <c r="L8">
        <v>1</v>
      </c>
      <c r="R8">
        <v>1</v>
      </c>
      <c r="S8">
        <v>1</v>
      </c>
    </row>
    <row r="9" spans="1:22" x14ac:dyDescent="0.2">
      <c r="A9">
        <v>7</v>
      </c>
      <c r="B9" t="s">
        <v>6</v>
      </c>
      <c r="C9" t="s">
        <v>35</v>
      </c>
      <c r="D9">
        <v>9</v>
      </c>
      <c r="E9">
        <v>0</v>
      </c>
      <c r="F9">
        <v>3</v>
      </c>
      <c r="G9">
        <v>6</v>
      </c>
      <c r="I9">
        <f t="shared" si="0"/>
        <v>9</v>
      </c>
      <c r="L9">
        <v>3</v>
      </c>
      <c r="Q9">
        <v>1</v>
      </c>
      <c r="R9">
        <v>2</v>
      </c>
      <c r="S9">
        <v>2</v>
      </c>
      <c r="V9">
        <v>1</v>
      </c>
    </row>
    <row r="10" spans="1:22" x14ac:dyDescent="0.2">
      <c r="A10">
        <v>8</v>
      </c>
      <c r="B10" t="s">
        <v>6</v>
      </c>
      <c r="C10" t="s">
        <v>37</v>
      </c>
      <c r="D10">
        <v>4</v>
      </c>
      <c r="E10">
        <v>0</v>
      </c>
      <c r="F10">
        <v>1</v>
      </c>
      <c r="G10">
        <v>3</v>
      </c>
      <c r="I10">
        <f t="shared" si="0"/>
        <v>4</v>
      </c>
      <c r="L10">
        <v>1</v>
      </c>
      <c r="Q10">
        <v>1</v>
      </c>
      <c r="R10">
        <v>1</v>
      </c>
      <c r="S10">
        <v>1</v>
      </c>
    </row>
    <row r="11" spans="1:22" x14ac:dyDescent="0.2">
      <c r="A11">
        <v>9</v>
      </c>
      <c r="B11" t="s">
        <v>6</v>
      </c>
      <c r="C11" t="s">
        <v>39</v>
      </c>
      <c r="D11">
        <v>3</v>
      </c>
      <c r="E11">
        <v>0</v>
      </c>
      <c r="F11">
        <v>1</v>
      </c>
      <c r="G11">
        <v>2</v>
      </c>
      <c r="I11">
        <f t="shared" si="0"/>
        <v>3</v>
      </c>
      <c r="L11">
        <v>1</v>
      </c>
      <c r="R11">
        <v>1</v>
      </c>
      <c r="S11">
        <v>1</v>
      </c>
    </row>
    <row r="12" spans="1:22" x14ac:dyDescent="0.2">
      <c r="A12">
        <v>10</v>
      </c>
      <c r="B12" t="s">
        <v>6</v>
      </c>
      <c r="C12" t="s">
        <v>41</v>
      </c>
      <c r="D12">
        <v>3</v>
      </c>
      <c r="E12">
        <v>0</v>
      </c>
      <c r="F12">
        <v>1</v>
      </c>
      <c r="G12">
        <v>2</v>
      </c>
      <c r="I12">
        <f t="shared" si="0"/>
        <v>3</v>
      </c>
      <c r="L12">
        <v>1</v>
      </c>
      <c r="R12">
        <v>1</v>
      </c>
      <c r="S12">
        <v>1</v>
      </c>
    </row>
    <row r="13" spans="1:22" x14ac:dyDescent="0.2">
      <c r="A13">
        <v>11</v>
      </c>
      <c r="B13" t="s">
        <v>43</v>
      </c>
      <c r="C13" t="s">
        <v>44</v>
      </c>
      <c r="D13">
        <v>3</v>
      </c>
      <c r="E13">
        <v>0</v>
      </c>
      <c r="F13">
        <v>2</v>
      </c>
      <c r="G13">
        <v>1</v>
      </c>
      <c r="I13">
        <f t="shared" si="0"/>
        <v>3</v>
      </c>
      <c r="M13">
        <v>1</v>
      </c>
      <c r="P13">
        <v>1</v>
      </c>
      <c r="T13">
        <v>1</v>
      </c>
    </row>
    <row r="14" spans="1:22" x14ac:dyDescent="0.2">
      <c r="A14">
        <v>12</v>
      </c>
      <c r="B14" t="s">
        <v>43</v>
      </c>
      <c r="C14" t="s">
        <v>46</v>
      </c>
      <c r="D14">
        <v>7</v>
      </c>
      <c r="E14">
        <v>0</v>
      </c>
      <c r="F14">
        <v>2</v>
      </c>
      <c r="G14">
        <v>5</v>
      </c>
      <c r="I14">
        <f t="shared" si="0"/>
        <v>7</v>
      </c>
      <c r="L14">
        <v>2</v>
      </c>
      <c r="R14">
        <v>2</v>
      </c>
      <c r="S14">
        <v>2</v>
      </c>
      <c r="V14">
        <v>1</v>
      </c>
    </row>
    <row r="15" spans="1:22" x14ac:dyDescent="0.2">
      <c r="A15">
        <v>13</v>
      </c>
      <c r="B15" t="s">
        <v>43</v>
      </c>
      <c r="C15" t="s">
        <v>48</v>
      </c>
      <c r="D15">
        <v>3</v>
      </c>
      <c r="E15">
        <v>0</v>
      </c>
      <c r="F15">
        <v>1</v>
      </c>
      <c r="G15">
        <v>2</v>
      </c>
      <c r="I15">
        <f t="shared" si="0"/>
        <v>3</v>
      </c>
      <c r="L15">
        <v>1</v>
      </c>
      <c r="R15">
        <v>1</v>
      </c>
      <c r="S15">
        <v>1</v>
      </c>
    </row>
    <row r="16" spans="1:22" x14ac:dyDescent="0.2">
      <c r="A16">
        <v>14</v>
      </c>
      <c r="B16" t="s">
        <v>43</v>
      </c>
      <c r="C16" t="s">
        <v>50</v>
      </c>
      <c r="D16">
        <v>5</v>
      </c>
      <c r="E16">
        <v>0</v>
      </c>
      <c r="F16">
        <v>2</v>
      </c>
      <c r="G16">
        <v>3</v>
      </c>
      <c r="I16">
        <f t="shared" si="0"/>
        <v>5</v>
      </c>
      <c r="L16">
        <v>2</v>
      </c>
      <c r="Q16">
        <v>1</v>
      </c>
      <c r="R16">
        <v>1</v>
      </c>
      <c r="S16">
        <v>1</v>
      </c>
    </row>
    <row r="17" spans="1:22" x14ac:dyDescent="0.2">
      <c r="A17">
        <v>15</v>
      </c>
      <c r="B17" t="s">
        <v>43</v>
      </c>
      <c r="C17" t="s">
        <v>52</v>
      </c>
      <c r="D17">
        <v>3</v>
      </c>
      <c r="E17">
        <v>0</v>
      </c>
      <c r="F17">
        <v>1</v>
      </c>
      <c r="G17">
        <v>2</v>
      </c>
      <c r="I17">
        <f t="shared" si="0"/>
        <v>3</v>
      </c>
      <c r="L17">
        <v>1</v>
      </c>
      <c r="R17">
        <v>1</v>
      </c>
      <c r="S17">
        <v>1</v>
      </c>
    </row>
    <row r="18" spans="1:22" x14ac:dyDescent="0.2">
      <c r="A18">
        <v>16</v>
      </c>
      <c r="B18" t="s">
        <v>43</v>
      </c>
      <c r="C18" t="s">
        <v>54</v>
      </c>
      <c r="D18">
        <v>2</v>
      </c>
      <c r="E18">
        <v>0</v>
      </c>
      <c r="F18">
        <v>0</v>
      </c>
      <c r="G18">
        <v>2</v>
      </c>
      <c r="I18">
        <f t="shared" si="0"/>
        <v>2</v>
      </c>
      <c r="T18">
        <v>1</v>
      </c>
      <c r="V18">
        <v>1</v>
      </c>
    </row>
    <row r="19" spans="1:22" x14ac:dyDescent="0.2">
      <c r="A19">
        <v>17</v>
      </c>
      <c r="B19" t="s">
        <v>43</v>
      </c>
      <c r="C19" t="s">
        <v>56</v>
      </c>
      <c r="D19">
        <v>3</v>
      </c>
      <c r="E19">
        <v>0</v>
      </c>
      <c r="F19">
        <v>1</v>
      </c>
      <c r="G19">
        <v>2</v>
      </c>
      <c r="I19">
        <f t="shared" si="0"/>
        <v>3</v>
      </c>
      <c r="L19">
        <v>1</v>
      </c>
      <c r="R19">
        <v>1</v>
      </c>
      <c r="S19">
        <v>1</v>
      </c>
    </row>
    <row r="20" spans="1:22" x14ac:dyDescent="0.2">
      <c r="A20">
        <v>18</v>
      </c>
      <c r="B20" t="s">
        <v>43</v>
      </c>
      <c r="C20" t="s">
        <v>58</v>
      </c>
      <c r="D20">
        <v>5</v>
      </c>
      <c r="E20">
        <v>1</v>
      </c>
      <c r="F20">
        <v>1</v>
      </c>
      <c r="G20">
        <v>3</v>
      </c>
      <c r="I20">
        <f t="shared" si="0"/>
        <v>5</v>
      </c>
      <c r="J20">
        <v>1</v>
      </c>
      <c r="L20">
        <v>1</v>
      </c>
      <c r="Q20">
        <v>1</v>
      </c>
      <c r="R20">
        <v>1</v>
      </c>
      <c r="S20">
        <v>1</v>
      </c>
    </row>
    <row r="21" spans="1:22" x14ac:dyDescent="0.2">
      <c r="A21">
        <v>19</v>
      </c>
      <c r="B21" t="s">
        <v>43</v>
      </c>
      <c r="C21" t="s">
        <v>60</v>
      </c>
      <c r="D21">
        <v>8</v>
      </c>
      <c r="E21">
        <v>0</v>
      </c>
      <c r="F21">
        <v>2</v>
      </c>
      <c r="G21">
        <v>6</v>
      </c>
      <c r="I21">
        <f t="shared" si="0"/>
        <v>8</v>
      </c>
      <c r="L21">
        <v>2</v>
      </c>
      <c r="R21">
        <v>2</v>
      </c>
      <c r="S21">
        <v>1</v>
      </c>
      <c r="T21">
        <v>1</v>
      </c>
      <c r="U21">
        <v>1</v>
      </c>
      <c r="V21">
        <v>1</v>
      </c>
    </row>
    <row r="22" spans="1:22" x14ac:dyDescent="0.2">
      <c r="A22">
        <v>20</v>
      </c>
      <c r="B22" t="s">
        <v>43</v>
      </c>
      <c r="C22" t="s">
        <v>62</v>
      </c>
      <c r="D22">
        <v>4</v>
      </c>
      <c r="E22">
        <v>0</v>
      </c>
      <c r="F22">
        <v>1</v>
      </c>
      <c r="G22">
        <v>3</v>
      </c>
      <c r="I22">
        <f t="shared" si="0"/>
        <v>4</v>
      </c>
      <c r="L22">
        <v>1</v>
      </c>
      <c r="Q22">
        <v>1</v>
      </c>
      <c r="R22">
        <v>1</v>
      </c>
      <c r="S22">
        <v>1</v>
      </c>
    </row>
    <row r="25" spans="1:22" x14ac:dyDescent="0.2">
      <c r="I25" s="1" t="s">
        <v>114</v>
      </c>
      <c r="J25">
        <f>SUM(J3:J22)</f>
        <v>5</v>
      </c>
      <c r="K25">
        <f t="shared" ref="K25:V25" si="1">SUM(K3:K22)</f>
        <v>1</v>
      </c>
      <c r="L25">
        <f t="shared" si="1"/>
        <v>27</v>
      </c>
      <c r="M25">
        <f t="shared" si="1"/>
        <v>4</v>
      </c>
      <c r="N25">
        <f t="shared" si="1"/>
        <v>1</v>
      </c>
      <c r="O25">
        <f t="shared" si="1"/>
        <v>3</v>
      </c>
      <c r="P25">
        <f t="shared" si="1"/>
        <v>1</v>
      </c>
      <c r="Q25">
        <f t="shared" si="1"/>
        <v>11</v>
      </c>
      <c r="R25">
        <f t="shared" si="1"/>
        <v>23</v>
      </c>
      <c r="S25">
        <f t="shared" si="1"/>
        <v>23</v>
      </c>
      <c r="T25">
        <f t="shared" si="1"/>
        <v>6</v>
      </c>
      <c r="U25">
        <f t="shared" si="1"/>
        <v>3</v>
      </c>
      <c r="V25">
        <f t="shared" si="1"/>
        <v>6</v>
      </c>
    </row>
    <row r="32" spans="1:22" x14ac:dyDescent="0.2">
      <c r="P32" s="83" t="s">
        <v>263</v>
      </c>
    </row>
  </sheetData>
  <mergeCells count="4">
    <mergeCell ref="D1:G1"/>
    <mergeCell ref="J1:K1"/>
    <mergeCell ref="L1:P1"/>
    <mergeCell ref="Q1:V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" sqref="A2"/>
    </sheetView>
  </sheetViews>
  <sheetFormatPr baseColWidth="10" defaultRowHeight="21" x14ac:dyDescent="0.25"/>
  <cols>
    <col min="1" max="1" width="30.83203125" style="77" customWidth="1"/>
  </cols>
  <sheetData>
    <row r="1" spans="1:1" x14ac:dyDescent="0.25">
      <c r="A1" s="76" t="s">
        <v>226</v>
      </c>
    </row>
    <row r="2" spans="1:1" x14ac:dyDescent="0.25">
      <c r="A2" s="76" t="s">
        <v>225</v>
      </c>
    </row>
    <row r="3" spans="1:1" x14ac:dyDescent="0.25">
      <c r="A3" s="76" t="s">
        <v>227</v>
      </c>
    </row>
    <row r="4" spans="1:1" x14ac:dyDescent="0.25">
      <c r="A4" s="76" t="s">
        <v>228</v>
      </c>
    </row>
    <row r="5" spans="1:1" x14ac:dyDescent="0.25">
      <c r="A5" s="76" t="s">
        <v>13</v>
      </c>
    </row>
    <row r="6" spans="1:1" x14ac:dyDescent="0.25">
      <c r="A6" s="76" t="s">
        <v>245</v>
      </c>
    </row>
    <row r="7" spans="1:1" x14ac:dyDescent="0.25">
      <c r="A7" s="76" t="s">
        <v>8</v>
      </c>
    </row>
    <row r="8" spans="1:1" x14ac:dyDescent="0.25">
      <c r="A8" s="76" t="s">
        <v>15</v>
      </c>
    </row>
  </sheetData>
  <hyperlinks>
    <hyperlink ref="A2" location="JSHint!D124:K128" display="Jshint"/>
    <hyperlink ref="A1" location="SonarQube!D281:I285" display="Complexity"/>
    <hyperlink ref="A3" location="Eslint!D174:J178" display="Eslint"/>
    <hyperlink ref="A4" location="Jsinspect!D149:I153" display="Jsinspect"/>
    <hyperlink ref="A5" location="'nsp tool'!D50:E54" display="nsp"/>
    <hyperlink ref="A6" location="SonarQube!K51:P56" display="SonarQube"/>
    <hyperlink ref="A7" location="Plato!D41:E43" display="Plato"/>
    <hyperlink ref="A8" location="ZAP!K28" display="ZA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Phase 1</vt:lpstr>
      <vt:lpstr>JSHint</vt:lpstr>
      <vt:lpstr>Eslint</vt:lpstr>
      <vt:lpstr>Jsinspect</vt:lpstr>
      <vt:lpstr>SonarQube</vt:lpstr>
      <vt:lpstr>nsp tool</vt:lpstr>
      <vt:lpstr>Plato</vt:lpstr>
      <vt:lpstr>ZAP</vt:lpstr>
      <vt:lpstr>Findings Links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Murphy</dc:creator>
  <cp:lastModifiedBy>Patrick Murphy</cp:lastModifiedBy>
  <cp:lastPrinted>2016-08-28T20:58:49Z</cp:lastPrinted>
  <dcterms:created xsi:type="dcterms:W3CDTF">2016-07-12T10:43:57Z</dcterms:created>
  <dcterms:modified xsi:type="dcterms:W3CDTF">2016-08-31T19:03:19Z</dcterms:modified>
</cp:coreProperties>
</file>